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akowalew\Desktop\"/>
    </mc:Choice>
  </mc:AlternateContent>
  <xr:revisionPtr revIDLastSave="0" documentId="8_{C22E7EE5-4B2E-48C2-80D6-76F70A2E418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4" i="1" l="1"/>
  <c r="F43" i="1"/>
  <c r="F44" i="1" s="1"/>
  <c r="E43" i="1"/>
  <c r="E44" i="1" s="1"/>
  <c r="F41" i="1"/>
  <c r="D41" i="1"/>
  <c r="C41" i="1"/>
  <c r="E40" i="1"/>
  <c r="E39" i="1"/>
  <c r="E37" i="1"/>
  <c r="E41" i="1" s="1"/>
  <c r="D37" i="1"/>
  <c r="C37" i="1"/>
  <c r="C34" i="1"/>
  <c r="E34" i="1" s="1"/>
  <c r="D33" i="1"/>
  <c r="F33" i="1" s="1"/>
  <c r="C33" i="1"/>
  <c r="E33" i="1" s="1"/>
  <c r="D31" i="1"/>
  <c r="F31" i="1" s="1"/>
  <c r="C31" i="1"/>
  <c r="E31" i="1" s="1"/>
  <c r="D30" i="1"/>
  <c r="F30" i="1" s="1"/>
  <c r="C30" i="1"/>
  <c r="E30" i="1" s="1"/>
  <c r="D29" i="1"/>
  <c r="D35" i="1" s="1"/>
  <c r="C29" i="1"/>
  <c r="C35" i="1" s="1"/>
  <c r="F27" i="1"/>
  <c r="E26" i="1"/>
  <c r="D26" i="1"/>
  <c r="C26" i="1"/>
  <c r="E25" i="1"/>
  <c r="E24" i="1"/>
  <c r="D24" i="1"/>
  <c r="C24" i="1"/>
  <c r="E23" i="1"/>
  <c r="E22" i="1"/>
  <c r="D22" i="1"/>
  <c r="C22" i="1"/>
  <c r="D21" i="1"/>
  <c r="E21" i="1" s="1"/>
  <c r="C21" i="1"/>
  <c r="D20" i="1"/>
  <c r="D27" i="1" s="1"/>
  <c r="C20" i="1"/>
  <c r="E20" i="1" s="1"/>
  <c r="E27" i="1" s="1"/>
  <c r="D17" i="1"/>
  <c r="F17" i="1" s="1"/>
  <c r="C17" i="1"/>
  <c r="E17" i="1" s="1"/>
  <c r="D16" i="1"/>
  <c r="F16" i="1" s="1"/>
  <c r="C16" i="1"/>
  <c r="E16" i="1" s="1"/>
  <c r="E15" i="1"/>
  <c r="D14" i="1"/>
  <c r="F14" i="1" s="1"/>
  <c r="C14" i="1"/>
  <c r="D13" i="1"/>
  <c r="F13" i="1" s="1"/>
  <c r="C13" i="1"/>
  <c r="D12" i="1"/>
  <c r="F12" i="1" s="1"/>
  <c r="C12" i="1"/>
  <c r="D11" i="1"/>
  <c r="F11" i="1" s="1"/>
  <c r="C11" i="1"/>
  <c r="D10" i="1"/>
  <c r="F10" i="1" s="1"/>
  <c r="C10" i="1"/>
  <c r="D9" i="1"/>
  <c r="C9" i="1"/>
  <c r="E9" i="1" s="1"/>
  <c r="D8" i="1"/>
  <c r="F8" i="1" s="1"/>
  <c r="C8" i="1"/>
  <c r="E8" i="1" s="1"/>
  <c r="D7" i="1"/>
  <c r="F7" i="1" s="1"/>
  <c r="F18" i="1" s="1"/>
  <c r="C7" i="1"/>
  <c r="C18" i="1" s="1"/>
  <c r="C45" i="1" l="1"/>
  <c r="E10" i="1"/>
  <c r="E11" i="1"/>
  <c r="E12" i="1"/>
  <c r="E13" i="1"/>
  <c r="E14" i="1"/>
  <c r="D18" i="1"/>
  <c r="D45" i="1" s="1"/>
  <c r="C27" i="1"/>
  <c r="E7" i="1"/>
  <c r="E29" i="1"/>
  <c r="E35" i="1" s="1"/>
  <c r="F29" i="1"/>
  <c r="F35" i="1" s="1"/>
  <c r="F45" i="1" s="1"/>
  <c r="E18" i="1" l="1"/>
  <c r="E45" i="1" s="1"/>
</calcChain>
</file>

<file path=xl/sharedStrings.xml><?xml version="1.0" encoding="utf-8"?>
<sst xmlns="http://schemas.openxmlformats.org/spreadsheetml/2006/main" count="54" uniqueCount="36">
  <si>
    <t>Wykonanie budżetu Miejskiego Ośrodka Pomocy Rodzinie w Świnoujściu</t>
  </si>
  <si>
    <t>na dzień 31.12.2023 r.</t>
  </si>
  <si>
    <t>/w zł/</t>
  </si>
  <si>
    <t>ROZDZIAŁ</t>
  </si>
  <si>
    <t>TYTUŁ ROZDZIAŁU</t>
  </si>
  <si>
    <t>Plan</t>
  </si>
  <si>
    <t>KWOTA</t>
  </si>
  <si>
    <t>Pozostało do planu</t>
  </si>
  <si>
    <t>w tym środki                          własne Miasta</t>
  </si>
  <si>
    <t>ZADANIA WŁASNE GMINY</t>
  </si>
  <si>
    <t>Przeciwdziałanie alkoholizmowi</t>
  </si>
  <si>
    <t>Domy pomocy społecznej</t>
  </si>
  <si>
    <t>Składki na ubezpieczenie zdrowotne opłacane za osoby pobierające niektóre świadczenia z pomocy społecznej oraz za osoby uczestniczące w zajęciach w centrum integracji społecznej</t>
  </si>
  <si>
    <t xml:space="preserve">Zasiłki okresowe, celowe i pomoc w naturze oraz składki na ubezpieczenia emerytalne i rentowe    </t>
  </si>
  <si>
    <t>Zasiłki stałe</t>
  </si>
  <si>
    <t xml:space="preserve">Ośrodki pomocy społecznej </t>
  </si>
  <si>
    <t>Usługi opiekuńcze i specjalistyczne usługi opiekuńcze</t>
  </si>
  <si>
    <t>Pomoc w zakresie dożywiania</t>
  </si>
  <si>
    <t>Pozostała działalność</t>
  </si>
  <si>
    <t>-</t>
  </si>
  <si>
    <t>Świadczenia rodzinne, świadczenie z funduszu alimentacyjnego oraz składki na ubezpieczenia emerytalne i rentowe z ubezpieczenia społecznego</t>
  </si>
  <si>
    <t>Wspieranie rodziny</t>
  </si>
  <si>
    <t>RAZEM</t>
  </si>
  <si>
    <t>ZADANIA ZLECONE GMINIE</t>
  </si>
  <si>
    <t>Świadczenie wychowawcze</t>
  </si>
  <si>
    <t>Składki na ubezpieczenie zdrowotne opłacane za osoby pobierające niektóre świadczenia rodzinne, zgodnie z przepisami ustawy o świadczeniach rodzinnych oraz za osoby pobierające zasiłki dla opiekunów, zgodnie z przepisami ustawy z dnia 4 kwietnia 2014 r. o ustaleniu i wypłacie zasiłków dla opiekunów</t>
  </si>
  <si>
    <t>ZADANIA WŁASNE POWIATU</t>
  </si>
  <si>
    <t>Powiatowe centra pomocy rodzinie</t>
  </si>
  <si>
    <t>Jednostki specjalistycznego poradnictwa, mieszkania chronione i ośrodki interwencji kryzysowej</t>
  </si>
  <si>
    <t>Państwowy Fundusz Rehabilitacji Osób Niepełnosprawnych</t>
  </si>
  <si>
    <t>Rodziny zastępcze</t>
  </si>
  <si>
    <t>Działalność placówek opiekuńczo-wychowawczych</t>
  </si>
  <si>
    <t>ZADANIA ZLECONE POWIATOWI</t>
  </si>
  <si>
    <t>Zadania w zakresie przeciwdziałania przemocy w rodzinie</t>
  </si>
  <si>
    <t>ZADANIA POWIATU REALIZOWANE NA PODSTAWIE POROZUMIEŃ MIĘDZY JST (PP)</t>
  </si>
  <si>
    <t>ŁĄCZNIE BUDŻET MOPR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</si>
</sst>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38"/>
    </font>
    <font>
      <sz val="8"/>
      <name val="Times New Roman"/>
      <family val="1"/>
      <charset val="238"/>
    </font>
    <font>
      <b/>
      <sz val="9"/>
      <name val="Times New Roman"/>
      <family val="1"/>
      <charset val="238"/>
    </font>
    <font>
      <sz val="11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sz val="11"/>
      <color rgb="FFFF0000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1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vertical="center" wrapText="1"/>
    </xf>
    <xf numFmtId="4" fontId="5" fillId="2" borderId="9" xfId="0" applyNumberFormat="1" applyFont="1" applyFill="1" applyBorder="1" applyAlignment="1">
      <alignment horizontal="right" vertical="center" wrapText="1"/>
    </xf>
    <xf numFmtId="43" fontId="5" fillId="3" borderId="9" xfId="1" applyFont="1" applyFill="1" applyBorder="1" applyAlignment="1">
      <alignment horizontal="right" vertical="center" wrapText="1"/>
    </xf>
    <xf numFmtId="43" fontId="5" fillId="3" borderId="10" xfId="1" applyFont="1" applyFill="1" applyBorder="1" applyAlignment="1">
      <alignment horizontal="right" vertical="center" wrapText="1"/>
    </xf>
    <xf numFmtId="43" fontId="5" fillId="3" borderId="11" xfId="1" applyFont="1" applyFill="1" applyBorder="1" applyAlignment="1">
      <alignment horizontal="right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vertical="center" wrapText="1"/>
    </xf>
    <xf numFmtId="4" fontId="5" fillId="2" borderId="13" xfId="0" applyNumberFormat="1" applyFont="1" applyFill="1" applyBorder="1" applyAlignment="1">
      <alignment horizontal="right" vertical="center" wrapText="1"/>
    </xf>
    <xf numFmtId="43" fontId="5" fillId="3" borderId="13" xfId="1" applyFont="1" applyFill="1" applyBorder="1" applyAlignment="1">
      <alignment horizontal="right" vertical="center" wrapText="1"/>
    </xf>
    <xf numFmtId="43" fontId="5" fillId="3" borderId="14" xfId="1" applyFont="1" applyFill="1" applyBorder="1" applyAlignment="1">
      <alignment horizontal="right" vertical="center" wrapText="1"/>
    </xf>
    <xf numFmtId="0" fontId="5" fillId="2" borderId="12" xfId="0" applyFont="1" applyFill="1" applyBorder="1" applyAlignment="1">
      <alignment horizontal="center" vertical="top" wrapText="1"/>
    </xf>
    <xf numFmtId="4" fontId="5" fillId="2" borderId="15" xfId="0" applyNumberFormat="1" applyFont="1" applyFill="1" applyBorder="1" applyAlignment="1">
      <alignment horizontal="right" vertical="center" wrapText="1"/>
    </xf>
    <xf numFmtId="43" fontId="5" fillId="3" borderId="15" xfId="1" applyFont="1" applyFill="1" applyBorder="1" applyAlignment="1">
      <alignment horizontal="right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vertical="center" wrapText="1"/>
    </xf>
    <xf numFmtId="4" fontId="5" fillId="2" borderId="17" xfId="0" applyNumberFormat="1" applyFont="1" applyFill="1" applyBorder="1" applyAlignment="1">
      <alignment horizontal="right" vertical="center" wrapText="1"/>
    </xf>
    <xf numFmtId="43" fontId="5" fillId="3" borderId="17" xfId="1" applyFont="1" applyFill="1" applyBorder="1" applyAlignment="1">
      <alignment horizontal="right" vertical="center" wrapText="1"/>
    </xf>
    <xf numFmtId="43" fontId="5" fillId="3" borderId="18" xfId="1" applyFont="1" applyFill="1" applyBorder="1" applyAlignment="1">
      <alignment horizontal="right" vertical="center" wrapText="1"/>
    </xf>
    <xf numFmtId="43" fontId="6" fillId="3" borderId="18" xfId="1" applyFont="1" applyFill="1" applyBorder="1" applyAlignment="1">
      <alignment horizontal="right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vertical="center" wrapText="1"/>
    </xf>
    <xf numFmtId="4" fontId="5" fillId="2" borderId="20" xfId="0" applyNumberFormat="1" applyFont="1" applyFill="1" applyBorder="1" applyAlignment="1">
      <alignment horizontal="right" vertical="center" wrapText="1"/>
    </xf>
    <xf numFmtId="43" fontId="5" fillId="3" borderId="20" xfId="1" applyFont="1" applyFill="1" applyBorder="1" applyAlignment="1">
      <alignment horizontal="right" vertical="center" wrapText="1"/>
    </xf>
    <xf numFmtId="43" fontId="5" fillId="3" borderId="21" xfId="1" applyFont="1" applyFill="1" applyBorder="1" applyAlignment="1">
      <alignment horizontal="right" vertical="center" wrapText="1"/>
    </xf>
    <xf numFmtId="4" fontId="2" fillId="2" borderId="22" xfId="0" applyNumberFormat="1" applyFont="1" applyFill="1" applyBorder="1" applyAlignment="1">
      <alignment horizontal="right" vertical="center" wrapText="1"/>
    </xf>
    <xf numFmtId="43" fontId="2" fillId="3" borderId="2" xfId="1" applyFont="1" applyFill="1" applyBorder="1" applyAlignment="1">
      <alignment horizontal="right" vertical="center" wrapText="1"/>
    </xf>
    <xf numFmtId="43" fontId="2" fillId="3" borderId="4" xfId="1" applyFont="1" applyFill="1" applyBorder="1" applyAlignment="1">
      <alignment horizontal="right" vertical="center" wrapText="1"/>
    </xf>
    <xf numFmtId="4" fontId="5" fillId="2" borderId="9" xfId="0" applyNumberFormat="1" applyFont="1" applyFill="1" applyBorder="1" applyAlignment="1">
      <alignment vertical="center" wrapText="1"/>
    </xf>
    <xf numFmtId="164" fontId="5" fillId="3" borderId="9" xfId="1" applyNumberFormat="1" applyFont="1" applyFill="1" applyBorder="1" applyAlignment="1">
      <alignment horizontal="right" vertical="center" wrapText="1"/>
    </xf>
    <xf numFmtId="164" fontId="5" fillId="3" borderId="10" xfId="1" applyNumberFormat="1" applyFont="1" applyFill="1" applyBorder="1" applyAlignment="1">
      <alignment horizontal="right" vertical="center" wrapText="1"/>
    </xf>
    <xf numFmtId="43" fontId="6" fillId="3" borderId="11" xfId="1" applyFont="1" applyFill="1" applyBorder="1" applyAlignment="1">
      <alignment horizontal="right" vertical="center" wrapText="1"/>
    </xf>
    <xf numFmtId="4" fontId="5" fillId="2" borderId="15" xfId="0" applyNumberFormat="1" applyFont="1" applyFill="1" applyBorder="1" applyAlignment="1">
      <alignment vertical="center" wrapText="1"/>
    </xf>
    <xf numFmtId="164" fontId="5" fillId="3" borderId="15" xfId="1" applyNumberFormat="1" applyFont="1" applyFill="1" applyBorder="1" applyAlignment="1">
      <alignment horizontal="right" vertical="center" wrapText="1"/>
    </xf>
    <xf numFmtId="43" fontId="6" fillId="3" borderId="14" xfId="1" applyFont="1" applyFill="1" applyBorder="1" applyAlignment="1">
      <alignment horizontal="right" vertical="center" wrapText="1"/>
    </xf>
    <xf numFmtId="4" fontId="5" fillId="2" borderId="13" xfId="0" applyNumberFormat="1" applyFont="1" applyFill="1" applyBorder="1" applyAlignment="1">
      <alignment vertical="center" wrapText="1"/>
    </xf>
    <xf numFmtId="164" fontId="5" fillId="3" borderId="13" xfId="1" applyNumberFormat="1" applyFont="1" applyFill="1" applyBorder="1" applyAlignment="1">
      <alignment horizontal="right" vertical="center" wrapText="1"/>
    </xf>
    <xf numFmtId="164" fontId="5" fillId="3" borderId="13" xfId="1" applyNumberFormat="1" applyFont="1" applyFill="1" applyBorder="1" applyAlignment="1">
      <alignment vertical="center" wrapText="1"/>
    </xf>
    <xf numFmtId="43" fontId="6" fillId="3" borderId="14" xfId="1" applyFont="1" applyFill="1" applyBorder="1" applyAlignment="1">
      <alignment horizontal="right" wrapText="1"/>
    </xf>
    <xf numFmtId="0" fontId="5" fillId="2" borderId="16" xfId="0" applyFont="1" applyFill="1" applyBorder="1" applyAlignment="1">
      <alignment horizontal="center" vertical="top" wrapText="1"/>
    </xf>
    <xf numFmtId="4" fontId="5" fillId="2" borderId="17" xfId="0" applyNumberFormat="1" applyFont="1" applyFill="1" applyBorder="1" applyAlignment="1">
      <alignment vertical="center" wrapText="1"/>
    </xf>
    <xf numFmtId="164" fontId="5" fillId="3" borderId="17" xfId="1" applyNumberFormat="1" applyFont="1" applyFill="1" applyBorder="1" applyAlignment="1">
      <alignment vertical="center" wrapText="1"/>
    </xf>
    <xf numFmtId="43" fontId="6" fillId="3" borderId="18" xfId="1" applyFont="1" applyFill="1" applyBorder="1" applyAlignment="1">
      <alignment horizontal="right" wrapText="1"/>
    </xf>
    <xf numFmtId="164" fontId="2" fillId="3" borderId="2" xfId="1" applyNumberFormat="1" applyFont="1" applyFill="1" applyBorder="1" applyAlignment="1">
      <alignment vertical="center" wrapText="1"/>
    </xf>
    <xf numFmtId="4" fontId="5" fillId="3" borderId="9" xfId="0" applyNumberFormat="1" applyFont="1" applyFill="1" applyBorder="1" applyAlignment="1">
      <alignment vertical="center" wrapText="1"/>
    </xf>
    <xf numFmtId="4" fontId="5" fillId="3" borderId="10" xfId="0" applyNumberFormat="1" applyFont="1" applyFill="1" applyBorder="1" applyAlignment="1">
      <alignment vertical="center" wrapText="1"/>
    </xf>
    <xf numFmtId="4" fontId="5" fillId="3" borderId="11" xfId="0" applyNumberFormat="1" applyFont="1" applyFill="1" applyBorder="1" applyAlignment="1">
      <alignment vertical="center" wrapText="1"/>
    </xf>
    <xf numFmtId="4" fontId="5" fillId="3" borderId="13" xfId="0" applyNumberFormat="1" applyFont="1" applyFill="1" applyBorder="1" applyAlignment="1">
      <alignment vertical="center" wrapText="1"/>
    </xf>
    <xf numFmtId="4" fontId="5" fillId="3" borderId="14" xfId="0" applyNumberFormat="1" applyFont="1" applyFill="1" applyBorder="1" applyAlignment="1">
      <alignment wrapText="1"/>
    </xf>
    <xf numFmtId="4" fontId="5" fillId="3" borderId="14" xfId="0" applyNumberFormat="1" applyFont="1" applyFill="1" applyBorder="1" applyAlignment="1">
      <alignment vertical="center" wrapText="1"/>
    </xf>
    <xf numFmtId="4" fontId="5" fillId="3" borderId="13" xfId="0" applyNumberFormat="1" applyFont="1" applyFill="1" applyBorder="1" applyAlignment="1">
      <alignment horizontal="right" vertical="center" wrapText="1"/>
    </xf>
    <xf numFmtId="4" fontId="6" fillId="3" borderId="26" xfId="0" applyNumberFormat="1" applyFont="1" applyFill="1" applyBorder="1" applyAlignment="1">
      <alignment horizontal="right" vertical="center" wrapText="1"/>
    </xf>
    <xf numFmtId="4" fontId="5" fillId="3" borderId="26" xfId="0" applyNumberFormat="1" applyFont="1" applyFill="1" applyBorder="1" applyAlignment="1">
      <alignment vertical="center" wrapText="1"/>
    </xf>
    <xf numFmtId="4" fontId="5" fillId="2" borderId="20" xfId="0" applyNumberFormat="1" applyFont="1" applyFill="1" applyBorder="1" applyAlignment="1">
      <alignment vertical="center" wrapText="1"/>
    </xf>
    <xf numFmtId="4" fontId="5" fillId="3" borderId="20" xfId="0" applyNumberFormat="1" applyFont="1" applyFill="1" applyBorder="1" applyAlignment="1">
      <alignment vertical="center" wrapText="1"/>
    </xf>
    <xf numFmtId="4" fontId="5" fillId="3" borderId="21" xfId="0" applyNumberFormat="1" applyFont="1" applyFill="1" applyBorder="1" applyAlignment="1">
      <alignment vertical="center" wrapText="1"/>
    </xf>
    <xf numFmtId="4" fontId="2" fillId="3" borderId="2" xfId="0" applyNumberFormat="1" applyFont="1" applyFill="1" applyBorder="1" applyAlignment="1">
      <alignment vertical="center" wrapText="1"/>
    </xf>
    <xf numFmtId="4" fontId="2" fillId="3" borderId="4" xfId="0" applyNumberFormat="1" applyFont="1" applyFill="1" applyBorder="1" applyAlignment="1">
      <alignment vertical="center" wrapText="1"/>
    </xf>
    <xf numFmtId="0" fontId="5" fillId="2" borderId="8" xfId="0" applyFont="1" applyFill="1" applyBorder="1" applyAlignment="1">
      <alignment horizontal="center" vertical="center"/>
    </xf>
    <xf numFmtId="0" fontId="5" fillId="2" borderId="27" xfId="0" applyFont="1" applyFill="1" applyBorder="1" applyAlignment="1">
      <alignment horizontal="center" vertical="center"/>
    </xf>
    <xf numFmtId="4" fontId="6" fillId="3" borderId="15" xfId="0" applyNumberFormat="1" applyFont="1" applyFill="1" applyBorder="1" applyAlignment="1">
      <alignment horizontal="right" vertical="center" wrapText="1"/>
    </xf>
    <xf numFmtId="43" fontId="6" fillId="3" borderId="28" xfId="1" applyFont="1" applyFill="1" applyBorder="1" applyAlignment="1">
      <alignment horizontal="right" vertical="center" wrapText="1"/>
    </xf>
    <xf numFmtId="4" fontId="6" fillId="3" borderId="13" xfId="0" applyNumberFormat="1" applyFont="1" applyFill="1" applyBorder="1" applyAlignment="1">
      <alignment vertical="center" wrapText="1"/>
    </xf>
    <xf numFmtId="4" fontId="6" fillId="3" borderId="20" xfId="0" applyNumberFormat="1" applyFont="1" applyFill="1" applyBorder="1" applyAlignment="1">
      <alignment vertical="center" wrapText="1"/>
    </xf>
    <xf numFmtId="43" fontId="6" fillId="3" borderId="21" xfId="1" applyFont="1" applyFill="1" applyBorder="1" applyAlignment="1">
      <alignment horizontal="right" vertical="center" wrapText="1"/>
    </xf>
    <xf numFmtId="4" fontId="2" fillId="2" borderId="22" xfId="0" applyNumberFormat="1" applyFont="1" applyFill="1" applyBorder="1" applyAlignment="1">
      <alignment horizontal="center" vertical="center" wrapText="1"/>
    </xf>
    <xf numFmtId="43" fontId="7" fillId="3" borderId="4" xfId="1" applyFont="1" applyFill="1" applyBorder="1" applyAlignment="1">
      <alignment horizontal="righ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vertical="center" wrapText="1"/>
    </xf>
    <xf numFmtId="4" fontId="5" fillId="2" borderId="2" xfId="0" applyNumberFormat="1" applyFont="1" applyFill="1" applyBorder="1" applyAlignment="1">
      <alignment vertical="center" wrapText="1"/>
    </xf>
    <xf numFmtId="4" fontId="5" fillId="3" borderId="2" xfId="0" applyNumberFormat="1" applyFont="1" applyFill="1" applyBorder="1" applyAlignment="1">
      <alignment vertical="center" wrapText="1"/>
    </xf>
    <xf numFmtId="4" fontId="5" fillId="3" borderId="3" xfId="0" applyNumberFormat="1" applyFont="1" applyFill="1" applyBorder="1" applyAlignment="1">
      <alignment vertical="center" wrapText="1"/>
    </xf>
    <xf numFmtId="4" fontId="5" fillId="3" borderId="4" xfId="0" applyNumberFormat="1" applyFont="1" applyFill="1" applyBorder="1" applyAlignment="1">
      <alignment vertical="center" wrapText="1"/>
    </xf>
    <xf numFmtId="4" fontId="2" fillId="4" borderId="2" xfId="0" applyNumberFormat="1" applyFont="1" applyFill="1" applyBorder="1" applyAlignment="1">
      <alignment vertical="center" wrapText="1"/>
    </xf>
    <xf numFmtId="4" fontId="2" fillId="4" borderId="4" xfId="0" applyNumberFormat="1" applyFont="1" applyFill="1" applyBorder="1" applyAlignment="1">
      <alignment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22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right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B:\Dagmara\PLANY\PLANY%202024.xlsx" TargetMode="External"/><Relationship Id="rId1" Type="http://schemas.openxmlformats.org/officeDocument/2006/relationships/externalLinkPath" Target="file:///B:\Dagmara\PLANY\PLANY%20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LAN-ŚR.OTRZYMANE 2024"/>
      <sheetName val="Arkusz2"/>
      <sheetName val="Arkusz1"/>
      <sheetName val="WYDATKI MIESIĘCZNE ROK"/>
      <sheetName val="WPF 2024R."/>
      <sheetName val="WPF 2024 Plan"/>
      <sheetName val="Wykonanie budżtetu narast.2024 "/>
      <sheetName val="UE"/>
      <sheetName val="dodatkowe zadania MOPR"/>
      <sheetName val="plan-śr.otrz.-wydatki"/>
    </sheetNames>
    <sheetDataSet>
      <sheetData sheetId="0" refreshError="1"/>
      <sheetData sheetId="1" refreshError="1"/>
      <sheetData sheetId="2" refreshError="1"/>
      <sheetData sheetId="3">
        <row r="31">
          <cell r="C31">
            <v>381884</v>
          </cell>
          <cell r="R31">
            <v>45484.42</v>
          </cell>
        </row>
        <row r="38">
          <cell r="C38">
            <v>6000</v>
          </cell>
          <cell r="R38">
            <v>0</v>
          </cell>
        </row>
        <row r="41">
          <cell r="C41">
            <v>2870000</v>
          </cell>
          <cell r="R41">
            <v>441041.78999999992</v>
          </cell>
        </row>
        <row r="63">
          <cell r="C63">
            <v>486500</v>
          </cell>
          <cell r="R63">
            <v>85882.08</v>
          </cell>
        </row>
        <row r="67">
          <cell r="C67">
            <v>96976</v>
          </cell>
        </row>
        <row r="68">
          <cell r="R68">
            <v>6489.53</v>
          </cell>
        </row>
        <row r="72">
          <cell r="R72">
            <v>25203.93</v>
          </cell>
        </row>
        <row r="75">
          <cell r="C75">
            <v>614256</v>
          </cell>
          <cell r="R75">
            <v>84099.6</v>
          </cell>
        </row>
        <row r="77">
          <cell r="C77">
            <v>869476</v>
          </cell>
          <cell r="R77">
            <v>163354.71000000002</v>
          </cell>
        </row>
        <row r="96">
          <cell r="C96">
            <v>881763</v>
          </cell>
          <cell r="R96">
            <v>96098.439999999988</v>
          </cell>
        </row>
        <row r="99">
          <cell r="R99">
            <v>81800</v>
          </cell>
        </row>
        <row r="123">
          <cell r="C123">
            <v>5315555</v>
          </cell>
          <cell r="R123">
            <v>744334.95000000007</v>
          </cell>
        </row>
        <row r="126">
          <cell r="C126">
            <v>3048</v>
          </cell>
          <cell r="R126">
            <v>1014</v>
          </cell>
        </row>
        <row r="135">
          <cell r="C135">
            <v>43950</v>
          </cell>
          <cell r="R135">
            <v>3577.79</v>
          </cell>
        </row>
        <row r="137">
          <cell r="R137">
            <v>0</v>
          </cell>
        </row>
        <row r="140">
          <cell r="R140">
            <v>0</v>
          </cell>
        </row>
        <row r="142">
          <cell r="R142">
            <v>0</v>
          </cell>
        </row>
        <row r="155">
          <cell r="C155">
            <v>3232280</v>
          </cell>
          <cell r="R155">
            <v>452821.81999999995</v>
          </cell>
        </row>
        <row r="165">
          <cell r="C165">
            <v>170000</v>
          </cell>
          <cell r="R165">
            <v>37657.79</v>
          </cell>
        </row>
        <row r="167">
          <cell r="R167">
            <v>0</v>
          </cell>
        </row>
        <row r="168">
          <cell r="C168">
            <v>750000</v>
          </cell>
          <cell r="R168">
            <v>166461.75</v>
          </cell>
        </row>
        <row r="202">
          <cell r="C202">
            <v>103586</v>
          </cell>
          <cell r="R202">
            <v>15535.36</v>
          </cell>
        </row>
        <row r="265">
          <cell r="C265">
            <v>3096668</v>
          </cell>
          <cell r="R265">
            <v>94246.829999999987</v>
          </cell>
        </row>
        <row r="293">
          <cell r="C293">
            <v>9484633.4000000004</v>
          </cell>
          <cell r="R293">
            <v>1772435.5299999998</v>
          </cell>
        </row>
        <row r="295">
          <cell r="R295">
            <v>0</v>
          </cell>
        </row>
        <row r="311">
          <cell r="C311">
            <v>416594</v>
          </cell>
          <cell r="R311">
            <v>54935.73</v>
          </cell>
        </row>
        <row r="351">
          <cell r="C351">
            <v>2019140</v>
          </cell>
          <cell r="R351">
            <v>247708.31999999998</v>
          </cell>
        </row>
        <row r="364">
          <cell r="C364">
            <v>0</v>
          </cell>
        </row>
        <row r="366">
          <cell r="C366">
            <v>251000</v>
          </cell>
          <cell r="R366">
            <v>25243.81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F45"/>
  <sheetViews>
    <sheetView tabSelected="1" topLeftCell="A40" workbookViewId="0">
      <selection activeCell="I7" sqref="I7"/>
    </sheetView>
  </sheetViews>
  <sheetFormatPr defaultRowHeight="15" x14ac:dyDescent="0.25"/>
  <cols>
    <col min="2" max="2" width="31.85546875" customWidth="1"/>
    <col min="3" max="3" width="25.42578125" customWidth="1"/>
    <col min="4" max="5" width="22" customWidth="1"/>
    <col min="6" max="6" width="23.28515625" customWidth="1"/>
  </cols>
  <sheetData>
    <row r="2" spans="1:6" x14ac:dyDescent="0.25">
      <c r="A2" s="89" t="s">
        <v>0</v>
      </c>
      <c r="B2" s="89"/>
      <c r="C2" s="89"/>
      <c r="D2" s="89"/>
      <c r="E2" s="89"/>
      <c r="F2" s="89"/>
    </row>
    <row r="3" spans="1:6" x14ac:dyDescent="0.25">
      <c r="A3" s="89" t="s">
        <v>1</v>
      </c>
      <c r="B3" s="89"/>
      <c r="C3" s="89"/>
      <c r="D3" s="89"/>
      <c r="E3" s="89"/>
      <c r="F3" s="89"/>
    </row>
    <row r="4" spans="1:6" ht="15.75" thickBot="1" x14ac:dyDescent="0.3">
      <c r="A4" s="90" t="s">
        <v>2</v>
      </c>
      <c r="B4" s="90"/>
      <c r="C4" s="90"/>
      <c r="D4" s="90"/>
      <c r="E4" s="90"/>
      <c r="F4" s="90"/>
    </row>
    <row r="5" spans="1:6" ht="29.25" thickBot="1" x14ac:dyDescent="0.3">
      <c r="A5" s="1" t="s">
        <v>3</v>
      </c>
      <c r="B5" s="2" t="s">
        <v>4</v>
      </c>
      <c r="C5" s="2" t="s">
        <v>5</v>
      </c>
      <c r="D5" s="2" t="s">
        <v>6</v>
      </c>
      <c r="E5" s="3" t="s">
        <v>7</v>
      </c>
      <c r="F5" s="4" t="s">
        <v>8</v>
      </c>
    </row>
    <row r="6" spans="1:6" ht="15.75" thickBot="1" x14ac:dyDescent="0.3">
      <c r="A6" s="80" t="s">
        <v>9</v>
      </c>
      <c r="B6" s="87"/>
      <c r="C6" s="87"/>
      <c r="D6" s="87"/>
      <c r="E6" s="87"/>
      <c r="F6" s="88"/>
    </row>
    <row r="7" spans="1:6" ht="15.75" thickBot="1" x14ac:dyDescent="0.3">
      <c r="A7" s="5">
        <v>85154</v>
      </c>
      <c r="B7" s="6" t="s">
        <v>10</v>
      </c>
      <c r="C7" s="7">
        <f>'[1]WYDATKI MIESIĘCZNE ROK'!C31</f>
        <v>381884</v>
      </c>
      <c r="D7" s="8">
        <f>'[1]WYDATKI MIESIĘCZNE ROK'!R31</f>
        <v>45484.42</v>
      </c>
      <c r="E7" s="9">
        <f>C7-D7</f>
        <v>336399.58</v>
      </c>
      <c r="F7" s="10">
        <f>D7</f>
        <v>45484.42</v>
      </c>
    </row>
    <row r="8" spans="1:6" ht="15.75" thickBot="1" x14ac:dyDescent="0.3">
      <c r="A8" s="11">
        <v>85202</v>
      </c>
      <c r="B8" s="12" t="s">
        <v>11</v>
      </c>
      <c r="C8" s="13">
        <f>'[1]WYDATKI MIESIĘCZNE ROK'!C41</f>
        <v>2870000</v>
      </c>
      <c r="D8" s="14">
        <f>'[1]WYDATKI MIESIĘCZNE ROK'!R41</f>
        <v>441041.78999999992</v>
      </c>
      <c r="E8" s="9">
        <f t="shared" ref="E8:E16" si="0">C8-D8</f>
        <v>2428958.21</v>
      </c>
      <c r="F8" s="15">
        <f>D8</f>
        <v>441041.78999999992</v>
      </c>
    </row>
    <row r="9" spans="1:6" ht="90.75" thickBot="1" x14ac:dyDescent="0.3">
      <c r="A9" s="16">
        <v>85213</v>
      </c>
      <c r="B9" s="12" t="s">
        <v>12</v>
      </c>
      <c r="C9" s="13">
        <f>'[1]WYDATKI MIESIĘCZNE ROK'!C67</f>
        <v>96976</v>
      </c>
      <c r="D9" s="14">
        <f>'[1]WYDATKI MIESIĘCZNE ROK'!R68</f>
        <v>6489.53</v>
      </c>
      <c r="E9" s="9">
        <f t="shared" si="0"/>
        <v>90486.47</v>
      </c>
      <c r="F9" s="15">
        <v>0</v>
      </c>
    </row>
    <row r="10" spans="1:6" ht="45.75" thickBot="1" x14ac:dyDescent="0.3">
      <c r="A10" s="16">
        <v>85214</v>
      </c>
      <c r="B10" s="12" t="s">
        <v>13</v>
      </c>
      <c r="C10" s="13">
        <f>'[1]WYDATKI MIESIĘCZNE ROK'!C75</f>
        <v>614256</v>
      </c>
      <c r="D10" s="14">
        <f>'[1]WYDATKI MIESIĘCZNE ROK'!R75</f>
        <v>84099.6</v>
      </c>
      <c r="E10" s="9">
        <f t="shared" si="0"/>
        <v>530156.4</v>
      </c>
      <c r="F10" s="15">
        <f>D10-'[1]WYDATKI MIESIĘCZNE ROK'!R72</f>
        <v>58895.670000000006</v>
      </c>
    </row>
    <row r="11" spans="1:6" ht="15.75" thickBot="1" x14ac:dyDescent="0.3">
      <c r="A11" s="11">
        <v>85216</v>
      </c>
      <c r="B11" s="12" t="s">
        <v>14</v>
      </c>
      <c r="C11" s="13">
        <f>'[1]WYDATKI MIESIĘCZNE ROK'!C77</f>
        <v>869476</v>
      </c>
      <c r="D11" s="14">
        <f>'[1]WYDATKI MIESIĘCZNE ROK'!R77</f>
        <v>163354.71000000002</v>
      </c>
      <c r="E11" s="9">
        <f t="shared" si="0"/>
        <v>706121.29</v>
      </c>
      <c r="F11" s="15">
        <f>D11</f>
        <v>163354.71000000002</v>
      </c>
    </row>
    <row r="12" spans="1:6" ht="15.75" thickBot="1" x14ac:dyDescent="0.3">
      <c r="A12" s="11">
        <v>85219</v>
      </c>
      <c r="B12" s="12" t="s">
        <v>15</v>
      </c>
      <c r="C12" s="17">
        <f>'[1]WYDATKI MIESIĘCZNE ROK'!C123</f>
        <v>5315555</v>
      </c>
      <c r="D12" s="18">
        <f>'[1]WYDATKI MIESIĘCZNE ROK'!R123</f>
        <v>744334.95000000007</v>
      </c>
      <c r="E12" s="9">
        <f t="shared" si="0"/>
        <v>4571220.05</v>
      </c>
      <c r="F12" s="15">
        <f>D12-'[1]WYDATKI MIESIĘCZNE ROK'!R99</f>
        <v>662534.95000000007</v>
      </c>
    </row>
    <row r="13" spans="1:6" ht="30.75" thickBot="1" x14ac:dyDescent="0.3">
      <c r="A13" s="11">
        <v>85228</v>
      </c>
      <c r="B13" s="12" t="s">
        <v>16</v>
      </c>
      <c r="C13" s="13">
        <f>'[1]WYDATKI MIESIĘCZNE ROK'!C155</f>
        <v>3232280</v>
      </c>
      <c r="D13" s="14">
        <f>'[1]WYDATKI MIESIĘCZNE ROK'!R155</f>
        <v>452821.81999999995</v>
      </c>
      <c r="E13" s="9">
        <f t="shared" si="0"/>
        <v>2779458.18</v>
      </c>
      <c r="F13" s="15">
        <f>D13-('[1]WYDATKI MIESIĘCZNE ROK'!R137+'[1]WYDATKI MIESIĘCZNE ROK'!R140+'[1]WYDATKI MIESIĘCZNE ROK'!R142)</f>
        <v>452821.81999999995</v>
      </c>
    </row>
    <row r="14" spans="1:6" ht="15.75" thickBot="1" x14ac:dyDescent="0.3">
      <c r="A14" s="19">
        <v>85230</v>
      </c>
      <c r="B14" s="20" t="s">
        <v>17</v>
      </c>
      <c r="C14" s="21">
        <f>'[1]WYDATKI MIESIĘCZNE ROK'!C168</f>
        <v>750000</v>
      </c>
      <c r="D14" s="22">
        <f>'[1]WYDATKI MIESIĘCZNE ROK'!R168</f>
        <v>166461.75</v>
      </c>
      <c r="E14" s="9">
        <f t="shared" si="0"/>
        <v>583538.25</v>
      </c>
      <c r="F14" s="23">
        <f>D14-'[1]WYDATKI MIESIĘCZNE ROK'!R167</f>
        <v>166461.75</v>
      </c>
    </row>
    <row r="15" spans="1:6" ht="15.75" thickBot="1" x14ac:dyDescent="0.3">
      <c r="A15" s="19">
        <v>85295</v>
      </c>
      <c r="B15" s="20" t="s">
        <v>18</v>
      </c>
      <c r="C15" s="21"/>
      <c r="D15" s="22"/>
      <c r="E15" s="9">
        <f t="shared" si="0"/>
        <v>0</v>
      </c>
      <c r="F15" s="24" t="s">
        <v>19</v>
      </c>
    </row>
    <row r="16" spans="1:6" ht="75.75" thickBot="1" x14ac:dyDescent="0.3">
      <c r="A16" s="16">
        <v>85502</v>
      </c>
      <c r="B16" s="12" t="s">
        <v>20</v>
      </c>
      <c r="C16" s="13">
        <f>'[1]WYDATKI MIESIĘCZNE ROK'!C265</f>
        <v>3096668</v>
      </c>
      <c r="D16" s="14">
        <f>'[1]WYDATKI MIESIĘCZNE ROK'!R265</f>
        <v>94246.829999999987</v>
      </c>
      <c r="E16" s="9">
        <f t="shared" si="0"/>
        <v>3002421.17</v>
      </c>
      <c r="F16" s="15">
        <f>D16</f>
        <v>94246.829999999987</v>
      </c>
    </row>
    <row r="17" spans="1:6" ht="15.75" thickBot="1" x14ac:dyDescent="0.3">
      <c r="A17" s="25">
        <v>85504</v>
      </c>
      <c r="B17" s="26" t="s">
        <v>21</v>
      </c>
      <c r="C17" s="27">
        <f>'[1]WYDATKI MIESIĘCZNE ROK'!C311</f>
        <v>416594</v>
      </c>
      <c r="D17" s="28">
        <f>'[1]WYDATKI MIESIĘCZNE ROK'!R311</f>
        <v>54935.73</v>
      </c>
      <c r="E17" s="9">
        <f>C17-D17</f>
        <v>361658.27</v>
      </c>
      <c r="F17" s="29">
        <f>D17-'[1]WYDATKI MIESIĘCZNE ROK'!R295</f>
        <v>54935.73</v>
      </c>
    </row>
    <row r="18" spans="1:6" ht="15.75" thickBot="1" x14ac:dyDescent="0.3">
      <c r="A18" s="80" t="s">
        <v>22</v>
      </c>
      <c r="B18" s="81"/>
      <c r="C18" s="30">
        <f>SUM(C7:C17)</f>
        <v>17643689</v>
      </c>
      <c r="D18" s="31">
        <f>SUM(D7:D17)</f>
        <v>2253271.13</v>
      </c>
      <c r="E18" s="31">
        <f>SUM(E7:E17)</f>
        <v>15390417.869999999</v>
      </c>
      <c r="F18" s="32">
        <f>SUM(F7:F17)</f>
        <v>2139777.67</v>
      </c>
    </row>
    <row r="19" spans="1:6" ht="15.75" thickBot="1" x14ac:dyDescent="0.3">
      <c r="A19" s="80" t="s">
        <v>23</v>
      </c>
      <c r="B19" s="87"/>
      <c r="C19" s="87"/>
      <c r="D19" s="87"/>
      <c r="E19" s="87"/>
      <c r="F19" s="88"/>
    </row>
    <row r="20" spans="1:6" ht="15.75" thickBot="1" x14ac:dyDescent="0.3">
      <c r="A20" s="5">
        <v>85195</v>
      </c>
      <c r="B20" s="6" t="s">
        <v>18</v>
      </c>
      <c r="C20" s="33">
        <f>'[1]WYDATKI MIESIĘCZNE ROK'!C38</f>
        <v>6000</v>
      </c>
      <c r="D20" s="34">
        <f>'[1]WYDATKI MIESIĘCZNE ROK'!R38</f>
        <v>0</v>
      </c>
      <c r="E20" s="35">
        <f>C20-D20</f>
        <v>6000</v>
      </c>
      <c r="F20" s="36">
        <v>0</v>
      </c>
    </row>
    <row r="21" spans="1:6" ht="15.75" thickBot="1" x14ac:dyDescent="0.3">
      <c r="A21" s="11">
        <v>85219</v>
      </c>
      <c r="B21" s="12" t="s">
        <v>15</v>
      </c>
      <c r="C21" s="37">
        <f>'[1]WYDATKI MIESIĘCZNE ROK'!C126</f>
        <v>3048</v>
      </c>
      <c r="D21" s="38">
        <f>'[1]WYDATKI MIESIĘCZNE ROK'!R126</f>
        <v>1014</v>
      </c>
      <c r="E21" s="35">
        <f t="shared" ref="E21:E26" si="1">C21-D21</f>
        <v>2034</v>
      </c>
      <c r="F21" s="39">
        <v>0</v>
      </c>
    </row>
    <row r="22" spans="1:6" ht="30.75" thickBot="1" x14ac:dyDescent="0.3">
      <c r="A22" s="11">
        <v>85228</v>
      </c>
      <c r="B22" s="12" t="s">
        <v>16</v>
      </c>
      <c r="C22" s="40">
        <f>'[1]WYDATKI MIESIĘCZNE ROK'!C165</f>
        <v>170000</v>
      </c>
      <c r="D22" s="41">
        <f>'[1]WYDATKI MIESIĘCZNE ROK'!R165</f>
        <v>37657.79</v>
      </c>
      <c r="E22" s="35">
        <f t="shared" si="1"/>
        <v>132342.21</v>
      </c>
      <c r="F22" s="39">
        <v>0</v>
      </c>
    </row>
    <row r="23" spans="1:6" ht="15.75" thickBot="1" x14ac:dyDescent="0.3">
      <c r="A23" s="11">
        <v>85501</v>
      </c>
      <c r="B23" s="12" t="s">
        <v>24</v>
      </c>
      <c r="C23" s="40">
        <v>0</v>
      </c>
      <c r="D23" s="41"/>
      <c r="E23" s="35">
        <f t="shared" si="1"/>
        <v>0</v>
      </c>
      <c r="F23" s="39">
        <v>0</v>
      </c>
    </row>
    <row r="24" spans="1:6" ht="75.75" thickBot="1" x14ac:dyDescent="0.3">
      <c r="A24" s="16">
        <v>85502</v>
      </c>
      <c r="B24" s="12" t="s">
        <v>20</v>
      </c>
      <c r="C24" s="40">
        <f>'[1]WYDATKI MIESIĘCZNE ROK'!C293</f>
        <v>9484633.4000000004</v>
      </c>
      <c r="D24" s="42">
        <f>'[1]WYDATKI MIESIĘCZNE ROK'!R293</f>
        <v>1772435.5299999998</v>
      </c>
      <c r="E24" s="35">
        <f t="shared" si="1"/>
        <v>7712197.870000001</v>
      </c>
      <c r="F24" s="43">
        <v>0</v>
      </c>
    </row>
    <row r="25" spans="1:6" ht="15.75" thickBot="1" x14ac:dyDescent="0.3">
      <c r="A25" s="16">
        <v>85504</v>
      </c>
      <c r="B25" s="12" t="s">
        <v>21</v>
      </c>
      <c r="C25" s="40">
        <v>0</v>
      </c>
      <c r="D25" s="42">
        <v>0</v>
      </c>
      <c r="E25" s="35">
        <f t="shared" si="1"/>
        <v>0</v>
      </c>
      <c r="F25" s="43">
        <v>0</v>
      </c>
    </row>
    <row r="26" spans="1:6" ht="150.75" thickBot="1" x14ac:dyDescent="0.3">
      <c r="A26" s="44">
        <v>85513</v>
      </c>
      <c r="B26" s="20" t="s">
        <v>25</v>
      </c>
      <c r="C26" s="45">
        <f>'[1]WYDATKI MIESIĘCZNE ROK'!C366</f>
        <v>251000</v>
      </c>
      <c r="D26" s="46">
        <f>'[1]WYDATKI MIESIĘCZNE ROK'!R366</f>
        <v>25243.81</v>
      </c>
      <c r="E26" s="35">
        <f t="shared" si="1"/>
        <v>225756.19</v>
      </c>
      <c r="F26" s="47">
        <v>0</v>
      </c>
    </row>
    <row r="27" spans="1:6" ht="15.75" thickBot="1" x14ac:dyDescent="0.3">
      <c r="A27" s="80" t="s">
        <v>22</v>
      </c>
      <c r="B27" s="81"/>
      <c r="C27" s="30">
        <f>SUM(C20:C26)</f>
        <v>9914681.4000000004</v>
      </c>
      <c r="D27" s="48">
        <f>SUM(D20:D26)</f>
        <v>1836351.13</v>
      </c>
      <c r="E27" s="48">
        <f>SUM(E20:E26)</f>
        <v>8078330.2700000014</v>
      </c>
      <c r="F27" s="32">
        <f>SUM(F20:F26)</f>
        <v>0</v>
      </c>
    </row>
    <row r="28" spans="1:6" ht="15.75" thickBot="1" x14ac:dyDescent="0.3">
      <c r="A28" s="84" t="s">
        <v>26</v>
      </c>
      <c r="B28" s="85"/>
      <c r="C28" s="85"/>
      <c r="D28" s="85"/>
      <c r="E28" s="85"/>
      <c r="F28" s="86"/>
    </row>
    <row r="29" spans="1:6" ht="15.75" thickBot="1" x14ac:dyDescent="0.3">
      <c r="A29" s="5">
        <v>85218</v>
      </c>
      <c r="B29" s="6" t="s">
        <v>27</v>
      </c>
      <c r="C29" s="33">
        <f>'[1]WYDATKI MIESIĘCZNE ROK'!C96</f>
        <v>881763</v>
      </c>
      <c r="D29" s="49">
        <f>'[1]WYDATKI MIESIĘCZNE ROK'!R96</f>
        <v>96098.439999999988</v>
      </c>
      <c r="E29" s="50">
        <f>C29-D29</f>
        <v>785664.56</v>
      </c>
      <c r="F29" s="51">
        <f>D29</f>
        <v>96098.439999999988</v>
      </c>
    </row>
    <row r="30" spans="1:6" ht="45.75" thickBot="1" x14ac:dyDescent="0.3">
      <c r="A30" s="16">
        <v>85220</v>
      </c>
      <c r="B30" s="12" t="s">
        <v>28</v>
      </c>
      <c r="C30" s="40">
        <f>'[1]WYDATKI MIESIĘCZNE ROK'!C135</f>
        <v>43950</v>
      </c>
      <c r="D30" s="52">
        <f>'[1]WYDATKI MIESIĘCZNE ROK'!R135</f>
        <v>3577.79</v>
      </c>
      <c r="E30" s="50">
        <f t="shared" ref="E30:E34" si="2">C30-D30</f>
        <v>40372.21</v>
      </c>
      <c r="F30" s="53">
        <f>D30</f>
        <v>3577.79</v>
      </c>
    </row>
    <row r="31" spans="1:6" ht="30.75" thickBot="1" x14ac:dyDescent="0.3">
      <c r="A31" s="11">
        <v>85324</v>
      </c>
      <c r="B31" s="12" t="s">
        <v>29</v>
      </c>
      <c r="C31" s="40">
        <f>'[1]WYDATKI MIESIĘCZNE ROK'!C202</f>
        <v>103586</v>
      </c>
      <c r="D31" s="52">
        <f>'[1]WYDATKI MIESIĘCZNE ROK'!R202</f>
        <v>15535.36</v>
      </c>
      <c r="E31" s="50">
        <f t="shared" si="2"/>
        <v>88050.64</v>
      </c>
      <c r="F31" s="54">
        <f>D31</f>
        <v>15535.36</v>
      </c>
    </row>
    <row r="32" spans="1:6" ht="15.75" thickBot="1" x14ac:dyDescent="0.3">
      <c r="A32" s="11">
        <v>85504</v>
      </c>
      <c r="B32" s="12" t="s">
        <v>21</v>
      </c>
      <c r="C32" s="40" t="s">
        <v>19</v>
      </c>
      <c r="D32" s="55" t="s">
        <v>19</v>
      </c>
      <c r="E32" s="50"/>
      <c r="F32" s="56" t="s">
        <v>19</v>
      </c>
    </row>
    <row r="33" spans="1:6" ht="15.75" thickBot="1" x14ac:dyDescent="0.3">
      <c r="A33" s="11">
        <v>85508</v>
      </c>
      <c r="B33" s="12" t="s">
        <v>30</v>
      </c>
      <c r="C33" s="40">
        <f>'[1]WYDATKI MIESIĘCZNE ROK'!C351</f>
        <v>2019140</v>
      </c>
      <c r="D33" s="52">
        <f>'[1]WYDATKI MIESIĘCZNE ROK'!R351</f>
        <v>247708.31999999998</v>
      </c>
      <c r="E33" s="50">
        <f t="shared" si="2"/>
        <v>1771431.68</v>
      </c>
      <c r="F33" s="57">
        <f>D33</f>
        <v>247708.31999999998</v>
      </c>
    </row>
    <row r="34" spans="1:6" ht="30.75" thickBot="1" x14ac:dyDescent="0.3">
      <c r="A34" s="25">
        <v>85510</v>
      </c>
      <c r="B34" s="26" t="s">
        <v>31</v>
      </c>
      <c r="C34" s="58">
        <f>'[1]WYDATKI MIESIĘCZNE ROK'!C364</f>
        <v>0</v>
      </c>
      <c r="D34" s="59"/>
      <c r="E34" s="50">
        <f t="shared" si="2"/>
        <v>0</v>
      </c>
      <c r="F34" s="60">
        <v>0</v>
      </c>
    </row>
    <row r="35" spans="1:6" ht="15.75" thickBot="1" x14ac:dyDescent="0.3">
      <c r="A35" s="80" t="s">
        <v>22</v>
      </c>
      <c r="B35" s="81"/>
      <c r="C35" s="30">
        <f>SUM(C29:C34)</f>
        <v>3048439</v>
      </c>
      <c r="D35" s="61">
        <f>SUM(D29:D34)</f>
        <v>362919.91</v>
      </c>
      <c r="E35" s="61">
        <f>SUM(E29:E34)</f>
        <v>2685519.09</v>
      </c>
      <c r="F35" s="62">
        <f>SUM(F29:F34)</f>
        <v>362919.91</v>
      </c>
    </row>
    <row r="36" spans="1:6" ht="15.75" thickBot="1" x14ac:dyDescent="0.3">
      <c r="A36" s="80" t="s">
        <v>32</v>
      </c>
      <c r="B36" s="87"/>
      <c r="C36" s="87"/>
      <c r="D36" s="87"/>
      <c r="E36" s="87"/>
      <c r="F36" s="88"/>
    </row>
    <row r="37" spans="1:6" ht="45.75" thickBot="1" x14ac:dyDescent="0.3">
      <c r="A37" s="63">
        <v>85205</v>
      </c>
      <c r="B37" s="6" t="s">
        <v>33</v>
      </c>
      <c r="C37" s="33">
        <f>'[1]WYDATKI MIESIĘCZNE ROK'!C63</f>
        <v>486500</v>
      </c>
      <c r="D37" s="49">
        <f>'[1]WYDATKI MIESIĘCZNE ROK'!R63</f>
        <v>85882.08</v>
      </c>
      <c r="E37" s="50">
        <f>C37-D37</f>
        <v>400617.92</v>
      </c>
      <c r="F37" s="36">
        <v>0</v>
      </c>
    </row>
    <row r="38" spans="1:6" ht="15.75" thickBot="1" x14ac:dyDescent="0.3">
      <c r="A38" s="64">
        <v>85504</v>
      </c>
      <c r="B38" s="12" t="s">
        <v>21</v>
      </c>
      <c r="C38" s="37"/>
      <c r="D38" s="65" t="s">
        <v>19</v>
      </c>
      <c r="E38" s="50"/>
      <c r="F38" s="66">
        <v>0</v>
      </c>
    </row>
    <row r="39" spans="1:6" ht="15.75" thickBot="1" x14ac:dyDescent="0.3">
      <c r="A39" s="11">
        <v>85508</v>
      </c>
      <c r="B39" s="12" t="s">
        <v>30</v>
      </c>
      <c r="C39" s="40"/>
      <c r="D39" s="67"/>
      <c r="E39" s="50">
        <f t="shared" ref="E39:E40" si="3">C39-D39</f>
        <v>0</v>
      </c>
      <c r="F39" s="39">
        <v>0</v>
      </c>
    </row>
    <row r="40" spans="1:6" ht="30.75" thickBot="1" x14ac:dyDescent="0.3">
      <c r="A40" s="25">
        <v>85510</v>
      </c>
      <c r="B40" s="26" t="s">
        <v>31</v>
      </c>
      <c r="C40" s="58"/>
      <c r="D40" s="68"/>
      <c r="E40" s="50">
        <f t="shared" si="3"/>
        <v>0</v>
      </c>
      <c r="F40" s="69">
        <v>0</v>
      </c>
    </row>
    <row r="41" spans="1:6" ht="15.75" thickBot="1" x14ac:dyDescent="0.3">
      <c r="A41" s="80" t="s">
        <v>22</v>
      </c>
      <c r="B41" s="81"/>
      <c r="C41" s="70">
        <f>SUM(C37:C40)</f>
        <v>486500</v>
      </c>
      <c r="D41" s="61">
        <f>SUM(D37:D40)</f>
        <v>85882.08</v>
      </c>
      <c r="E41" s="61">
        <f>SUM(E37:E40)</f>
        <v>400617.92</v>
      </c>
      <c r="F41" s="71">
        <f>SUM(F37:F40)</f>
        <v>0</v>
      </c>
    </row>
    <row r="42" spans="1:6" ht="15.75" thickBot="1" x14ac:dyDescent="0.3">
      <c r="A42" s="80" t="s">
        <v>34</v>
      </c>
      <c r="B42" s="87"/>
      <c r="C42" s="87"/>
      <c r="D42" s="87"/>
      <c r="E42" s="87"/>
      <c r="F42" s="88"/>
    </row>
    <row r="43" spans="1:6" ht="15.75" thickBot="1" x14ac:dyDescent="0.3">
      <c r="A43" s="72">
        <v>85508</v>
      </c>
      <c r="B43" s="73" t="s">
        <v>30</v>
      </c>
      <c r="C43" s="74">
        <v>242508</v>
      </c>
      <c r="D43" s="75">
        <v>171377.41</v>
      </c>
      <c r="E43" s="76">
        <f>C43-D43</f>
        <v>71130.59</v>
      </c>
      <c r="F43" s="77">
        <f>D43</f>
        <v>171377.41</v>
      </c>
    </row>
    <row r="44" spans="1:6" ht="15.75" thickBot="1" x14ac:dyDescent="0.3">
      <c r="A44" s="80" t="s">
        <v>22</v>
      </c>
      <c r="B44" s="81"/>
      <c r="C44" s="74">
        <v>242508</v>
      </c>
      <c r="D44" s="61">
        <f>D43</f>
        <v>171377.41</v>
      </c>
      <c r="E44" s="61">
        <f>E43</f>
        <v>71130.59</v>
      </c>
      <c r="F44" s="62">
        <f>F43</f>
        <v>171377.41</v>
      </c>
    </row>
    <row r="45" spans="1:6" ht="15.75" thickBot="1" x14ac:dyDescent="0.3">
      <c r="A45" s="82" t="s">
        <v>35</v>
      </c>
      <c r="B45" s="83"/>
      <c r="C45" s="78">
        <f>C18+C27+C35+C41+C44</f>
        <v>31335817.399999999</v>
      </c>
      <c r="D45" s="78">
        <f>D18+D27+D35+D41+D44</f>
        <v>4709801.66</v>
      </c>
      <c r="E45" s="78">
        <f>E18+E27+E35+E41+E44</f>
        <v>26626015.740000002</v>
      </c>
      <c r="F45" s="79">
        <f>F18+F27+F35+F41+F44</f>
        <v>2674074.9900000002</v>
      </c>
    </row>
  </sheetData>
  <mergeCells count="14">
    <mergeCell ref="A19:F19"/>
    <mergeCell ref="A2:F2"/>
    <mergeCell ref="A3:F3"/>
    <mergeCell ref="A4:F4"/>
    <mergeCell ref="A6:F6"/>
    <mergeCell ref="A18:B18"/>
    <mergeCell ref="A44:B44"/>
    <mergeCell ref="A45:B45"/>
    <mergeCell ref="A27:B27"/>
    <mergeCell ref="A28:F28"/>
    <mergeCell ref="A35:B35"/>
    <mergeCell ref="A36:F36"/>
    <mergeCell ref="A41:B41"/>
    <mergeCell ref="A42:F4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Małgorzata Procukiewicz</dc:creator>
  <cp:lastModifiedBy>Agnieszka Kowalewska</cp:lastModifiedBy>
  <dcterms:created xsi:type="dcterms:W3CDTF">2015-06-05T18:19:34Z</dcterms:created>
  <dcterms:modified xsi:type="dcterms:W3CDTF">2024-03-06T12:11:04Z</dcterms:modified>
</cp:coreProperties>
</file>