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załącznik 18e" sheetId="1" r:id="rId1"/>
  </sheets>
  <definedNames>
    <definedName name="_xlnm.Print_Titles" localSheetId="0">'załącznik 18e'!$4:$4</definedName>
  </definedNames>
  <calcPr calcId="145621"/>
</workbook>
</file>

<file path=xl/calcChain.xml><?xml version="1.0" encoding="utf-8"?>
<calcChain xmlns="http://schemas.openxmlformats.org/spreadsheetml/2006/main">
  <c r="L5" i="1" l="1"/>
  <c r="M5" i="1"/>
  <c r="V5" i="1" s="1"/>
  <c r="T5" i="1"/>
  <c r="U5" i="1"/>
  <c r="AS5" i="1"/>
  <c r="L6" i="1"/>
  <c r="M6" i="1"/>
  <c r="N6" i="1" s="1"/>
  <c r="T6" i="1"/>
  <c r="U6" i="1"/>
  <c r="AS6" i="1"/>
  <c r="L7" i="1"/>
  <c r="M7" i="1"/>
  <c r="V7" i="1" s="1"/>
  <c r="T7" i="1"/>
  <c r="U7" i="1"/>
  <c r="AS7" i="1"/>
  <c r="L8" i="1"/>
  <c r="U8" i="1" s="1"/>
  <c r="N8" i="1"/>
  <c r="O8" i="1" s="1"/>
  <c r="T8" i="1"/>
  <c r="V8" i="1"/>
  <c r="AS8" i="1"/>
  <c r="AU8" i="1"/>
  <c r="AW8" i="1"/>
  <c r="L9" i="1"/>
  <c r="N9" i="1"/>
  <c r="O9" i="1"/>
  <c r="P9" i="1" s="1"/>
  <c r="T9" i="1"/>
  <c r="U9" i="1"/>
  <c r="V9" i="1"/>
  <c r="W9" i="1"/>
  <c r="AS9" i="1"/>
  <c r="AQ11" i="1"/>
  <c r="AR11" i="1"/>
  <c r="AR22" i="1" s="1"/>
  <c r="L12" i="1"/>
  <c r="M12" i="1"/>
  <c r="N12" i="1" s="1"/>
  <c r="T12" i="1"/>
  <c r="U12" i="1"/>
  <c r="AS12" i="1"/>
  <c r="AS11" i="1" s="1"/>
  <c r="AS22" i="1" s="1"/>
  <c r="L13" i="1"/>
  <c r="U13" i="1" s="1"/>
  <c r="N13" i="1"/>
  <c r="W13" i="1" s="1"/>
  <c r="T13" i="1"/>
  <c r="V13" i="1"/>
  <c r="AS13" i="1"/>
  <c r="AU13" i="1"/>
  <c r="AU11" i="1" s="1"/>
  <c r="AU22" i="1" s="1"/>
  <c r="L14" i="1"/>
  <c r="M14" i="1"/>
  <c r="N14" i="1" s="1"/>
  <c r="T14" i="1"/>
  <c r="U14" i="1"/>
  <c r="AS14" i="1"/>
  <c r="AS15" i="1"/>
  <c r="L17" i="1"/>
  <c r="U17" i="1" s="1"/>
  <c r="T17" i="1"/>
  <c r="AS17" i="1"/>
  <c r="L18" i="1"/>
  <c r="U18" i="1" s="1"/>
  <c r="N18" i="1"/>
  <c r="O18" i="1"/>
  <c r="X18" i="1" s="1"/>
  <c r="T18" i="1"/>
  <c r="V18" i="1"/>
  <c r="W18" i="1"/>
  <c r="AS18" i="1"/>
  <c r="AU18" i="1"/>
  <c r="AW18" i="1"/>
  <c r="L19" i="1"/>
  <c r="N19" i="1"/>
  <c r="O19" i="1" s="1"/>
  <c r="T19" i="1"/>
  <c r="U19" i="1"/>
  <c r="V19" i="1"/>
  <c r="AS19" i="1"/>
  <c r="L20" i="1"/>
  <c r="U20" i="1" s="1"/>
  <c r="N20" i="1"/>
  <c r="O20" i="1"/>
  <c r="X20" i="1" s="1"/>
  <c r="T20" i="1"/>
  <c r="V20" i="1"/>
  <c r="W20" i="1"/>
  <c r="AS20" i="1"/>
  <c r="AM22" i="1"/>
  <c r="AN22" i="1"/>
  <c r="AO22" i="1"/>
  <c r="AP22" i="1"/>
  <c r="AQ22" i="1"/>
  <c r="AV22" i="1"/>
  <c r="AW22" i="1"/>
  <c r="AX22" i="1"/>
  <c r="O6" i="1" l="1"/>
  <c r="W6" i="1"/>
  <c r="O12" i="1"/>
  <c r="W12" i="1"/>
  <c r="P19" i="1"/>
  <c r="X19" i="1"/>
  <c r="W14" i="1"/>
  <c r="O14" i="1"/>
  <c r="Q9" i="1"/>
  <c r="Z9" i="1" s="1"/>
  <c r="Y9" i="1"/>
  <c r="P8" i="1"/>
  <c r="X8" i="1"/>
  <c r="P20" i="1"/>
  <c r="W19" i="1"/>
  <c r="P18" i="1"/>
  <c r="M17" i="1"/>
  <c r="V14" i="1"/>
  <c r="O13" i="1"/>
  <c r="V12" i="1"/>
  <c r="X9" i="1"/>
  <c r="W8" i="1"/>
  <c r="N7" i="1"/>
  <c r="V6" i="1"/>
  <c r="N5" i="1"/>
  <c r="W5" i="1" l="1"/>
  <c r="O5" i="1"/>
  <c r="N17" i="1"/>
  <c r="V17" i="1"/>
  <c r="X14" i="1"/>
  <c r="P14" i="1"/>
  <c r="Q18" i="1"/>
  <c r="Z18" i="1" s="1"/>
  <c r="Y18" i="1"/>
  <c r="Y8" i="1"/>
  <c r="Q8" i="1"/>
  <c r="Z8" i="1" s="1"/>
  <c r="X12" i="1"/>
  <c r="P12" i="1"/>
  <c r="W7" i="1"/>
  <c r="O7" i="1"/>
  <c r="P13" i="1"/>
  <c r="X13" i="1"/>
  <c r="Y20" i="1"/>
  <c r="Q20" i="1"/>
  <c r="Z20" i="1" s="1"/>
  <c r="Y19" i="1"/>
  <c r="Q19" i="1"/>
  <c r="Z19" i="1" s="1"/>
  <c r="X6" i="1"/>
  <c r="P6" i="1"/>
  <c r="Y12" i="1" l="1"/>
  <c r="Q12" i="1"/>
  <c r="Z12" i="1" s="1"/>
  <c r="Q13" i="1"/>
  <c r="Z13" i="1" s="1"/>
  <c r="Y13" i="1"/>
  <c r="O17" i="1"/>
  <c r="W17" i="1"/>
  <c r="Y6" i="1"/>
  <c r="Q6" i="1"/>
  <c r="Z6" i="1" s="1"/>
  <c r="P7" i="1"/>
  <c r="X7" i="1"/>
  <c r="Y14" i="1"/>
  <c r="Q14" i="1"/>
  <c r="Z14" i="1" s="1"/>
  <c r="P5" i="1"/>
  <c r="X5" i="1"/>
  <c r="Q5" i="1" l="1"/>
  <c r="Z5" i="1" s="1"/>
  <c r="Y5" i="1"/>
  <c r="Q7" i="1"/>
  <c r="Z7" i="1" s="1"/>
  <c r="Y7" i="1"/>
  <c r="P17" i="1"/>
  <c r="X17" i="1"/>
  <c r="Y17" i="1" l="1"/>
  <c r="Q17" i="1"/>
  <c r="Z17" i="1" s="1"/>
</calcChain>
</file>

<file path=xl/sharedStrings.xml><?xml version="1.0" encoding="utf-8"?>
<sst xmlns="http://schemas.openxmlformats.org/spreadsheetml/2006/main" count="137" uniqueCount="85">
  <si>
    <t>Łącznie</t>
  </si>
  <si>
    <t>łącznie</t>
  </si>
  <si>
    <t>TZ</t>
  </si>
  <si>
    <t>przekazać do spółki LOKUM</t>
  </si>
  <si>
    <t>702</t>
  </si>
  <si>
    <t>Altana śmietnikowa Toruńska 5 działka 341/1 obręb 5</t>
  </si>
  <si>
    <t>806</t>
  </si>
  <si>
    <t>c</t>
  </si>
  <si>
    <t>Budynek gosp.Toruńska 5 nr 341/1.2</t>
  </si>
  <si>
    <t>109</t>
  </si>
  <si>
    <t>Budynek - Toruńska 5 nr 341/1.1</t>
  </si>
  <si>
    <t>110</t>
  </si>
  <si>
    <t>b</t>
  </si>
  <si>
    <t>uwaga Urząd Marszałkowski</t>
  </si>
  <si>
    <t>Toruńska 5 dziaĺka 341/1 obręb 5</t>
  </si>
  <si>
    <t>0</t>
  </si>
  <si>
    <t>a</t>
  </si>
  <si>
    <t>Garaż nr 614 dział.51/2, obr.10</t>
  </si>
  <si>
    <t>Budynek - Grunwaldzka 62 b  gosp. nr  51.3 i 51.2</t>
  </si>
  <si>
    <t>2015-12</t>
  </si>
  <si>
    <t xml:space="preserve">Budynek - Grunwaldzka 62b nr 51.1 nr </t>
  </si>
  <si>
    <t>Do przekazania również garaż nr 614</t>
  </si>
  <si>
    <t>Grunwaldzka 62B działka 51/2 obręb 10</t>
  </si>
  <si>
    <t>SM.II.D.07 - śródmiejskie tereny mieszkaniowe</t>
  </si>
  <si>
    <t>grunt, budynek mieszkalny i gospodarczy, garaż</t>
  </si>
  <si>
    <t>nieruchomość zabudowana, mieszkalno - użytkowa</t>
  </si>
  <si>
    <t>niesamiodzielność lokali mieszkalnych</t>
  </si>
  <si>
    <t>SZ1W/00053037/9</t>
  </si>
  <si>
    <t>51/2</t>
  </si>
  <si>
    <t>Grunwaldzka 62B</t>
  </si>
  <si>
    <t>A</t>
  </si>
  <si>
    <t>zarządzanie przez LOKUM</t>
  </si>
  <si>
    <t>Altana śmietnikowa Bol. Chrobrego 26-28 działka 530/2 obręb 6</t>
  </si>
  <si>
    <t>Budynek - Bol.Chrobrego 26-28 nr 530/3 obręb 6</t>
  </si>
  <si>
    <t>Bol.Chrobrego 26-28 działka 530/2 obręb 6</t>
  </si>
  <si>
    <t>Bol.Chrobrego 26-28 działka 530/3 obręb6</t>
  </si>
  <si>
    <t>Bol.Chrobrego 26-28 działka 531 obręb 6</t>
  </si>
  <si>
    <t xml:space="preserve">przeznaczenie nieruchomości </t>
  </si>
  <si>
    <t>budynki, budowle i inne urządzenie infrastruktury</t>
  </si>
  <si>
    <t xml:space="preserve">rodzaj nieruchomości </t>
  </si>
  <si>
    <t xml:space="preserve">szacunkowa wartość rynkowa lokali użytkowych  wg średniej ceny sprzedaży </t>
  </si>
  <si>
    <t xml:space="preserve">szacunkowa wartość rynkowa lokali mieszkalnych wg średniej ceny sprzedaży </t>
  </si>
  <si>
    <t>uwagi</t>
  </si>
  <si>
    <t xml:space="preserve">szacunkowa wartość rynkowa lokali wg średniej ceny sprzedaży </t>
  </si>
  <si>
    <t>Nr KW</t>
  </si>
  <si>
    <t>wartość księgowa netto na dzień 31.12.2019</t>
  </si>
  <si>
    <t>umorzenie na dzień 31.12.2019</t>
  </si>
  <si>
    <t>wartość księgowa brutto</t>
  </si>
  <si>
    <t>powierzchnia lokali użytkowych (m2)</t>
  </si>
  <si>
    <t>liczba lokali użytkowych (szt.)</t>
  </si>
  <si>
    <t>powierzchnia mieszkań (m2)</t>
  </si>
  <si>
    <t>Liczba mieszkań (szt.)</t>
  </si>
  <si>
    <t xml:space="preserve">liczba lokali mieszkalnych z umową na czas nieoznaczony </t>
  </si>
  <si>
    <t>sposób władania A(administrowanie)/ TZ (trwały zarząd)</t>
  </si>
  <si>
    <t>proponowany sposób zagospodarowania</t>
  </si>
  <si>
    <t>powierzchnia działki m2</t>
  </si>
  <si>
    <t>Nr działki</t>
  </si>
  <si>
    <t>obręb ewid.</t>
  </si>
  <si>
    <t xml:space="preserve">VAT- do uzgodnienia  z kancelarią Biel Judek  o co konkretnie chodzi  ( ustalono:  10.09.2019 8:00-8:50 na spotkaniu w UM pok.208) </t>
  </si>
  <si>
    <t>Nakłady (inwestycyjne niezakończone)</t>
  </si>
  <si>
    <t>Nakłady (inwest.zak.)</t>
  </si>
  <si>
    <t xml:space="preserve">Data zakończenia inwestycji </t>
  </si>
  <si>
    <t xml:space="preserve">Data rozpoczęcia inwestycji -  do uzgodnienia z kancelarią Biel Judek  czy jest potrzebna  - uzgodniono 10.09.2019 8:00-8:50 na spotkaniu w UM pok.208 </t>
  </si>
  <si>
    <t xml:space="preserve">Wartość księgowa netto na 31-12-2016 </t>
  </si>
  <si>
    <t xml:space="preserve">Wartość księgowa netto na 30-11-2016 </t>
  </si>
  <si>
    <t xml:space="preserve">Wartość księgowa netto na 31-10-2016 </t>
  </si>
  <si>
    <t xml:space="preserve">Wartość księgowa netto na 30-9-2016 </t>
  </si>
  <si>
    <t>Wartość księgowa netto na 2019-07-31</t>
  </si>
  <si>
    <t xml:space="preserve">Wartość księgowa netto na 31-07-2016 </t>
  </si>
  <si>
    <t xml:space="preserve">Wartość księgowa netto na 30-06-2016 </t>
  </si>
  <si>
    <t>Umorzenie na 31-12-2016</t>
  </si>
  <si>
    <t>Umorzenie na 30-11-2016</t>
  </si>
  <si>
    <t>Umorzenie na 31-10-2016</t>
  </si>
  <si>
    <t>Umorzenie na 30-09-2016</t>
  </si>
  <si>
    <t>Umorzenie na 2019-07-31</t>
  </si>
  <si>
    <t>Umorzenie na 31-07-2016</t>
  </si>
  <si>
    <t>Umorzenie na 30-06-2016</t>
  </si>
  <si>
    <t>Wartość księgowa brutto</t>
  </si>
  <si>
    <t>Adres</t>
  </si>
  <si>
    <t xml:space="preserve">Grupa </t>
  </si>
  <si>
    <t>Nr_inw.</t>
  </si>
  <si>
    <t>Lp.</t>
  </si>
  <si>
    <t xml:space="preserve">Gminne nieruchomosci mieszkalne </t>
  </si>
  <si>
    <t>Wykaz nieruchomości planowanych do wniesienie aportem do spółki Zakład Gospodarki Mieszkaniowej Spółka z ograniczoną odpowiedzialnością w późniejszym czasie ze względu na niesamodzielność lokali mieszkalnych</t>
  </si>
  <si>
    <t>załącznik 18e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</si>
</sst>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left" vertical="center" shrinkToFi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1" fontId="2" fillId="2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2" fontId="2" fillId="0" borderId="0" xfId="0" applyNumberFormat="1" applyFont="1" applyAlignment="1">
      <alignment horizontal="right" vertical="center" wrapText="1"/>
    </xf>
    <xf numFmtId="2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horizontal="left" vertical="center" wrapText="1" shrinkToFit="1"/>
    </xf>
    <xf numFmtId="43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 shrinkToFit="1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/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left" vertical="center" shrinkToFit="1"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4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/>
    </xf>
    <xf numFmtId="44" fontId="4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 vertical="center" shrinkToFit="1"/>
    </xf>
    <xf numFmtId="1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4" fontId="2" fillId="0" borderId="1" xfId="0" applyNumberFormat="1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7" fillId="0" borderId="0" xfId="0" applyFont="1" applyFill="1"/>
    <xf numFmtId="0" fontId="7" fillId="0" borderId="5" xfId="0" applyFont="1" applyFill="1" applyBorder="1"/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horizontal="right" vertical="center"/>
    </xf>
    <xf numFmtId="43" fontId="7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15"/>
  <sheetViews>
    <sheetView tabSelected="1" workbookViewId="0">
      <selection activeCell="E47" sqref="E47"/>
    </sheetView>
  </sheetViews>
  <sheetFormatPr defaultColWidth="9.140625" defaultRowHeight="12.75" x14ac:dyDescent="0.2"/>
  <cols>
    <col min="1" max="1" width="4.5703125" style="22" customWidth="1"/>
    <col min="2" max="2" width="6.140625" style="21" hidden="1" customWidth="1"/>
    <col min="3" max="3" width="7.42578125" style="19" hidden="1" customWidth="1"/>
    <col min="4" max="4" width="5.28515625" style="21" hidden="1" customWidth="1"/>
    <col min="5" max="5" width="23.85546875" style="20" customWidth="1"/>
    <col min="6" max="6" width="10" style="19" hidden="1" customWidth="1"/>
    <col min="7" max="7" width="6.7109375" style="19" hidden="1" customWidth="1"/>
    <col min="8" max="8" width="8.5703125" style="18" hidden="1" customWidth="1"/>
    <col min="9" max="9" width="11.42578125" style="17" hidden="1" customWidth="1"/>
    <col min="10" max="10" width="10.5703125" style="15" hidden="1" customWidth="1"/>
    <col min="11" max="12" width="12.5703125" style="15" hidden="1" customWidth="1"/>
    <col min="13" max="13" width="8.7109375" style="16" hidden="1" customWidth="1"/>
    <col min="14" max="17" width="12.5703125" style="15" hidden="1" customWidth="1"/>
    <col min="18" max="21" width="12.5703125" style="14" hidden="1" customWidth="1"/>
    <col min="22" max="22" width="9.7109375" style="13" hidden="1" customWidth="1"/>
    <col min="23" max="30" width="12.5703125" style="13" hidden="1" customWidth="1"/>
    <col min="31" max="31" width="14.28515625" style="13" hidden="1" customWidth="1"/>
    <col min="32" max="32" width="8.85546875" style="10" customWidth="1"/>
    <col min="33" max="33" width="11.42578125" style="9" customWidth="1"/>
    <col min="34" max="34" width="11.5703125" style="12" customWidth="1"/>
    <col min="35" max="35" width="12.5703125" style="11" hidden="1" customWidth="1"/>
    <col min="36" max="36" width="12.28515625" style="10" hidden="1" customWidth="1"/>
    <col min="37" max="37" width="11.42578125" style="9" hidden="1" customWidth="1"/>
    <col min="38" max="38" width="7.28515625" style="9" hidden="1" customWidth="1"/>
    <col min="39" max="42" width="11" style="4" hidden="1" customWidth="1"/>
    <col min="43" max="43" width="15.42578125" style="8" hidden="1" customWidth="1"/>
    <col min="44" max="44" width="15.42578125" style="7" hidden="1" customWidth="1"/>
    <col min="45" max="45" width="15.42578125" style="6" hidden="1" customWidth="1"/>
    <col min="46" max="46" width="15.42578125" style="5" customWidth="1"/>
    <col min="47" max="47" width="16.42578125" style="4" customWidth="1"/>
    <col min="48" max="48" width="21.85546875" style="3" hidden="1" customWidth="1"/>
    <col min="49" max="49" width="17.140625" style="1" hidden="1" customWidth="1"/>
    <col min="50" max="50" width="17.42578125" style="1" hidden="1" customWidth="1"/>
    <col min="51" max="51" width="19.140625" style="2" customWidth="1"/>
    <col min="52" max="52" width="31" style="2" customWidth="1"/>
    <col min="53" max="53" width="30.5703125" style="2" customWidth="1"/>
    <col min="54" max="16384" width="9.140625" style="1"/>
  </cols>
  <sheetData>
    <row r="1" spans="1:53" s="137" customFormat="1" ht="12" customHeight="1" thickBot="1" x14ac:dyDescent="0.25">
      <c r="A1" s="145" t="s">
        <v>84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</row>
    <row r="2" spans="1:53" s="137" customFormat="1" ht="30.75" customHeight="1" x14ac:dyDescent="0.2">
      <c r="A2" s="144" t="s">
        <v>83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2"/>
    </row>
    <row r="3" spans="1:53" s="137" customFormat="1" ht="31.5" customHeight="1" x14ac:dyDescent="0.2">
      <c r="A3" s="141" t="s">
        <v>82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8"/>
    </row>
    <row r="4" spans="1:53" s="133" customFormat="1" ht="51" customHeight="1" x14ac:dyDescent="0.25">
      <c r="A4" s="136" t="s">
        <v>81</v>
      </c>
      <c r="B4" s="135" t="s">
        <v>80</v>
      </c>
      <c r="C4" s="135"/>
      <c r="D4" s="135" t="s">
        <v>79</v>
      </c>
      <c r="E4" s="135" t="s">
        <v>78</v>
      </c>
      <c r="F4" s="135"/>
      <c r="G4" s="135"/>
      <c r="H4" s="135"/>
      <c r="I4" s="135"/>
      <c r="J4" s="135" t="s">
        <v>77</v>
      </c>
      <c r="K4" s="135" t="s">
        <v>76</v>
      </c>
      <c r="L4" s="135" t="s">
        <v>75</v>
      </c>
      <c r="M4" s="135" t="s">
        <v>74</v>
      </c>
      <c r="N4" s="135" t="s">
        <v>73</v>
      </c>
      <c r="O4" s="135" t="s">
        <v>72</v>
      </c>
      <c r="P4" s="135" t="s">
        <v>71</v>
      </c>
      <c r="Q4" s="135" t="s">
        <v>70</v>
      </c>
      <c r="R4" s="135"/>
      <c r="S4" s="135"/>
      <c r="T4" s="135" t="s">
        <v>69</v>
      </c>
      <c r="U4" s="135" t="s">
        <v>68</v>
      </c>
      <c r="V4" s="135" t="s">
        <v>67</v>
      </c>
      <c r="W4" s="135" t="s">
        <v>66</v>
      </c>
      <c r="X4" s="135" t="s">
        <v>65</v>
      </c>
      <c r="Y4" s="135" t="s">
        <v>64</v>
      </c>
      <c r="Z4" s="135" t="s">
        <v>63</v>
      </c>
      <c r="AA4" s="135" t="s">
        <v>62</v>
      </c>
      <c r="AB4" s="135" t="s">
        <v>61</v>
      </c>
      <c r="AC4" s="135" t="s">
        <v>60</v>
      </c>
      <c r="AD4" s="135" t="s">
        <v>59</v>
      </c>
      <c r="AE4" s="135" t="s">
        <v>58</v>
      </c>
      <c r="AF4" s="135" t="s">
        <v>57</v>
      </c>
      <c r="AG4" s="135" t="s">
        <v>56</v>
      </c>
      <c r="AH4" s="135" t="s">
        <v>55</v>
      </c>
      <c r="AI4" s="135" t="s">
        <v>54</v>
      </c>
      <c r="AJ4" s="135" t="s">
        <v>53</v>
      </c>
      <c r="AK4" s="135" t="s">
        <v>42</v>
      </c>
      <c r="AL4" s="135" t="s">
        <v>52</v>
      </c>
      <c r="AM4" s="135" t="s">
        <v>51</v>
      </c>
      <c r="AN4" s="135" t="s">
        <v>50</v>
      </c>
      <c r="AO4" s="135" t="s">
        <v>49</v>
      </c>
      <c r="AP4" s="135" t="s">
        <v>48</v>
      </c>
      <c r="AQ4" s="135" t="s">
        <v>47</v>
      </c>
      <c r="AR4" s="135" t="s">
        <v>46</v>
      </c>
      <c r="AS4" s="135" t="s">
        <v>45</v>
      </c>
      <c r="AT4" s="135" t="s">
        <v>44</v>
      </c>
      <c r="AU4" s="135" t="s">
        <v>43</v>
      </c>
      <c r="AV4" s="135" t="s">
        <v>42</v>
      </c>
      <c r="AW4" s="135" t="s">
        <v>41</v>
      </c>
      <c r="AX4" s="135" t="s">
        <v>40</v>
      </c>
      <c r="AY4" s="135" t="s">
        <v>39</v>
      </c>
      <c r="AZ4" s="135" t="s">
        <v>38</v>
      </c>
      <c r="BA4" s="134" t="s">
        <v>37</v>
      </c>
    </row>
    <row r="5" spans="1:53" s="13" customFormat="1" ht="18" hidden="1" customHeight="1" x14ac:dyDescent="0.2">
      <c r="A5" s="99" t="s">
        <v>16</v>
      </c>
      <c r="B5" s="95">
        <v>90039</v>
      </c>
      <c r="C5" s="93">
        <v>0</v>
      </c>
      <c r="D5" s="93" t="s">
        <v>15</v>
      </c>
      <c r="E5" s="98" t="s">
        <v>36</v>
      </c>
      <c r="F5" s="93">
        <v>0</v>
      </c>
      <c r="G5" s="93" t="s">
        <v>4</v>
      </c>
      <c r="H5" s="93">
        <v>0</v>
      </c>
      <c r="I5" s="93">
        <v>0</v>
      </c>
      <c r="J5" s="93">
        <v>45300</v>
      </c>
      <c r="K5" s="93">
        <v>0</v>
      </c>
      <c r="L5" s="93">
        <f>K5+$I5</f>
        <v>0</v>
      </c>
      <c r="M5" s="93">
        <f>L5+$I5</f>
        <v>0</v>
      </c>
      <c r="N5" s="93">
        <f>M5+$I5</f>
        <v>0</v>
      </c>
      <c r="O5" s="93">
        <f>N5+$I5</f>
        <v>0</v>
      </c>
      <c r="P5" s="93">
        <f>O5+$I5</f>
        <v>0</v>
      </c>
      <c r="Q5" s="93">
        <f>P5+$I5</f>
        <v>0</v>
      </c>
      <c r="R5" s="93"/>
      <c r="S5" s="93"/>
      <c r="T5" s="93">
        <f>J5-K5</f>
        <v>45300</v>
      </c>
      <c r="U5" s="93">
        <f>J5-L5</f>
        <v>45300</v>
      </c>
      <c r="V5" s="93">
        <f>J5-M5</f>
        <v>45300</v>
      </c>
      <c r="W5" s="93">
        <f>J5-N5</f>
        <v>45300</v>
      </c>
      <c r="X5" s="93">
        <f>J5-O5</f>
        <v>45300</v>
      </c>
      <c r="Y5" s="93">
        <f>J5-P5</f>
        <v>45300</v>
      </c>
      <c r="Z5" s="93">
        <f>J5-Q5</f>
        <v>45300</v>
      </c>
      <c r="AA5" s="93"/>
      <c r="AB5" s="93"/>
      <c r="AC5" s="93"/>
      <c r="AD5" s="93"/>
      <c r="AE5" s="93"/>
      <c r="AF5" s="93"/>
      <c r="AG5" s="92"/>
      <c r="AH5" s="91"/>
      <c r="AI5" s="132" t="s">
        <v>31</v>
      </c>
      <c r="AJ5" s="87" t="s">
        <v>30</v>
      </c>
      <c r="AK5" s="86"/>
      <c r="AL5" s="86"/>
      <c r="AM5" s="87"/>
      <c r="AN5" s="87"/>
      <c r="AO5" s="87"/>
      <c r="AP5" s="87"/>
      <c r="AQ5" s="89">
        <v>45300</v>
      </c>
      <c r="AR5" s="88">
        <v>0</v>
      </c>
      <c r="AS5" s="88">
        <f>+AQ5-AR5</f>
        <v>45300</v>
      </c>
      <c r="AT5" s="88"/>
      <c r="AU5" s="88"/>
      <c r="AV5" s="86"/>
      <c r="AW5" s="87"/>
      <c r="AX5" s="87"/>
      <c r="AY5" s="86"/>
      <c r="AZ5" s="86"/>
      <c r="BA5" s="85"/>
    </row>
    <row r="6" spans="1:53" s="13" customFormat="1" ht="18" hidden="1" customHeight="1" x14ac:dyDescent="0.2">
      <c r="A6" s="99"/>
      <c r="B6" s="95">
        <v>90040</v>
      </c>
      <c r="C6" s="93">
        <v>0</v>
      </c>
      <c r="D6" s="93" t="s">
        <v>15</v>
      </c>
      <c r="E6" s="98" t="s">
        <v>35</v>
      </c>
      <c r="F6" s="93">
        <v>0</v>
      </c>
      <c r="G6" s="93" t="s">
        <v>4</v>
      </c>
      <c r="H6" s="93">
        <v>0</v>
      </c>
      <c r="I6" s="93">
        <v>0</v>
      </c>
      <c r="J6" s="93">
        <v>99900</v>
      </c>
      <c r="K6" s="93">
        <v>0</v>
      </c>
      <c r="L6" s="93">
        <f>K6+$I6</f>
        <v>0</v>
      </c>
      <c r="M6" s="93">
        <f>L6+$I6</f>
        <v>0</v>
      </c>
      <c r="N6" s="93">
        <f>M6+$I6</f>
        <v>0</v>
      </c>
      <c r="O6" s="93">
        <f>N6+$I6</f>
        <v>0</v>
      </c>
      <c r="P6" s="93">
        <f>O6+$I6</f>
        <v>0</v>
      </c>
      <c r="Q6" s="93">
        <f>P6+$I6</f>
        <v>0</v>
      </c>
      <c r="R6" s="93"/>
      <c r="S6" s="93"/>
      <c r="T6" s="93">
        <f>J6-K6</f>
        <v>99900</v>
      </c>
      <c r="U6" s="93">
        <f>J6-L6</f>
        <v>99900</v>
      </c>
      <c r="V6" s="93">
        <f>J6-M6</f>
        <v>99900</v>
      </c>
      <c r="W6" s="93">
        <f>J6-N6</f>
        <v>99900</v>
      </c>
      <c r="X6" s="93">
        <f>J6-O6</f>
        <v>99900</v>
      </c>
      <c r="Y6" s="93">
        <f>J6-P6</f>
        <v>99900</v>
      </c>
      <c r="Z6" s="93">
        <f>J6-Q6</f>
        <v>99900</v>
      </c>
      <c r="AA6" s="93"/>
      <c r="AB6" s="93"/>
      <c r="AC6" s="93"/>
      <c r="AD6" s="93"/>
      <c r="AE6" s="93"/>
      <c r="AF6" s="93"/>
      <c r="AG6" s="92"/>
      <c r="AH6" s="91"/>
      <c r="AI6" s="132" t="s">
        <v>31</v>
      </c>
      <c r="AJ6" s="87" t="s">
        <v>30</v>
      </c>
      <c r="AK6" s="86"/>
      <c r="AL6" s="86"/>
      <c r="AM6" s="87"/>
      <c r="AN6" s="87"/>
      <c r="AO6" s="87"/>
      <c r="AP6" s="87"/>
      <c r="AQ6" s="89">
        <v>99900</v>
      </c>
      <c r="AR6" s="88">
        <v>0</v>
      </c>
      <c r="AS6" s="88">
        <f>+AQ6-AR6</f>
        <v>99900</v>
      </c>
      <c r="AT6" s="88"/>
      <c r="AU6" s="88"/>
      <c r="AV6" s="86"/>
      <c r="AW6" s="87"/>
      <c r="AX6" s="87"/>
      <c r="AY6" s="86"/>
      <c r="AZ6" s="86"/>
      <c r="BA6" s="85"/>
    </row>
    <row r="7" spans="1:53" s="13" customFormat="1" ht="18" hidden="1" customHeight="1" x14ac:dyDescent="0.2">
      <c r="A7" s="99"/>
      <c r="B7" s="95">
        <v>90041</v>
      </c>
      <c r="C7" s="93">
        <v>0</v>
      </c>
      <c r="D7" s="93" t="s">
        <v>15</v>
      </c>
      <c r="E7" s="98" t="s">
        <v>34</v>
      </c>
      <c r="F7" s="93">
        <v>0</v>
      </c>
      <c r="G7" s="93" t="s">
        <v>4</v>
      </c>
      <c r="H7" s="93">
        <v>0</v>
      </c>
      <c r="I7" s="93">
        <v>0</v>
      </c>
      <c r="J7" s="93">
        <v>43500</v>
      </c>
      <c r="K7" s="93">
        <v>0</v>
      </c>
      <c r="L7" s="93">
        <f>K7+$I7</f>
        <v>0</v>
      </c>
      <c r="M7" s="93">
        <f>L7+$I7</f>
        <v>0</v>
      </c>
      <c r="N7" s="93">
        <f>M7+$I7</f>
        <v>0</v>
      </c>
      <c r="O7" s="93">
        <f>N7+$I7</f>
        <v>0</v>
      </c>
      <c r="P7" s="93">
        <f>O7+$I7</f>
        <v>0</v>
      </c>
      <c r="Q7" s="93">
        <f>P7+$I7</f>
        <v>0</v>
      </c>
      <c r="R7" s="93"/>
      <c r="S7" s="93"/>
      <c r="T7" s="93">
        <f>J7-K7</f>
        <v>43500</v>
      </c>
      <c r="U7" s="93">
        <f>J7-L7</f>
        <v>43500</v>
      </c>
      <c r="V7" s="93">
        <f>J7-M7</f>
        <v>43500</v>
      </c>
      <c r="W7" s="93">
        <f>J7-N7</f>
        <v>43500</v>
      </c>
      <c r="X7" s="93">
        <f>J7-O7</f>
        <v>43500</v>
      </c>
      <c r="Y7" s="93">
        <f>J7-P7</f>
        <v>43500</v>
      </c>
      <c r="Z7" s="93">
        <f>J7-Q7</f>
        <v>43500</v>
      </c>
      <c r="AA7" s="93"/>
      <c r="AB7" s="93"/>
      <c r="AC7" s="93"/>
      <c r="AD7" s="93"/>
      <c r="AE7" s="93"/>
      <c r="AF7" s="93"/>
      <c r="AG7" s="92"/>
      <c r="AH7" s="91"/>
      <c r="AI7" s="132" t="s">
        <v>31</v>
      </c>
      <c r="AJ7" s="87" t="s">
        <v>30</v>
      </c>
      <c r="AK7" s="86"/>
      <c r="AL7" s="86"/>
      <c r="AM7" s="87"/>
      <c r="AN7" s="87"/>
      <c r="AO7" s="87"/>
      <c r="AP7" s="87"/>
      <c r="AQ7" s="89">
        <v>43500</v>
      </c>
      <c r="AR7" s="88">
        <v>0</v>
      </c>
      <c r="AS7" s="88">
        <f>+AQ7-AR7</f>
        <v>43500</v>
      </c>
      <c r="AT7" s="88"/>
      <c r="AU7" s="88"/>
      <c r="AV7" s="86"/>
      <c r="AW7" s="87"/>
      <c r="AX7" s="87"/>
      <c r="AY7" s="86"/>
      <c r="AZ7" s="86"/>
      <c r="BA7" s="85"/>
    </row>
    <row r="8" spans="1:53" s="13" customFormat="1" ht="18" hidden="1" customHeight="1" x14ac:dyDescent="0.2">
      <c r="A8" s="131" t="s">
        <v>12</v>
      </c>
      <c r="B8" s="130">
        <v>1490</v>
      </c>
      <c r="C8" s="92">
        <v>1</v>
      </c>
      <c r="D8" s="92" t="s">
        <v>11</v>
      </c>
      <c r="E8" s="98" t="s">
        <v>33</v>
      </c>
      <c r="F8" s="92">
        <v>1897</v>
      </c>
      <c r="G8" s="92" t="s">
        <v>4</v>
      </c>
      <c r="H8" s="92">
        <v>1.5</v>
      </c>
      <c r="I8" s="92">
        <v>529.07000000000005</v>
      </c>
      <c r="J8" s="92">
        <v>423254.84</v>
      </c>
      <c r="K8" s="92">
        <v>169512.31</v>
      </c>
      <c r="L8" s="92">
        <f>K8+$I8</f>
        <v>170041.38</v>
      </c>
      <c r="M8" s="92">
        <v>189087.88</v>
      </c>
      <c r="N8" s="92">
        <f>M8+$I8</f>
        <v>189616.95</v>
      </c>
      <c r="O8" s="92">
        <f>N8+$I8</f>
        <v>190146.02000000002</v>
      </c>
      <c r="P8" s="92">
        <f>O8+$I8</f>
        <v>190675.09000000003</v>
      </c>
      <c r="Q8" s="92">
        <f>P8+$I8</f>
        <v>191204.16000000003</v>
      </c>
      <c r="R8" s="92"/>
      <c r="S8" s="92"/>
      <c r="T8" s="92">
        <f>J8-K8</f>
        <v>253742.53000000003</v>
      </c>
      <c r="U8" s="92">
        <f>J8-L8</f>
        <v>253213.46000000002</v>
      </c>
      <c r="V8" s="92">
        <f>J8-M8</f>
        <v>234166.96000000002</v>
      </c>
      <c r="W8" s="92">
        <f>J8-N8</f>
        <v>233637.89</v>
      </c>
      <c r="X8" s="92">
        <f>J8-O8</f>
        <v>233108.82</v>
      </c>
      <c r="Y8" s="92">
        <f>J8-P8</f>
        <v>232579.75</v>
      </c>
      <c r="Z8" s="92">
        <f>J8-Q8</f>
        <v>232050.68</v>
      </c>
      <c r="AA8" s="92"/>
      <c r="AB8" s="92"/>
      <c r="AC8" s="92"/>
      <c r="AD8" s="92">
        <v>24683.1</v>
      </c>
      <c r="AE8" s="92"/>
      <c r="AF8" s="92"/>
      <c r="AG8" s="92"/>
      <c r="AH8" s="129"/>
      <c r="AI8" s="132" t="s">
        <v>31</v>
      </c>
      <c r="AJ8" s="87" t="s">
        <v>30</v>
      </c>
      <c r="AK8" s="86"/>
      <c r="AL8" s="86"/>
      <c r="AM8" s="87">
        <v>10</v>
      </c>
      <c r="AN8" s="87">
        <v>534.72</v>
      </c>
      <c r="AO8" s="87">
        <v>0</v>
      </c>
      <c r="AP8" s="87">
        <v>0</v>
      </c>
      <c r="AQ8" s="89">
        <v>423254.84</v>
      </c>
      <c r="AR8" s="88">
        <v>191733.21</v>
      </c>
      <c r="AS8" s="88">
        <f>+AQ8-AR8</f>
        <v>231521.63000000003</v>
      </c>
      <c r="AT8" s="88"/>
      <c r="AU8" s="88">
        <f>AN8*7000+AP8*7000</f>
        <v>3743040</v>
      </c>
      <c r="AV8" s="86"/>
      <c r="AW8" s="87">
        <f>AN8*8500</f>
        <v>4545120</v>
      </c>
      <c r="AX8" s="87"/>
      <c r="AY8" s="86"/>
      <c r="AZ8" s="86"/>
      <c r="BA8" s="85"/>
    </row>
    <row r="9" spans="1:53" s="13" customFormat="1" ht="18" hidden="1" customHeight="1" x14ac:dyDescent="0.2">
      <c r="A9" s="131" t="s">
        <v>7</v>
      </c>
      <c r="B9" s="130">
        <v>4768</v>
      </c>
      <c r="C9" s="92">
        <v>8</v>
      </c>
      <c r="D9" s="92" t="s">
        <v>6</v>
      </c>
      <c r="E9" s="98" t="s">
        <v>32</v>
      </c>
      <c r="F9" s="92">
        <v>2013</v>
      </c>
      <c r="G9" s="92" t="s">
        <v>4</v>
      </c>
      <c r="H9" s="92">
        <v>20</v>
      </c>
      <c r="I9" s="92">
        <v>515.87</v>
      </c>
      <c r="J9" s="92">
        <v>30952.43</v>
      </c>
      <c r="K9" s="92">
        <v>15476.1</v>
      </c>
      <c r="L9" s="92">
        <f>K9+$I9</f>
        <v>15991.970000000001</v>
      </c>
      <c r="M9" s="92">
        <v>30952.43</v>
      </c>
      <c r="N9" s="92">
        <f>M9+$I9</f>
        <v>31468.3</v>
      </c>
      <c r="O9" s="92">
        <f>N9+$I9</f>
        <v>31984.17</v>
      </c>
      <c r="P9" s="92">
        <f>O9+$I9</f>
        <v>32500.039999999997</v>
      </c>
      <c r="Q9" s="92">
        <f>P9+$I9</f>
        <v>33015.909999999996</v>
      </c>
      <c r="R9" s="92"/>
      <c r="S9" s="92"/>
      <c r="T9" s="92">
        <f>J9-K9</f>
        <v>15476.33</v>
      </c>
      <c r="U9" s="92">
        <f>J9-L9</f>
        <v>14960.46</v>
      </c>
      <c r="V9" s="92">
        <f>J9-M9</f>
        <v>0</v>
      </c>
      <c r="W9" s="92">
        <f>J9-N9</f>
        <v>-515.86999999999898</v>
      </c>
      <c r="X9" s="92">
        <f>J9-O9</f>
        <v>-1031.739999999998</v>
      </c>
      <c r="Y9" s="92">
        <f>J9-P9</f>
        <v>-1547.6099999999969</v>
      </c>
      <c r="Z9" s="92">
        <f>J9-Q9</f>
        <v>-2063.4799999999959</v>
      </c>
      <c r="AA9" s="92"/>
      <c r="AB9" s="92"/>
      <c r="AC9" s="92"/>
      <c r="AD9" s="92"/>
      <c r="AE9" s="92"/>
      <c r="AF9" s="92"/>
      <c r="AG9" s="92"/>
      <c r="AH9" s="129"/>
      <c r="AI9" s="132" t="s">
        <v>31</v>
      </c>
      <c r="AJ9" s="87" t="s">
        <v>30</v>
      </c>
      <c r="AK9" s="86"/>
      <c r="AL9" s="86"/>
      <c r="AM9" s="87"/>
      <c r="AN9" s="87"/>
      <c r="AO9" s="87"/>
      <c r="AP9" s="87"/>
      <c r="AQ9" s="89">
        <v>30952.43</v>
      </c>
      <c r="AR9" s="88">
        <v>30952.43</v>
      </c>
      <c r="AS9" s="88">
        <f>+AQ9-AR9</f>
        <v>0</v>
      </c>
      <c r="AT9" s="88"/>
      <c r="AU9" s="88"/>
      <c r="AV9" s="86"/>
      <c r="AW9" s="87"/>
      <c r="AX9" s="87"/>
      <c r="AY9" s="86"/>
      <c r="AZ9" s="86"/>
      <c r="BA9" s="85"/>
    </row>
    <row r="10" spans="1:53" s="13" customFormat="1" ht="22.5" hidden="1" customHeight="1" x14ac:dyDescent="0.2">
      <c r="A10" s="131"/>
      <c r="B10" s="130" t="s">
        <v>1</v>
      </c>
      <c r="C10" s="92"/>
      <c r="D10" s="92"/>
      <c r="E10" s="94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129">
        <v>2069</v>
      </c>
      <c r="AI10" s="128"/>
      <c r="AJ10" s="87"/>
      <c r="AK10" s="86"/>
      <c r="AL10" s="86"/>
      <c r="AM10" s="87"/>
      <c r="AN10" s="87"/>
      <c r="AO10" s="87"/>
      <c r="AP10" s="87"/>
      <c r="AQ10" s="89"/>
      <c r="AR10" s="88"/>
      <c r="AS10" s="88"/>
      <c r="AT10" s="88"/>
      <c r="AU10" s="88"/>
      <c r="AV10" s="86"/>
      <c r="AW10" s="87"/>
      <c r="AX10" s="87"/>
      <c r="AY10" s="86"/>
      <c r="AZ10" s="86"/>
      <c r="BA10" s="85"/>
    </row>
    <row r="11" spans="1:53" s="122" customFormat="1" ht="39" customHeight="1" x14ac:dyDescent="0.2">
      <c r="A11" s="127">
        <v>1</v>
      </c>
      <c r="B11" s="126" t="s">
        <v>29</v>
      </c>
      <c r="C11" s="125"/>
      <c r="D11" s="125"/>
      <c r="E11" s="125" t="s">
        <v>29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09">
        <v>10</v>
      </c>
      <c r="AG11" s="124" t="s">
        <v>28</v>
      </c>
      <c r="AH11" s="109">
        <v>471</v>
      </c>
      <c r="AI11" s="109"/>
      <c r="AJ11" s="109" t="s">
        <v>2</v>
      </c>
      <c r="AK11" s="121"/>
      <c r="AL11" s="121">
        <v>4</v>
      </c>
      <c r="AM11" s="109"/>
      <c r="AN11" s="109"/>
      <c r="AO11" s="109"/>
      <c r="AP11" s="109"/>
      <c r="AQ11" s="89">
        <f>SUM(AQ13:AQ15)</f>
        <v>93365.759999999995</v>
      </c>
      <c r="AR11" s="89">
        <f>SUM(AR12:AR15)</f>
        <v>77306.37</v>
      </c>
      <c r="AS11" s="89">
        <f>SUM(AS12:AS15)</f>
        <v>109394.84</v>
      </c>
      <c r="AT11" s="89" t="s">
        <v>27</v>
      </c>
      <c r="AU11" s="89">
        <f>SUM(AU13)</f>
        <v>1672230</v>
      </c>
      <c r="AV11" s="121" t="s">
        <v>26</v>
      </c>
      <c r="AW11" s="109"/>
      <c r="AX11" s="109"/>
      <c r="AY11" s="121" t="s">
        <v>25</v>
      </c>
      <c r="AZ11" s="121" t="s">
        <v>24</v>
      </c>
      <c r="BA11" s="123" t="s">
        <v>23</v>
      </c>
    </row>
    <row r="12" spans="1:53" s="13" customFormat="1" ht="17.25" hidden="1" customHeight="1" x14ac:dyDescent="0.2">
      <c r="A12" s="96" t="s">
        <v>16</v>
      </c>
      <c r="B12" s="95">
        <v>90063</v>
      </c>
      <c r="C12" s="93">
        <v>0</v>
      </c>
      <c r="D12" s="93" t="s">
        <v>15</v>
      </c>
      <c r="E12" s="98" t="s">
        <v>22</v>
      </c>
      <c r="F12" s="93">
        <v>0</v>
      </c>
      <c r="G12" s="93" t="s">
        <v>4</v>
      </c>
      <c r="H12" s="93">
        <v>0</v>
      </c>
      <c r="I12" s="93">
        <v>0</v>
      </c>
      <c r="J12" s="93">
        <v>93335.45</v>
      </c>
      <c r="K12" s="93">
        <v>0</v>
      </c>
      <c r="L12" s="93">
        <f>K12+$I12</f>
        <v>0</v>
      </c>
      <c r="M12" s="93">
        <f>L12+$I12</f>
        <v>0</v>
      </c>
      <c r="N12" s="93">
        <f>M12+$I12</f>
        <v>0</v>
      </c>
      <c r="O12" s="93">
        <f>N12+$I12</f>
        <v>0</v>
      </c>
      <c r="P12" s="93">
        <f>O12+$I12</f>
        <v>0</v>
      </c>
      <c r="Q12" s="93">
        <f>P12+$I12</f>
        <v>0</v>
      </c>
      <c r="R12" s="93"/>
      <c r="S12" s="93"/>
      <c r="T12" s="93">
        <f>J12-K12</f>
        <v>93335.45</v>
      </c>
      <c r="U12" s="93">
        <f>J12-L12</f>
        <v>93335.45</v>
      </c>
      <c r="V12" s="93">
        <f>J12-M12</f>
        <v>93335.45</v>
      </c>
      <c r="W12" s="93">
        <f>J12-N12</f>
        <v>93335.45</v>
      </c>
      <c r="X12" s="93">
        <f>J12-O12</f>
        <v>93335.45</v>
      </c>
      <c r="Y12" s="93">
        <f>J12-P12</f>
        <v>93335.45</v>
      </c>
      <c r="Z12" s="93">
        <f>J12-Q12</f>
        <v>93335.45</v>
      </c>
      <c r="AA12" s="93"/>
      <c r="AB12" s="93"/>
      <c r="AC12" s="93"/>
      <c r="AD12" s="93"/>
      <c r="AE12" s="93"/>
      <c r="AF12" s="93"/>
      <c r="AG12" s="92"/>
      <c r="AH12" s="91"/>
      <c r="AI12" s="118" t="s">
        <v>3</v>
      </c>
      <c r="AJ12" s="87" t="s">
        <v>2</v>
      </c>
      <c r="AK12" s="86"/>
      <c r="AL12" s="86"/>
      <c r="AM12" s="87"/>
      <c r="AN12" s="87"/>
      <c r="AO12" s="87"/>
      <c r="AP12" s="87"/>
      <c r="AQ12" s="89">
        <v>93335.45</v>
      </c>
      <c r="AR12" s="88">
        <v>0</v>
      </c>
      <c r="AS12" s="88">
        <f>+AQ12-AR12</f>
        <v>93335.45</v>
      </c>
      <c r="AT12" s="88"/>
      <c r="AU12" s="88"/>
      <c r="AV12" s="121" t="s">
        <v>21</v>
      </c>
      <c r="AW12" s="87"/>
      <c r="AX12" s="87"/>
      <c r="AY12" s="86"/>
      <c r="AZ12" s="86"/>
      <c r="BA12" s="101"/>
    </row>
    <row r="13" spans="1:53" s="13" customFormat="1" ht="17.25" hidden="1" customHeight="1" x14ac:dyDescent="0.2">
      <c r="A13" s="119" t="s">
        <v>12</v>
      </c>
      <c r="B13" s="95">
        <v>1555</v>
      </c>
      <c r="C13" s="93">
        <v>1</v>
      </c>
      <c r="D13" s="93" t="s">
        <v>11</v>
      </c>
      <c r="E13" s="98" t="s">
        <v>20</v>
      </c>
      <c r="F13" s="93">
        <v>1897</v>
      </c>
      <c r="G13" s="93" t="s">
        <v>4</v>
      </c>
      <c r="H13" s="93">
        <v>1.5</v>
      </c>
      <c r="I13" s="93">
        <v>112.01</v>
      </c>
      <c r="J13" s="93">
        <v>89604.24</v>
      </c>
      <c r="K13" s="93">
        <v>68986.98</v>
      </c>
      <c r="L13" s="93">
        <f>K13+$I13</f>
        <v>69098.989999999991</v>
      </c>
      <c r="M13" s="93">
        <v>73131.289999999994</v>
      </c>
      <c r="N13" s="93">
        <f>M13+$I13</f>
        <v>73243.299999999988</v>
      </c>
      <c r="O13" s="93">
        <f>N13+$I13</f>
        <v>73355.309999999983</v>
      </c>
      <c r="P13" s="93">
        <f>O13+$I13</f>
        <v>73467.319999999978</v>
      </c>
      <c r="Q13" s="93">
        <f>P13+$I13</f>
        <v>73579.329999999973</v>
      </c>
      <c r="R13" s="93"/>
      <c r="S13" s="93"/>
      <c r="T13" s="93">
        <f>J13-K13</f>
        <v>20617.260000000009</v>
      </c>
      <c r="U13" s="93">
        <f>J13-L13</f>
        <v>20505.250000000015</v>
      </c>
      <c r="V13" s="93">
        <f>J13-M13</f>
        <v>16472.950000000012</v>
      </c>
      <c r="W13" s="93">
        <f>J13-N13</f>
        <v>16360.940000000017</v>
      </c>
      <c r="X13" s="93">
        <f>J13-O13</f>
        <v>16248.930000000022</v>
      </c>
      <c r="Y13" s="93">
        <f>J13-P13</f>
        <v>16136.920000000027</v>
      </c>
      <c r="Z13" s="93">
        <f>J13-Q13</f>
        <v>16024.910000000033</v>
      </c>
      <c r="AA13" s="93"/>
      <c r="AB13" s="120" t="s">
        <v>19</v>
      </c>
      <c r="AC13" s="93">
        <v>21289.32</v>
      </c>
      <c r="AD13" s="93"/>
      <c r="AE13" s="93"/>
      <c r="AF13" s="93"/>
      <c r="AG13" s="92"/>
      <c r="AH13" s="91"/>
      <c r="AI13" s="118" t="s">
        <v>3</v>
      </c>
      <c r="AJ13" s="87" t="s">
        <v>2</v>
      </c>
      <c r="AK13" s="86"/>
      <c r="AL13" s="86"/>
      <c r="AM13" s="87">
        <v>4</v>
      </c>
      <c r="AN13" s="87">
        <v>214.19</v>
      </c>
      <c r="AO13" s="87">
        <v>1</v>
      </c>
      <c r="AP13" s="87">
        <v>24.7</v>
      </c>
      <c r="AQ13" s="89">
        <v>89604.24</v>
      </c>
      <c r="AR13" s="88">
        <v>73691.28</v>
      </c>
      <c r="AS13" s="88">
        <f>+AQ13-AR13</f>
        <v>15912.960000000006</v>
      </c>
      <c r="AT13" s="88"/>
      <c r="AU13" s="88">
        <f>AN13*7000+AP13*7000</f>
        <v>1672230</v>
      </c>
      <c r="AV13" s="86"/>
      <c r="AW13" s="87"/>
      <c r="AX13" s="87"/>
      <c r="AY13" s="86"/>
      <c r="AZ13" s="86"/>
      <c r="BA13" s="101"/>
    </row>
    <row r="14" spans="1:53" s="13" customFormat="1" ht="24" hidden="1" customHeight="1" x14ac:dyDescent="0.2">
      <c r="A14" s="119"/>
      <c r="B14" s="95">
        <v>1556</v>
      </c>
      <c r="C14" s="93">
        <v>1</v>
      </c>
      <c r="D14" s="93" t="s">
        <v>9</v>
      </c>
      <c r="E14" s="98" t="s">
        <v>18</v>
      </c>
      <c r="F14" s="93">
        <v>1900</v>
      </c>
      <c r="G14" s="93" t="s">
        <v>4</v>
      </c>
      <c r="H14" s="93">
        <v>2.5</v>
      </c>
      <c r="I14" s="93"/>
      <c r="J14" s="93">
        <v>2729.9</v>
      </c>
      <c r="K14" s="93">
        <v>2729.9</v>
      </c>
      <c r="L14" s="93">
        <f>K14+$I14</f>
        <v>2729.9</v>
      </c>
      <c r="M14" s="93">
        <f>L14+$I14</f>
        <v>2729.9</v>
      </c>
      <c r="N14" s="93">
        <f>M14+$I14</f>
        <v>2729.9</v>
      </c>
      <c r="O14" s="93">
        <f>N14+$I14</f>
        <v>2729.9</v>
      </c>
      <c r="P14" s="93">
        <f>O14+$I14</f>
        <v>2729.9</v>
      </c>
      <c r="Q14" s="93">
        <f>P14+$I14</f>
        <v>2729.9</v>
      </c>
      <c r="R14" s="93"/>
      <c r="S14" s="93"/>
      <c r="T14" s="93">
        <f>J14-K14</f>
        <v>0</v>
      </c>
      <c r="U14" s="93">
        <f>J14-L14</f>
        <v>0</v>
      </c>
      <c r="V14" s="93">
        <f>J14-M14</f>
        <v>0</v>
      </c>
      <c r="W14" s="93">
        <f>J14-N14</f>
        <v>0</v>
      </c>
      <c r="X14" s="93">
        <f>J14-O14</f>
        <v>0</v>
      </c>
      <c r="Y14" s="93">
        <f>J14-P14</f>
        <v>0</v>
      </c>
      <c r="Z14" s="93">
        <f>J14-Q14</f>
        <v>0</v>
      </c>
      <c r="AA14" s="93"/>
      <c r="AB14" s="93"/>
      <c r="AC14" s="93"/>
      <c r="AD14" s="93"/>
      <c r="AE14" s="93"/>
      <c r="AF14" s="93"/>
      <c r="AG14" s="92"/>
      <c r="AH14" s="91"/>
      <c r="AI14" s="118" t="s">
        <v>3</v>
      </c>
      <c r="AJ14" s="87" t="s">
        <v>2</v>
      </c>
      <c r="AK14" s="86"/>
      <c r="AL14" s="86"/>
      <c r="AM14" s="87"/>
      <c r="AN14" s="87"/>
      <c r="AO14" s="87"/>
      <c r="AP14" s="87"/>
      <c r="AQ14" s="89">
        <v>2729.9</v>
      </c>
      <c r="AR14" s="88">
        <v>2729.9</v>
      </c>
      <c r="AS14" s="88">
        <f>+AQ14-AR14</f>
        <v>0</v>
      </c>
      <c r="AT14" s="88"/>
      <c r="AU14" s="88"/>
      <c r="AV14" s="86"/>
      <c r="AW14" s="87"/>
      <c r="AX14" s="87"/>
      <c r="AY14" s="86"/>
      <c r="AZ14" s="86"/>
      <c r="BA14" s="101"/>
    </row>
    <row r="15" spans="1:53" s="104" customFormat="1" ht="25.5" hidden="1" customHeight="1" x14ac:dyDescent="0.2">
      <c r="A15" s="117" t="s">
        <v>7</v>
      </c>
      <c r="B15" s="116">
        <v>3015</v>
      </c>
      <c r="C15" s="113"/>
      <c r="D15" s="115">
        <v>102</v>
      </c>
      <c r="E15" s="114" t="s">
        <v>17</v>
      </c>
      <c r="F15" s="113"/>
      <c r="G15" s="113"/>
      <c r="H15" s="113"/>
      <c r="I15" s="113"/>
      <c r="J15" s="107">
        <v>1031.6199999999999</v>
      </c>
      <c r="K15" s="107"/>
      <c r="L15" s="107"/>
      <c r="M15" s="107">
        <v>874.45</v>
      </c>
      <c r="N15" s="107"/>
      <c r="O15" s="107"/>
      <c r="P15" s="107"/>
      <c r="Q15" s="107"/>
      <c r="R15" s="107"/>
      <c r="S15" s="107"/>
      <c r="T15" s="107"/>
      <c r="U15" s="107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1"/>
      <c r="AG15" s="106"/>
      <c r="AH15" s="106"/>
      <c r="AI15" s="110" t="s">
        <v>3</v>
      </c>
      <c r="AJ15" s="109" t="s">
        <v>2</v>
      </c>
      <c r="AK15" s="108"/>
      <c r="AL15" s="106"/>
      <c r="AM15" s="106"/>
      <c r="AN15" s="106"/>
      <c r="AO15" s="106"/>
      <c r="AP15" s="106"/>
      <c r="AQ15" s="107">
        <v>1031.6199999999999</v>
      </c>
      <c r="AR15" s="88">
        <v>885.19</v>
      </c>
      <c r="AS15" s="88">
        <f>AQ15-AR15</f>
        <v>146.42999999999984</v>
      </c>
      <c r="AT15" s="106"/>
      <c r="AU15" s="106"/>
      <c r="AV15" s="106"/>
      <c r="AW15" s="106"/>
      <c r="AX15" s="106"/>
      <c r="AY15" s="106"/>
      <c r="AZ15" s="106"/>
      <c r="BA15" s="105"/>
    </row>
    <row r="16" spans="1:53" s="13" customFormat="1" ht="22.5" hidden="1" customHeight="1" x14ac:dyDescent="0.2">
      <c r="A16" s="103"/>
      <c r="B16" s="95" t="s">
        <v>1</v>
      </c>
      <c r="C16" s="93"/>
      <c r="D16" s="93"/>
      <c r="E16" s="94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2"/>
      <c r="AH16" s="91">
        <v>471</v>
      </c>
      <c r="AI16" s="102"/>
      <c r="AJ16" s="87"/>
      <c r="AK16" s="86"/>
      <c r="AL16" s="86"/>
      <c r="AM16" s="87"/>
      <c r="AN16" s="87"/>
      <c r="AO16" s="87"/>
      <c r="AP16" s="87"/>
      <c r="AQ16" s="89"/>
      <c r="AR16" s="88"/>
      <c r="AS16" s="88"/>
      <c r="AT16" s="88"/>
      <c r="AU16" s="88"/>
      <c r="AV16" s="86"/>
      <c r="AW16" s="87"/>
      <c r="AX16" s="87"/>
      <c r="AY16" s="86"/>
      <c r="AZ16" s="86"/>
      <c r="BA16" s="101"/>
    </row>
    <row r="17" spans="1:53" s="13" customFormat="1" ht="17.25" hidden="1" customHeight="1" x14ac:dyDescent="0.2">
      <c r="A17" s="96" t="s">
        <v>16</v>
      </c>
      <c r="B17" s="95">
        <v>90058</v>
      </c>
      <c r="C17" s="93">
        <v>0</v>
      </c>
      <c r="D17" s="93" t="s">
        <v>15</v>
      </c>
      <c r="E17" s="94" t="s">
        <v>14</v>
      </c>
      <c r="F17" s="93">
        <v>0</v>
      </c>
      <c r="G17" s="93" t="s">
        <v>4</v>
      </c>
      <c r="H17" s="93">
        <v>0</v>
      </c>
      <c r="I17" s="93">
        <v>0</v>
      </c>
      <c r="J17" s="93">
        <v>123200</v>
      </c>
      <c r="K17" s="93">
        <v>0</v>
      </c>
      <c r="L17" s="93">
        <f>K17+$I17</f>
        <v>0</v>
      </c>
      <c r="M17" s="93">
        <f>L17+$I17</f>
        <v>0</v>
      </c>
      <c r="N17" s="93">
        <f>M17+$I17</f>
        <v>0</v>
      </c>
      <c r="O17" s="93">
        <f>N17+$I17</f>
        <v>0</v>
      </c>
      <c r="P17" s="93">
        <f>O17+$I17</f>
        <v>0</v>
      </c>
      <c r="Q17" s="93">
        <f>P17+$I17</f>
        <v>0</v>
      </c>
      <c r="R17" s="93"/>
      <c r="S17" s="93"/>
      <c r="T17" s="93">
        <f>J17-K17</f>
        <v>123200</v>
      </c>
      <c r="U17" s="93">
        <f>J17-L17</f>
        <v>123200</v>
      </c>
      <c r="V17" s="93">
        <f>J17-M17</f>
        <v>123200</v>
      </c>
      <c r="W17" s="93">
        <f>J17-N17</f>
        <v>123200</v>
      </c>
      <c r="X17" s="93">
        <f>J17-O17</f>
        <v>123200</v>
      </c>
      <c r="Y17" s="93">
        <f>J17-P17</f>
        <v>123200</v>
      </c>
      <c r="Z17" s="93">
        <f>J17-Q17</f>
        <v>123200</v>
      </c>
      <c r="AA17" s="93"/>
      <c r="AB17" s="93"/>
      <c r="AC17" s="93"/>
      <c r="AD17" s="93"/>
      <c r="AE17" s="93"/>
      <c r="AF17" s="93"/>
      <c r="AG17" s="92"/>
      <c r="AH17" s="91"/>
      <c r="AI17" s="97" t="s">
        <v>3</v>
      </c>
      <c r="AJ17" s="87" t="s">
        <v>2</v>
      </c>
      <c r="AK17" s="86"/>
      <c r="AL17" s="86"/>
      <c r="AM17" s="87"/>
      <c r="AN17" s="87"/>
      <c r="AO17" s="87"/>
      <c r="AP17" s="87"/>
      <c r="AQ17" s="89">
        <v>123200</v>
      </c>
      <c r="AR17" s="88"/>
      <c r="AS17" s="88">
        <f>+AQ17-AR17</f>
        <v>123200</v>
      </c>
      <c r="AT17" s="88"/>
      <c r="AU17" s="88"/>
      <c r="AV17" s="100" t="s">
        <v>13</v>
      </c>
      <c r="AW17" s="87"/>
      <c r="AX17" s="87"/>
      <c r="AY17" s="86"/>
      <c r="AZ17" s="86"/>
      <c r="BA17" s="85"/>
    </row>
    <row r="18" spans="1:53" s="13" customFormat="1" ht="17.25" hidden="1" customHeight="1" x14ac:dyDescent="0.2">
      <c r="A18" s="99" t="s">
        <v>12</v>
      </c>
      <c r="B18" s="95">
        <v>1859</v>
      </c>
      <c r="C18" s="93">
        <v>1</v>
      </c>
      <c r="D18" s="93" t="s">
        <v>11</v>
      </c>
      <c r="E18" s="94" t="s">
        <v>10</v>
      </c>
      <c r="F18" s="93">
        <v>1930</v>
      </c>
      <c r="G18" s="93" t="s">
        <v>4</v>
      </c>
      <c r="H18" s="93">
        <v>1.5</v>
      </c>
      <c r="I18" s="93">
        <v>168.59</v>
      </c>
      <c r="J18" s="93">
        <v>134869.54</v>
      </c>
      <c r="K18" s="93">
        <v>36234.49</v>
      </c>
      <c r="L18" s="93">
        <f>K18+$I18</f>
        <v>36403.079999999994</v>
      </c>
      <c r="M18" s="93">
        <v>42472.28</v>
      </c>
      <c r="N18" s="93">
        <f>M18+$I18</f>
        <v>42640.869999999995</v>
      </c>
      <c r="O18" s="93">
        <f>N18+$I18</f>
        <v>42809.459999999992</v>
      </c>
      <c r="P18" s="93">
        <f>O18+$I18</f>
        <v>42978.049999999988</v>
      </c>
      <c r="Q18" s="93">
        <f>P18+$I18</f>
        <v>43146.639999999985</v>
      </c>
      <c r="R18" s="93"/>
      <c r="S18" s="93"/>
      <c r="T18" s="93">
        <f>J18-K18</f>
        <v>98635.050000000017</v>
      </c>
      <c r="U18" s="93">
        <f>J18-L18</f>
        <v>98466.460000000021</v>
      </c>
      <c r="V18" s="93">
        <f>J18-M18</f>
        <v>92397.260000000009</v>
      </c>
      <c r="W18" s="93">
        <f>J18-N18</f>
        <v>92228.670000000013</v>
      </c>
      <c r="X18" s="93">
        <f>J18-O18</f>
        <v>92060.080000000016</v>
      </c>
      <c r="Y18" s="93">
        <f>J18-P18</f>
        <v>91891.49000000002</v>
      </c>
      <c r="Z18" s="93">
        <f>J18-Q18</f>
        <v>91722.900000000023</v>
      </c>
      <c r="AA18" s="93"/>
      <c r="AB18" s="93"/>
      <c r="AC18" s="93"/>
      <c r="AD18" s="93">
        <v>19825.419999999998</v>
      </c>
      <c r="AE18" s="93"/>
      <c r="AF18" s="93"/>
      <c r="AG18" s="92"/>
      <c r="AH18" s="91"/>
      <c r="AI18" s="97" t="s">
        <v>3</v>
      </c>
      <c r="AJ18" s="87" t="s">
        <v>2</v>
      </c>
      <c r="AK18" s="86"/>
      <c r="AL18" s="86"/>
      <c r="AM18" s="87">
        <v>6</v>
      </c>
      <c r="AN18" s="87">
        <v>205.6</v>
      </c>
      <c r="AO18" s="87">
        <v>0</v>
      </c>
      <c r="AP18" s="87">
        <v>0</v>
      </c>
      <c r="AQ18" s="89">
        <v>582062.85</v>
      </c>
      <c r="AR18" s="88">
        <v>43315.19</v>
      </c>
      <c r="AS18" s="88">
        <f>+AQ18-AR18</f>
        <v>538747.65999999992</v>
      </c>
      <c r="AT18" s="88"/>
      <c r="AU18" s="88">
        <f>AN18*7000+AP18*7000</f>
        <v>1439200</v>
      </c>
      <c r="AV18" s="86"/>
      <c r="AW18" s="87">
        <f>AN18*8500</f>
        <v>1747600</v>
      </c>
      <c r="AX18" s="87"/>
      <c r="AY18" s="86"/>
      <c r="AZ18" s="86"/>
      <c r="BA18" s="85"/>
    </row>
    <row r="19" spans="1:53" s="13" customFormat="1" ht="17.25" hidden="1" customHeight="1" x14ac:dyDescent="0.2">
      <c r="A19" s="99"/>
      <c r="B19" s="95">
        <v>4798</v>
      </c>
      <c r="C19" s="93">
        <v>1</v>
      </c>
      <c r="D19" s="93" t="s">
        <v>9</v>
      </c>
      <c r="E19" s="98" t="s">
        <v>8</v>
      </c>
      <c r="F19" s="93">
        <v>2014</v>
      </c>
      <c r="G19" s="93" t="s">
        <v>4</v>
      </c>
      <c r="H19" s="93">
        <v>2.5</v>
      </c>
      <c r="I19" s="93">
        <v>29.07</v>
      </c>
      <c r="J19" s="93">
        <v>13953</v>
      </c>
      <c r="K19" s="93">
        <v>552.33000000000004</v>
      </c>
      <c r="L19" s="93">
        <f>K19+$I19</f>
        <v>581.40000000000009</v>
      </c>
      <c r="M19" s="93">
        <v>1627.91</v>
      </c>
      <c r="N19" s="93">
        <f>M19+$I19</f>
        <v>1656.98</v>
      </c>
      <c r="O19" s="93">
        <f>N19+$I19</f>
        <v>1686.05</v>
      </c>
      <c r="P19" s="93">
        <f>O19+$I19</f>
        <v>1715.12</v>
      </c>
      <c r="Q19" s="93">
        <f>P19+$I19</f>
        <v>1744.1899999999998</v>
      </c>
      <c r="R19" s="93"/>
      <c r="S19" s="93"/>
      <c r="T19" s="93">
        <f>J19-K19</f>
        <v>13400.67</v>
      </c>
      <c r="U19" s="93">
        <f>J19-L19</f>
        <v>13371.6</v>
      </c>
      <c r="V19" s="93">
        <f>J19-M19</f>
        <v>12325.09</v>
      </c>
      <c r="W19" s="93">
        <f>J19-N19</f>
        <v>12296.02</v>
      </c>
      <c r="X19" s="93">
        <f>J19-O19</f>
        <v>12266.95</v>
      </c>
      <c r="Y19" s="93">
        <f>J19-P19</f>
        <v>12237.880000000001</v>
      </c>
      <c r="Z19" s="93">
        <f>J19-Q19</f>
        <v>12208.81</v>
      </c>
      <c r="AA19" s="93"/>
      <c r="AB19" s="93"/>
      <c r="AC19" s="93"/>
      <c r="AD19" s="93"/>
      <c r="AE19" s="93"/>
      <c r="AF19" s="93"/>
      <c r="AG19" s="92"/>
      <c r="AH19" s="91"/>
      <c r="AI19" s="97" t="s">
        <v>3</v>
      </c>
      <c r="AJ19" s="87" t="s">
        <v>2</v>
      </c>
      <c r="AK19" s="86"/>
      <c r="AL19" s="86"/>
      <c r="AM19" s="87"/>
      <c r="AN19" s="87"/>
      <c r="AO19" s="87"/>
      <c r="AP19" s="87"/>
      <c r="AQ19" s="89">
        <v>13953</v>
      </c>
      <c r="AR19" s="88">
        <v>1773.25</v>
      </c>
      <c r="AS19" s="88">
        <f>+AQ19-AR19</f>
        <v>12179.75</v>
      </c>
      <c r="AT19" s="88"/>
      <c r="AU19" s="88"/>
      <c r="AV19" s="86"/>
      <c r="AW19" s="87"/>
      <c r="AX19" s="87"/>
      <c r="AY19" s="86"/>
      <c r="AZ19" s="86"/>
      <c r="BA19" s="85"/>
    </row>
    <row r="20" spans="1:53" s="13" customFormat="1" ht="17.25" hidden="1" customHeight="1" x14ac:dyDescent="0.2">
      <c r="A20" s="96" t="s">
        <v>7</v>
      </c>
      <c r="B20" s="95">
        <v>4772</v>
      </c>
      <c r="C20" s="93">
        <v>8</v>
      </c>
      <c r="D20" s="93" t="s">
        <v>6</v>
      </c>
      <c r="E20" s="98" t="s">
        <v>5</v>
      </c>
      <c r="F20" s="93">
        <v>2013</v>
      </c>
      <c r="G20" s="93" t="s">
        <v>4</v>
      </c>
      <c r="H20" s="93">
        <v>20</v>
      </c>
      <c r="I20" s="93">
        <v>204.97</v>
      </c>
      <c r="J20" s="93">
        <v>12298.25</v>
      </c>
      <c r="K20" s="93">
        <v>6149.1</v>
      </c>
      <c r="L20" s="93">
        <f>K20+$I20</f>
        <v>6354.0700000000006</v>
      </c>
      <c r="M20" s="93">
        <v>12298.25</v>
      </c>
      <c r="N20" s="93">
        <f>M20+$I20</f>
        <v>12503.22</v>
      </c>
      <c r="O20" s="93">
        <f>N20+$I20</f>
        <v>12708.189999999999</v>
      </c>
      <c r="P20" s="93">
        <f>O20+$I20</f>
        <v>12913.159999999998</v>
      </c>
      <c r="Q20" s="93">
        <f>P20+$I20</f>
        <v>13118.129999999997</v>
      </c>
      <c r="R20" s="93"/>
      <c r="S20" s="93"/>
      <c r="T20" s="93">
        <f>J20-K20</f>
        <v>6149.15</v>
      </c>
      <c r="U20" s="93">
        <f>J20-L20</f>
        <v>5944.1799999999994</v>
      </c>
      <c r="V20" s="93">
        <f>J20-M20</f>
        <v>0</v>
      </c>
      <c r="W20" s="93">
        <f>J20-N20</f>
        <v>-204.96999999999935</v>
      </c>
      <c r="X20" s="93">
        <f>J20-O20</f>
        <v>-409.93999999999869</v>
      </c>
      <c r="Y20" s="93">
        <f>J20-P20</f>
        <v>-614.90999999999804</v>
      </c>
      <c r="Z20" s="93">
        <f>J20-Q20</f>
        <v>-819.87999999999738</v>
      </c>
      <c r="AA20" s="93"/>
      <c r="AB20" s="93"/>
      <c r="AC20" s="93"/>
      <c r="AD20" s="93"/>
      <c r="AE20" s="93"/>
      <c r="AF20" s="93"/>
      <c r="AG20" s="92"/>
      <c r="AH20" s="91"/>
      <c r="AI20" s="97" t="s">
        <v>3</v>
      </c>
      <c r="AJ20" s="87" t="s">
        <v>2</v>
      </c>
      <c r="AK20" s="86"/>
      <c r="AL20" s="86"/>
      <c r="AM20" s="87"/>
      <c r="AN20" s="87"/>
      <c r="AO20" s="87"/>
      <c r="AP20" s="87"/>
      <c r="AQ20" s="89">
        <v>12298.25</v>
      </c>
      <c r="AR20" s="88">
        <v>12298.25</v>
      </c>
      <c r="AS20" s="88">
        <f>+AQ20-AR20</f>
        <v>0</v>
      </c>
      <c r="AT20" s="88"/>
      <c r="AU20" s="88"/>
      <c r="AV20" s="86"/>
      <c r="AW20" s="87"/>
      <c r="AX20" s="87"/>
      <c r="AY20" s="86"/>
      <c r="AZ20" s="86"/>
      <c r="BA20" s="85"/>
    </row>
    <row r="21" spans="1:53" s="13" customFormat="1" ht="22.5" hidden="1" customHeight="1" x14ac:dyDescent="0.2">
      <c r="A21" s="96"/>
      <c r="B21" s="95" t="s">
        <v>1</v>
      </c>
      <c r="C21" s="93"/>
      <c r="D21" s="93"/>
      <c r="E21" s="94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2"/>
      <c r="AH21" s="91">
        <v>616</v>
      </c>
      <c r="AI21" s="90"/>
      <c r="AJ21" s="87"/>
      <c r="AK21" s="86"/>
      <c r="AL21" s="86"/>
      <c r="AM21" s="87"/>
      <c r="AN21" s="87"/>
      <c r="AO21" s="87"/>
      <c r="AP21" s="87"/>
      <c r="AQ21" s="89"/>
      <c r="AR21" s="88"/>
      <c r="AS21" s="88"/>
      <c r="AT21" s="88"/>
      <c r="AU21" s="88"/>
      <c r="AV21" s="86"/>
      <c r="AW21" s="87"/>
      <c r="AX21" s="87"/>
      <c r="AY21" s="86"/>
      <c r="AZ21" s="86"/>
      <c r="BA21" s="85"/>
    </row>
    <row r="22" spans="1:53" s="66" customFormat="1" ht="24" customHeight="1" thickBot="1" x14ac:dyDescent="0.3">
      <c r="A22" s="84" t="s">
        <v>0</v>
      </c>
      <c r="B22" s="83"/>
      <c r="C22" s="83"/>
      <c r="D22" s="83"/>
      <c r="E22" s="83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2"/>
      <c r="AH22" s="81"/>
      <c r="AI22" s="81"/>
      <c r="AJ22" s="81"/>
      <c r="AK22" s="81"/>
      <c r="AL22" s="81"/>
      <c r="AM22" s="81">
        <f>SUM(AM5:AM21)</f>
        <v>20</v>
      </c>
      <c r="AN22" s="81">
        <f>SUM(AN5:AN21)</f>
        <v>954.5100000000001</v>
      </c>
      <c r="AO22" s="81">
        <f>SUM(AO5:AO21)</f>
        <v>1</v>
      </c>
      <c r="AP22" s="81">
        <f>SUM(AP5:AP21)</f>
        <v>24.7</v>
      </c>
      <c r="AQ22" s="80" t="e">
        <f>#REF!+AQ11+#REF!+#REF!+#REF!+#REF!+#REF!+#REF!+#REF!</f>
        <v>#REF!</v>
      </c>
      <c r="AR22" s="80" t="e">
        <f>#REF!+AR11+#REF!+#REF!+#REF!+#REF!+#REF!+#REF!+#REF!</f>
        <v>#REF!</v>
      </c>
      <c r="AS22" s="80" t="e">
        <f>#REF!+AS11+#REF!+#REF!+#REF!+#REF!+#REF!+#REF!+#REF!</f>
        <v>#REF!</v>
      </c>
      <c r="AT22" s="79"/>
      <c r="AU22" s="79">
        <f>AU11</f>
        <v>1672230</v>
      </c>
      <c r="AV22" s="79">
        <f>SUM(AV5:AV21)</f>
        <v>0</v>
      </c>
      <c r="AW22" s="79">
        <f>SUM(AW5:AW21)</f>
        <v>6292720</v>
      </c>
      <c r="AX22" s="79">
        <f>SUM(AX5:AX21)</f>
        <v>0</v>
      </c>
      <c r="AY22" s="78"/>
      <c r="AZ22" s="78"/>
      <c r="BA22" s="77"/>
    </row>
    <row r="23" spans="1:53" s="66" customFormat="1" ht="33.75" customHeight="1" x14ac:dyDescent="0.25">
      <c r="A23" s="76"/>
      <c r="B23" s="75"/>
      <c r="C23" s="75"/>
      <c r="D23" s="75"/>
      <c r="E23" s="74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1"/>
      <c r="AG23" s="72"/>
      <c r="AH23" s="71"/>
      <c r="AI23" s="71"/>
      <c r="AJ23" s="71"/>
      <c r="AK23" s="71"/>
      <c r="AL23" s="71"/>
      <c r="AM23" s="71"/>
      <c r="AN23" s="71"/>
      <c r="AO23" s="71"/>
      <c r="AP23" s="71"/>
      <c r="AQ23" s="70"/>
      <c r="AR23" s="69"/>
      <c r="AS23" s="69"/>
      <c r="AT23" s="69"/>
      <c r="AU23" s="69"/>
      <c r="AV23" s="68"/>
      <c r="AY23" s="67"/>
      <c r="AZ23" s="67"/>
      <c r="BA23" s="67"/>
    </row>
    <row r="24" spans="1:53" s="13" customFormat="1" ht="15" customHeight="1" x14ac:dyDescent="0.2">
      <c r="A24" s="56"/>
      <c r="B24" s="38"/>
      <c r="C24" s="63"/>
      <c r="D24" s="65"/>
      <c r="E24" s="64"/>
      <c r="F24" s="63"/>
      <c r="G24" s="63"/>
      <c r="H24" s="63"/>
      <c r="I24" s="63"/>
      <c r="J24" s="61"/>
      <c r="K24" s="61"/>
      <c r="L24" s="61"/>
      <c r="M24" s="62"/>
      <c r="N24" s="61"/>
      <c r="O24" s="61"/>
      <c r="P24" s="61"/>
      <c r="Q24" s="61"/>
      <c r="R24" s="61"/>
      <c r="S24" s="61"/>
      <c r="T24" s="61"/>
      <c r="U24" s="61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59"/>
      <c r="AG24" s="58"/>
      <c r="AH24" s="45"/>
      <c r="AI24" s="44"/>
      <c r="AJ24" s="43"/>
      <c r="AK24" s="42"/>
      <c r="AL24" s="42"/>
      <c r="AM24" s="43"/>
      <c r="AN24" s="10"/>
      <c r="AO24" s="10"/>
      <c r="AP24" s="10"/>
      <c r="AQ24" s="24"/>
      <c r="AR24" s="57"/>
      <c r="AS24" s="43"/>
      <c r="AT24" s="43"/>
      <c r="AU24" s="37"/>
      <c r="AV24" s="25"/>
      <c r="AY24" s="3"/>
      <c r="AZ24" s="3"/>
      <c r="BA24" s="3"/>
    </row>
    <row r="25" spans="1:53" x14ac:dyDescent="0.2">
      <c r="A25" s="56"/>
      <c r="B25" s="55"/>
      <c r="C25" s="54"/>
      <c r="D25" s="54"/>
      <c r="E25" s="53"/>
      <c r="F25" s="52"/>
      <c r="G25" s="52"/>
      <c r="H25" s="51"/>
      <c r="I25" s="50"/>
      <c r="J25" s="48"/>
      <c r="K25" s="48"/>
      <c r="L25" s="48"/>
      <c r="M25" s="49"/>
      <c r="N25" s="48"/>
      <c r="O25" s="48"/>
      <c r="P25" s="48"/>
      <c r="Q25" s="48"/>
      <c r="R25" s="47"/>
      <c r="S25" s="47"/>
      <c r="T25" s="47"/>
      <c r="U25" s="47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3"/>
      <c r="AG25" s="42"/>
      <c r="AH25" s="45"/>
      <c r="AI25" s="44"/>
      <c r="AJ25" s="43"/>
      <c r="AK25" s="42"/>
      <c r="AL25" s="42"/>
      <c r="AM25" s="5"/>
      <c r="AQ25" s="24"/>
      <c r="AR25" s="23"/>
      <c r="AS25" s="5"/>
      <c r="AU25" s="37"/>
      <c r="AV25" s="25"/>
    </row>
    <row r="26" spans="1:53" s="19" customFormat="1" ht="54.75" customHeight="1" x14ac:dyDescent="0.2"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0"/>
      <c r="AO26" s="21"/>
      <c r="AP26" s="21"/>
      <c r="AQ26" s="24"/>
      <c r="AR26" s="39"/>
      <c r="AS26" s="38"/>
      <c r="AT26" s="38"/>
      <c r="AU26" s="37"/>
      <c r="AV26" s="25"/>
      <c r="AY26" s="35"/>
      <c r="AZ26" s="35"/>
      <c r="BA26" s="35"/>
    </row>
    <row r="27" spans="1:53" x14ac:dyDescent="0.2">
      <c r="E27" s="36"/>
      <c r="F27" s="35"/>
      <c r="G27" s="35"/>
      <c r="H27" s="34"/>
      <c r="I27" s="33"/>
      <c r="J27" s="31"/>
      <c r="K27" s="31"/>
      <c r="L27" s="31"/>
      <c r="M27" s="32"/>
      <c r="N27" s="31"/>
      <c r="O27" s="31"/>
      <c r="P27" s="31"/>
      <c r="Q27" s="31"/>
      <c r="R27" s="30"/>
      <c r="S27" s="30"/>
      <c r="T27" s="30"/>
      <c r="U27" s="30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9"/>
      <c r="AH27" s="29"/>
      <c r="AI27" s="28"/>
      <c r="AJ27" s="9"/>
      <c r="AM27" s="27"/>
      <c r="AQ27" s="24"/>
      <c r="AR27" s="23"/>
      <c r="AS27" s="5"/>
      <c r="AV27" s="25"/>
    </row>
    <row r="28" spans="1:53" x14ac:dyDescent="0.2">
      <c r="D28" s="26"/>
      <c r="AM28" s="5"/>
      <c r="AQ28" s="24"/>
      <c r="AR28" s="23"/>
      <c r="AS28" s="5"/>
      <c r="AV28" s="25"/>
    </row>
    <row r="29" spans="1:53" x14ac:dyDescent="0.2">
      <c r="D29" s="26"/>
      <c r="AM29" s="5"/>
      <c r="AQ29" s="24"/>
      <c r="AR29" s="23"/>
      <c r="AS29" s="5"/>
      <c r="AV29" s="25"/>
    </row>
    <row r="30" spans="1:53" x14ac:dyDescent="0.2">
      <c r="D30" s="26"/>
      <c r="AM30" s="5"/>
      <c r="AQ30" s="24"/>
      <c r="AR30" s="23"/>
      <c r="AS30" s="5"/>
      <c r="AV30" s="25"/>
    </row>
    <row r="31" spans="1:53" x14ac:dyDescent="0.2">
      <c r="D31" s="26"/>
      <c r="AM31" s="5"/>
      <c r="AQ31" s="24"/>
      <c r="AR31" s="23"/>
      <c r="AS31" s="5"/>
      <c r="AV31" s="25"/>
    </row>
    <row r="32" spans="1:53" x14ac:dyDescent="0.2">
      <c r="AM32" s="5"/>
      <c r="AQ32" s="24"/>
      <c r="AR32" s="23"/>
      <c r="AS32" s="5"/>
      <c r="AV32" s="25"/>
    </row>
    <row r="33" spans="39:48" x14ac:dyDescent="0.2">
      <c r="AM33" s="5"/>
      <c r="AQ33" s="24"/>
      <c r="AR33" s="23"/>
      <c r="AS33" s="5"/>
      <c r="AV33" s="25"/>
    </row>
    <row r="34" spans="39:48" x14ac:dyDescent="0.2">
      <c r="AM34" s="5"/>
      <c r="AQ34" s="24"/>
      <c r="AR34" s="23"/>
      <c r="AS34" s="5"/>
      <c r="AV34" s="25"/>
    </row>
    <row r="35" spans="39:48" x14ac:dyDescent="0.2">
      <c r="AM35" s="5"/>
      <c r="AQ35" s="24"/>
      <c r="AR35" s="23"/>
      <c r="AS35" s="5"/>
      <c r="AV35" s="25"/>
    </row>
    <row r="36" spans="39:48" x14ac:dyDescent="0.2">
      <c r="AM36" s="5"/>
      <c r="AQ36" s="24"/>
      <c r="AR36" s="23"/>
      <c r="AS36" s="5"/>
      <c r="AV36" s="25"/>
    </row>
    <row r="37" spans="39:48" x14ac:dyDescent="0.2">
      <c r="AM37" s="5"/>
      <c r="AO37" s="5"/>
      <c r="AP37" s="5"/>
      <c r="AQ37" s="24"/>
      <c r="AR37" s="23"/>
      <c r="AS37" s="5"/>
      <c r="AU37" s="5"/>
      <c r="AV37" s="25"/>
    </row>
    <row r="38" spans="39:48" x14ac:dyDescent="0.2">
      <c r="AM38" s="5"/>
      <c r="AO38" s="5"/>
      <c r="AP38" s="5"/>
      <c r="AQ38" s="24"/>
      <c r="AR38" s="23"/>
      <c r="AS38" s="5"/>
      <c r="AU38" s="5"/>
      <c r="AV38" s="25"/>
    </row>
    <row r="39" spans="39:48" x14ac:dyDescent="0.2">
      <c r="AM39" s="5"/>
      <c r="AO39" s="5"/>
      <c r="AP39" s="5"/>
      <c r="AQ39" s="24"/>
      <c r="AR39" s="23"/>
      <c r="AS39" s="5"/>
      <c r="AU39" s="5"/>
      <c r="AV39" s="25"/>
    </row>
    <row r="40" spans="39:48" x14ac:dyDescent="0.2">
      <c r="AO40" s="5"/>
      <c r="AP40" s="5"/>
      <c r="AQ40" s="24"/>
      <c r="AR40" s="23"/>
      <c r="AS40" s="5"/>
      <c r="AU40" s="5"/>
    </row>
    <row r="41" spans="39:48" x14ac:dyDescent="0.2">
      <c r="AO41" s="5"/>
      <c r="AP41" s="5"/>
      <c r="AQ41" s="24"/>
      <c r="AR41" s="23"/>
      <c r="AS41" s="5"/>
      <c r="AU41" s="5"/>
    </row>
    <row r="42" spans="39:48" x14ac:dyDescent="0.2">
      <c r="AO42" s="5"/>
      <c r="AP42" s="5"/>
      <c r="AQ42" s="24"/>
      <c r="AR42" s="23"/>
      <c r="AS42" s="5"/>
      <c r="AU42" s="5"/>
    </row>
    <row r="43" spans="39:48" x14ac:dyDescent="0.2">
      <c r="AO43" s="5"/>
      <c r="AP43" s="5"/>
      <c r="AQ43" s="24"/>
      <c r="AR43" s="23"/>
      <c r="AS43" s="5"/>
      <c r="AU43" s="5"/>
    </row>
    <row r="44" spans="39:48" x14ac:dyDescent="0.2">
      <c r="AO44" s="5"/>
      <c r="AP44" s="5"/>
      <c r="AQ44" s="24"/>
      <c r="AR44" s="23"/>
      <c r="AS44" s="5"/>
      <c r="AU44" s="5"/>
    </row>
    <row r="45" spans="39:48" x14ac:dyDescent="0.2">
      <c r="AO45" s="5"/>
      <c r="AP45" s="5"/>
      <c r="AQ45" s="24"/>
      <c r="AR45" s="23"/>
      <c r="AS45" s="5"/>
      <c r="AU45" s="5"/>
    </row>
    <row r="46" spans="39:48" x14ac:dyDescent="0.2">
      <c r="AO46" s="5"/>
      <c r="AP46" s="5"/>
      <c r="AQ46" s="24"/>
      <c r="AR46" s="23"/>
      <c r="AS46" s="5"/>
      <c r="AU46" s="5"/>
    </row>
    <row r="47" spans="39:48" x14ac:dyDescent="0.2">
      <c r="AO47" s="5"/>
      <c r="AP47" s="5"/>
      <c r="AQ47" s="24"/>
      <c r="AR47" s="23"/>
      <c r="AS47" s="5"/>
      <c r="AU47" s="5"/>
    </row>
    <row r="48" spans="39:48" x14ac:dyDescent="0.2">
      <c r="AO48" s="5"/>
      <c r="AP48" s="5"/>
      <c r="AQ48" s="24"/>
      <c r="AR48" s="23"/>
      <c r="AS48" s="5"/>
      <c r="AU48" s="5"/>
    </row>
    <row r="49" spans="41:47" x14ac:dyDescent="0.2">
      <c r="AO49" s="5"/>
      <c r="AP49" s="5"/>
      <c r="AQ49" s="24"/>
      <c r="AR49" s="23"/>
      <c r="AS49" s="5"/>
      <c r="AU49" s="5"/>
    </row>
    <row r="50" spans="41:47" x14ac:dyDescent="0.2">
      <c r="AO50" s="5"/>
      <c r="AP50" s="5"/>
      <c r="AQ50" s="24"/>
      <c r="AR50" s="23"/>
      <c r="AS50" s="5"/>
      <c r="AU50" s="5"/>
    </row>
    <row r="51" spans="41:47" x14ac:dyDescent="0.2">
      <c r="AO51" s="5"/>
      <c r="AP51" s="5"/>
      <c r="AQ51" s="24"/>
      <c r="AR51" s="23"/>
      <c r="AS51" s="5"/>
      <c r="AU51" s="5"/>
    </row>
    <row r="52" spans="41:47" x14ac:dyDescent="0.2">
      <c r="AO52" s="5"/>
      <c r="AP52" s="5"/>
      <c r="AQ52" s="24"/>
      <c r="AR52" s="23"/>
      <c r="AS52" s="5"/>
      <c r="AU52" s="5"/>
    </row>
    <row r="53" spans="41:47" x14ac:dyDescent="0.2">
      <c r="AO53" s="5"/>
      <c r="AP53" s="5"/>
      <c r="AQ53" s="24"/>
      <c r="AR53" s="23"/>
      <c r="AS53" s="5"/>
      <c r="AU53" s="5"/>
    </row>
    <row r="54" spans="41:47" x14ac:dyDescent="0.2">
      <c r="AO54" s="5"/>
      <c r="AP54" s="5"/>
      <c r="AQ54" s="24"/>
      <c r="AR54" s="23"/>
      <c r="AS54" s="5"/>
      <c r="AU54" s="5"/>
    </row>
    <row r="55" spans="41:47" x14ac:dyDescent="0.2">
      <c r="AO55" s="5"/>
      <c r="AP55" s="5"/>
      <c r="AQ55" s="24"/>
      <c r="AR55" s="23"/>
      <c r="AS55" s="5"/>
      <c r="AU55" s="5"/>
    </row>
    <row r="56" spans="41:47" x14ac:dyDescent="0.2">
      <c r="AO56" s="5"/>
      <c r="AP56" s="5"/>
      <c r="AQ56" s="24"/>
      <c r="AR56" s="23"/>
      <c r="AS56" s="5"/>
      <c r="AU56" s="5"/>
    </row>
    <row r="57" spans="41:47" x14ac:dyDescent="0.2">
      <c r="AO57" s="5"/>
      <c r="AP57" s="5"/>
      <c r="AQ57" s="24"/>
      <c r="AR57" s="23"/>
      <c r="AS57" s="5"/>
      <c r="AU57" s="5"/>
    </row>
    <row r="58" spans="41:47" x14ac:dyDescent="0.2">
      <c r="AO58" s="5"/>
      <c r="AP58" s="5"/>
      <c r="AQ58" s="24"/>
      <c r="AR58" s="23"/>
      <c r="AS58" s="5"/>
      <c r="AU58" s="5"/>
    </row>
    <row r="59" spans="41:47" x14ac:dyDescent="0.2">
      <c r="AO59" s="5"/>
      <c r="AP59" s="5"/>
      <c r="AQ59" s="24"/>
      <c r="AR59" s="23"/>
      <c r="AS59" s="5"/>
      <c r="AU59" s="5"/>
    </row>
    <row r="60" spans="41:47" x14ac:dyDescent="0.2">
      <c r="AO60" s="5"/>
      <c r="AP60" s="5"/>
      <c r="AQ60" s="24"/>
      <c r="AR60" s="23"/>
      <c r="AS60" s="5"/>
      <c r="AU60" s="5"/>
    </row>
    <row r="61" spans="41:47" x14ac:dyDescent="0.2">
      <c r="AO61" s="5"/>
      <c r="AP61" s="5"/>
      <c r="AQ61" s="24"/>
      <c r="AR61" s="23"/>
      <c r="AS61" s="5"/>
      <c r="AU61" s="5"/>
    </row>
    <row r="62" spans="41:47" x14ac:dyDescent="0.2">
      <c r="AO62" s="5"/>
      <c r="AP62" s="5"/>
      <c r="AQ62" s="24"/>
      <c r="AR62" s="23"/>
      <c r="AS62" s="5"/>
      <c r="AU62" s="5"/>
    </row>
    <row r="63" spans="41:47" x14ac:dyDescent="0.2">
      <c r="AO63" s="5"/>
      <c r="AP63" s="5"/>
      <c r="AQ63" s="24"/>
      <c r="AR63" s="23"/>
      <c r="AS63" s="5"/>
      <c r="AU63" s="5"/>
    </row>
    <row r="64" spans="41:47" x14ac:dyDescent="0.2">
      <c r="AO64" s="5"/>
      <c r="AP64" s="5"/>
      <c r="AQ64" s="24"/>
      <c r="AR64" s="23"/>
      <c r="AS64" s="5"/>
      <c r="AU64" s="5"/>
    </row>
    <row r="65" spans="41:47" x14ac:dyDescent="0.2">
      <c r="AO65" s="5"/>
      <c r="AP65" s="5"/>
      <c r="AQ65" s="24"/>
      <c r="AR65" s="23"/>
      <c r="AS65" s="5"/>
      <c r="AU65" s="5"/>
    </row>
    <row r="66" spans="41:47" x14ac:dyDescent="0.2">
      <c r="AO66" s="5"/>
      <c r="AP66" s="5"/>
      <c r="AQ66" s="24"/>
      <c r="AR66" s="23"/>
      <c r="AS66" s="5"/>
      <c r="AU66" s="5"/>
    </row>
    <row r="67" spans="41:47" x14ac:dyDescent="0.2">
      <c r="AO67" s="5"/>
      <c r="AP67" s="5"/>
      <c r="AQ67" s="24"/>
      <c r="AR67" s="23"/>
      <c r="AS67" s="5"/>
      <c r="AU67" s="5"/>
    </row>
    <row r="68" spans="41:47" x14ac:dyDescent="0.2">
      <c r="AO68" s="5"/>
      <c r="AP68" s="5"/>
      <c r="AQ68" s="24"/>
      <c r="AR68" s="23"/>
      <c r="AS68" s="5"/>
      <c r="AU68" s="5"/>
    </row>
    <row r="69" spans="41:47" x14ac:dyDescent="0.2">
      <c r="AO69" s="5"/>
      <c r="AP69" s="5"/>
      <c r="AQ69" s="24"/>
      <c r="AR69" s="23"/>
      <c r="AS69" s="5"/>
      <c r="AU69" s="5"/>
    </row>
    <row r="70" spans="41:47" x14ac:dyDescent="0.2">
      <c r="AO70" s="5"/>
      <c r="AP70" s="5"/>
      <c r="AQ70" s="24"/>
      <c r="AR70" s="23"/>
      <c r="AS70" s="5"/>
      <c r="AU70" s="5"/>
    </row>
    <row r="71" spans="41:47" x14ac:dyDescent="0.2">
      <c r="AO71" s="5"/>
      <c r="AP71" s="5"/>
      <c r="AQ71" s="24"/>
      <c r="AR71" s="23"/>
      <c r="AS71" s="5"/>
      <c r="AU71" s="5"/>
    </row>
    <row r="72" spans="41:47" x14ac:dyDescent="0.2">
      <c r="AO72" s="5"/>
      <c r="AP72" s="5"/>
      <c r="AQ72" s="24"/>
      <c r="AR72" s="23"/>
      <c r="AS72" s="5"/>
      <c r="AU72" s="5"/>
    </row>
    <row r="73" spans="41:47" x14ac:dyDescent="0.2">
      <c r="AO73" s="5"/>
      <c r="AP73" s="5"/>
      <c r="AQ73" s="24"/>
      <c r="AR73" s="23"/>
      <c r="AS73" s="5"/>
      <c r="AU73" s="5"/>
    </row>
    <row r="74" spans="41:47" x14ac:dyDescent="0.2">
      <c r="AO74" s="5"/>
      <c r="AP74" s="5"/>
      <c r="AQ74" s="24"/>
      <c r="AR74" s="23"/>
      <c r="AS74" s="5"/>
      <c r="AU74" s="5"/>
    </row>
    <row r="75" spans="41:47" x14ac:dyDescent="0.2">
      <c r="AO75" s="5"/>
      <c r="AP75" s="5"/>
      <c r="AQ75" s="24"/>
      <c r="AR75" s="23"/>
      <c r="AS75" s="5"/>
      <c r="AU75" s="5"/>
    </row>
    <row r="76" spans="41:47" x14ac:dyDescent="0.2">
      <c r="AO76" s="5"/>
      <c r="AP76" s="5"/>
      <c r="AQ76" s="24"/>
      <c r="AR76" s="23"/>
      <c r="AS76" s="5"/>
      <c r="AU76" s="5"/>
    </row>
    <row r="77" spans="41:47" x14ac:dyDescent="0.2">
      <c r="AO77" s="5"/>
      <c r="AP77" s="5"/>
      <c r="AQ77" s="24"/>
      <c r="AR77" s="23"/>
      <c r="AS77" s="5"/>
      <c r="AU77" s="5"/>
    </row>
    <row r="78" spans="41:47" x14ac:dyDescent="0.2">
      <c r="AO78" s="5"/>
      <c r="AP78" s="5"/>
      <c r="AQ78" s="24"/>
      <c r="AR78" s="23"/>
      <c r="AS78" s="5"/>
      <c r="AU78" s="5"/>
    </row>
    <row r="79" spans="41:47" x14ac:dyDescent="0.2">
      <c r="AO79" s="5"/>
      <c r="AP79" s="5"/>
      <c r="AQ79" s="24"/>
      <c r="AR79" s="23"/>
      <c r="AS79" s="5"/>
      <c r="AU79" s="5"/>
    </row>
    <row r="80" spans="41:47" x14ac:dyDescent="0.2">
      <c r="AO80" s="5"/>
      <c r="AP80" s="5"/>
      <c r="AQ80" s="24"/>
      <c r="AR80" s="23"/>
      <c r="AS80" s="5"/>
      <c r="AU80" s="5"/>
    </row>
    <row r="81" spans="41:47" x14ac:dyDescent="0.2">
      <c r="AO81" s="5"/>
      <c r="AP81" s="5"/>
      <c r="AQ81" s="24"/>
      <c r="AR81" s="23"/>
      <c r="AS81" s="5"/>
      <c r="AU81" s="5"/>
    </row>
    <row r="82" spans="41:47" x14ac:dyDescent="0.2">
      <c r="AO82" s="5"/>
      <c r="AP82" s="5"/>
      <c r="AQ82" s="24"/>
      <c r="AR82" s="23"/>
      <c r="AS82" s="5"/>
      <c r="AU82" s="5"/>
    </row>
    <row r="83" spans="41:47" x14ac:dyDescent="0.2">
      <c r="AO83" s="5"/>
      <c r="AP83" s="5"/>
      <c r="AQ83" s="24"/>
      <c r="AR83" s="23"/>
      <c r="AS83" s="5"/>
      <c r="AU83" s="5"/>
    </row>
    <row r="84" spans="41:47" x14ac:dyDescent="0.2">
      <c r="AO84" s="5"/>
      <c r="AP84" s="5"/>
      <c r="AQ84" s="24"/>
      <c r="AR84" s="23"/>
      <c r="AS84" s="5"/>
      <c r="AU84" s="5"/>
    </row>
    <row r="85" spans="41:47" x14ac:dyDescent="0.2">
      <c r="AO85" s="5"/>
      <c r="AP85" s="5"/>
      <c r="AQ85" s="24"/>
      <c r="AR85" s="23"/>
      <c r="AS85" s="5"/>
      <c r="AU85" s="5"/>
    </row>
    <row r="86" spans="41:47" x14ac:dyDescent="0.2">
      <c r="AO86" s="5"/>
      <c r="AP86" s="5"/>
      <c r="AQ86" s="24"/>
      <c r="AR86" s="23"/>
      <c r="AS86" s="5"/>
      <c r="AU86" s="5"/>
    </row>
    <row r="87" spans="41:47" x14ac:dyDescent="0.2">
      <c r="AO87" s="5"/>
      <c r="AP87" s="5"/>
      <c r="AQ87" s="24"/>
      <c r="AR87" s="23"/>
      <c r="AS87" s="5"/>
      <c r="AU87" s="5"/>
    </row>
    <row r="88" spans="41:47" x14ac:dyDescent="0.2">
      <c r="AO88" s="5"/>
      <c r="AP88" s="5"/>
      <c r="AQ88" s="24"/>
      <c r="AR88" s="23"/>
      <c r="AS88" s="5"/>
      <c r="AU88" s="5"/>
    </row>
    <row r="89" spans="41:47" x14ac:dyDescent="0.2">
      <c r="AO89" s="5"/>
      <c r="AP89" s="5"/>
      <c r="AQ89" s="24"/>
      <c r="AR89" s="23"/>
      <c r="AS89" s="5"/>
      <c r="AU89" s="5"/>
    </row>
    <row r="90" spans="41:47" x14ac:dyDescent="0.2">
      <c r="AO90" s="5"/>
      <c r="AP90" s="5"/>
      <c r="AQ90" s="24"/>
      <c r="AR90" s="23"/>
      <c r="AS90" s="5"/>
      <c r="AU90" s="5"/>
    </row>
    <row r="91" spans="41:47" x14ac:dyDescent="0.2">
      <c r="AO91" s="5"/>
      <c r="AP91" s="5"/>
      <c r="AQ91" s="24"/>
      <c r="AR91" s="23"/>
      <c r="AS91" s="5"/>
      <c r="AU91" s="5"/>
    </row>
    <row r="92" spans="41:47" x14ac:dyDescent="0.2">
      <c r="AO92" s="5"/>
      <c r="AP92" s="5"/>
      <c r="AQ92" s="24"/>
      <c r="AR92" s="23"/>
      <c r="AS92" s="5"/>
      <c r="AU92" s="5"/>
    </row>
    <row r="93" spans="41:47" x14ac:dyDescent="0.2">
      <c r="AO93" s="5"/>
      <c r="AP93" s="5"/>
      <c r="AQ93" s="24"/>
      <c r="AR93" s="23"/>
      <c r="AS93" s="5"/>
      <c r="AU93" s="5"/>
    </row>
    <row r="94" spans="41:47" x14ac:dyDescent="0.2">
      <c r="AO94" s="5"/>
      <c r="AP94" s="5"/>
      <c r="AQ94" s="24"/>
      <c r="AR94" s="23"/>
      <c r="AS94" s="5"/>
      <c r="AU94" s="5"/>
    </row>
    <row r="95" spans="41:47" x14ac:dyDescent="0.2">
      <c r="AO95" s="5"/>
      <c r="AP95" s="5"/>
      <c r="AQ95" s="24"/>
      <c r="AR95" s="23"/>
      <c r="AS95" s="5"/>
      <c r="AU95" s="5"/>
    </row>
    <row r="96" spans="41:47" x14ac:dyDescent="0.2">
      <c r="AO96" s="5"/>
      <c r="AP96" s="5"/>
      <c r="AQ96" s="24"/>
      <c r="AR96" s="23"/>
      <c r="AS96" s="5"/>
      <c r="AU96" s="5"/>
    </row>
    <row r="97" spans="41:47" x14ac:dyDescent="0.2">
      <c r="AO97" s="5"/>
      <c r="AP97" s="5"/>
      <c r="AQ97" s="24"/>
      <c r="AR97" s="23"/>
      <c r="AS97" s="5"/>
      <c r="AU97" s="5"/>
    </row>
    <row r="98" spans="41:47" x14ac:dyDescent="0.2">
      <c r="AO98" s="5"/>
      <c r="AP98" s="5"/>
      <c r="AQ98" s="24"/>
      <c r="AR98" s="23"/>
      <c r="AS98" s="5"/>
      <c r="AU98" s="5"/>
    </row>
    <row r="99" spans="41:47" x14ac:dyDescent="0.2">
      <c r="AO99" s="5"/>
      <c r="AP99" s="5"/>
      <c r="AQ99" s="24"/>
      <c r="AR99" s="23"/>
      <c r="AS99" s="5"/>
      <c r="AU99" s="5"/>
    </row>
    <row r="100" spans="41:47" x14ac:dyDescent="0.2">
      <c r="AO100" s="5"/>
      <c r="AP100" s="5"/>
      <c r="AQ100" s="24"/>
      <c r="AR100" s="23"/>
      <c r="AS100" s="5"/>
      <c r="AU100" s="5"/>
    </row>
    <row r="101" spans="41:47" x14ac:dyDescent="0.2">
      <c r="AO101" s="5"/>
      <c r="AP101" s="5"/>
      <c r="AQ101" s="24"/>
      <c r="AR101" s="23"/>
      <c r="AS101" s="5"/>
      <c r="AU101" s="5"/>
    </row>
    <row r="102" spans="41:47" x14ac:dyDescent="0.2">
      <c r="AO102" s="5"/>
      <c r="AP102" s="5"/>
      <c r="AQ102" s="24"/>
      <c r="AR102" s="23"/>
      <c r="AS102" s="5"/>
      <c r="AU102" s="5"/>
    </row>
    <row r="103" spans="41:47" x14ac:dyDescent="0.2">
      <c r="AO103" s="5"/>
      <c r="AP103" s="5"/>
      <c r="AQ103" s="24"/>
      <c r="AR103" s="23"/>
      <c r="AS103" s="5"/>
      <c r="AU103" s="5"/>
    </row>
    <row r="104" spans="41:47" x14ac:dyDescent="0.2">
      <c r="AO104" s="5"/>
      <c r="AP104" s="5"/>
      <c r="AQ104" s="24"/>
      <c r="AR104" s="23"/>
      <c r="AS104" s="5"/>
      <c r="AU104" s="5"/>
    </row>
    <row r="105" spans="41:47" x14ac:dyDescent="0.2">
      <c r="AO105" s="5"/>
      <c r="AP105" s="5"/>
      <c r="AQ105" s="24"/>
      <c r="AR105" s="23"/>
      <c r="AS105" s="5"/>
      <c r="AU105" s="5"/>
    </row>
    <row r="106" spans="41:47" x14ac:dyDescent="0.2">
      <c r="AO106" s="5"/>
      <c r="AP106" s="5"/>
      <c r="AQ106" s="24"/>
      <c r="AR106" s="23"/>
      <c r="AS106" s="5"/>
      <c r="AU106" s="5"/>
    </row>
    <row r="107" spans="41:47" x14ac:dyDescent="0.2">
      <c r="AO107" s="5"/>
      <c r="AP107" s="5"/>
      <c r="AQ107" s="24"/>
      <c r="AR107" s="23"/>
      <c r="AS107" s="5"/>
      <c r="AU107" s="5"/>
    </row>
    <row r="108" spans="41:47" x14ac:dyDescent="0.2">
      <c r="AO108" s="5"/>
      <c r="AP108" s="5"/>
      <c r="AQ108" s="24"/>
      <c r="AR108" s="23"/>
      <c r="AS108" s="5"/>
      <c r="AU108" s="5"/>
    </row>
    <row r="109" spans="41:47" x14ac:dyDescent="0.2">
      <c r="AO109" s="5"/>
      <c r="AP109" s="5"/>
      <c r="AQ109" s="24"/>
      <c r="AR109" s="23"/>
      <c r="AS109" s="5"/>
      <c r="AU109" s="5"/>
    </row>
    <row r="110" spans="41:47" x14ac:dyDescent="0.2">
      <c r="AO110" s="5"/>
      <c r="AP110" s="5"/>
      <c r="AQ110" s="24"/>
      <c r="AR110" s="23"/>
      <c r="AS110" s="5"/>
      <c r="AU110" s="5"/>
    </row>
    <row r="111" spans="41:47" x14ac:dyDescent="0.2">
      <c r="AO111" s="5"/>
      <c r="AP111" s="5"/>
      <c r="AQ111" s="24"/>
      <c r="AR111" s="23"/>
      <c r="AS111" s="5"/>
      <c r="AU111" s="5"/>
    </row>
    <row r="112" spans="41:47" x14ac:dyDescent="0.2">
      <c r="AO112" s="5"/>
      <c r="AP112" s="5"/>
      <c r="AQ112" s="24"/>
      <c r="AR112" s="23"/>
      <c r="AS112" s="5"/>
      <c r="AU112" s="5"/>
    </row>
    <row r="113" spans="41:47" x14ac:dyDescent="0.2">
      <c r="AO113" s="5"/>
      <c r="AP113" s="5"/>
      <c r="AQ113" s="24"/>
      <c r="AR113" s="23"/>
      <c r="AS113" s="5"/>
      <c r="AU113" s="5"/>
    </row>
    <row r="114" spans="41:47" x14ac:dyDescent="0.2">
      <c r="AO114" s="5"/>
      <c r="AP114" s="5"/>
      <c r="AQ114" s="24"/>
      <c r="AR114" s="23"/>
      <c r="AS114" s="5"/>
      <c r="AU114" s="5"/>
    </row>
    <row r="115" spans="41:47" x14ac:dyDescent="0.2">
      <c r="AO115" s="5"/>
      <c r="AP115" s="5"/>
      <c r="AQ115" s="24"/>
      <c r="AR115" s="23"/>
      <c r="AS115" s="5"/>
      <c r="AU115" s="5"/>
    </row>
    <row r="116" spans="41:47" x14ac:dyDescent="0.2">
      <c r="AO116" s="5"/>
      <c r="AP116" s="5"/>
      <c r="AQ116" s="24"/>
      <c r="AR116" s="23"/>
      <c r="AS116" s="5"/>
      <c r="AU116" s="5"/>
    </row>
    <row r="117" spans="41:47" x14ac:dyDescent="0.2">
      <c r="AO117" s="5"/>
      <c r="AP117" s="5"/>
      <c r="AQ117" s="24"/>
      <c r="AR117" s="23"/>
      <c r="AS117" s="5"/>
      <c r="AU117" s="5"/>
    </row>
    <row r="118" spans="41:47" x14ac:dyDescent="0.2">
      <c r="AO118" s="5"/>
      <c r="AP118" s="5"/>
      <c r="AQ118" s="24"/>
      <c r="AR118" s="23"/>
      <c r="AS118" s="5"/>
      <c r="AU118" s="5"/>
    </row>
    <row r="119" spans="41:47" x14ac:dyDescent="0.2">
      <c r="AO119" s="5"/>
      <c r="AP119" s="5"/>
      <c r="AQ119" s="24"/>
      <c r="AR119" s="23"/>
      <c r="AS119" s="5"/>
      <c r="AU119" s="5"/>
    </row>
    <row r="120" spans="41:47" x14ac:dyDescent="0.2">
      <c r="AO120" s="5"/>
      <c r="AP120" s="5"/>
      <c r="AQ120" s="24"/>
      <c r="AR120" s="23"/>
      <c r="AS120" s="5"/>
      <c r="AU120" s="5"/>
    </row>
    <row r="121" spans="41:47" x14ac:dyDescent="0.2">
      <c r="AO121" s="5"/>
      <c r="AP121" s="5"/>
      <c r="AQ121" s="24"/>
      <c r="AR121" s="23"/>
      <c r="AS121" s="5"/>
      <c r="AU121" s="5"/>
    </row>
    <row r="122" spans="41:47" x14ac:dyDescent="0.2">
      <c r="AO122" s="5"/>
      <c r="AP122" s="5"/>
      <c r="AQ122" s="24"/>
      <c r="AR122" s="23"/>
      <c r="AS122" s="5"/>
      <c r="AU122" s="5"/>
    </row>
    <row r="123" spans="41:47" x14ac:dyDescent="0.2">
      <c r="AO123" s="5"/>
      <c r="AP123" s="5"/>
      <c r="AQ123" s="24"/>
      <c r="AR123" s="23"/>
      <c r="AS123" s="5"/>
      <c r="AU123" s="5"/>
    </row>
    <row r="124" spans="41:47" x14ac:dyDescent="0.2">
      <c r="AO124" s="5"/>
      <c r="AP124" s="5"/>
      <c r="AQ124" s="24"/>
      <c r="AR124" s="23"/>
      <c r="AS124" s="5"/>
      <c r="AU124" s="5"/>
    </row>
    <row r="125" spans="41:47" x14ac:dyDescent="0.2">
      <c r="AO125" s="5"/>
      <c r="AP125" s="5"/>
      <c r="AQ125" s="24"/>
      <c r="AR125" s="23"/>
      <c r="AS125" s="5"/>
      <c r="AU125" s="5"/>
    </row>
    <row r="126" spans="41:47" x14ac:dyDescent="0.2">
      <c r="AO126" s="5"/>
      <c r="AP126" s="5"/>
      <c r="AQ126" s="24"/>
      <c r="AR126" s="23"/>
      <c r="AS126" s="5"/>
      <c r="AU126" s="5"/>
    </row>
    <row r="127" spans="41:47" x14ac:dyDescent="0.2">
      <c r="AO127" s="5"/>
      <c r="AP127" s="5"/>
      <c r="AQ127" s="24"/>
      <c r="AR127" s="23"/>
      <c r="AS127" s="5"/>
      <c r="AU127" s="5"/>
    </row>
    <row r="128" spans="41:47" x14ac:dyDescent="0.2">
      <c r="AO128" s="5"/>
      <c r="AP128" s="5"/>
      <c r="AQ128" s="24"/>
      <c r="AR128" s="23"/>
      <c r="AS128" s="5"/>
      <c r="AU128" s="5"/>
    </row>
    <row r="129" spans="41:47" x14ac:dyDescent="0.2">
      <c r="AO129" s="5"/>
      <c r="AP129" s="5"/>
      <c r="AQ129" s="24"/>
      <c r="AR129" s="23"/>
      <c r="AS129" s="5"/>
      <c r="AU129" s="5"/>
    </row>
    <row r="130" spans="41:47" x14ac:dyDescent="0.2">
      <c r="AO130" s="5"/>
      <c r="AP130" s="5"/>
      <c r="AQ130" s="24"/>
      <c r="AR130" s="23"/>
      <c r="AS130" s="5"/>
      <c r="AU130" s="5"/>
    </row>
    <row r="131" spans="41:47" x14ac:dyDescent="0.2">
      <c r="AO131" s="5"/>
      <c r="AP131" s="5"/>
      <c r="AQ131" s="24"/>
      <c r="AR131" s="23"/>
      <c r="AS131" s="5"/>
      <c r="AU131" s="5"/>
    </row>
    <row r="132" spans="41:47" x14ac:dyDescent="0.2">
      <c r="AO132" s="5"/>
      <c r="AP132" s="5"/>
      <c r="AQ132" s="24"/>
      <c r="AR132" s="23"/>
      <c r="AS132" s="5"/>
      <c r="AU132" s="5"/>
    </row>
    <row r="133" spans="41:47" x14ac:dyDescent="0.2">
      <c r="AO133" s="5"/>
      <c r="AP133" s="5"/>
      <c r="AQ133" s="24"/>
      <c r="AR133" s="23"/>
      <c r="AS133" s="5"/>
      <c r="AU133" s="5"/>
    </row>
    <row r="134" spans="41:47" x14ac:dyDescent="0.2">
      <c r="AO134" s="5"/>
      <c r="AP134" s="5"/>
      <c r="AQ134" s="24"/>
      <c r="AR134" s="23"/>
      <c r="AS134" s="5"/>
      <c r="AU134" s="5"/>
    </row>
    <row r="135" spans="41:47" x14ac:dyDescent="0.2">
      <c r="AO135" s="5"/>
      <c r="AP135" s="5"/>
      <c r="AQ135" s="24"/>
      <c r="AR135" s="23"/>
      <c r="AS135" s="5"/>
      <c r="AU135" s="5"/>
    </row>
    <row r="136" spans="41:47" x14ac:dyDescent="0.2">
      <c r="AO136" s="5"/>
      <c r="AP136" s="5"/>
      <c r="AQ136" s="24"/>
      <c r="AR136" s="23"/>
      <c r="AS136" s="5"/>
      <c r="AU136" s="5"/>
    </row>
    <row r="137" spans="41:47" x14ac:dyDescent="0.2">
      <c r="AO137" s="5"/>
      <c r="AP137" s="5"/>
      <c r="AQ137" s="24"/>
      <c r="AR137" s="23"/>
      <c r="AS137" s="5"/>
      <c r="AU137" s="5"/>
    </row>
    <row r="138" spans="41:47" x14ac:dyDescent="0.2">
      <c r="AO138" s="5"/>
      <c r="AP138" s="5"/>
      <c r="AQ138" s="24"/>
      <c r="AR138" s="23"/>
      <c r="AS138" s="5"/>
      <c r="AU138" s="5"/>
    </row>
    <row r="139" spans="41:47" x14ac:dyDescent="0.2">
      <c r="AO139" s="5"/>
      <c r="AP139" s="5"/>
      <c r="AQ139" s="24"/>
      <c r="AR139" s="23"/>
      <c r="AS139" s="5"/>
      <c r="AU139" s="5"/>
    </row>
    <row r="140" spans="41:47" x14ac:dyDescent="0.2">
      <c r="AO140" s="5"/>
      <c r="AP140" s="5"/>
      <c r="AQ140" s="24"/>
      <c r="AR140" s="23"/>
      <c r="AS140" s="5"/>
      <c r="AU140" s="5"/>
    </row>
    <row r="141" spans="41:47" x14ac:dyDescent="0.2">
      <c r="AO141" s="5"/>
      <c r="AP141" s="5"/>
      <c r="AQ141" s="24"/>
      <c r="AR141" s="23"/>
      <c r="AS141" s="5"/>
      <c r="AU141" s="5"/>
    </row>
    <row r="142" spans="41:47" x14ac:dyDescent="0.2">
      <c r="AO142" s="5"/>
      <c r="AP142" s="5"/>
      <c r="AQ142" s="24"/>
      <c r="AR142" s="23"/>
      <c r="AS142" s="5"/>
      <c r="AU142" s="5"/>
    </row>
    <row r="143" spans="41:47" x14ac:dyDescent="0.2">
      <c r="AO143" s="5"/>
      <c r="AP143" s="5"/>
      <c r="AQ143" s="24"/>
      <c r="AR143" s="23"/>
      <c r="AS143" s="5"/>
      <c r="AU143" s="5"/>
    </row>
    <row r="144" spans="41:47" x14ac:dyDescent="0.2">
      <c r="AO144" s="5"/>
      <c r="AP144" s="5"/>
      <c r="AQ144" s="24"/>
      <c r="AR144" s="23"/>
      <c r="AS144" s="5"/>
      <c r="AU144" s="5"/>
    </row>
    <row r="145" spans="41:47" x14ac:dyDescent="0.2">
      <c r="AO145" s="5"/>
      <c r="AP145" s="5"/>
      <c r="AQ145" s="24"/>
      <c r="AR145" s="23"/>
      <c r="AS145" s="5"/>
      <c r="AU145" s="5"/>
    </row>
    <row r="146" spans="41:47" x14ac:dyDescent="0.2">
      <c r="AO146" s="5"/>
      <c r="AP146" s="5"/>
      <c r="AQ146" s="24"/>
      <c r="AR146" s="23"/>
      <c r="AS146" s="5"/>
      <c r="AU146" s="5"/>
    </row>
    <row r="147" spans="41:47" x14ac:dyDescent="0.2">
      <c r="AO147" s="5"/>
      <c r="AP147" s="5"/>
      <c r="AQ147" s="24"/>
      <c r="AR147" s="23"/>
      <c r="AS147" s="5"/>
      <c r="AU147" s="5"/>
    </row>
    <row r="148" spans="41:47" x14ac:dyDescent="0.2">
      <c r="AO148" s="5"/>
      <c r="AP148" s="5"/>
      <c r="AQ148" s="24"/>
      <c r="AR148" s="23"/>
      <c r="AS148" s="5"/>
      <c r="AU148" s="5"/>
    </row>
    <row r="149" spans="41:47" x14ac:dyDescent="0.2">
      <c r="AO149" s="5"/>
      <c r="AP149" s="5"/>
      <c r="AQ149" s="24"/>
      <c r="AR149" s="23"/>
      <c r="AS149" s="5"/>
      <c r="AU149" s="5"/>
    </row>
    <row r="150" spans="41:47" x14ac:dyDescent="0.2">
      <c r="AO150" s="5"/>
      <c r="AP150" s="5"/>
      <c r="AQ150" s="24"/>
      <c r="AR150" s="23"/>
      <c r="AS150" s="5"/>
      <c r="AU150" s="5"/>
    </row>
    <row r="151" spans="41:47" x14ac:dyDescent="0.2">
      <c r="AO151" s="5"/>
      <c r="AP151" s="5"/>
      <c r="AQ151" s="24"/>
      <c r="AR151" s="23"/>
      <c r="AS151" s="5"/>
      <c r="AU151" s="5"/>
    </row>
    <row r="152" spans="41:47" x14ac:dyDescent="0.2">
      <c r="AO152" s="5"/>
      <c r="AP152" s="5"/>
      <c r="AQ152" s="24"/>
      <c r="AR152" s="23"/>
      <c r="AS152" s="5"/>
      <c r="AU152" s="5"/>
    </row>
    <row r="153" spans="41:47" x14ac:dyDescent="0.2">
      <c r="AO153" s="5"/>
      <c r="AP153" s="5"/>
      <c r="AQ153" s="24"/>
      <c r="AR153" s="23"/>
      <c r="AS153" s="5"/>
      <c r="AU153" s="5"/>
    </row>
    <row r="154" spans="41:47" x14ac:dyDescent="0.2">
      <c r="AO154" s="5"/>
      <c r="AP154" s="5"/>
      <c r="AQ154" s="24"/>
      <c r="AR154" s="23"/>
      <c r="AS154" s="5"/>
      <c r="AU154" s="5"/>
    </row>
    <row r="155" spans="41:47" x14ac:dyDescent="0.2">
      <c r="AO155" s="5"/>
      <c r="AP155" s="5"/>
      <c r="AQ155" s="24"/>
      <c r="AR155" s="23"/>
      <c r="AS155" s="5"/>
      <c r="AU155" s="5"/>
    </row>
    <row r="156" spans="41:47" x14ac:dyDescent="0.2">
      <c r="AO156" s="5"/>
      <c r="AP156" s="5"/>
      <c r="AQ156" s="24"/>
      <c r="AR156" s="23"/>
      <c r="AS156" s="5"/>
      <c r="AU156" s="5"/>
    </row>
    <row r="157" spans="41:47" x14ac:dyDescent="0.2">
      <c r="AO157" s="5"/>
      <c r="AP157" s="5"/>
      <c r="AQ157" s="24"/>
      <c r="AR157" s="23"/>
      <c r="AS157" s="5"/>
      <c r="AU157" s="5"/>
    </row>
    <row r="158" spans="41:47" x14ac:dyDescent="0.2">
      <c r="AO158" s="5"/>
      <c r="AP158" s="5"/>
      <c r="AQ158" s="24"/>
      <c r="AR158" s="23"/>
      <c r="AS158" s="5"/>
      <c r="AU158" s="5"/>
    </row>
    <row r="159" spans="41:47" x14ac:dyDescent="0.2">
      <c r="AO159" s="5"/>
      <c r="AP159" s="5"/>
      <c r="AQ159" s="24"/>
      <c r="AR159" s="23"/>
      <c r="AS159" s="5"/>
      <c r="AU159" s="5"/>
    </row>
    <row r="160" spans="41:47" x14ac:dyDescent="0.2">
      <c r="AO160" s="5"/>
      <c r="AP160" s="5"/>
      <c r="AQ160" s="24"/>
      <c r="AR160" s="23"/>
      <c r="AS160" s="5"/>
      <c r="AU160" s="5"/>
    </row>
    <row r="161" spans="41:47" x14ac:dyDescent="0.2">
      <c r="AO161" s="5"/>
      <c r="AP161" s="5"/>
      <c r="AQ161" s="24"/>
      <c r="AR161" s="23"/>
      <c r="AS161" s="5"/>
      <c r="AU161" s="5"/>
    </row>
    <row r="162" spans="41:47" x14ac:dyDescent="0.2">
      <c r="AO162" s="5"/>
      <c r="AP162" s="5"/>
      <c r="AQ162" s="24"/>
      <c r="AR162" s="23"/>
      <c r="AS162" s="5"/>
      <c r="AU162" s="5"/>
    </row>
    <row r="163" spans="41:47" x14ac:dyDescent="0.2">
      <c r="AO163" s="5"/>
      <c r="AP163" s="5"/>
      <c r="AQ163" s="24"/>
      <c r="AR163" s="23"/>
      <c r="AS163" s="5"/>
      <c r="AU163" s="5"/>
    </row>
    <row r="164" spans="41:47" x14ac:dyDescent="0.2">
      <c r="AO164" s="5"/>
      <c r="AP164" s="5"/>
      <c r="AQ164" s="24"/>
      <c r="AR164" s="23"/>
      <c r="AS164" s="5"/>
      <c r="AU164" s="5"/>
    </row>
    <row r="165" spans="41:47" x14ac:dyDescent="0.2">
      <c r="AO165" s="5"/>
      <c r="AP165" s="5"/>
      <c r="AQ165" s="24"/>
      <c r="AR165" s="23"/>
      <c r="AS165" s="5"/>
      <c r="AU165" s="5"/>
    </row>
    <row r="166" spans="41:47" x14ac:dyDescent="0.2">
      <c r="AO166" s="5"/>
      <c r="AP166" s="5"/>
      <c r="AQ166" s="24"/>
      <c r="AR166" s="23"/>
      <c r="AS166" s="5"/>
      <c r="AU166" s="5"/>
    </row>
    <row r="167" spans="41:47" x14ac:dyDescent="0.2">
      <c r="AO167" s="5"/>
      <c r="AP167" s="5"/>
      <c r="AQ167" s="24"/>
      <c r="AR167" s="23"/>
      <c r="AS167" s="5"/>
      <c r="AU167" s="5"/>
    </row>
    <row r="168" spans="41:47" x14ac:dyDescent="0.2">
      <c r="AO168" s="5"/>
      <c r="AP168" s="5"/>
      <c r="AQ168" s="24"/>
      <c r="AR168" s="23"/>
      <c r="AS168" s="5"/>
      <c r="AU168" s="5"/>
    </row>
    <row r="169" spans="41:47" x14ac:dyDescent="0.2">
      <c r="AO169" s="5"/>
      <c r="AP169" s="5"/>
      <c r="AQ169" s="24"/>
      <c r="AR169" s="23"/>
      <c r="AS169" s="5"/>
      <c r="AU169" s="5"/>
    </row>
    <row r="170" spans="41:47" x14ac:dyDescent="0.2">
      <c r="AO170" s="5"/>
      <c r="AP170" s="5"/>
      <c r="AQ170" s="24"/>
      <c r="AR170" s="23"/>
      <c r="AS170" s="5"/>
      <c r="AU170" s="5"/>
    </row>
    <row r="171" spans="41:47" x14ac:dyDescent="0.2">
      <c r="AO171" s="5"/>
      <c r="AP171" s="5"/>
      <c r="AQ171" s="24"/>
      <c r="AR171" s="23"/>
      <c r="AS171" s="5"/>
      <c r="AU171" s="5"/>
    </row>
    <row r="172" spans="41:47" x14ac:dyDescent="0.2">
      <c r="AO172" s="5"/>
      <c r="AP172" s="5"/>
      <c r="AQ172" s="24"/>
      <c r="AR172" s="23"/>
      <c r="AS172" s="5"/>
      <c r="AU172" s="5"/>
    </row>
    <row r="173" spans="41:47" x14ac:dyDescent="0.2">
      <c r="AO173" s="5"/>
      <c r="AP173" s="5"/>
      <c r="AQ173" s="24"/>
      <c r="AR173" s="23"/>
      <c r="AS173" s="5"/>
      <c r="AU173" s="5"/>
    </row>
    <row r="174" spans="41:47" x14ac:dyDescent="0.2">
      <c r="AO174" s="5"/>
      <c r="AP174" s="5"/>
      <c r="AQ174" s="24"/>
      <c r="AR174" s="23"/>
      <c r="AS174" s="5"/>
      <c r="AU174" s="5"/>
    </row>
    <row r="175" spans="41:47" x14ac:dyDescent="0.2">
      <c r="AO175" s="5"/>
      <c r="AP175" s="5"/>
      <c r="AQ175" s="24"/>
      <c r="AR175" s="23"/>
      <c r="AS175" s="5"/>
      <c r="AU175" s="5"/>
    </row>
    <row r="176" spans="41:47" x14ac:dyDescent="0.2">
      <c r="AO176" s="5"/>
      <c r="AP176" s="5"/>
      <c r="AQ176" s="24"/>
      <c r="AR176" s="23"/>
      <c r="AS176" s="5"/>
      <c r="AU176" s="5"/>
    </row>
    <row r="177" spans="41:47" x14ac:dyDescent="0.2">
      <c r="AO177" s="5"/>
      <c r="AP177" s="5"/>
      <c r="AQ177" s="24"/>
      <c r="AR177" s="23"/>
      <c r="AS177" s="5"/>
      <c r="AU177" s="5"/>
    </row>
    <row r="178" spans="41:47" x14ac:dyDescent="0.2">
      <c r="AO178" s="5"/>
      <c r="AP178" s="5"/>
      <c r="AQ178" s="24"/>
      <c r="AR178" s="23"/>
      <c r="AS178" s="5"/>
      <c r="AU178" s="5"/>
    </row>
    <row r="179" spans="41:47" x14ac:dyDescent="0.2">
      <c r="AO179" s="5"/>
      <c r="AP179" s="5"/>
      <c r="AQ179" s="24"/>
      <c r="AR179" s="23"/>
      <c r="AS179" s="5"/>
      <c r="AU179" s="5"/>
    </row>
    <row r="180" spans="41:47" x14ac:dyDescent="0.2">
      <c r="AO180" s="5"/>
      <c r="AP180" s="5"/>
      <c r="AQ180" s="24"/>
      <c r="AR180" s="23"/>
      <c r="AS180" s="5"/>
      <c r="AU180" s="5"/>
    </row>
    <row r="181" spans="41:47" x14ac:dyDescent="0.2">
      <c r="AO181" s="5"/>
      <c r="AP181" s="5"/>
      <c r="AQ181" s="24"/>
      <c r="AR181" s="23"/>
      <c r="AS181" s="5"/>
      <c r="AU181" s="5"/>
    </row>
    <row r="182" spans="41:47" x14ac:dyDescent="0.2">
      <c r="AO182" s="5"/>
      <c r="AP182" s="5"/>
      <c r="AQ182" s="24"/>
      <c r="AR182" s="23"/>
      <c r="AS182" s="5"/>
      <c r="AU182" s="5"/>
    </row>
    <row r="183" spans="41:47" x14ac:dyDescent="0.2">
      <c r="AO183" s="5"/>
      <c r="AP183" s="5"/>
      <c r="AQ183" s="24"/>
      <c r="AR183" s="23"/>
      <c r="AS183" s="5"/>
      <c r="AU183" s="5"/>
    </row>
    <row r="184" spans="41:47" x14ac:dyDescent="0.2">
      <c r="AO184" s="5"/>
      <c r="AP184" s="5"/>
      <c r="AQ184" s="24"/>
      <c r="AR184" s="23"/>
      <c r="AS184" s="5"/>
      <c r="AU184" s="5"/>
    </row>
    <row r="185" spans="41:47" x14ac:dyDescent="0.2">
      <c r="AO185" s="5"/>
      <c r="AP185" s="5"/>
      <c r="AQ185" s="24"/>
      <c r="AR185" s="23"/>
      <c r="AS185" s="5"/>
      <c r="AU185" s="5"/>
    </row>
    <row r="186" spans="41:47" x14ac:dyDescent="0.2">
      <c r="AO186" s="5"/>
      <c r="AP186" s="5"/>
      <c r="AQ186" s="24"/>
      <c r="AR186" s="23"/>
      <c r="AS186" s="5"/>
      <c r="AU186" s="5"/>
    </row>
    <row r="187" spans="41:47" x14ac:dyDescent="0.2">
      <c r="AO187" s="5"/>
      <c r="AP187" s="5"/>
      <c r="AQ187" s="24"/>
      <c r="AR187" s="23"/>
      <c r="AS187" s="5"/>
      <c r="AU187" s="5"/>
    </row>
    <row r="188" spans="41:47" x14ac:dyDescent="0.2">
      <c r="AO188" s="5"/>
      <c r="AP188" s="5"/>
      <c r="AQ188" s="24"/>
      <c r="AR188" s="23"/>
      <c r="AS188" s="5"/>
      <c r="AU188" s="5"/>
    </row>
    <row r="189" spans="41:47" x14ac:dyDescent="0.2">
      <c r="AO189" s="5"/>
      <c r="AP189" s="5"/>
      <c r="AQ189" s="24"/>
      <c r="AR189" s="23"/>
      <c r="AS189" s="5"/>
      <c r="AU189" s="5"/>
    </row>
    <row r="190" spans="41:47" x14ac:dyDescent="0.2">
      <c r="AO190" s="5"/>
      <c r="AP190" s="5"/>
      <c r="AQ190" s="24"/>
      <c r="AR190" s="23"/>
      <c r="AS190" s="5"/>
      <c r="AU190" s="5"/>
    </row>
    <row r="191" spans="41:47" x14ac:dyDescent="0.2">
      <c r="AO191" s="5"/>
      <c r="AP191" s="5"/>
      <c r="AQ191" s="24"/>
      <c r="AR191" s="23"/>
      <c r="AS191" s="5"/>
      <c r="AU191" s="5"/>
    </row>
    <row r="192" spans="41:47" x14ac:dyDescent="0.2">
      <c r="AO192" s="5"/>
      <c r="AP192" s="5"/>
      <c r="AQ192" s="24"/>
      <c r="AR192" s="23"/>
      <c r="AS192" s="5"/>
      <c r="AU192" s="5"/>
    </row>
    <row r="193" spans="41:47" x14ac:dyDescent="0.2">
      <c r="AO193" s="5"/>
      <c r="AP193" s="5"/>
      <c r="AQ193" s="24"/>
      <c r="AR193" s="23"/>
      <c r="AS193" s="5"/>
      <c r="AU193" s="5"/>
    </row>
    <row r="194" spans="41:47" x14ac:dyDescent="0.2">
      <c r="AO194" s="5"/>
      <c r="AP194" s="5"/>
      <c r="AQ194" s="24"/>
      <c r="AR194" s="23"/>
      <c r="AS194" s="5"/>
      <c r="AU194" s="5"/>
    </row>
    <row r="195" spans="41:47" x14ac:dyDescent="0.2">
      <c r="AO195" s="5"/>
      <c r="AP195" s="5"/>
      <c r="AQ195" s="24"/>
      <c r="AR195" s="23"/>
      <c r="AS195" s="5"/>
      <c r="AU195" s="5"/>
    </row>
    <row r="196" spans="41:47" x14ac:dyDescent="0.2">
      <c r="AO196" s="5"/>
      <c r="AP196" s="5"/>
      <c r="AQ196" s="24"/>
      <c r="AR196" s="23"/>
      <c r="AS196" s="5"/>
      <c r="AU196" s="5"/>
    </row>
    <row r="197" spans="41:47" x14ac:dyDescent="0.2">
      <c r="AO197" s="5"/>
      <c r="AP197" s="5"/>
      <c r="AQ197" s="24"/>
      <c r="AR197" s="23"/>
      <c r="AS197" s="5"/>
      <c r="AU197" s="5"/>
    </row>
    <row r="198" spans="41:47" x14ac:dyDescent="0.2">
      <c r="AO198" s="5"/>
      <c r="AP198" s="5"/>
      <c r="AQ198" s="24"/>
      <c r="AR198" s="23"/>
      <c r="AS198" s="5"/>
      <c r="AU198" s="5"/>
    </row>
    <row r="199" spans="41:47" x14ac:dyDescent="0.2">
      <c r="AO199" s="5"/>
      <c r="AP199" s="5"/>
      <c r="AQ199" s="24"/>
      <c r="AR199" s="23"/>
      <c r="AS199" s="5"/>
      <c r="AU199" s="5"/>
    </row>
    <row r="200" spans="41:47" x14ac:dyDescent="0.2">
      <c r="AO200" s="5"/>
      <c r="AP200" s="5"/>
      <c r="AQ200" s="24"/>
      <c r="AR200" s="23"/>
      <c r="AS200" s="5"/>
      <c r="AU200" s="5"/>
    </row>
    <row r="201" spans="41:47" x14ac:dyDescent="0.2">
      <c r="AO201" s="5"/>
      <c r="AP201" s="5"/>
      <c r="AQ201" s="24"/>
      <c r="AR201" s="23"/>
      <c r="AS201" s="5"/>
      <c r="AU201" s="5"/>
    </row>
    <row r="202" spans="41:47" x14ac:dyDescent="0.2">
      <c r="AO202" s="5"/>
      <c r="AP202" s="5"/>
      <c r="AQ202" s="24"/>
      <c r="AR202" s="23"/>
      <c r="AS202" s="5"/>
      <c r="AU202" s="5"/>
    </row>
    <row r="203" spans="41:47" x14ac:dyDescent="0.2">
      <c r="AO203" s="5"/>
      <c r="AP203" s="5"/>
      <c r="AQ203" s="24"/>
      <c r="AR203" s="23"/>
      <c r="AS203" s="5"/>
      <c r="AU203" s="5"/>
    </row>
    <row r="204" spans="41:47" x14ac:dyDescent="0.2">
      <c r="AO204" s="5"/>
      <c r="AP204" s="5"/>
      <c r="AQ204" s="24"/>
      <c r="AR204" s="23"/>
      <c r="AS204" s="5"/>
      <c r="AU204" s="5"/>
    </row>
    <row r="205" spans="41:47" x14ac:dyDescent="0.2">
      <c r="AO205" s="5"/>
      <c r="AP205" s="5"/>
      <c r="AQ205" s="24"/>
      <c r="AR205" s="23"/>
      <c r="AS205" s="5"/>
      <c r="AU205" s="5"/>
    </row>
    <row r="206" spans="41:47" x14ac:dyDescent="0.2">
      <c r="AO206" s="5"/>
      <c r="AP206" s="5"/>
      <c r="AQ206" s="24"/>
      <c r="AR206" s="23"/>
      <c r="AS206" s="5"/>
      <c r="AU206" s="5"/>
    </row>
    <row r="207" spans="41:47" x14ac:dyDescent="0.2">
      <c r="AO207" s="5"/>
      <c r="AP207" s="5"/>
      <c r="AQ207" s="24"/>
      <c r="AR207" s="23"/>
      <c r="AS207" s="5"/>
      <c r="AU207" s="5"/>
    </row>
    <row r="208" spans="41:47" x14ac:dyDescent="0.2">
      <c r="AO208" s="5"/>
      <c r="AP208" s="5"/>
      <c r="AQ208" s="24"/>
      <c r="AR208" s="23"/>
      <c r="AS208" s="5"/>
      <c r="AU208" s="5"/>
    </row>
    <row r="209" spans="41:47" x14ac:dyDescent="0.2">
      <c r="AO209" s="5"/>
      <c r="AP209" s="5"/>
      <c r="AQ209" s="24"/>
      <c r="AR209" s="23"/>
      <c r="AS209" s="5"/>
      <c r="AU209" s="5"/>
    </row>
    <row r="210" spans="41:47" x14ac:dyDescent="0.2">
      <c r="AO210" s="5"/>
      <c r="AP210" s="5"/>
      <c r="AQ210" s="24"/>
      <c r="AR210" s="23"/>
      <c r="AS210" s="5"/>
      <c r="AU210" s="5"/>
    </row>
    <row r="211" spans="41:47" x14ac:dyDescent="0.2">
      <c r="AO211" s="5"/>
      <c r="AP211" s="5"/>
      <c r="AQ211" s="24"/>
      <c r="AR211" s="23"/>
      <c r="AS211" s="5"/>
      <c r="AU211" s="5"/>
    </row>
    <row r="212" spans="41:47" x14ac:dyDescent="0.2">
      <c r="AO212" s="5"/>
      <c r="AP212" s="5"/>
      <c r="AQ212" s="24"/>
      <c r="AR212" s="23"/>
      <c r="AS212" s="5"/>
      <c r="AU212" s="5"/>
    </row>
    <row r="213" spans="41:47" x14ac:dyDescent="0.2">
      <c r="AO213" s="5"/>
      <c r="AP213" s="5"/>
      <c r="AQ213" s="24"/>
      <c r="AR213" s="23"/>
      <c r="AS213" s="5"/>
      <c r="AU213" s="5"/>
    </row>
    <row r="214" spans="41:47" x14ac:dyDescent="0.2">
      <c r="AO214" s="5"/>
      <c r="AP214" s="5"/>
      <c r="AQ214" s="24"/>
      <c r="AR214" s="23"/>
      <c r="AS214" s="5"/>
      <c r="AU214" s="5"/>
    </row>
    <row r="215" spans="41:47" x14ac:dyDescent="0.2">
      <c r="AO215" s="5"/>
      <c r="AP215" s="5"/>
      <c r="AQ215" s="24"/>
      <c r="AR215" s="23"/>
      <c r="AS215" s="5"/>
      <c r="AU215" s="5"/>
    </row>
    <row r="216" spans="41:47" x14ac:dyDescent="0.2">
      <c r="AO216" s="5"/>
      <c r="AP216" s="5"/>
      <c r="AQ216" s="24"/>
      <c r="AR216" s="23"/>
      <c r="AS216" s="5"/>
      <c r="AU216" s="5"/>
    </row>
    <row r="217" spans="41:47" x14ac:dyDescent="0.2">
      <c r="AO217" s="5"/>
      <c r="AP217" s="5"/>
      <c r="AQ217" s="24"/>
      <c r="AR217" s="23"/>
      <c r="AS217" s="5"/>
      <c r="AU217" s="5"/>
    </row>
    <row r="218" spans="41:47" x14ac:dyDescent="0.2">
      <c r="AO218" s="5"/>
      <c r="AP218" s="5"/>
      <c r="AQ218" s="24"/>
      <c r="AR218" s="23"/>
      <c r="AS218" s="5"/>
      <c r="AU218" s="5"/>
    </row>
    <row r="219" spans="41:47" x14ac:dyDescent="0.2">
      <c r="AO219" s="5"/>
      <c r="AP219" s="5"/>
      <c r="AQ219" s="24"/>
      <c r="AR219" s="23"/>
      <c r="AS219" s="5"/>
      <c r="AU219" s="5"/>
    </row>
    <row r="220" spans="41:47" x14ac:dyDescent="0.2">
      <c r="AO220" s="5"/>
      <c r="AP220" s="5"/>
      <c r="AQ220" s="24"/>
      <c r="AR220" s="23"/>
      <c r="AS220" s="5"/>
      <c r="AU220" s="5"/>
    </row>
    <row r="221" spans="41:47" x14ac:dyDescent="0.2">
      <c r="AO221" s="5"/>
      <c r="AP221" s="5"/>
      <c r="AQ221" s="24"/>
      <c r="AR221" s="23"/>
      <c r="AS221" s="5"/>
      <c r="AU221" s="5"/>
    </row>
    <row r="222" spans="41:47" x14ac:dyDescent="0.2">
      <c r="AO222" s="5"/>
      <c r="AP222" s="5"/>
      <c r="AQ222" s="24"/>
      <c r="AR222" s="23"/>
      <c r="AS222" s="5"/>
      <c r="AU222" s="5"/>
    </row>
    <row r="223" spans="41:47" x14ac:dyDescent="0.2">
      <c r="AO223" s="5"/>
      <c r="AP223" s="5"/>
      <c r="AQ223" s="24"/>
      <c r="AR223" s="23"/>
      <c r="AS223" s="5"/>
      <c r="AU223" s="5"/>
    </row>
    <row r="224" spans="41:47" x14ac:dyDescent="0.2">
      <c r="AO224" s="5"/>
      <c r="AP224" s="5"/>
      <c r="AQ224" s="24"/>
      <c r="AR224" s="23"/>
      <c r="AS224" s="5"/>
      <c r="AU224" s="5"/>
    </row>
    <row r="225" spans="41:47" x14ac:dyDescent="0.2">
      <c r="AO225" s="5"/>
      <c r="AP225" s="5"/>
      <c r="AQ225" s="24"/>
      <c r="AR225" s="23"/>
      <c r="AS225" s="5"/>
      <c r="AU225" s="5"/>
    </row>
    <row r="226" spans="41:47" x14ac:dyDescent="0.2">
      <c r="AO226" s="5"/>
      <c r="AP226" s="5"/>
      <c r="AQ226" s="24"/>
      <c r="AR226" s="23"/>
      <c r="AS226" s="5"/>
      <c r="AU226" s="5"/>
    </row>
    <row r="227" spans="41:47" x14ac:dyDescent="0.2">
      <c r="AO227" s="5"/>
      <c r="AP227" s="5"/>
      <c r="AQ227" s="24"/>
      <c r="AR227" s="23"/>
      <c r="AS227" s="5"/>
      <c r="AU227" s="5"/>
    </row>
    <row r="228" spans="41:47" x14ac:dyDescent="0.2">
      <c r="AO228" s="5"/>
      <c r="AP228" s="5"/>
      <c r="AQ228" s="24"/>
      <c r="AR228" s="23"/>
      <c r="AS228" s="5"/>
      <c r="AU228" s="5"/>
    </row>
    <row r="229" spans="41:47" x14ac:dyDescent="0.2">
      <c r="AO229" s="5"/>
      <c r="AP229" s="5"/>
      <c r="AQ229" s="24"/>
      <c r="AR229" s="23"/>
      <c r="AS229" s="5"/>
      <c r="AU229" s="5"/>
    </row>
    <row r="230" spans="41:47" x14ac:dyDescent="0.2">
      <c r="AO230" s="5"/>
      <c r="AP230" s="5"/>
      <c r="AQ230" s="24"/>
      <c r="AR230" s="23"/>
      <c r="AS230" s="5"/>
      <c r="AU230" s="5"/>
    </row>
    <row r="231" spans="41:47" x14ac:dyDescent="0.2">
      <c r="AO231" s="5"/>
      <c r="AP231" s="5"/>
      <c r="AQ231" s="24"/>
      <c r="AR231" s="23"/>
      <c r="AS231" s="5"/>
      <c r="AU231" s="5"/>
    </row>
    <row r="232" spans="41:47" x14ac:dyDescent="0.2">
      <c r="AO232" s="5"/>
      <c r="AP232" s="5"/>
      <c r="AQ232" s="24"/>
      <c r="AR232" s="23"/>
      <c r="AS232" s="5"/>
      <c r="AU232" s="5"/>
    </row>
    <row r="233" spans="41:47" x14ac:dyDescent="0.2">
      <c r="AO233" s="5"/>
      <c r="AP233" s="5"/>
      <c r="AQ233" s="24"/>
      <c r="AR233" s="23"/>
      <c r="AS233" s="5"/>
      <c r="AU233" s="5"/>
    </row>
    <row r="234" spans="41:47" x14ac:dyDescent="0.2">
      <c r="AO234" s="5"/>
      <c r="AP234" s="5"/>
      <c r="AQ234" s="24"/>
      <c r="AR234" s="23"/>
      <c r="AS234" s="5"/>
      <c r="AU234" s="5"/>
    </row>
    <row r="235" spans="41:47" x14ac:dyDescent="0.2">
      <c r="AO235" s="5"/>
      <c r="AP235" s="5"/>
      <c r="AQ235" s="24"/>
      <c r="AR235" s="23"/>
      <c r="AS235" s="5"/>
      <c r="AU235" s="5"/>
    </row>
    <row r="236" spans="41:47" x14ac:dyDescent="0.2">
      <c r="AO236" s="5"/>
      <c r="AP236" s="5"/>
      <c r="AQ236" s="24"/>
      <c r="AR236" s="23"/>
      <c r="AS236" s="5"/>
      <c r="AU236" s="5"/>
    </row>
    <row r="237" spans="41:47" x14ac:dyDescent="0.2">
      <c r="AO237" s="5"/>
      <c r="AP237" s="5"/>
      <c r="AQ237" s="24"/>
      <c r="AR237" s="23"/>
      <c r="AS237" s="5"/>
      <c r="AU237" s="5"/>
    </row>
    <row r="238" spans="41:47" x14ac:dyDescent="0.2">
      <c r="AO238" s="5"/>
      <c r="AP238" s="5"/>
      <c r="AQ238" s="24"/>
      <c r="AR238" s="23"/>
      <c r="AS238" s="5"/>
      <c r="AU238" s="5"/>
    </row>
    <row r="239" spans="41:47" x14ac:dyDescent="0.2">
      <c r="AO239" s="5"/>
      <c r="AP239" s="5"/>
      <c r="AQ239" s="24"/>
      <c r="AR239" s="23"/>
      <c r="AS239" s="5"/>
      <c r="AU239" s="5"/>
    </row>
    <row r="240" spans="41:47" x14ac:dyDescent="0.2">
      <c r="AO240" s="5"/>
      <c r="AP240" s="5"/>
      <c r="AQ240" s="24"/>
      <c r="AR240" s="23"/>
      <c r="AS240" s="5"/>
      <c r="AU240" s="5"/>
    </row>
    <row r="241" spans="41:47" x14ac:dyDescent="0.2">
      <c r="AO241" s="5"/>
      <c r="AP241" s="5"/>
      <c r="AQ241" s="24"/>
      <c r="AR241" s="23"/>
      <c r="AS241" s="5"/>
      <c r="AU241" s="5"/>
    </row>
    <row r="242" spans="41:47" x14ac:dyDescent="0.2">
      <c r="AO242" s="5"/>
      <c r="AP242" s="5"/>
      <c r="AQ242" s="24"/>
      <c r="AR242" s="23"/>
      <c r="AS242" s="5"/>
      <c r="AU242" s="5"/>
    </row>
    <row r="243" spans="41:47" x14ac:dyDescent="0.2">
      <c r="AO243" s="5"/>
      <c r="AP243" s="5"/>
      <c r="AQ243" s="24"/>
      <c r="AR243" s="23"/>
      <c r="AS243" s="5"/>
      <c r="AU243" s="5"/>
    </row>
    <row r="244" spans="41:47" x14ac:dyDescent="0.2">
      <c r="AO244" s="5"/>
      <c r="AP244" s="5"/>
      <c r="AQ244" s="24"/>
      <c r="AR244" s="23"/>
      <c r="AS244" s="5"/>
      <c r="AU244" s="5"/>
    </row>
    <row r="245" spans="41:47" x14ac:dyDescent="0.2">
      <c r="AO245" s="5"/>
      <c r="AP245" s="5"/>
      <c r="AQ245" s="24"/>
      <c r="AR245" s="23"/>
      <c r="AS245" s="5"/>
      <c r="AU245" s="5"/>
    </row>
    <row r="246" spans="41:47" x14ac:dyDescent="0.2">
      <c r="AO246" s="5"/>
      <c r="AP246" s="5"/>
      <c r="AQ246" s="24"/>
      <c r="AR246" s="23"/>
      <c r="AS246" s="5"/>
      <c r="AU246" s="5"/>
    </row>
    <row r="247" spans="41:47" x14ac:dyDescent="0.2">
      <c r="AO247" s="5"/>
      <c r="AP247" s="5"/>
      <c r="AQ247" s="24"/>
      <c r="AR247" s="23"/>
      <c r="AS247" s="5"/>
      <c r="AU247" s="5"/>
    </row>
    <row r="248" spans="41:47" x14ac:dyDescent="0.2">
      <c r="AO248" s="5"/>
      <c r="AP248" s="5"/>
      <c r="AQ248" s="24"/>
      <c r="AR248" s="23"/>
      <c r="AS248" s="5"/>
      <c r="AU248" s="5"/>
    </row>
    <row r="249" spans="41:47" x14ac:dyDescent="0.2">
      <c r="AO249" s="5"/>
      <c r="AP249" s="5"/>
      <c r="AQ249" s="24"/>
      <c r="AR249" s="23"/>
      <c r="AS249" s="5"/>
      <c r="AU249" s="5"/>
    </row>
    <row r="250" spans="41:47" x14ac:dyDescent="0.2">
      <c r="AO250" s="5"/>
      <c r="AP250" s="5"/>
      <c r="AQ250" s="24"/>
      <c r="AR250" s="23"/>
      <c r="AS250" s="5"/>
      <c r="AU250" s="5"/>
    </row>
    <row r="251" spans="41:47" x14ac:dyDescent="0.2">
      <c r="AO251" s="5"/>
      <c r="AP251" s="5"/>
      <c r="AQ251" s="24"/>
      <c r="AR251" s="23"/>
      <c r="AS251" s="5"/>
      <c r="AU251" s="5"/>
    </row>
    <row r="252" spans="41:47" x14ac:dyDescent="0.2">
      <c r="AO252" s="5"/>
      <c r="AP252" s="5"/>
      <c r="AQ252" s="24"/>
      <c r="AR252" s="23"/>
      <c r="AS252" s="5"/>
      <c r="AU252" s="5"/>
    </row>
    <row r="253" spans="41:47" x14ac:dyDescent="0.2">
      <c r="AO253" s="5"/>
      <c r="AP253" s="5"/>
      <c r="AQ253" s="24"/>
      <c r="AR253" s="23"/>
      <c r="AS253" s="5"/>
      <c r="AU253" s="5"/>
    </row>
    <row r="254" spans="41:47" x14ac:dyDescent="0.2">
      <c r="AO254" s="5"/>
      <c r="AP254" s="5"/>
      <c r="AQ254" s="24"/>
      <c r="AR254" s="23"/>
      <c r="AS254" s="5"/>
      <c r="AU254" s="5"/>
    </row>
    <row r="255" spans="41:47" x14ac:dyDescent="0.2">
      <c r="AO255" s="5"/>
      <c r="AP255" s="5"/>
      <c r="AQ255" s="24"/>
      <c r="AR255" s="23"/>
      <c r="AS255" s="5"/>
      <c r="AU255" s="5"/>
    </row>
    <row r="256" spans="41:47" x14ac:dyDescent="0.2">
      <c r="AO256" s="5"/>
      <c r="AP256" s="5"/>
      <c r="AQ256" s="24"/>
      <c r="AR256" s="23"/>
      <c r="AS256" s="5"/>
      <c r="AU256" s="5"/>
    </row>
    <row r="257" spans="41:47" x14ac:dyDescent="0.2">
      <c r="AO257" s="5"/>
      <c r="AP257" s="5"/>
      <c r="AQ257" s="24"/>
      <c r="AR257" s="23"/>
      <c r="AS257" s="5"/>
      <c r="AU257" s="5"/>
    </row>
    <row r="258" spans="41:47" x14ac:dyDescent="0.2">
      <c r="AO258" s="5"/>
      <c r="AP258" s="5"/>
      <c r="AQ258" s="24"/>
      <c r="AR258" s="23"/>
      <c r="AS258" s="5"/>
      <c r="AU258" s="5"/>
    </row>
    <row r="259" spans="41:47" x14ac:dyDescent="0.2">
      <c r="AO259" s="5"/>
      <c r="AP259" s="5"/>
      <c r="AQ259" s="24"/>
      <c r="AR259" s="23"/>
      <c r="AS259" s="5"/>
      <c r="AU259" s="5"/>
    </row>
    <row r="260" spans="41:47" x14ac:dyDescent="0.2">
      <c r="AO260" s="5"/>
      <c r="AP260" s="5"/>
      <c r="AQ260" s="24"/>
      <c r="AR260" s="23"/>
      <c r="AS260" s="5"/>
      <c r="AU260" s="5"/>
    </row>
    <row r="261" spans="41:47" x14ac:dyDescent="0.2">
      <c r="AO261" s="5"/>
      <c r="AP261" s="5"/>
      <c r="AQ261" s="24"/>
      <c r="AR261" s="23"/>
      <c r="AS261" s="5"/>
      <c r="AU261" s="5"/>
    </row>
    <row r="262" spans="41:47" x14ac:dyDescent="0.2">
      <c r="AO262" s="5"/>
      <c r="AP262" s="5"/>
      <c r="AQ262" s="24"/>
      <c r="AR262" s="23"/>
      <c r="AS262" s="5"/>
      <c r="AU262" s="5"/>
    </row>
    <row r="263" spans="41:47" x14ac:dyDescent="0.2">
      <c r="AO263" s="5"/>
      <c r="AP263" s="5"/>
      <c r="AQ263" s="24"/>
      <c r="AR263" s="23"/>
      <c r="AS263" s="5"/>
      <c r="AU263" s="5"/>
    </row>
    <row r="264" spans="41:47" x14ac:dyDescent="0.2">
      <c r="AO264" s="5"/>
      <c r="AP264" s="5"/>
      <c r="AQ264" s="24"/>
      <c r="AR264" s="23"/>
      <c r="AS264" s="5"/>
      <c r="AU264" s="5"/>
    </row>
    <row r="265" spans="41:47" x14ac:dyDescent="0.2">
      <c r="AO265" s="5"/>
      <c r="AP265" s="5"/>
      <c r="AQ265" s="24"/>
      <c r="AR265" s="23"/>
      <c r="AS265" s="5"/>
      <c r="AU265" s="5"/>
    </row>
    <row r="266" spans="41:47" x14ac:dyDescent="0.2">
      <c r="AO266" s="5"/>
      <c r="AP266" s="5"/>
      <c r="AQ266" s="24"/>
      <c r="AR266" s="23"/>
      <c r="AS266" s="5"/>
      <c r="AU266" s="5"/>
    </row>
    <row r="267" spans="41:47" x14ac:dyDescent="0.2">
      <c r="AO267" s="5"/>
      <c r="AP267" s="5"/>
      <c r="AQ267" s="24"/>
      <c r="AR267" s="23"/>
      <c r="AS267" s="5"/>
      <c r="AU267" s="5"/>
    </row>
    <row r="268" spans="41:47" x14ac:dyDescent="0.2">
      <c r="AO268" s="5"/>
      <c r="AP268" s="5"/>
      <c r="AQ268" s="24"/>
      <c r="AR268" s="23"/>
      <c r="AS268" s="5"/>
      <c r="AU268" s="5"/>
    </row>
    <row r="269" spans="41:47" x14ac:dyDescent="0.2">
      <c r="AO269" s="5"/>
      <c r="AP269" s="5"/>
      <c r="AQ269" s="24"/>
      <c r="AR269" s="23"/>
      <c r="AS269" s="5"/>
      <c r="AU269" s="5"/>
    </row>
    <row r="270" spans="41:47" x14ac:dyDescent="0.2">
      <c r="AO270" s="5"/>
      <c r="AP270" s="5"/>
      <c r="AQ270" s="24"/>
      <c r="AR270" s="23"/>
      <c r="AS270" s="5"/>
      <c r="AU270" s="5"/>
    </row>
    <row r="271" spans="41:47" x14ac:dyDescent="0.2">
      <c r="AO271" s="5"/>
      <c r="AP271" s="5"/>
      <c r="AQ271" s="24"/>
      <c r="AR271" s="23"/>
      <c r="AS271" s="5"/>
      <c r="AU271" s="5"/>
    </row>
    <row r="272" spans="41:47" x14ac:dyDescent="0.2">
      <c r="AO272" s="5"/>
      <c r="AP272" s="5"/>
      <c r="AQ272" s="24"/>
      <c r="AR272" s="23"/>
      <c r="AS272" s="5"/>
      <c r="AU272" s="5"/>
    </row>
    <row r="273" spans="41:47" x14ac:dyDescent="0.2">
      <c r="AO273" s="5"/>
      <c r="AP273" s="5"/>
      <c r="AQ273" s="24"/>
      <c r="AR273" s="23"/>
      <c r="AS273" s="5"/>
      <c r="AU273" s="5"/>
    </row>
    <row r="274" spans="41:47" x14ac:dyDescent="0.2">
      <c r="AO274" s="5"/>
      <c r="AP274" s="5"/>
      <c r="AQ274" s="24"/>
      <c r="AR274" s="23"/>
      <c r="AS274" s="5"/>
      <c r="AU274" s="5"/>
    </row>
    <row r="275" spans="41:47" x14ac:dyDescent="0.2">
      <c r="AO275" s="5"/>
      <c r="AP275" s="5"/>
      <c r="AQ275" s="24"/>
      <c r="AR275" s="23"/>
      <c r="AS275" s="5"/>
      <c r="AU275" s="5"/>
    </row>
    <row r="276" spans="41:47" x14ac:dyDescent="0.2">
      <c r="AO276" s="5"/>
      <c r="AP276" s="5"/>
      <c r="AQ276" s="24"/>
      <c r="AR276" s="23"/>
      <c r="AS276" s="5"/>
      <c r="AU276" s="5"/>
    </row>
    <row r="277" spans="41:47" x14ac:dyDescent="0.2">
      <c r="AO277" s="5"/>
      <c r="AP277" s="5"/>
      <c r="AQ277" s="24"/>
      <c r="AR277" s="23"/>
      <c r="AS277" s="5"/>
      <c r="AU277" s="5"/>
    </row>
    <row r="278" spans="41:47" x14ac:dyDescent="0.2">
      <c r="AO278" s="5"/>
      <c r="AP278" s="5"/>
      <c r="AQ278" s="24"/>
      <c r="AR278" s="23"/>
      <c r="AS278" s="5"/>
      <c r="AU278" s="5"/>
    </row>
    <row r="279" spans="41:47" x14ac:dyDescent="0.2">
      <c r="AO279" s="5"/>
      <c r="AP279" s="5"/>
      <c r="AQ279" s="24"/>
      <c r="AR279" s="23"/>
      <c r="AS279" s="5"/>
      <c r="AU279" s="5"/>
    </row>
    <row r="280" spans="41:47" x14ac:dyDescent="0.2">
      <c r="AO280" s="5"/>
      <c r="AP280" s="5"/>
      <c r="AQ280" s="24"/>
      <c r="AR280" s="23"/>
      <c r="AS280" s="5"/>
      <c r="AU280" s="5"/>
    </row>
    <row r="281" spans="41:47" x14ac:dyDescent="0.2">
      <c r="AO281" s="5"/>
      <c r="AP281" s="5"/>
      <c r="AQ281" s="24"/>
      <c r="AR281" s="23"/>
      <c r="AS281" s="5"/>
      <c r="AU281" s="5"/>
    </row>
    <row r="282" spans="41:47" x14ac:dyDescent="0.2">
      <c r="AO282" s="5"/>
      <c r="AP282" s="5"/>
      <c r="AQ282" s="24"/>
      <c r="AR282" s="23"/>
      <c r="AS282" s="5"/>
      <c r="AU282" s="5"/>
    </row>
    <row r="283" spans="41:47" x14ac:dyDescent="0.2">
      <c r="AO283" s="5"/>
      <c r="AP283" s="5"/>
      <c r="AQ283" s="24"/>
      <c r="AR283" s="23"/>
      <c r="AS283" s="5"/>
      <c r="AU283" s="5"/>
    </row>
    <row r="284" spans="41:47" x14ac:dyDescent="0.2">
      <c r="AO284" s="5"/>
      <c r="AP284" s="5"/>
      <c r="AQ284" s="24"/>
      <c r="AR284" s="23"/>
      <c r="AS284" s="5"/>
      <c r="AU284" s="5"/>
    </row>
    <row r="285" spans="41:47" x14ac:dyDescent="0.2">
      <c r="AO285" s="5"/>
      <c r="AP285" s="5"/>
      <c r="AQ285" s="24"/>
      <c r="AR285" s="23"/>
      <c r="AS285" s="5"/>
      <c r="AU285" s="5"/>
    </row>
    <row r="286" spans="41:47" x14ac:dyDescent="0.2">
      <c r="AO286" s="5"/>
      <c r="AP286" s="5"/>
      <c r="AQ286" s="24"/>
      <c r="AR286" s="23"/>
      <c r="AS286" s="5"/>
      <c r="AU286" s="5"/>
    </row>
    <row r="287" spans="41:47" x14ac:dyDescent="0.2">
      <c r="AO287" s="5"/>
      <c r="AP287" s="5"/>
      <c r="AQ287" s="24"/>
      <c r="AR287" s="23"/>
      <c r="AS287" s="5"/>
      <c r="AU287" s="5"/>
    </row>
    <row r="288" spans="41:47" x14ac:dyDescent="0.2">
      <c r="AO288" s="5"/>
      <c r="AP288" s="5"/>
      <c r="AQ288" s="24"/>
      <c r="AR288" s="23"/>
      <c r="AS288" s="5"/>
      <c r="AU288" s="5"/>
    </row>
    <row r="289" spans="41:47" x14ac:dyDescent="0.2">
      <c r="AO289" s="5"/>
      <c r="AP289" s="5"/>
      <c r="AQ289" s="24"/>
      <c r="AR289" s="23"/>
      <c r="AS289" s="5"/>
      <c r="AU289" s="5"/>
    </row>
    <row r="290" spans="41:47" x14ac:dyDescent="0.2">
      <c r="AO290" s="5"/>
      <c r="AP290" s="5"/>
      <c r="AQ290" s="24"/>
      <c r="AR290" s="23"/>
      <c r="AS290" s="5"/>
      <c r="AU290" s="5"/>
    </row>
    <row r="291" spans="41:47" x14ac:dyDescent="0.2">
      <c r="AO291" s="5"/>
      <c r="AP291" s="5"/>
      <c r="AQ291" s="24"/>
      <c r="AR291" s="23"/>
      <c r="AS291" s="5"/>
      <c r="AU291" s="5"/>
    </row>
    <row r="292" spans="41:47" x14ac:dyDescent="0.2">
      <c r="AO292" s="5"/>
      <c r="AP292" s="5"/>
      <c r="AQ292" s="24"/>
      <c r="AR292" s="23"/>
      <c r="AS292" s="5"/>
      <c r="AU292" s="5"/>
    </row>
    <row r="293" spans="41:47" x14ac:dyDescent="0.2">
      <c r="AO293" s="5"/>
      <c r="AP293" s="5"/>
      <c r="AQ293" s="24"/>
      <c r="AR293" s="23"/>
      <c r="AS293" s="5"/>
      <c r="AU293" s="5"/>
    </row>
    <row r="294" spans="41:47" x14ac:dyDescent="0.2">
      <c r="AO294" s="5"/>
      <c r="AP294" s="5"/>
      <c r="AQ294" s="24"/>
      <c r="AR294" s="23"/>
      <c r="AS294" s="5"/>
      <c r="AU294" s="5"/>
    </row>
    <row r="295" spans="41:47" x14ac:dyDescent="0.2">
      <c r="AO295" s="5"/>
      <c r="AP295" s="5"/>
      <c r="AQ295" s="24"/>
      <c r="AR295" s="23"/>
      <c r="AS295" s="5"/>
      <c r="AU295" s="5"/>
    </row>
    <row r="296" spans="41:47" x14ac:dyDescent="0.2">
      <c r="AO296" s="5"/>
      <c r="AP296" s="5"/>
      <c r="AQ296" s="24"/>
      <c r="AR296" s="23"/>
      <c r="AS296" s="5"/>
      <c r="AU296" s="5"/>
    </row>
    <row r="297" spans="41:47" x14ac:dyDescent="0.2">
      <c r="AO297" s="5"/>
      <c r="AP297" s="5"/>
      <c r="AQ297" s="24"/>
      <c r="AR297" s="23"/>
      <c r="AS297" s="5"/>
      <c r="AU297" s="5"/>
    </row>
    <row r="298" spans="41:47" x14ac:dyDescent="0.2">
      <c r="AO298" s="5"/>
      <c r="AP298" s="5"/>
      <c r="AQ298" s="24"/>
      <c r="AR298" s="23"/>
      <c r="AS298" s="5"/>
      <c r="AU298" s="5"/>
    </row>
    <row r="299" spans="41:47" x14ac:dyDescent="0.2">
      <c r="AO299" s="5"/>
      <c r="AP299" s="5"/>
      <c r="AQ299" s="24"/>
      <c r="AR299" s="23"/>
      <c r="AS299" s="5"/>
      <c r="AU299" s="5"/>
    </row>
    <row r="300" spans="41:47" x14ac:dyDescent="0.2">
      <c r="AO300" s="5"/>
      <c r="AP300" s="5"/>
      <c r="AQ300" s="24"/>
      <c r="AR300" s="23"/>
      <c r="AS300" s="5"/>
      <c r="AU300" s="5"/>
    </row>
    <row r="301" spans="41:47" x14ac:dyDescent="0.2">
      <c r="AO301" s="5"/>
      <c r="AP301" s="5"/>
      <c r="AQ301" s="24"/>
      <c r="AR301" s="23"/>
      <c r="AS301" s="5"/>
      <c r="AU301" s="5"/>
    </row>
    <row r="302" spans="41:47" x14ac:dyDescent="0.2">
      <c r="AO302" s="5"/>
      <c r="AP302" s="5"/>
      <c r="AQ302" s="24"/>
      <c r="AR302" s="23"/>
      <c r="AS302" s="5"/>
      <c r="AU302" s="5"/>
    </row>
    <row r="303" spans="41:47" x14ac:dyDescent="0.2">
      <c r="AO303" s="5"/>
      <c r="AP303" s="5"/>
      <c r="AQ303" s="24"/>
      <c r="AR303" s="23"/>
      <c r="AS303" s="5"/>
      <c r="AU303" s="5"/>
    </row>
    <row r="304" spans="41:47" x14ac:dyDescent="0.2">
      <c r="AO304" s="5"/>
      <c r="AP304" s="5"/>
      <c r="AQ304" s="24"/>
      <c r="AR304" s="23"/>
      <c r="AS304" s="5"/>
      <c r="AU304" s="5"/>
    </row>
    <row r="305" spans="41:47" x14ac:dyDescent="0.2">
      <c r="AO305" s="5"/>
      <c r="AP305" s="5"/>
      <c r="AQ305" s="24"/>
      <c r="AR305" s="23"/>
      <c r="AS305" s="5"/>
      <c r="AU305" s="5"/>
    </row>
    <row r="306" spans="41:47" x14ac:dyDescent="0.2">
      <c r="AO306" s="5"/>
      <c r="AP306" s="5"/>
      <c r="AQ306" s="24"/>
      <c r="AR306" s="23"/>
      <c r="AS306" s="5"/>
      <c r="AU306" s="5"/>
    </row>
    <row r="307" spans="41:47" x14ac:dyDescent="0.2">
      <c r="AO307" s="5"/>
      <c r="AP307" s="5"/>
      <c r="AQ307" s="24"/>
      <c r="AR307" s="23"/>
      <c r="AS307" s="5"/>
      <c r="AU307" s="5"/>
    </row>
    <row r="308" spans="41:47" x14ac:dyDescent="0.2">
      <c r="AO308" s="5"/>
      <c r="AP308" s="5"/>
      <c r="AQ308" s="24"/>
      <c r="AR308" s="23"/>
      <c r="AS308" s="5"/>
      <c r="AU308" s="5"/>
    </row>
    <row r="309" spans="41:47" x14ac:dyDescent="0.2">
      <c r="AO309" s="5"/>
      <c r="AP309" s="5"/>
      <c r="AQ309" s="24"/>
      <c r="AR309" s="23"/>
      <c r="AS309" s="5"/>
      <c r="AU309" s="5"/>
    </row>
    <row r="310" spans="41:47" x14ac:dyDescent="0.2">
      <c r="AO310" s="5"/>
      <c r="AP310" s="5"/>
      <c r="AQ310" s="24"/>
      <c r="AR310" s="23"/>
      <c r="AS310" s="5"/>
      <c r="AU310" s="5"/>
    </row>
    <row r="311" spans="41:47" x14ac:dyDescent="0.2">
      <c r="AO311" s="5"/>
      <c r="AP311" s="5"/>
      <c r="AQ311" s="24"/>
      <c r="AR311" s="23"/>
      <c r="AS311" s="5"/>
      <c r="AU311" s="5"/>
    </row>
    <row r="312" spans="41:47" x14ac:dyDescent="0.2">
      <c r="AO312" s="5"/>
      <c r="AP312" s="5"/>
      <c r="AQ312" s="24"/>
      <c r="AR312" s="23"/>
      <c r="AS312" s="5"/>
      <c r="AU312" s="5"/>
    </row>
    <row r="313" spans="41:47" x14ac:dyDescent="0.2">
      <c r="AO313" s="5"/>
      <c r="AP313" s="5"/>
      <c r="AQ313" s="24"/>
      <c r="AR313" s="23"/>
      <c r="AS313" s="5"/>
      <c r="AU313" s="5"/>
    </row>
    <row r="314" spans="41:47" x14ac:dyDescent="0.2">
      <c r="AO314" s="5"/>
      <c r="AP314" s="5"/>
      <c r="AQ314" s="24"/>
      <c r="AR314" s="23"/>
      <c r="AS314" s="5"/>
      <c r="AU314" s="5"/>
    </row>
    <row r="315" spans="41:47" x14ac:dyDescent="0.2">
      <c r="AO315" s="5"/>
      <c r="AP315" s="5"/>
      <c r="AQ315" s="24"/>
      <c r="AR315" s="23"/>
      <c r="AS315" s="5"/>
      <c r="AU315" s="5"/>
    </row>
    <row r="316" spans="41:47" x14ac:dyDescent="0.2">
      <c r="AO316" s="5"/>
      <c r="AP316" s="5"/>
      <c r="AQ316" s="24"/>
      <c r="AR316" s="23"/>
      <c r="AS316" s="5"/>
      <c r="AU316" s="5"/>
    </row>
    <row r="317" spans="41:47" x14ac:dyDescent="0.2">
      <c r="AO317" s="5"/>
      <c r="AP317" s="5"/>
      <c r="AQ317" s="24"/>
      <c r="AR317" s="23"/>
      <c r="AS317" s="5"/>
      <c r="AU317" s="5"/>
    </row>
    <row r="318" spans="41:47" x14ac:dyDescent="0.2">
      <c r="AO318" s="5"/>
      <c r="AP318" s="5"/>
      <c r="AQ318" s="24"/>
      <c r="AR318" s="23"/>
      <c r="AS318" s="5"/>
      <c r="AU318" s="5"/>
    </row>
    <row r="319" spans="41:47" x14ac:dyDescent="0.2">
      <c r="AO319" s="5"/>
      <c r="AP319" s="5"/>
      <c r="AQ319" s="24"/>
      <c r="AR319" s="23"/>
      <c r="AS319" s="5"/>
      <c r="AU319" s="5"/>
    </row>
    <row r="320" spans="41:47" x14ac:dyDescent="0.2">
      <c r="AO320" s="5"/>
      <c r="AP320" s="5"/>
      <c r="AQ320" s="24"/>
      <c r="AR320" s="23"/>
      <c r="AS320" s="5"/>
      <c r="AU320" s="5"/>
    </row>
    <row r="321" spans="41:47" x14ac:dyDescent="0.2">
      <c r="AO321" s="5"/>
      <c r="AP321" s="5"/>
      <c r="AQ321" s="24"/>
      <c r="AR321" s="23"/>
      <c r="AS321" s="5"/>
      <c r="AU321" s="5"/>
    </row>
    <row r="322" spans="41:47" x14ac:dyDescent="0.2">
      <c r="AO322" s="5"/>
      <c r="AP322" s="5"/>
      <c r="AQ322" s="24"/>
      <c r="AR322" s="23"/>
      <c r="AS322" s="5"/>
      <c r="AU322" s="5"/>
    </row>
    <row r="323" spans="41:47" x14ac:dyDescent="0.2">
      <c r="AO323" s="5"/>
      <c r="AP323" s="5"/>
      <c r="AQ323" s="24"/>
      <c r="AR323" s="23"/>
      <c r="AS323" s="5"/>
      <c r="AU323" s="5"/>
    </row>
    <row r="324" spans="41:47" x14ac:dyDescent="0.2">
      <c r="AO324" s="5"/>
      <c r="AP324" s="5"/>
      <c r="AQ324" s="24"/>
      <c r="AR324" s="23"/>
      <c r="AS324" s="5"/>
      <c r="AU324" s="5"/>
    </row>
    <row r="325" spans="41:47" x14ac:dyDescent="0.2">
      <c r="AO325" s="5"/>
      <c r="AP325" s="5"/>
      <c r="AQ325" s="24"/>
      <c r="AR325" s="23"/>
      <c r="AS325" s="5"/>
      <c r="AU325" s="5"/>
    </row>
    <row r="326" spans="41:47" x14ac:dyDescent="0.2">
      <c r="AO326" s="5"/>
      <c r="AP326" s="5"/>
      <c r="AQ326" s="24"/>
      <c r="AR326" s="23"/>
      <c r="AS326" s="5"/>
      <c r="AU326" s="5"/>
    </row>
    <row r="327" spans="41:47" x14ac:dyDescent="0.2">
      <c r="AO327" s="5"/>
      <c r="AP327" s="5"/>
      <c r="AQ327" s="24"/>
      <c r="AR327" s="23"/>
      <c r="AS327" s="5"/>
      <c r="AU327" s="5"/>
    </row>
    <row r="328" spans="41:47" x14ac:dyDescent="0.2">
      <c r="AO328" s="5"/>
      <c r="AP328" s="5"/>
      <c r="AQ328" s="24"/>
      <c r="AR328" s="23"/>
      <c r="AS328" s="5"/>
      <c r="AU328" s="5"/>
    </row>
    <row r="329" spans="41:47" x14ac:dyDescent="0.2">
      <c r="AO329" s="5"/>
      <c r="AP329" s="5"/>
      <c r="AQ329" s="24"/>
      <c r="AR329" s="23"/>
      <c r="AS329" s="5"/>
      <c r="AU329" s="5"/>
    </row>
    <row r="330" spans="41:47" x14ac:dyDescent="0.2">
      <c r="AO330" s="5"/>
      <c r="AP330" s="5"/>
      <c r="AQ330" s="24"/>
      <c r="AR330" s="23"/>
      <c r="AS330" s="5"/>
      <c r="AU330" s="5"/>
    </row>
    <row r="331" spans="41:47" x14ac:dyDescent="0.2">
      <c r="AO331" s="5"/>
      <c r="AP331" s="5"/>
      <c r="AQ331" s="24"/>
      <c r="AR331" s="23"/>
      <c r="AS331" s="5"/>
      <c r="AU331" s="5"/>
    </row>
    <row r="332" spans="41:47" x14ac:dyDescent="0.2">
      <c r="AO332" s="5"/>
      <c r="AP332" s="5"/>
      <c r="AQ332" s="24"/>
      <c r="AR332" s="23"/>
      <c r="AS332" s="5"/>
      <c r="AU332" s="5"/>
    </row>
    <row r="333" spans="41:47" x14ac:dyDescent="0.2">
      <c r="AO333" s="5"/>
      <c r="AP333" s="5"/>
      <c r="AQ333" s="24"/>
      <c r="AR333" s="23"/>
      <c r="AS333" s="5"/>
      <c r="AU333" s="5"/>
    </row>
    <row r="334" spans="41:47" x14ac:dyDescent="0.2">
      <c r="AO334" s="5"/>
      <c r="AP334" s="5"/>
      <c r="AQ334" s="24"/>
      <c r="AR334" s="23"/>
      <c r="AS334" s="5"/>
      <c r="AU334" s="5"/>
    </row>
    <row r="335" spans="41:47" x14ac:dyDescent="0.2">
      <c r="AO335" s="5"/>
      <c r="AP335" s="5"/>
      <c r="AQ335" s="24"/>
      <c r="AR335" s="23"/>
      <c r="AS335" s="5"/>
      <c r="AU335" s="5"/>
    </row>
    <row r="336" spans="41:47" x14ac:dyDescent="0.2">
      <c r="AO336" s="5"/>
      <c r="AP336" s="5"/>
      <c r="AQ336" s="24"/>
      <c r="AR336" s="23"/>
      <c r="AS336" s="5"/>
      <c r="AU336" s="5"/>
    </row>
    <row r="337" spans="41:47" x14ac:dyDescent="0.2">
      <c r="AO337" s="5"/>
      <c r="AP337" s="5"/>
      <c r="AQ337" s="24"/>
      <c r="AR337" s="23"/>
      <c r="AS337" s="5"/>
      <c r="AU337" s="5"/>
    </row>
    <row r="338" spans="41:47" x14ac:dyDescent="0.2">
      <c r="AO338" s="5"/>
      <c r="AP338" s="5"/>
      <c r="AQ338" s="24"/>
      <c r="AR338" s="23"/>
      <c r="AS338" s="5"/>
      <c r="AU338" s="5"/>
    </row>
    <row r="339" spans="41:47" x14ac:dyDescent="0.2">
      <c r="AO339" s="5"/>
      <c r="AP339" s="5"/>
      <c r="AQ339" s="24"/>
      <c r="AR339" s="23"/>
      <c r="AS339" s="5"/>
      <c r="AU339" s="5"/>
    </row>
    <row r="340" spans="41:47" x14ac:dyDescent="0.2">
      <c r="AO340" s="5"/>
      <c r="AP340" s="5"/>
      <c r="AQ340" s="24"/>
      <c r="AR340" s="23"/>
      <c r="AS340" s="5"/>
      <c r="AU340" s="5"/>
    </row>
    <row r="341" spans="41:47" x14ac:dyDescent="0.2">
      <c r="AO341" s="5"/>
      <c r="AP341" s="5"/>
      <c r="AQ341" s="24"/>
      <c r="AR341" s="23"/>
      <c r="AS341" s="5"/>
      <c r="AU341" s="5"/>
    </row>
    <row r="342" spans="41:47" x14ac:dyDescent="0.2">
      <c r="AO342" s="5"/>
      <c r="AP342" s="5"/>
      <c r="AQ342" s="24"/>
      <c r="AR342" s="23"/>
      <c r="AS342" s="5"/>
      <c r="AU342" s="5"/>
    </row>
    <row r="343" spans="41:47" x14ac:dyDescent="0.2">
      <c r="AO343" s="5"/>
      <c r="AP343" s="5"/>
      <c r="AQ343" s="24"/>
      <c r="AR343" s="23"/>
      <c r="AS343" s="5"/>
      <c r="AU343" s="5"/>
    </row>
    <row r="344" spans="41:47" x14ac:dyDescent="0.2">
      <c r="AO344" s="5"/>
      <c r="AP344" s="5"/>
      <c r="AQ344" s="24"/>
      <c r="AR344" s="23"/>
      <c r="AS344" s="5"/>
      <c r="AU344" s="5"/>
    </row>
    <row r="345" spans="41:47" x14ac:dyDescent="0.2">
      <c r="AO345" s="5"/>
      <c r="AP345" s="5"/>
      <c r="AQ345" s="24"/>
      <c r="AR345" s="23"/>
      <c r="AS345" s="5"/>
      <c r="AU345" s="5"/>
    </row>
    <row r="346" spans="41:47" x14ac:dyDescent="0.2">
      <c r="AO346" s="5"/>
      <c r="AP346" s="5"/>
      <c r="AQ346" s="24"/>
      <c r="AR346" s="23"/>
      <c r="AS346" s="5"/>
      <c r="AU346" s="5"/>
    </row>
    <row r="347" spans="41:47" x14ac:dyDescent="0.2">
      <c r="AO347" s="5"/>
      <c r="AP347" s="5"/>
      <c r="AQ347" s="24"/>
      <c r="AR347" s="23"/>
      <c r="AS347" s="5"/>
      <c r="AU347" s="5"/>
    </row>
    <row r="348" spans="41:47" x14ac:dyDescent="0.2">
      <c r="AO348" s="5"/>
      <c r="AP348" s="5"/>
      <c r="AQ348" s="24"/>
      <c r="AR348" s="23"/>
      <c r="AS348" s="5"/>
      <c r="AU348" s="5"/>
    </row>
    <row r="349" spans="41:47" x14ac:dyDescent="0.2">
      <c r="AO349" s="5"/>
      <c r="AP349" s="5"/>
      <c r="AQ349" s="24"/>
      <c r="AR349" s="23"/>
      <c r="AS349" s="5"/>
      <c r="AU349" s="5"/>
    </row>
    <row r="350" spans="41:47" x14ac:dyDescent="0.2">
      <c r="AO350" s="5"/>
      <c r="AP350" s="5"/>
      <c r="AQ350" s="24"/>
      <c r="AR350" s="23"/>
      <c r="AS350" s="5"/>
      <c r="AU350" s="5"/>
    </row>
    <row r="351" spans="41:47" x14ac:dyDescent="0.2">
      <c r="AO351" s="5"/>
      <c r="AP351" s="5"/>
      <c r="AQ351" s="24"/>
      <c r="AR351" s="23"/>
      <c r="AS351" s="5"/>
      <c r="AU351" s="5"/>
    </row>
    <row r="352" spans="41:47" x14ac:dyDescent="0.2">
      <c r="AO352" s="5"/>
      <c r="AP352" s="5"/>
      <c r="AQ352" s="24"/>
      <c r="AR352" s="23"/>
      <c r="AS352" s="5"/>
      <c r="AU352" s="5"/>
    </row>
    <row r="353" spans="41:47" x14ac:dyDescent="0.2">
      <c r="AO353" s="5"/>
      <c r="AP353" s="5"/>
      <c r="AQ353" s="24"/>
      <c r="AR353" s="23"/>
      <c r="AS353" s="5"/>
      <c r="AU353" s="5"/>
    </row>
    <row r="354" spans="41:47" x14ac:dyDescent="0.2">
      <c r="AO354" s="5"/>
      <c r="AP354" s="5"/>
      <c r="AQ354" s="24"/>
      <c r="AR354" s="23"/>
      <c r="AS354" s="5"/>
      <c r="AU354" s="5"/>
    </row>
    <row r="355" spans="41:47" x14ac:dyDescent="0.2">
      <c r="AO355" s="5"/>
      <c r="AP355" s="5"/>
      <c r="AQ355" s="24"/>
      <c r="AR355" s="23"/>
      <c r="AS355" s="5"/>
      <c r="AU355" s="5"/>
    </row>
    <row r="356" spans="41:47" x14ac:dyDescent="0.2">
      <c r="AO356" s="5"/>
      <c r="AP356" s="5"/>
      <c r="AQ356" s="24"/>
      <c r="AR356" s="23"/>
      <c r="AS356" s="5"/>
      <c r="AU356" s="5"/>
    </row>
    <row r="357" spans="41:47" x14ac:dyDescent="0.2">
      <c r="AO357" s="5"/>
      <c r="AP357" s="5"/>
      <c r="AQ357" s="24"/>
      <c r="AR357" s="23"/>
      <c r="AS357" s="5"/>
      <c r="AU357" s="5"/>
    </row>
    <row r="358" spans="41:47" x14ac:dyDescent="0.2">
      <c r="AO358" s="5"/>
      <c r="AP358" s="5"/>
      <c r="AQ358" s="24"/>
      <c r="AR358" s="23"/>
      <c r="AS358" s="5"/>
      <c r="AU358" s="5"/>
    </row>
    <row r="359" spans="41:47" x14ac:dyDescent="0.2">
      <c r="AO359" s="5"/>
      <c r="AP359" s="5"/>
      <c r="AQ359" s="24"/>
      <c r="AR359" s="23"/>
      <c r="AS359" s="5"/>
      <c r="AU359" s="5"/>
    </row>
    <row r="360" spans="41:47" x14ac:dyDescent="0.2">
      <c r="AO360" s="5"/>
      <c r="AP360" s="5"/>
      <c r="AQ360" s="24"/>
      <c r="AR360" s="23"/>
      <c r="AS360" s="5"/>
      <c r="AU360" s="5"/>
    </row>
    <row r="361" spans="41:47" x14ac:dyDescent="0.2">
      <c r="AO361" s="5"/>
      <c r="AP361" s="5"/>
      <c r="AQ361" s="24"/>
      <c r="AR361" s="23"/>
      <c r="AS361" s="5"/>
      <c r="AU361" s="5"/>
    </row>
    <row r="362" spans="41:47" x14ac:dyDescent="0.2">
      <c r="AO362" s="5"/>
      <c r="AP362" s="5"/>
      <c r="AQ362" s="24"/>
      <c r="AR362" s="23"/>
      <c r="AS362" s="5"/>
      <c r="AU362" s="5"/>
    </row>
    <row r="363" spans="41:47" x14ac:dyDescent="0.2">
      <c r="AO363" s="5"/>
      <c r="AP363" s="5"/>
      <c r="AQ363" s="24"/>
      <c r="AR363" s="23"/>
      <c r="AS363" s="5"/>
      <c r="AU363" s="5"/>
    </row>
    <row r="364" spans="41:47" x14ac:dyDescent="0.2">
      <c r="AO364" s="5"/>
      <c r="AP364" s="5"/>
      <c r="AQ364" s="24"/>
      <c r="AR364" s="23"/>
      <c r="AS364" s="5"/>
      <c r="AU364" s="5"/>
    </row>
    <row r="365" spans="41:47" x14ac:dyDescent="0.2">
      <c r="AO365" s="5"/>
      <c r="AP365" s="5"/>
      <c r="AQ365" s="24"/>
      <c r="AR365" s="23"/>
      <c r="AS365" s="5"/>
      <c r="AU365" s="5"/>
    </row>
    <row r="366" spans="41:47" x14ac:dyDescent="0.2">
      <c r="AO366" s="5"/>
      <c r="AP366" s="5"/>
      <c r="AQ366" s="24"/>
      <c r="AR366" s="23"/>
      <c r="AS366" s="5"/>
      <c r="AU366" s="5"/>
    </row>
    <row r="367" spans="41:47" x14ac:dyDescent="0.2">
      <c r="AO367" s="5"/>
      <c r="AP367" s="5"/>
      <c r="AQ367" s="24"/>
      <c r="AR367" s="23"/>
      <c r="AS367" s="5"/>
      <c r="AU367" s="5"/>
    </row>
    <row r="368" spans="41:47" x14ac:dyDescent="0.2">
      <c r="AO368" s="5"/>
      <c r="AP368" s="5"/>
      <c r="AQ368" s="24"/>
      <c r="AR368" s="23"/>
      <c r="AS368" s="5"/>
      <c r="AU368" s="5"/>
    </row>
    <row r="369" spans="41:47" x14ac:dyDescent="0.2">
      <c r="AO369" s="5"/>
      <c r="AP369" s="5"/>
      <c r="AQ369" s="24"/>
      <c r="AR369" s="23"/>
      <c r="AS369" s="5"/>
      <c r="AU369" s="5"/>
    </row>
    <row r="370" spans="41:47" x14ac:dyDescent="0.2">
      <c r="AO370" s="5"/>
      <c r="AP370" s="5"/>
      <c r="AQ370" s="24"/>
      <c r="AR370" s="23"/>
      <c r="AS370" s="5"/>
      <c r="AU370" s="5"/>
    </row>
    <row r="371" spans="41:47" x14ac:dyDescent="0.2">
      <c r="AO371" s="5"/>
      <c r="AP371" s="5"/>
      <c r="AQ371" s="24"/>
      <c r="AR371" s="23"/>
      <c r="AS371" s="5"/>
      <c r="AU371" s="5"/>
    </row>
    <row r="372" spans="41:47" x14ac:dyDescent="0.2">
      <c r="AO372" s="5"/>
      <c r="AP372" s="5"/>
      <c r="AQ372" s="24"/>
      <c r="AR372" s="23"/>
      <c r="AS372" s="5"/>
      <c r="AU372" s="5"/>
    </row>
    <row r="373" spans="41:47" x14ac:dyDescent="0.2">
      <c r="AO373" s="5"/>
      <c r="AP373" s="5"/>
      <c r="AQ373" s="24"/>
      <c r="AR373" s="23"/>
      <c r="AS373" s="5"/>
      <c r="AU373" s="5"/>
    </row>
    <row r="374" spans="41:47" x14ac:dyDescent="0.2">
      <c r="AO374" s="5"/>
      <c r="AP374" s="5"/>
      <c r="AQ374" s="24"/>
      <c r="AR374" s="23"/>
      <c r="AS374" s="5"/>
      <c r="AU374" s="5"/>
    </row>
    <row r="375" spans="41:47" x14ac:dyDescent="0.2">
      <c r="AO375" s="5"/>
      <c r="AP375" s="5"/>
      <c r="AQ375" s="24"/>
      <c r="AR375" s="23"/>
      <c r="AS375" s="5"/>
      <c r="AU375" s="5"/>
    </row>
    <row r="376" spans="41:47" x14ac:dyDescent="0.2">
      <c r="AO376" s="5"/>
      <c r="AP376" s="5"/>
      <c r="AQ376" s="24"/>
      <c r="AR376" s="23"/>
      <c r="AS376" s="5"/>
      <c r="AU376" s="5"/>
    </row>
    <row r="377" spans="41:47" x14ac:dyDescent="0.2">
      <c r="AO377" s="5"/>
      <c r="AP377" s="5"/>
      <c r="AQ377" s="24"/>
      <c r="AR377" s="23"/>
      <c r="AS377" s="5"/>
      <c r="AU377" s="5"/>
    </row>
    <row r="378" spans="41:47" x14ac:dyDescent="0.2">
      <c r="AO378" s="5"/>
      <c r="AP378" s="5"/>
      <c r="AQ378" s="24"/>
      <c r="AR378" s="23"/>
      <c r="AS378" s="5"/>
      <c r="AU378" s="5"/>
    </row>
    <row r="379" spans="41:47" x14ac:dyDescent="0.2">
      <c r="AO379" s="5"/>
      <c r="AP379" s="5"/>
      <c r="AQ379" s="24"/>
      <c r="AR379" s="23"/>
      <c r="AS379" s="5"/>
      <c r="AU379" s="5"/>
    </row>
    <row r="380" spans="41:47" x14ac:dyDescent="0.2">
      <c r="AO380" s="5"/>
      <c r="AP380" s="5"/>
      <c r="AQ380" s="24"/>
      <c r="AR380" s="23"/>
      <c r="AS380" s="5"/>
      <c r="AU380" s="5"/>
    </row>
    <row r="381" spans="41:47" x14ac:dyDescent="0.2">
      <c r="AO381" s="5"/>
      <c r="AP381" s="5"/>
      <c r="AQ381" s="24"/>
      <c r="AR381" s="23"/>
      <c r="AS381" s="5"/>
      <c r="AU381" s="5"/>
    </row>
    <row r="382" spans="41:47" x14ac:dyDescent="0.2">
      <c r="AO382" s="5"/>
      <c r="AP382" s="5"/>
      <c r="AQ382" s="24"/>
      <c r="AR382" s="23"/>
      <c r="AS382" s="5"/>
      <c r="AU382" s="5"/>
    </row>
    <row r="383" spans="41:47" x14ac:dyDescent="0.2">
      <c r="AO383" s="5"/>
      <c r="AP383" s="5"/>
      <c r="AQ383" s="24"/>
      <c r="AR383" s="23"/>
      <c r="AS383" s="5"/>
      <c r="AU383" s="5"/>
    </row>
    <row r="384" spans="41:47" x14ac:dyDescent="0.2">
      <c r="AO384" s="5"/>
      <c r="AP384" s="5"/>
      <c r="AQ384" s="24"/>
      <c r="AR384" s="23"/>
      <c r="AS384" s="5"/>
      <c r="AU384" s="5"/>
    </row>
    <row r="385" spans="41:47" x14ac:dyDescent="0.2">
      <c r="AO385" s="5"/>
      <c r="AP385" s="5"/>
      <c r="AQ385" s="24"/>
      <c r="AR385" s="23"/>
      <c r="AS385" s="5"/>
      <c r="AU385" s="5"/>
    </row>
    <row r="386" spans="41:47" x14ac:dyDescent="0.2">
      <c r="AO386" s="5"/>
      <c r="AP386" s="5"/>
      <c r="AQ386" s="24"/>
      <c r="AR386" s="23"/>
      <c r="AS386" s="5"/>
      <c r="AU386" s="5"/>
    </row>
    <row r="387" spans="41:47" x14ac:dyDescent="0.2">
      <c r="AO387" s="5"/>
      <c r="AP387" s="5"/>
      <c r="AQ387" s="24"/>
      <c r="AR387" s="23"/>
      <c r="AS387" s="5"/>
      <c r="AU387" s="5"/>
    </row>
    <row r="388" spans="41:47" x14ac:dyDescent="0.2">
      <c r="AO388" s="5"/>
      <c r="AP388" s="5"/>
      <c r="AQ388" s="24"/>
      <c r="AR388" s="23"/>
      <c r="AS388" s="5"/>
      <c r="AU388" s="5"/>
    </row>
    <row r="389" spans="41:47" x14ac:dyDescent="0.2">
      <c r="AO389" s="5"/>
      <c r="AP389" s="5"/>
      <c r="AQ389" s="24"/>
      <c r="AR389" s="23"/>
      <c r="AS389" s="5"/>
      <c r="AU389" s="5"/>
    </row>
    <row r="390" spans="41:47" x14ac:dyDescent="0.2">
      <c r="AO390" s="5"/>
      <c r="AP390" s="5"/>
      <c r="AQ390" s="24"/>
      <c r="AR390" s="23"/>
      <c r="AS390" s="5"/>
      <c r="AU390" s="5"/>
    </row>
    <row r="391" spans="41:47" x14ac:dyDescent="0.2">
      <c r="AO391" s="5"/>
      <c r="AP391" s="5"/>
      <c r="AQ391" s="24"/>
      <c r="AR391" s="23"/>
      <c r="AS391" s="5"/>
      <c r="AU391" s="5"/>
    </row>
    <row r="392" spans="41:47" x14ac:dyDescent="0.2">
      <c r="AO392" s="5"/>
      <c r="AP392" s="5"/>
      <c r="AQ392" s="24"/>
      <c r="AR392" s="23"/>
      <c r="AS392" s="5"/>
      <c r="AU392" s="5"/>
    </row>
    <row r="393" spans="41:47" x14ac:dyDescent="0.2">
      <c r="AO393" s="5"/>
      <c r="AP393" s="5"/>
      <c r="AQ393" s="24"/>
      <c r="AR393" s="23"/>
      <c r="AS393" s="5"/>
      <c r="AU393" s="5"/>
    </row>
    <row r="394" spans="41:47" x14ac:dyDescent="0.2">
      <c r="AO394" s="5"/>
      <c r="AP394" s="5"/>
      <c r="AQ394" s="24"/>
      <c r="AR394" s="23"/>
      <c r="AS394" s="5"/>
      <c r="AU394" s="5"/>
    </row>
    <row r="395" spans="41:47" x14ac:dyDescent="0.2">
      <c r="AO395" s="5"/>
      <c r="AP395" s="5"/>
      <c r="AQ395" s="24"/>
      <c r="AR395" s="23"/>
      <c r="AS395" s="5"/>
      <c r="AU395" s="5"/>
    </row>
    <row r="396" spans="41:47" x14ac:dyDescent="0.2">
      <c r="AO396" s="5"/>
      <c r="AP396" s="5"/>
      <c r="AQ396" s="24"/>
      <c r="AR396" s="23"/>
      <c r="AS396" s="5"/>
      <c r="AU396" s="5"/>
    </row>
    <row r="397" spans="41:47" x14ac:dyDescent="0.2">
      <c r="AO397" s="5"/>
      <c r="AP397" s="5"/>
      <c r="AQ397" s="24"/>
      <c r="AR397" s="23"/>
      <c r="AS397" s="5"/>
      <c r="AU397" s="5"/>
    </row>
    <row r="398" spans="41:47" x14ac:dyDescent="0.2">
      <c r="AO398" s="5"/>
      <c r="AP398" s="5"/>
      <c r="AQ398" s="24"/>
      <c r="AR398" s="23"/>
      <c r="AS398" s="5"/>
      <c r="AU398" s="5"/>
    </row>
    <row r="399" spans="41:47" x14ac:dyDescent="0.2">
      <c r="AO399" s="5"/>
      <c r="AP399" s="5"/>
      <c r="AQ399" s="24"/>
      <c r="AR399" s="23"/>
      <c r="AS399" s="5"/>
      <c r="AU399" s="5"/>
    </row>
    <row r="400" spans="41:47" x14ac:dyDescent="0.2">
      <c r="AO400" s="5"/>
      <c r="AP400" s="5"/>
      <c r="AQ400" s="24"/>
      <c r="AR400" s="23"/>
      <c r="AS400" s="5"/>
      <c r="AU400" s="5"/>
    </row>
    <row r="401" spans="41:47" x14ac:dyDescent="0.2">
      <c r="AO401" s="5"/>
      <c r="AP401" s="5"/>
      <c r="AQ401" s="24"/>
      <c r="AR401" s="23"/>
      <c r="AS401" s="5"/>
      <c r="AU401" s="5"/>
    </row>
    <row r="402" spans="41:47" x14ac:dyDescent="0.2">
      <c r="AO402" s="5"/>
      <c r="AP402" s="5"/>
      <c r="AQ402" s="24"/>
      <c r="AR402" s="23"/>
      <c r="AS402" s="5"/>
      <c r="AU402" s="5"/>
    </row>
    <row r="403" spans="41:47" x14ac:dyDescent="0.2">
      <c r="AO403" s="5"/>
      <c r="AP403" s="5"/>
      <c r="AQ403" s="24"/>
      <c r="AR403" s="23"/>
      <c r="AS403" s="5"/>
      <c r="AU403" s="5"/>
    </row>
    <row r="404" spans="41:47" x14ac:dyDescent="0.2">
      <c r="AO404" s="5"/>
      <c r="AP404" s="5"/>
      <c r="AQ404" s="24"/>
      <c r="AR404" s="23"/>
      <c r="AS404" s="5"/>
      <c r="AU404" s="5"/>
    </row>
    <row r="405" spans="41:47" x14ac:dyDescent="0.2">
      <c r="AO405" s="5"/>
      <c r="AP405" s="5"/>
      <c r="AQ405" s="24"/>
      <c r="AR405" s="23"/>
      <c r="AS405" s="5"/>
      <c r="AU405" s="5"/>
    </row>
    <row r="406" spans="41:47" x14ac:dyDescent="0.2">
      <c r="AO406" s="5"/>
      <c r="AP406" s="5"/>
      <c r="AQ406" s="24"/>
      <c r="AR406" s="23"/>
      <c r="AS406" s="5"/>
      <c r="AU406" s="5"/>
    </row>
    <row r="407" spans="41:47" x14ac:dyDescent="0.2">
      <c r="AO407" s="5"/>
      <c r="AP407" s="5"/>
      <c r="AQ407" s="24"/>
      <c r="AR407" s="23"/>
      <c r="AS407" s="5"/>
      <c r="AU407" s="5"/>
    </row>
    <row r="408" spans="41:47" x14ac:dyDescent="0.2">
      <c r="AO408" s="5"/>
      <c r="AP408" s="5"/>
      <c r="AQ408" s="24"/>
      <c r="AR408" s="23"/>
      <c r="AS408" s="5"/>
      <c r="AU408" s="5"/>
    </row>
    <row r="409" spans="41:47" x14ac:dyDescent="0.2">
      <c r="AO409" s="5"/>
      <c r="AP409" s="5"/>
      <c r="AQ409" s="24"/>
      <c r="AR409" s="23"/>
      <c r="AS409" s="5"/>
      <c r="AU409" s="5"/>
    </row>
    <row r="410" spans="41:47" x14ac:dyDescent="0.2">
      <c r="AO410" s="5"/>
      <c r="AP410" s="5"/>
      <c r="AQ410" s="24"/>
      <c r="AR410" s="23"/>
      <c r="AS410" s="5"/>
      <c r="AU410" s="5"/>
    </row>
    <row r="411" spans="41:47" x14ac:dyDescent="0.2">
      <c r="AO411" s="5"/>
      <c r="AP411" s="5"/>
      <c r="AQ411" s="24"/>
      <c r="AR411" s="23"/>
      <c r="AS411" s="5"/>
      <c r="AU411" s="5"/>
    </row>
    <row r="412" spans="41:47" x14ac:dyDescent="0.2">
      <c r="AO412" s="5"/>
      <c r="AP412" s="5"/>
      <c r="AQ412" s="24"/>
      <c r="AR412" s="23"/>
      <c r="AS412" s="5"/>
      <c r="AU412" s="5"/>
    </row>
    <row r="413" spans="41:47" x14ac:dyDescent="0.2">
      <c r="AO413" s="5"/>
      <c r="AP413" s="5"/>
      <c r="AQ413" s="24"/>
      <c r="AR413" s="23"/>
      <c r="AS413" s="5"/>
      <c r="AU413" s="5"/>
    </row>
    <row r="414" spans="41:47" x14ac:dyDescent="0.2">
      <c r="AO414" s="5"/>
      <c r="AP414" s="5"/>
      <c r="AQ414" s="24"/>
      <c r="AR414" s="23"/>
      <c r="AS414" s="5"/>
      <c r="AU414" s="5"/>
    </row>
    <row r="415" spans="41:47" x14ac:dyDescent="0.2">
      <c r="AO415" s="5"/>
      <c r="AP415" s="5"/>
      <c r="AQ415" s="24"/>
      <c r="AR415" s="23"/>
      <c r="AS415" s="5"/>
      <c r="AU415" s="5"/>
    </row>
  </sheetData>
  <mergeCells count="9">
    <mergeCell ref="A18:A19"/>
    <mergeCell ref="A22:E22"/>
    <mergeCell ref="B25:D25"/>
    <mergeCell ref="E26:AN26"/>
    <mergeCell ref="A1:BA1"/>
    <mergeCell ref="A2:BA2"/>
    <mergeCell ref="A3:BA3"/>
    <mergeCell ref="A5:A7"/>
    <mergeCell ref="A13:A14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18e</vt:lpstr>
      <vt:lpstr>'załącznik 18e'!Tytuły_wydruku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atarnawska</dc:creator>
  <cp:lastModifiedBy>atarnawska</cp:lastModifiedBy>
  <dcterms:created xsi:type="dcterms:W3CDTF">2020-07-06T09:03:26Z</dcterms:created>
  <dcterms:modified xsi:type="dcterms:W3CDTF">2020-07-06T09:03:46Z</dcterms:modified>
</cp:coreProperties>
</file>