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843ED814-BC6D-41CC-8AB6-96C46A09954E}" xr6:coauthVersionLast="45" xr6:coauthVersionMax="45" xr10:uidLastSave="{00000000-0000-0000-0000-000000000000}"/>
  <bookViews>
    <workbookView xWindow="36480" yWindow="420" windowWidth="11460" windowHeight="12240" xr2:uid="{00000000-000D-0000-FFFF-FFFF00000000}"/>
  </bookViews>
  <sheets>
    <sheet name="Arkusz1 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5" i="2" l="1"/>
  <c r="C25" i="2"/>
  <c r="D14" i="2"/>
  <c r="D9" i="2" l="1"/>
  <c r="D11" i="2"/>
  <c r="D12" i="2"/>
  <c r="D30" i="2"/>
  <c r="D16" i="2"/>
  <c r="D38" i="2"/>
  <c r="C38" i="2"/>
  <c r="C41" i="2" l="1"/>
  <c r="D40" i="2"/>
  <c r="D41" i="2" s="1"/>
  <c r="C32" i="2"/>
  <c r="D31" i="2"/>
  <c r="D29" i="2"/>
  <c r="D28" i="2"/>
  <c r="D27" i="2"/>
  <c r="D32" i="2" s="1"/>
  <c r="C17" i="2"/>
  <c r="D15" i="2"/>
  <c r="D7" i="2"/>
  <c r="D6" i="2"/>
  <c r="D17" i="2" s="1"/>
  <c r="D42" i="2" l="1"/>
  <c r="C42" i="2"/>
</calcChain>
</file>

<file path=xl/sharedStrings.xml><?xml version="1.0" encoding="utf-8"?>
<sst xmlns="http://schemas.openxmlformats.org/spreadsheetml/2006/main" count="47" uniqueCount="35">
  <si>
    <t>ROZDZIAŁ</t>
  </si>
  <si>
    <t>TYTUŁ ROZDZIAŁU</t>
  </si>
  <si>
    <t>KWOTA</t>
  </si>
  <si>
    <t>ZADANIA WŁASNE GMINY</t>
  </si>
  <si>
    <t>Przeciwdziałanie alkoholizmowi</t>
  </si>
  <si>
    <t>Domy pomocy społecznej</t>
  </si>
  <si>
    <t>Wspieranie rodziny</t>
  </si>
  <si>
    <t>Świadczenia rodzinne, świadczenie z funduszu alimentacyjnego oraz składki na ubezpieczenia emerytalne i rentowe z ubezpieczenia społecznego</t>
  </si>
  <si>
    <t>Składki na ubezpieczenie zdrowotne opłacane za osoby pobierające niektóre świadczenia z pomocy społecznej,  niektóre świadczenia rodzinne oraz za osoby uczestniczące w zajęciach w centrum integracji społecznej</t>
  </si>
  <si>
    <t>Zasiłki stałe</t>
  </si>
  <si>
    <t>Ośrodki pomocy społecznej</t>
  </si>
  <si>
    <t>Usługi opiekuńcze i specjalistyczne usługi opiekuńcze</t>
  </si>
  <si>
    <t>Pozostała działalność</t>
  </si>
  <si>
    <t>RAZEM</t>
  </si>
  <si>
    <t>ZADANIA ZLECONE GMINIE</t>
  </si>
  <si>
    <t>ZADANIA WŁASNE POWIATU</t>
  </si>
  <si>
    <t>Rodziny zastępcze</t>
  </si>
  <si>
    <t>Powiatowe centra pomocy rodzinie</t>
  </si>
  <si>
    <t>Jednostki specjalistycznego poradnictwa, mieszkania chronione i ośrodki interwencji kryzysowej</t>
  </si>
  <si>
    <t>Państwowy Fundusz Rehabilitacji Osób Niepełnosprawnych</t>
  </si>
  <si>
    <t>ZADANIA ZLECONE POWIATOWI</t>
  </si>
  <si>
    <t>Zadania w zakresie przeciwdziałania przemocy w rodzinie</t>
  </si>
  <si>
    <t>ZADANIA POWIATU REALIZOWANE NA PODSTAWIE POROZUMIEŃ MIĘDZY JST (PP)</t>
  </si>
  <si>
    <t>ŁĄCZNIE BUDŻET MOPR</t>
  </si>
  <si>
    <t>w tym środki                          własne Miasta</t>
  </si>
  <si>
    <t>Świadczenie wychowawcze</t>
  </si>
  <si>
    <t>Wykonanie budżetu Miejskiego Ośrodka Pomocy Rodzinie w Świnoujściu</t>
  </si>
  <si>
    <t>/w zł/</t>
  </si>
  <si>
    <t xml:space="preserve"> </t>
  </si>
  <si>
    <t>Zasiłki okresowe,celowe i pomoc w naturze oraz składki na ubezpieczenia emerytalne i rentowe</t>
  </si>
  <si>
    <t>Pomoc w zakresie dożywiania</t>
  </si>
  <si>
    <t>Działalność placówek opiekuńczo-wychowawczych</t>
  </si>
  <si>
    <t>na dzień 31.12.2019 r.</t>
  </si>
  <si>
    <t>Składki na ubezpieczenie zdrowotne opłacane za osoby pobierające niektóre świadczenia rodzinne, zgodnie z przepisami ustawy o świadczeniach rodzinnych oraz za osoby pobierające zasiłki dla opiekunów, zgodnie z przepisami ustawy z dnia 4 kwietnia 2014 r. o ustaleniu i wypłacie zasiłków dla opiekunów</t>
  </si>
  <si>
    <t>Świnoujście, dnia 14 lutego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</si>
</sst>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8" fillId="0" borderId="0" applyFont="0" applyFill="0" applyBorder="0" applyAlignment="0" applyProtection="0"/>
  </cellStyleXfs>
  <cellXfs count="85">
    <xf numFmtId="0" fontId="0" fillId="0" borderId="0" xfId="0"/>
    <xf numFmtId="0" fontId="3" fillId="2" borderId="0" xfId="0" applyFont="1" applyFill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top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vertical="center" wrapText="1"/>
    </xf>
    <xf numFmtId="3" fontId="0" fillId="0" borderId="0" xfId="0" applyNumberFormat="1"/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64" fontId="0" fillId="0" borderId="0" xfId="1" applyFont="1"/>
    <xf numFmtId="164" fontId="0" fillId="0" borderId="0" xfId="1" applyFont="1" applyFill="1"/>
    <xf numFmtId="0" fontId="4" fillId="2" borderId="2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4" fillId="2" borderId="31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164" fontId="6" fillId="4" borderId="10" xfId="0" applyNumberFormat="1" applyFont="1" applyFill="1" applyBorder="1" applyAlignment="1">
      <alignment horizontal="right" vertical="center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1" xfId="0" applyNumberFormat="1" applyFont="1" applyFill="1" applyBorder="1" applyAlignment="1">
      <alignment horizontal="right" vertical="center" wrapText="1"/>
    </xf>
    <xf numFmtId="164" fontId="6" fillId="4" borderId="13" xfId="0" applyNumberFormat="1" applyFont="1" applyFill="1" applyBorder="1" applyAlignment="1">
      <alignment horizontal="right" vertical="center" wrapText="1"/>
    </xf>
    <xf numFmtId="164" fontId="6" fillId="4" borderId="13" xfId="0" applyNumberFormat="1" applyFont="1" applyFill="1" applyBorder="1" applyAlignment="1">
      <alignment horizontal="right" wrapText="1"/>
    </xf>
    <xf numFmtId="164" fontId="6" fillId="4" borderId="1" xfId="0" applyNumberFormat="1" applyFont="1" applyFill="1" applyBorder="1" applyAlignment="1">
      <alignment horizontal="right" wrapText="1"/>
    </xf>
    <xf numFmtId="164" fontId="6" fillId="4" borderId="2" xfId="0" applyNumberFormat="1" applyFont="1" applyFill="1" applyBorder="1" applyAlignment="1">
      <alignment horizontal="right" vertical="center" wrapText="1"/>
    </xf>
    <xf numFmtId="164" fontId="6" fillId="0" borderId="1" xfId="0" applyNumberFormat="1" applyFont="1" applyFill="1" applyBorder="1" applyAlignment="1">
      <alignment horizontal="right" vertical="center" wrapText="1"/>
    </xf>
    <xf numFmtId="164" fontId="6" fillId="0" borderId="13" xfId="0" applyNumberFormat="1" applyFont="1" applyFill="1" applyBorder="1" applyAlignment="1">
      <alignment horizontal="right" vertical="center" wrapText="1"/>
    </xf>
    <xf numFmtId="164" fontId="6" fillId="4" borderId="24" xfId="0" applyNumberFormat="1" applyFont="1" applyFill="1" applyBorder="1" applyAlignment="1">
      <alignment horizontal="right" vertical="center" wrapText="1"/>
    </xf>
    <xf numFmtId="164" fontId="6" fillId="4" borderId="25" xfId="0" applyNumberFormat="1" applyFont="1" applyFill="1" applyBorder="1" applyAlignment="1">
      <alignment horizontal="right" vertical="center" wrapText="1"/>
    </xf>
    <xf numFmtId="164" fontId="7" fillId="4" borderId="4" xfId="0" applyNumberFormat="1" applyFont="1" applyFill="1" applyBorder="1" applyAlignment="1">
      <alignment horizontal="right" vertical="center" wrapText="1"/>
    </xf>
    <xf numFmtId="164" fontId="6" fillId="0" borderId="18" xfId="0" applyNumberFormat="1" applyFont="1" applyFill="1" applyBorder="1" applyAlignment="1">
      <alignment horizontal="right" vertical="center" wrapText="1"/>
    </xf>
    <xf numFmtId="164" fontId="6" fillId="0" borderId="19" xfId="0" applyNumberFormat="1" applyFont="1" applyFill="1" applyBorder="1" applyAlignment="1">
      <alignment horizontal="right" vertical="center" wrapText="1"/>
    </xf>
    <xf numFmtId="164" fontId="7" fillId="4" borderId="18" xfId="0" applyNumberFormat="1" applyFont="1" applyFill="1" applyBorder="1" applyAlignment="1">
      <alignment horizontal="right" vertical="center" wrapText="1"/>
    </xf>
    <xf numFmtId="164" fontId="6" fillId="4" borderId="32" xfId="0" applyNumberFormat="1" applyFont="1" applyFill="1" applyBorder="1" applyAlignment="1">
      <alignment horizontal="right" vertical="center" wrapText="1"/>
    </xf>
    <xf numFmtId="164" fontId="6" fillId="4" borderId="15" xfId="0" applyNumberFormat="1" applyFont="1" applyFill="1" applyBorder="1" applyAlignment="1">
      <alignment horizontal="right" vertical="center" wrapText="1"/>
    </xf>
    <xf numFmtId="164" fontId="6" fillId="4" borderId="16" xfId="0" applyNumberFormat="1" applyFont="1" applyFill="1" applyBorder="1" applyAlignment="1">
      <alignment horizontal="right" vertical="center" wrapText="1"/>
    </xf>
    <xf numFmtId="164" fontId="6" fillId="4" borderId="4" xfId="0" applyNumberFormat="1" applyFont="1" applyFill="1" applyBorder="1" applyAlignment="1">
      <alignment horizontal="right" vertical="center" wrapText="1"/>
    </xf>
    <xf numFmtId="164" fontId="6" fillId="4" borderId="5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 wrapText="1"/>
    </xf>
    <xf numFmtId="164" fontId="3" fillId="2" borderId="0" xfId="0" applyNumberFormat="1" applyFont="1" applyFill="1" applyAlignment="1">
      <alignment vertical="center" wrapText="1"/>
    </xf>
    <xf numFmtId="164" fontId="0" fillId="0" borderId="0" xfId="0" applyNumberFormat="1"/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2" borderId="24" xfId="0" applyFont="1" applyFill="1" applyBorder="1" applyAlignment="1">
      <alignment vertical="center" wrapText="1"/>
    </xf>
    <xf numFmtId="164" fontId="6" fillId="0" borderId="1" xfId="1" applyFont="1" applyBorder="1"/>
    <xf numFmtId="164" fontId="6" fillId="0" borderId="13" xfId="1" applyFont="1" applyBorder="1"/>
    <xf numFmtId="164" fontId="6" fillId="4" borderId="13" xfId="1" applyFont="1" applyFill="1" applyBorder="1" applyAlignment="1">
      <alignment horizontal="right" wrapText="1"/>
    </xf>
    <xf numFmtId="0" fontId="6" fillId="2" borderId="23" xfId="0" applyFont="1" applyFill="1" applyBorder="1" applyAlignment="1">
      <alignment horizontal="center" vertical="top" wrapText="1"/>
    </xf>
    <xf numFmtId="164" fontId="6" fillId="4" borderId="25" xfId="1" applyFont="1" applyFill="1" applyBorder="1" applyAlignment="1">
      <alignment horizontal="right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164" fontId="6" fillId="4" borderId="24" xfId="1" applyFont="1" applyFill="1" applyBorder="1" applyAlignment="1">
      <alignment horizontal="right" wrapText="1"/>
    </xf>
    <xf numFmtId="164" fontId="7" fillId="4" borderId="4" xfId="1" applyFont="1" applyFill="1" applyBorder="1" applyAlignment="1">
      <alignment horizontal="right" vertical="center" wrapText="1"/>
    </xf>
    <xf numFmtId="164" fontId="7" fillId="4" borderId="5" xfId="1" applyFont="1" applyFill="1" applyBorder="1" applyAlignment="1">
      <alignment horizontal="right" vertical="center" wrapText="1"/>
    </xf>
    <xf numFmtId="164" fontId="6" fillId="4" borderId="10" xfId="1" applyFont="1" applyFill="1" applyBorder="1" applyAlignment="1">
      <alignment horizontal="right" vertical="center" wrapText="1"/>
    </xf>
    <xf numFmtId="164" fontId="6" fillId="4" borderId="1" xfId="1" applyFont="1" applyFill="1" applyBorder="1" applyAlignment="1">
      <alignment horizontal="right" vertical="center" wrapText="1"/>
    </xf>
    <xf numFmtId="164" fontId="6" fillId="4" borderId="21" xfId="1" applyFont="1" applyFill="1" applyBorder="1" applyAlignment="1">
      <alignment horizontal="right" vertical="center" wrapText="1"/>
    </xf>
    <xf numFmtId="164" fontId="6" fillId="4" borderId="1" xfId="1" applyFont="1" applyFill="1" applyBorder="1" applyAlignment="1">
      <alignment horizontal="right" wrapText="1"/>
    </xf>
    <xf numFmtId="164" fontId="6" fillId="4" borderId="11" xfId="1" applyFont="1" applyFill="1" applyBorder="1" applyAlignment="1">
      <alignment horizontal="right" vertical="center" wrapText="1"/>
    </xf>
    <xf numFmtId="164" fontId="6" fillId="4" borderId="13" xfId="1" applyFont="1" applyFill="1" applyBorder="1" applyAlignment="1">
      <alignment horizontal="right" vertical="center" wrapText="1"/>
    </xf>
    <xf numFmtId="164" fontId="6" fillId="4" borderId="22" xfId="1" applyFont="1" applyFill="1" applyBorder="1" applyAlignment="1">
      <alignment horizontal="righ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22" zoomScaleNormal="100" workbookViewId="0">
      <selection activeCell="C32" sqref="C32"/>
    </sheetView>
  </sheetViews>
  <sheetFormatPr defaultRowHeight="15" x14ac:dyDescent="0.25"/>
  <cols>
    <col min="1" max="1" width="12.5703125" customWidth="1"/>
    <col min="2" max="2" width="53.85546875" customWidth="1"/>
    <col min="3" max="3" width="17.42578125" style="50" customWidth="1"/>
    <col min="4" max="4" width="16.7109375" style="50" customWidth="1"/>
    <col min="5" max="5" width="15.42578125" customWidth="1"/>
  </cols>
  <sheetData>
    <row r="1" spans="1:5" x14ac:dyDescent="0.25">
      <c r="A1" s="54" t="s">
        <v>26</v>
      </c>
      <c r="B1" s="54"/>
      <c r="C1" s="54"/>
      <c r="D1" s="54"/>
    </row>
    <row r="2" spans="1:5" x14ac:dyDescent="0.25">
      <c r="A2" s="54" t="s">
        <v>32</v>
      </c>
      <c r="B2" s="54"/>
      <c r="C2" s="54"/>
      <c r="D2" s="54"/>
    </row>
    <row r="3" spans="1:5" ht="15.75" thickBot="1" x14ac:dyDescent="0.3">
      <c r="A3" s="55" t="s">
        <v>27</v>
      </c>
      <c r="B3" s="55"/>
      <c r="C3" s="55"/>
      <c r="D3" s="55"/>
    </row>
    <row r="4" spans="1:5" ht="24.75" thickBot="1" x14ac:dyDescent="0.3">
      <c r="A4" s="3" t="s">
        <v>0</v>
      </c>
      <c r="B4" s="4" t="s">
        <v>1</v>
      </c>
      <c r="C4" s="26" t="s">
        <v>2</v>
      </c>
      <c r="D4" s="27" t="s">
        <v>24</v>
      </c>
    </row>
    <row r="5" spans="1:5" ht="15.75" thickBot="1" x14ac:dyDescent="0.3">
      <c r="A5" s="51" t="s">
        <v>3</v>
      </c>
      <c r="B5" s="52"/>
      <c r="C5" s="52"/>
      <c r="D5" s="53"/>
    </row>
    <row r="6" spans="1:5" x14ac:dyDescent="0.25">
      <c r="A6" s="5">
        <v>85154</v>
      </c>
      <c r="B6" s="6" t="s">
        <v>4</v>
      </c>
      <c r="C6" s="28">
        <v>243029.53</v>
      </c>
      <c r="D6" s="29">
        <f>C6</f>
        <v>243029.53</v>
      </c>
    </row>
    <row r="7" spans="1:5" x14ac:dyDescent="0.25">
      <c r="A7" s="7">
        <v>85202</v>
      </c>
      <c r="B7" s="2" t="s">
        <v>5</v>
      </c>
      <c r="C7" s="30">
        <v>1639591.48</v>
      </c>
      <c r="D7" s="31">
        <f>C7</f>
        <v>1639591.48</v>
      </c>
    </row>
    <row r="8" spans="1:5" ht="60" x14ac:dyDescent="0.25">
      <c r="A8" s="8">
        <v>85213</v>
      </c>
      <c r="B8" s="2" t="s">
        <v>8</v>
      </c>
      <c r="C8" s="30">
        <v>85125.119999999995</v>
      </c>
      <c r="D8" s="32">
        <v>0</v>
      </c>
    </row>
    <row r="9" spans="1:5" ht="30" x14ac:dyDescent="0.25">
      <c r="A9" s="8">
        <v>85214</v>
      </c>
      <c r="B9" s="2" t="s">
        <v>29</v>
      </c>
      <c r="C9" s="33">
        <v>1003246.62</v>
      </c>
      <c r="D9" s="32">
        <f>C9-151786.64</f>
        <v>851459.98</v>
      </c>
    </row>
    <row r="10" spans="1:5" x14ac:dyDescent="0.25">
      <c r="A10" s="7">
        <v>85216</v>
      </c>
      <c r="B10" s="2" t="s">
        <v>9</v>
      </c>
      <c r="C10" s="30">
        <v>1000404.82</v>
      </c>
      <c r="D10" s="31">
        <v>0</v>
      </c>
    </row>
    <row r="11" spans="1:5" x14ac:dyDescent="0.25">
      <c r="A11" s="7">
        <v>85219</v>
      </c>
      <c r="B11" s="2" t="s">
        <v>10</v>
      </c>
      <c r="C11" s="34">
        <v>3424908.39</v>
      </c>
      <c r="D11" s="31">
        <f>C11-566181.01</f>
        <v>2858727.38</v>
      </c>
    </row>
    <row r="12" spans="1:5" x14ac:dyDescent="0.25">
      <c r="A12" s="7">
        <v>85228</v>
      </c>
      <c r="B12" s="2" t="s">
        <v>11</v>
      </c>
      <c r="C12" s="35">
        <v>1919319.11</v>
      </c>
      <c r="D12" s="36">
        <f>C12-75197.51</f>
        <v>1844121.6000000001</v>
      </c>
    </row>
    <row r="13" spans="1:5" x14ac:dyDescent="0.25">
      <c r="A13" s="15">
        <v>85230</v>
      </c>
      <c r="B13" s="16" t="s">
        <v>30</v>
      </c>
      <c r="C13" s="37">
        <v>420000</v>
      </c>
      <c r="D13" s="38">
        <v>0</v>
      </c>
    </row>
    <row r="14" spans="1:5" x14ac:dyDescent="0.25">
      <c r="A14" s="66">
        <v>85395</v>
      </c>
      <c r="B14" s="67" t="s">
        <v>12</v>
      </c>
      <c r="C14" s="68">
        <v>27998</v>
      </c>
      <c r="D14" s="69">
        <f>C14</f>
        <v>27998</v>
      </c>
      <c r="E14" s="17"/>
    </row>
    <row r="15" spans="1:5" ht="45.75" customHeight="1" x14ac:dyDescent="0.25">
      <c r="A15" s="18">
        <v>85502</v>
      </c>
      <c r="B15" s="2" t="s">
        <v>7</v>
      </c>
      <c r="C15" s="33">
        <v>2497328.85</v>
      </c>
      <c r="D15" s="32">
        <f>C15</f>
        <v>2497328.85</v>
      </c>
    </row>
    <row r="16" spans="1:5" ht="15.75" thickBot="1" x14ac:dyDescent="0.3">
      <c r="A16" s="19">
        <v>85504</v>
      </c>
      <c r="B16" s="2" t="s">
        <v>6</v>
      </c>
      <c r="C16" s="30">
        <v>280877.61</v>
      </c>
      <c r="D16" s="31">
        <f>C16-78204</f>
        <v>202673.61</v>
      </c>
    </row>
    <row r="17" spans="1:7" ht="15.75" thickBot="1" x14ac:dyDescent="0.3">
      <c r="A17" s="51" t="s">
        <v>13</v>
      </c>
      <c r="B17" s="56"/>
      <c r="C17" s="39">
        <f>SUM(C6:C16)</f>
        <v>12541829.529999999</v>
      </c>
      <c r="D17" s="39">
        <f>SUM(D6:D16)</f>
        <v>10164930.43</v>
      </c>
      <c r="E17" s="20"/>
      <c r="F17" s="20"/>
      <c r="G17" s="20"/>
    </row>
    <row r="18" spans="1:7" ht="15.75" thickBot="1" x14ac:dyDescent="0.3">
      <c r="A18" s="51" t="s">
        <v>14</v>
      </c>
      <c r="B18" s="52"/>
      <c r="C18" s="52"/>
      <c r="D18" s="53"/>
    </row>
    <row r="19" spans="1:7" x14ac:dyDescent="0.25">
      <c r="A19" s="5">
        <v>85195</v>
      </c>
      <c r="B19" s="6" t="s">
        <v>12</v>
      </c>
      <c r="C19" s="78">
        <v>11886.23</v>
      </c>
      <c r="D19" s="82">
        <v>0</v>
      </c>
    </row>
    <row r="20" spans="1:7" x14ac:dyDescent="0.25">
      <c r="A20" s="7">
        <v>85228</v>
      </c>
      <c r="B20" s="2" t="s">
        <v>11</v>
      </c>
      <c r="C20" s="79">
        <v>101444.61</v>
      </c>
      <c r="D20" s="83">
        <v>0</v>
      </c>
    </row>
    <row r="21" spans="1:7" x14ac:dyDescent="0.25">
      <c r="A21" s="13">
        <v>85501</v>
      </c>
      <c r="B21" s="14" t="s">
        <v>25</v>
      </c>
      <c r="C21" s="80">
        <v>21011891.100000001</v>
      </c>
      <c r="D21" s="84">
        <v>0</v>
      </c>
    </row>
    <row r="22" spans="1:7" ht="45" x14ac:dyDescent="0.25">
      <c r="A22" s="8">
        <v>85502</v>
      </c>
      <c r="B22" s="2" t="s">
        <v>7</v>
      </c>
      <c r="C22" s="81">
        <v>7709648.0499999998</v>
      </c>
      <c r="D22" s="70">
        <v>0</v>
      </c>
      <c r="G22" t="s">
        <v>28</v>
      </c>
    </row>
    <row r="23" spans="1:7" ht="15" customHeight="1" x14ac:dyDescent="0.25">
      <c r="A23" s="8">
        <v>85504</v>
      </c>
      <c r="B23" s="24" t="s">
        <v>6</v>
      </c>
      <c r="C23" s="81">
        <v>1134935.51</v>
      </c>
      <c r="D23" s="70">
        <v>0</v>
      </c>
      <c r="E23" s="17"/>
    </row>
    <row r="24" spans="1:7" ht="90.75" customHeight="1" thickBot="1" x14ac:dyDescent="0.3">
      <c r="A24" s="71">
        <v>85513</v>
      </c>
      <c r="B24" s="67" t="s">
        <v>33</v>
      </c>
      <c r="C24" s="75">
        <v>147639.51</v>
      </c>
      <c r="D24" s="72">
        <v>0</v>
      </c>
      <c r="E24" s="17"/>
    </row>
    <row r="25" spans="1:7" ht="15.75" thickBot="1" x14ac:dyDescent="0.3">
      <c r="A25" s="73" t="s">
        <v>13</v>
      </c>
      <c r="B25" s="74"/>
      <c r="C25" s="76">
        <f>SUM(C19:C24)</f>
        <v>30117445.010000005</v>
      </c>
      <c r="D25" s="77">
        <f>SUM(D19:D24)</f>
        <v>0</v>
      </c>
      <c r="E25" s="17"/>
    </row>
    <row r="26" spans="1:7" ht="15.75" thickBot="1" x14ac:dyDescent="0.3">
      <c r="A26" s="51" t="s">
        <v>15</v>
      </c>
      <c r="B26" s="52"/>
      <c r="C26" s="52"/>
      <c r="D26" s="53"/>
    </row>
    <row r="27" spans="1:7" x14ac:dyDescent="0.25">
      <c r="A27" s="5">
        <v>85218</v>
      </c>
      <c r="B27" s="6" t="s">
        <v>17</v>
      </c>
      <c r="C27" s="28">
        <v>507197.37</v>
      </c>
      <c r="D27" s="29">
        <f>C27</f>
        <v>507197.37</v>
      </c>
    </row>
    <row r="28" spans="1:7" ht="30" x14ac:dyDescent="0.25">
      <c r="A28" s="8">
        <v>85220</v>
      </c>
      <c r="B28" s="2" t="s">
        <v>18</v>
      </c>
      <c r="C28" s="33">
        <v>19236.79</v>
      </c>
      <c r="D28" s="32">
        <f>C28</f>
        <v>19236.79</v>
      </c>
    </row>
    <row r="29" spans="1:7" x14ac:dyDescent="0.25">
      <c r="A29" s="7">
        <v>85324</v>
      </c>
      <c r="B29" s="2" t="s">
        <v>19</v>
      </c>
      <c r="C29" s="30">
        <v>60426.98</v>
      </c>
      <c r="D29" s="31">
        <f>C29</f>
        <v>60426.98</v>
      </c>
    </row>
    <row r="30" spans="1:7" x14ac:dyDescent="0.25">
      <c r="A30" s="7">
        <v>85508</v>
      </c>
      <c r="B30" s="2" t="s">
        <v>16</v>
      </c>
      <c r="C30" s="35">
        <v>1287545.24</v>
      </c>
      <c r="D30" s="36">
        <f>C30-70147</f>
        <v>1217398.24</v>
      </c>
      <c r="E30" s="21"/>
    </row>
    <row r="31" spans="1:7" ht="15.75" thickBot="1" x14ac:dyDescent="0.3">
      <c r="A31" s="9">
        <v>85510</v>
      </c>
      <c r="B31" s="22" t="s">
        <v>31</v>
      </c>
      <c r="C31" s="40">
        <v>60062.6</v>
      </c>
      <c r="D31" s="41">
        <f>C31</f>
        <v>60062.6</v>
      </c>
      <c r="E31" s="21"/>
    </row>
    <row r="32" spans="1:7" ht="15.75" thickBot="1" x14ac:dyDescent="0.3">
      <c r="A32" s="61" t="s">
        <v>13</v>
      </c>
      <c r="B32" s="62"/>
      <c r="C32" s="42">
        <f>SUM(C27:C31)</f>
        <v>1934468.98</v>
      </c>
      <c r="D32" s="42">
        <f>SUM(D27:D31)</f>
        <v>1864321.98</v>
      </c>
    </row>
    <row r="33" spans="1:6" ht="15.75" thickBot="1" x14ac:dyDescent="0.3">
      <c r="A33" s="63" t="s">
        <v>20</v>
      </c>
      <c r="B33" s="64"/>
      <c r="C33" s="64"/>
      <c r="D33" s="65"/>
    </row>
    <row r="34" spans="1:6" x14ac:dyDescent="0.25">
      <c r="A34" s="23">
        <v>85205</v>
      </c>
      <c r="B34" s="6" t="s">
        <v>21</v>
      </c>
      <c r="C34" s="28">
        <v>390476.26</v>
      </c>
      <c r="D34" s="29">
        <v>0</v>
      </c>
    </row>
    <row r="35" spans="1:6" x14ac:dyDescent="0.25">
      <c r="A35" s="25">
        <v>85504</v>
      </c>
      <c r="B35" s="24" t="s">
        <v>6</v>
      </c>
      <c r="C35" s="34">
        <v>25109.31</v>
      </c>
      <c r="D35" s="43">
        <v>0</v>
      </c>
      <c r="E35" s="17"/>
    </row>
    <row r="36" spans="1:6" ht="15.75" thickBot="1" x14ac:dyDescent="0.3">
      <c r="A36" s="9">
        <v>85508</v>
      </c>
      <c r="B36" s="10" t="s">
        <v>16</v>
      </c>
      <c r="C36" s="44">
        <v>392691.06</v>
      </c>
      <c r="D36" s="45">
        <v>0</v>
      </c>
    </row>
    <row r="37" spans="1:6" ht="15.75" thickBot="1" x14ac:dyDescent="0.3">
      <c r="A37" s="9">
        <v>85510</v>
      </c>
      <c r="B37" s="22" t="s">
        <v>31</v>
      </c>
      <c r="C37" s="40">
        <v>41418.160000000003</v>
      </c>
      <c r="D37" s="41">
        <v>0</v>
      </c>
      <c r="E37" s="21"/>
    </row>
    <row r="38" spans="1:6" ht="15.75" thickBot="1" x14ac:dyDescent="0.3">
      <c r="A38" s="61" t="s">
        <v>13</v>
      </c>
      <c r="B38" s="62"/>
      <c r="C38" s="42">
        <f>SUM(C34:C37)</f>
        <v>849694.79</v>
      </c>
      <c r="D38" s="42">
        <f>SUM(D34:D37)</f>
        <v>0</v>
      </c>
    </row>
    <row r="39" spans="1:6" ht="15.75" thickBot="1" x14ac:dyDescent="0.3">
      <c r="A39" s="51" t="s">
        <v>22</v>
      </c>
      <c r="B39" s="52"/>
      <c r="C39" s="52"/>
      <c r="D39" s="53"/>
    </row>
    <row r="40" spans="1:6" ht="15.75" thickBot="1" x14ac:dyDescent="0.3">
      <c r="A40" s="12">
        <v>85508</v>
      </c>
      <c r="B40" s="11" t="s">
        <v>16</v>
      </c>
      <c r="C40" s="46">
        <v>148355.94</v>
      </c>
      <c r="D40" s="47">
        <f>C40</f>
        <v>148355.94</v>
      </c>
    </row>
    <row r="41" spans="1:6" ht="15.75" thickBot="1" x14ac:dyDescent="0.3">
      <c r="A41" s="51" t="s">
        <v>13</v>
      </c>
      <c r="B41" s="56"/>
      <c r="C41" s="39">
        <f>SUM(C40)</f>
        <v>148355.94</v>
      </c>
      <c r="D41" s="39">
        <f>SUM(D40)</f>
        <v>148355.94</v>
      </c>
      <c r="F41" s="17"/>
    </row>
    <row r="42" spans="1:6" ht="15.75" thickBot="1" x14ac:dyDescent="0.3">
      <c r="A42" s="57" t="s">
        <v>23</v>
      </c>
      <c r="B42" s="58"/>
      <c r="C42" s="48">
        <f>C17+C25+C32+C38+C41</f>
        <v>45591794.25</v>
      </c>
      <c r="D42" s="48">
        <f>D17+D25+D32+D38+D41</f>
        <v>12177608.35</v>
      </c>
    </row>
    <row r="43" spans="1:6" x14ac:dyDescent="0.25">
      <c r="A43" s="1"/>
      <c r="B43" s="1"/>
      <c r="C43" s="49"/>
      <c r="D43" s="49"/>
    </row>
    <row r="44" spans="1:6" x14ac:dyDescent="0.25">
      <c r="A44" s="59" t="s">
        <v>34</v>
      </c>
      <c r="B44" s="60"/>
      <c r="C44" s="60"/>
      <c r="D44" s="60"/>
    </row>
  </sheetData>
  <mergeCells count="15">
    <mergeCell ref="A25:B25"/>
    <mergeCell ref="A41:B41"/>
    <mergeCell ref="A42:B42"/>
    <mergeCell ref="A44:D44"/>
    <mergeCell ref="A26:D26"/>
    <mergeCell ref="A32:B32"/>
    <mergeCell ref="A33:D33"/>
    <mergeCell ref="A38:B38"/>
    <mergeCell ref="A39:D39"/>
    <mergeCell ref="A18:D18"/>
    <mergeCell ref="A1:D1"/>
    <mergeCell ref="A2:D2"/>
    <mergeCell ref="A3:D3"/>
    <mergeCell ref="A5:D5"/>
    <mergeCell ref="A17:B17"/>
  </mergeCells>
  <pageMargins left="0.7" right="0.7" top="0.75" bottom="0.75" header="0.3" footer="0.3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2020-02-21T14:20:54Z</dcterms:modified>
</cp:coreProperties>
</file>