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317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A331" i="1" l="1"/>
  <c r="G330" i="1"/>
  <c r="A307" i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G11" i="1"/>
  <c r="G387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A156" i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G155" i="1"/>
  <c r="G395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399" i="1"/>
  <c r="G398" i="1"/>
  <c r="G397" i="1"/>
  <c r="G396" i="1"/>
  <c r="G394" i="1"/>
  <c r="G393" i="1"/>
  <c r="G392" i="1"/>
  <c r="G391" i="1"/>
  <c r="G390" i="1"/>
  <c r="G389" i="1"/>
  <c r="G388" i="1"/>
  <c r="A387" i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G386" i="1"/>
  <c r="A353" i="1"/>
  <c r="A354" i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G373" i="1"/>
  <c r="G362" i="1"/>
  <c r="G363" i="1"/>
  <c r="G364" i="1"/>
  <c r="G365" i="1"/>
  <c r="G366" i="1"/>
  <c r="G367" i="1"/>
  <c r="G368" i="1"/>
  <c r="G369" i="1"/>
  <c r="G370" i="1"/>
  <c r="G371" i="1"/>
  <c r="G372" i="1"/>
  <c r="G360" i="1"/>
  <c r="G358" i="1"/>
  <c r="G353" i="1"/>
  <c r="G354" i="1"/>
  <c r="G355" i="1"/>
  <c r="G356" i="1"/>
  <c r="G361" i="1"/>
  <c r="G359" i="1"/>
  <c r="G352" i="1"/>
  <c r="E375" i="1"/>
  <c r="G375" i="1"/>
  <c r="E374" i="1"/>
  <c r="G374" i="1"/>
  <c r="E357" i="1"/>
  <c r="G357" i="1"/>
  <c r="G337" i="1"/>
  <c r="G338" i="1"/>
  <c r="G339" i="1"/>
  <c r="G340" i="1"/>
  <c r="G319" i="1"/>
  <c r="G320" i="1"/>
  <c r="G321" i="1"/>
  <c r="G322" i="1"/>
  <c r="G324" i="1"/>
  <c r="G325" i="1"/>
  <c r="G326" i="1"/>
  <c r="G329" i="1"/>
  <c r="G331" i="1"/>
  <c r="G332" i="1"/>
  <c r="G333" i="1"/>
  <c r="G334" i="1"/>
  <c r="G335" i="1"/>
  <c r="G309" i="1"/>
  <c r="G311" i="1"/>
  <c r="G313" i="1"/>
  <c r="G336" i="1"/>
  <c r="G317" i="1"/>
  <c r="G314" i="1"/>
  <c r="G306" i="1"/>
  <c r="E328" i="1"/>
  <c r="G328" i="1"/>
  <c r="E327" i="1"/>
  <c r="G327" i="1"/>
  <c r="E323" i="1"/>
  <c r="G323" i="1"/>
  <c r="E318" i="1"/>
  <c r="G318" i="1"/>
  <c r="E315" i="1"/>
  <c r="G315" i="1"/>
  <c r="E310" i="1"/>
  <c r="G310" i="1"/>
  <c r="E308" i="1"/>
  <c r="G308" i="1"/>
  <c r="E307" i="1"/>
  <c r="G292" i="1"/>
  <c r="G293" i="1"/>
  <c r="G294" i="1"/>
  <c r="G295" i="1"/>
  <c r="G291" i="1"/>
  <c r="G282" i="1"/>
  <c r="G283" i="1"/>
  <c r="G284" i="1"/>
  <c r="G285" i="1"/>
  <c r="G286" i="1"/>
  <c r="G287" i="1"/>
  <c r="G288" i="1"/>
  <c r="G289" i="1"/>
  <c r="G290" i="1"/>
  <c r="G281" i="1"/>
  <c r="G274" i="1"/>
  <c r="G275" i="1"/>
  <c r="G276" i="1"/>
  <c r="G277" i="1"/>
  <c r="G278" i="1"/>
  <c r="G279" i="1"/>
  <c r="G280" i="1"/>
  <c r="G273" i="1"/>
  <c r="G271" i="1"/>
  <c r="G272" i="1"/>
  <c r="G270" i="1"/>
  <c r="G264" i="1"/>
  <c r="G265" i="1"/>
  <c r="G266" i="1"/>
  <c r="G267" i="1"/>
  <c r="G268" i="1"/>
  <c r="G269" i="1"/>
  <c r="G263" i="1"/>
  <c r="G262" i="1"/>
  <c r="G258" i="1"/>
  <c r="G259" i="1"/>
  <c r="G260" i="1"/>
  <c r="G261" i="1"/>
  <c r="G256" i="1"/>
  <c r="G257" i="1"/>
  <c r="G255" i="1"/>
  <c r="G248" i="1"/>
  <c r="G249" i="1"/>
  <c r="G250" i="1"/>
  <c r="G251" i="1"/>
  <c r="G252" i="1"/>
  <c r="G253" i="1"/>
  <c r="G254" i="1"/>
  <c r="G247" i="1"/>
  <c r="G246" i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1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9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G376" i="1"/>
  <c r="G378" i="1"/>
  <c r="G377" i="1" s="1"/>
  <c r="G418" i="1"/>
  <c r="G420" i="1" s="1"/>
  <c r="G419" i="1" s="1"/>
  <c r="G296" i="1"/>
  <c r="G298" i="1" s="1"/>
  <c r="G297" i="1" s="1"/>
  <c r="E312" i="1"/>
  <c r="G312" i="1" s="1"/>
  <c r="E316" i="1"/>
  <c r="G316" i="1" s="1"/>
  <c r="G307" i="1"/>
  <c r="A196" i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G236" i="1"/>
  <c r="G238" i="1" s="1"/>
  <c r="G237" i="1" s="1"/>
  <c r="G145" i="1" l="1"/>
  <c r="G147" i="1" s="1"/>
  <c r="G146" i="1" s="1"/>
  <c r="G341" i="1"/>
  <c r="G343" i="1" s="1"/>
  <c r="G342" i="1" s="1"/>
  <c r="A332" i="1"/>
  <c r="A333" i="1" s="1"/>
  <c r="A334" i="1" s="1"/>
  <c r="A335" i="1" s="1"/>
  <c r="A336" i="1" s="1"/>
  <c r="A337" i="1" s="1"/>
  <c r="A338" i="1" s="1"/>
  <c r="A339" i="1" s="1"/>
  <c r="A340" i="1" s="1"/>
</calcChain>
</file>

<file path=xl/sharedStrings.xml><?xml version="1.0" encoding="utf-8"?>
<sst xmlns="http://schemas.openxmlformats.org/spreadsheetml/2006/main" count="1138" uniqueCount="402">
  <si>
    <t>m</t>
  </si>
  <si>
    <t>m3</t>
  </si>
  <si>
    <t>szt.</t>
  </si>
  <si>
    <t>m2</t>
  </si>
  <si>
    <t>km</t>
  </si>
  <si>
    <t xml:space="preserve"> </t>
  </si>
  <si>
    <t>Obsługa geodezyjna</t>
  </si>
  <si>
    <t>ryczałt</t>
  </si>
  <si>
    <t>szt</t>
  </si>
  <si>
    <t>Usunięcie elementów pozostałych po rozebranym budynku.Rozebranie posadzek jednolitych cementowych</t>
  </si>
  <si>
    <t>Roboty pomiarowe przy powierzchniowych robotach ziemnych - niwelacja terenu pod obiekty przemysłowe i dorgi wewnętrzne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</si>
  <si>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</si>
  <si>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</si>
  <si>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Warstwa dolna podbudowy z kruszywa naturalnego o grubości po zagęszczeniu 20cm - za każdy dalszy 1cm - Miejsca postojowe z kraty trawnikowej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</si>
  <si>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</si>
  <si>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</si>
  <si>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Nawierzchnia z mieszanek mineralno-bitumicznych AC 8 (35/50) z warstwą wiążącą asfaltową, o grubości po zagęszczeniu 3cm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</si>
  <si>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</si>
  <si>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</si>
  <si>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</si>
  <si>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Ława betonowa z oporem pod krawężniki. Obmiaru dokonano na podstawie rysunku w programie AutoCAD.</t>
  </si>
  <si>
    <t>Budowa słupków do znaków drogowych z rur stalowych o średnicy 70mm. Obmiaru dokonano na podstawie rysunku w programie AutoCAD.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</si>
  <si>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</si>
  <si>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</si>
  <si>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</si>
  <si>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</si>
  <si>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</si>
  <si>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</si>
  <si>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</si>
  <si>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</si>
  <si>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</si>
  <si>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</si>
  <si>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</si>
  <si>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</si>
  <si>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</si>
  <si>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</si>
  <si>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</si>
  <si>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Obrzeża betonowe o wymiarach 20 x 8 cm na podsypce piaskowej, z wypełnieniem spoin piaskiem</t>
  </si>
  <si>
    <t>Roboty ziemne w gruncie kategorii I-II wykonywane koparkami przedsiębiernymi o pojemności łyżki 0,25m3 z transportem urobku samochodami samowyładowczymi na odległość do 1km 246,8*0,4*0,75</t>
  </si>
  <si>
    <t>Profilowanie i zagęszczanie ręczne podłoża pod warstwy konstrukcyjne nawierzchni w gruncie kategorii I-II 246,8*0,4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</si>
  <si>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</si>
  <si>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</si>
  <si>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</si>
  <si>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</si>
  <si>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</si>
  <si>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</si>
  <si>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</si>
  <si>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</si>
  <si>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</si>
  <si>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</si>
  <si>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</si>
  <si>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</si>
  <si>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</si>
  <si>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</si>
  <si>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</si>
  <si>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</si>
  <si>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</si>
  <si>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</si>
  <si>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</si>
  <si>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</si>
  <si>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</si>
  <si>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</si>
  <si>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</si>
  <si>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</si>
  <si>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</si>
  <si>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</si>
  <si>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</si>
  <si>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</si>
  <si>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</si>
  <si>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</si>
  <si>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</si>
  <si>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</si>
  <si>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</si>
  <si>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</si>
  <si>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</si>
  <si>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</si>
  <si>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</si>
  <si>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</si>
  <si>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</si>
  <si>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</si>
  <si>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</si>
  <si>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wstępne i końcowe kabli telekomunikacyjnych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</si>
  <si>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</si>
  <si>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</si>
  <si>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</si>
  <si>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</si>
  <si>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</si>
  <si>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</si>
  <si>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</si>
  <si>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</si>
  <si>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VAT</t>
  </si>
  <si>
    <t>Rozebranie mechaniczne podbudowy wjazdów z kostki betonowej i kostki kamiennej z kruszywa kamiennego o grubości 15cm</t>
  </si>
  <si>
    <t>STWiOR - drogowa</t>
  </si>
  <si>
    <t>STWiOR - elektryczna</t>
  </si>
  <si>
    <t>STWiOR - teletech</t>
  </si>
  <si>
    <t>Pieszo-jezdnia i parkingi. Odcinek 0+000 do 0+311.65. Koryta wykonywane mechanicznie na całej szerokości jezdni w gruncie kat. I-IV za każde dalsze 10cm ponad 20cm - Nawierzchnie z kostki granitowej i betonowej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</si>
  <si>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</si>
  <si>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</si>
  <si>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 xml:space="preserve">Formowanie i zagęszczanie nasypów z gruntu kategorii III-IV o wysokości do 3m </t>
  </si>
  <si>
    <t>Warstwa dolna podbudowy z kruszywa naturalnego o grubości po zagęszczeniu 20cm - za każdy dalszy 1cm. Miejsca postojowe dla autokarów</t>
  </si>
  <si>
    <t xml:space="preserve">Oczyszczenie mechaniczne nawierzchni nieulepszonej. </t>
  </si>
  <si>
    <t xml:space="preserve">Nawierzchnie z płytek betonowych  na podsypce cementowo-piaskowej grubości 40mm z wypełnieniem spoin zaprawą cementową.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</si>
  <si>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</si>
  <si>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</si>
  <si>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</si>
  <si>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>Budowa płaskich znaków drogowych.</t>
  </si>
  <si>
    <t>Wywiezienie destruktu bitumicznego z terenu rozbiórki przy mechanicznym załadowaniu i wyładowaniu samochodem samowyładowczym na odległość 14 km</t>
  </si>
  <si>
    <t>Rozebranie obrzeży trawnikowych o wymiarach 8x30 cm na podsypce piaskowej</t>
  </si>
  <si>
    <t>Rozebranie krawężników betonowych na podsypce cementowo-piaskowej</t>
  </si>
  <si>
    <t>Rozebranie krawężników kamiennnych na podsypce cementowo-piaskowej</t>
  </si>
  <si>
    <t>Plantowanie (obrobienie na czysto) skarp i dna wykopów wykonywanych mechanicznie w gruntach kat.I-III</t>
  </si>
  <si>
    <t>Plantowanie (obrobienie na czysto) skarp i dna wykopów wykonywanych mechanicznie w gruntach kat.I-III - mur oprowy</t>
  </si>
  <si>
    <t>Ława z betonu cementowego C12/15 - mur oprowy</t>
  </si>
  <si>
    <t>Warstwy podsypkowe cementowo-piaskowe zagęszczane ręcznie o gr.5 cm - mur oprowy</t>
  </si>
  <si>
    <t>Hydroizolacja z masy bitumicznej na bazie rozpuszczalników organicznych, stosowana na zimno, jednowarstwowa - mur oprowy.</t>
  </si>
  <si>
    <t>Zasypanie tylniej ściany elemntów ziemią z odkładu - mur oprowy.</t>
  </si>
  <si>
    <t>Ława pod krawężniki betonowa z oporem (szczegół 4)</t>
  </si>
  <si>
    <t>Obrzeża betonowe o wymiarach 8x30 cm na podsypce cementowo-piaskowej, spoiny wypełnione zaprawą cementową</t>
  </si>
  <si>
    <t>Oporniki betonowe o wymiarach 12x25 cm bez ław na podsypce piaskowej</t>
  </si>
  <si>
    <t>Krawężniki betonowe o wymiarach 15x30 cm bez ław na podsypce piaskowej</t>
  </si>
  <si>
    <t>Warstwa górna podbudowy z kruszyw łamanych gr. 15 cm</t>
  </si>
  <si>
    <t>Nawierzchnie z kostki brukowej betonowej bez fazy, kolor szary, grubości 8 cm na podsypce cementowo-piaskowej z wypełnieniem spoin piaskiem</t>
  </si>
  <si>
    <t>Rozścielenie ziemi urodzajnej ręczne z przerzutem na terenie płaskim, grubość warstwy 10 cm - mur oporowy</t>
  </si>
  <si>
    <t>Rozścielenie ziemi urodzajnej ręczne z przerzutem na terenie płaskim, grubość warstwy 10 cm</t>
  </si>
  <si>
    <t>Darniowanie skarp na płask bez humusu.</t>
  </si>
  <si>
    <t>Pionowe znaki drogowe - zdjęcie znaków lub drogowskazów</t>
  </si>
  <si>
    <t>Pionowe znaki drogowe - słupki z rur stalowych</t>
  </si>
  <si>
    <t>Pionowe znaki drogowe - słupki wysięgnikowe z rur stalowych</t>
  </si>
  <si>
    <t>Pionowe znaki drogowe - tablice znaków podlegających przestawieniu</t>
  </si>
  <si>
    <t>Pionowe znaki drogowe - tablice znaków A,B,C,D,T</t>
  </si>
  <si>
    <t>Oznakowanie poziome nawierzchni bitumicznych - cienkowarstwowe wykonywane mechanicznie</t>
  </si>
  <si>
    <t>Sadzenie drzew liściastych na terenie płaskim w gruncie kat. I-II z całkowitą zaprawą dołów; średnica/głębokość : 0.7 m - brzoza brodawkowata</t>
  </si>
  <si>
    <t>Regulacja pionowa studzienek dla włazów kanałowych</t>
  </si>
  <si>
    <t>Wykonanie trawników dywanowych siewem na gruncie kat. III z nawożeniem oraz pielegnacją</t>
  </si>
  <si>
    <t>Sadzenie drzew liściastych form naturalnych na terenie płaskim w gruncie kategorii III o średnicy i głębokości dołów 0,7m z całkowitą zaprawą dołów + pielęgnacja</t>
  </si>
  <si>
    <t>Sadzenie krzewów liściastych form naturalnych na terenie płaskim w gruncie kategorii III o średnicy i głębokości dołów 0,7m z całkowitą zaprawą dołów + pielęgnacja</t>
  </si>
  <si>
    <t>Wykopanie przesadzarką starszych drzew w celu przesadzenia bez zabiegów agrotechnicznych przy bryle korzeni o średnicy 1,8m + pielęgnacja</t>
  </si>
  <si>
    <t>Sadzenie drzew i krzewów starszych w gruncie kategorii  IV z bryłą korzeniową o średnicy 1,8m z zaprawą dołów + pielęgnacja</t>
  </si>
  <si>
    <t>zał. nr 2.2 do siwz nr WIM.271.1.14.2019
zał. nr 2 do umowy WIM/…/2019 z dnia …..</t>
  </si>
  <si>
    <t>Budowa układu dróg rowerowych w celu umożliwienia dojazdu do węzła przesiadkowego przy ul. Dworcowej/Barlickiego w Świnoujściu</t>
  </si>
  <si>
    <t>Roboty pomiarowe przy liniowych robotach ziemnych - trasa dróg w terenie równinnym</t>
  </si>
  <si>
    <t>Profilowanie i zagęszczanie podłoża wykonywane mechanicznie w gruncie kat. II-IV pod warstwy konstrukcyjne nawierzchni</t>
  </si>
  <si>
    <t>Geotkanina o wytrzymałości na rozciąganie 35KN/m</t>
  </si>
  <si>
    <t>Materac filtracyjny z mieszanki 65 % żwiru 8/16mm 35 % piasku</t>
  </si>
  <si>
    <t>Podbudowy z gruntu stabilizowanego cementem o Rm=2.5MPa warstwa gr.15 cm</t>
  </si>
  <si>
    <t xml:space="preserve">Podbudowy z gruntu stabilizowanego cementem o Rm=2.5MPa warstwa gr.10 cm </t>
  </si>
  <si>
    <t xml:space="preserve">Podbudowy z gruntu stabilizowanego cementem o Rm=2.5MPa warstwa gr.8 cm
</t>
  </si>
  <si>
    <t>Warstwa górna podbudowy z kruszyw łamanych gr. 12 cm</t>
  </si>
  <si>
    <t xml:space="preserve">Warstwa górna podbudowy z kruszyw łamanych gr. 10 cm </t>
  </si>
  <si>
    <t>Warstwy podsypkowe piaskowe zagęszczane ręcznie o gr.5 cm</t>
  </si>
  <si>
    <t>Nawierzchnia placu rekreacyjnego z kostki brukowej betonowej imitującej granit grubości 6 cm na podsypce cementowo-piaskowej z wypełnieniem spoin piaskiem</t>
  </si>
  <si>
    <t>Skropienie złączeń międzywarstwowych należy wykonać emulsją asfaltową do złączeń międzywarstwowych</t>
  </si>
  <si>
    <t>Nawierzchnie z kostki kamiennej ciętej łupanej o wysokości 10 cm na podsypce cementowo-piaskowej</t>
  </si>
  <si>
    <t>Chodniki z kostki brukowej betonowej szarej grubości 8 cm na podsypce cementowo-piaskowej z wypełnieniem spoin piaskiem</t>
  </si>
  <si>
    <t>Ciąg pieszo-jezdny z kostki brukowej betonowej bezfazowej szarej grubości 8 cm na podsypce cementowo-piaskowej z wypełnieniem spoin piaskiem</t>
  </si>
  <si>
    <t>Chodniki z kostki brukowej betonowej 20x30 czarnej grubości 8 cm na podsypce cementowo-piaskowej z wypełnieniem spoin piaskiem</t>
  </si>
  <si>
    <t>Betonowanie ław fundamentowych pod murek na placu rekreacyjny,</t>
  </si>
  <si>
    <t>Murek na placach rekreacyjnych z cegły klinkierowej</t>
  </si>
  <si>
    <t>Ustawienie koszy na śmieci</t>
  </si>
  <si>
    <t>Przymocowanie stojaków na rowery</t>
  </si>
  <si>
    <t>Ławka- obudowa drewniana siedzeniowa-drewno egzotyczne LAPACHO</t>
  </si>
  <si>
    <t>Rozłożenie otoczaków granitowych na placach rekreacyjnych</t>
  </si>
  <si>
    <t>Obsadzenie projektowanymi nasadzeniami placów rekreacyjnych-Surmia bigoniowa</t>
  </si>
  <si>
    <t>Obsadzenie projektowanymi nasadzeniami placów rekreacyjnych-Miskant chiński Adagio</t>
  </si>
  <si>
    <t>Ustawienie kraty zabezpieczajacych drzewo</t>
  </si>
  <si>
    <t xml:space="preserve">Obsadzenie gazonów trzmieliną - pnącze przy ilości 12 szt./m2 </t>
  </si>
  <si>
    <t>Fundament pod gazony</t>
  </si>
  <si>
    <t>Ustawienie gazonów</t>
  </si>
  <si>
    <t>Podsypka piaskowa z zagęszczeniem ręcznym - 3 cm grub.warstwy po zagęszcz.</t>
  </si>
  <si>
    <t>Podsypka piaskowa z zagęszczeniem ręcznym - za każdy dalszy 1 cm grub.warstwy po zagęszcz. Krotność = 17</t>
  </si>
  <si>
    <t>Wykonanie mieszanki do nawożenia gleby - ziemia urodzajna z torfem ( 1 balot torfu, 2 m3 ziemi )</t>
  </si>
  <si>
    <t>Wywiezienie gruzu betonowego wraz z utylizacją</t>
  </si>
  <si>
    <t>Profilowanie i zagęszczanie mechaniczne podłoża pod warstwy konstrukcyjne nawierzchni chodnika, wjazdów i drogi rowerowej</t>
  </si>
  <si>
    <t>Wykonanie podbudowy z gruntu stabilizowanego cementem grubości 10cm</t>
  </si>
  <si>
    <t>Wykonanie podbudowy z kruszywa łamanego 0/31,5 grubości 15cm</t>
  </si>
  <si>
    <t>Wykonanie podbudowy z kruszywa łamanego 0/31,5 grubości 20cm (zjazdy)</t>
  </si>
  <si>
    <t>Nawierzchnia z kostki betonowej 10x10x8cm na wjazdach</t>
  </si>
  <si>
    <t>Nawierzchnie chodnika z płytki ryflowanej 40x40 na podsypce piaskowo-cementowej 3 cm (płytki nowe)</t>
  </si>
  <si>
    <t>Nawierzchnie z płytki ryflowanej 40x40 na podsypce piaskowo-cementowej 3 cm  (płytki z odzysku)</t>
  </si>
  <si>
    <t xml:space="preserve">Oczyszczenie mechaniczne nawierzchni </t>
  </si>
  <si>
    <t>Warstwa wiążąca z AC11W o grubości 4cm</t>
  </si>
  <si>
    <t>Warstwa ścieralna z SMA8 o grubości 3cm</t>
  </si>
  <si>
    <t>Rowki pod krawężniki i obrzeża</t>
  </si>
  <si>
    <t>Ława betonowa z oporem pod krawężniki i obrzeża z betonu C12/15</t>
  </si>
  <si>
    <t>Krawężniki betonowe 15x30cm (wysoki i najazdowy)</t>
  </si>
  <si>
    <t xml:space="preserve">Obrzeża betonowe 30x8cm </t>
  </si>
  <si>
    <t>Opornik betonowy 12x25cm</t>
  </si>
  <si>
    <t>Regulacja pionowa skrzynek zaworów wodoc. I gaz</t>
  </si>
  <si>
    <t>Przebudowa studni teletechnicznych z wymianą pokrywy</t>
  </si>
  <si>
    <t>Przebudowa (obniżenie) studni sanitarnej z wymianą pokrywy</t>
  </si>
  <si>
    <t>Znaki do usunięcia</t>
  </si>
  <si>
    <t>Znaki do przestawienia</t>
  </si>
  <si>
    <t>Nowe słupki do znaków</t>
  </si>
  <si>
    <t>Nowe tarcze znaków</t>
  </si>
  <si>
    <t xml:space="preserve">Oznakowanie poziome cienkowarstwowe </t>
  </si>
  <si>
    <t>Warstwy podsypkowe cementowo-piaskowe zagęszczane ręcznie o gr. 5 cm - obok czynnego pasa jezdni (26-27 poj)- plac</t>
  </si>
  <si>
    <t>Nawierzchnia placów rekreacyjnych z kostki brukowej betonowej imitującej granit grubości 6 cm na podsypce cementowo-piaskowej z wypełnieniem spoin piaskiem</t>
  </si>
  <si>
    <t>Betonowanie ław fundamentowych pod murek na placu rekreacyjny</t>
  </si>
  <si>
    <t xml:space="preserve">Murek na placach rekreacyjnych z cegły klinkierowej    </t>
  </si>
  <si>
    <t>Ławki parkowe - obudowa drewniana, siedzeniowa drewno egzotyczne LAPACHO</t>
  </si>
  <si>
    <t>Urządzenia rekreacyjne wraz z montażem-łącznie 4 elementy</t>
  </si>
  <si>
    <t>kpl</t>
  </si>
  <si>
    <t>Rozłożenie substratu glebowgo grubości warstwy 30 cm</t>
  </si>
  <si>
    <t>Układanie drenażu z rurek drenarskich z tworzyw sztucznych</t>
  </si>
  <si>
    <t>Warstwa kruszywa pod kratę zabezpieczającą drzewo, zagęszczana ręcznie o grubości 5 cm</t>
  </si>
  <si>
    <t>Ustawienie krat zabezpieczajacych drzewo</t>
  </si>
  <si>
    <t>Montaż opraw stylowych w podłożu</t>
  </si>
  <si>
    <t>Montaż opraw stylowych na murkach</t>
  </si>
  <si>
    <t>L.p.</t>
  </si>
  <si>
    <t>ST</t>
  </si>
  <si>
    <t>Opis</t>
  </si>
  <si>
    <t>jm</t>
  </si>
  <si>
    <t>ilość razem</t>
  </si>
  <si>
    <t>cena jednostkowa [zł]</t>
  </si>
  <si>
    <t>wartość [zł]</t>
  </si>
  <si>
    <t>Cięcie nawierzchni bitumicznej jezdni o grubości 10 cm</t>
  </si>
  <si>
    <t>Wywiezienie ziemi poza teren budowy, utylizacja</t>
  </si>
  <si>
    <t>Podbudowy z gruntu stabilizowanego cementem o grubości po zagęszczeniu 15cm wykonywane mieszarkami doczepnymi na zjazdach</t>
  </si>
  <si>
    <t>Podbudowa z kruszywa łamanego na zjazdach - warstwa dolna o grubości po zagęszczeniu 20 cm</t>
  </si>
  <si>
    <t>Podbudowa z kruszywa łamanegona chodnikach i ciągu pieszo rowerowym o grubości po zagęszczeniu 10 cm</t>
  </si>
  <si>
    <t xml:space="preserve">Nawierzchnie z kostki betonowej na chodnikach, ciągu pieszo-rowerowym, typu 10x20x8 cm koloru szarego na podsypce cementowo-piaskowej grubości 30 mm z wypełnieniem spoin zaprawą cementową. </t>
  </si>
  <si>
    <t xml:space="preserve">Nawierzchnie z kostki betonowej na zjazdach typu 10x20x8 cm koloru antracyt na podsypce cementowo-piaskowej grubości 30 mm z wypełnieniem spoin zaprawą cementową. </t>
  </si>
  <si>
    <t>Rowki w gruncie kategorii I-II o wymiarach 30x35cm pod krawężniki i ławy krawężnikowe</t>
  </si>
  <si>
    <t>Ława betonowa z oporem pod krawężniki</t>
  </si>
  <si>
    <t>Krawężniki betonowe o wymiarach 15x30cm wtopione na podsypce cementowo-piaskowej</t>
  </si>
  <si>
    <t>Rowki w gruncie kategorii I-II o wymiarach 20x20cm pod krawężniki i ławy krawężnikowe</t>
  </si>
  <si>
    <t>Ława betonowa zwykła pod krawężniki</t>
  </si>
  <si>
    <t>Krawężniki betonowe o wymiarach 15x30cm wystające na podsypce cementowo-piaskowej</t>
  </si>
  <si>
    <t>Obrzeża betonowe o wymiarach 30x8cm na podsypce piaskowej, z wypełnieniem spoin piaskiem</t>
  </si>
  <si>
    <t>Budowa słupków do znaków drogowych z rur stalowych o średnicy 70mm</t>
  </si>
  <si>
    <t>Budowa płaskich znaków drogowych</t>
  </si>
  <si>
    <t>Oznakowanie poziome strukturalne grubowarstwowe na zimno nawierzchni bitumicznych za pomocą mas chemoutwardzalnych,  wykonywane mechanicznie</t>
  </si>
  <si>
    <t>Płytyowe progi zwalniające wyspowe 4-modułowe z tworzywa sztucznego montowane na jezdni o wymiarach 1800x3000 mm</t>
  </si>
  <si>
    <t>Wykonanie trawników dywanowych siewem  na gruncie kat.III z nawożeniem</t>
  </si>
  <si>
    <t>Pielegnacja mechaniczna trawników dywanowych na terenie plaskim</t>
  </si>
  <si>
    <t>razem netto</t>
  </si>
  <si>
    <t>razem brutto</t>
  </si>
  <si>
    <t xml:space="preserve">
</t>
  </si>
  <si>
    <t xml:space="preserve">
</t>
  </si>
  <si>
    <t>Część nr II - Budowa drogi rowerowej wzdłuż ul. Barlickiego w Świnoujściu</t>
  </si>
  <si>
    <t>Część nr IV: „Budowa drogi rowerowej wzdłuż ul. Wielkopolskiej w Świnoujściu”</t>
  </si>
  <si>
    <t>drogi rowerowej wzdłuż ul. Uzdrowiskowej w Świnoujściu”</t>
  </si>
  <si>
    <t>Część nr V: „Budowa 3 szt. miejsc odpoczynkowych, chodnika i odcinka</t>
  </si>
  <si>
    <t>Część nr VI: „Budowa ciągu pieszo- rowerowego wzdłuż ul. Mostowej w Świnoujściu-Ognicy”.</t>
  </si>
  <si>
    <t>Część nr I - "Budowa drogi rowerowej wzdłuż ul. Jachtowej w Świnoujściu"</t>
  </si>
  <si>
    <t>ST- 01.02.0 4</t>
  </si>
  <si>
    <t>Ręczne rozebranie nawierzchni z kostki kamiennej regularnej na podsypce cementowo-piaskowej - obok czynnego pasa jezdni (131 -230 poj)</t>
  </si>
  <si>
    <t>ST- 00.00.0 0</t>
  </si>
  <si>
    <t>Roboty pomiarowe przy liniowych robotach ziemnych -trasa drogi w terenie równinnym.</t>
  </si>
  <si>
    <t>ST-02.00.0 1, ST-02.01.0 1</t>
  </si>
  <si>
    <t>ST-02.00.0 1, ST-02.03.0 1</t>
  </si>
  <si>
    <t>ST-10.01.0 1 ,ST-02.00.0 1, ST-02.01.0 1</t>
  </si>
  <si>
    <t>ST- 10.01.0 1    ,ST-04.04.0 2</t>
  </si>
  <si>
    <t>ST- 10.01.0 1</t>
  </si>
  <si>
    <t>Ustawienie ścianek prefabrykowanych żelbetowych H=1, 55 m - mur oprowy</t>
  </si>
  <si>
    <t>ST-10.01.0 1 ,ST-02.00.0 1, ST-02.03.0 1</t>
  </si>
  <si>
    <t>ST- 08.01.0 1</t>
  </si>
  <si>
    <t>Ława pod krawężniki betonowa (szczegół 2)</t>
  </si>
  <si>
    <t>ST- 08.03.0 1</t>
  </si>
  <si>
    <t>ST- 04.04.0 2</t>
  </si>
  <si>
    <t>ST- 05.03.2 3</t>
  </si>
  <si>
    <t>Nawierzchnie z kostki brukowej betonowej bez fazy, kolor czerwony, grubości 8 cm na podsypce cementowo-pias-kowej z wypełnieniem spoin piaskiem</t>
  </si>
  <si>
    <t>ST- 05.03.0 5;ST- 05.03.1 4</t>
  </si>
  <si>
    <t>ST- 04.03.0 1.</t>
  </si>
  <si>
    <t>ST- 05.03.1 4</t>
  </si>
  <si>
    <t>ST- 05.03.1 5</t>
  </si>
  <si>
    <t>Warstwa ścieralna z kruszywa o frakcji 4 - 6 mm i spoiwa na bazie żywicy epoksydowej, grubość warstwy 2,5 cm</t>
  </si>
  <si>
    <t>ST- 12.01.0 4</t>
  </si>
  <si>
    <t>Wykonanie trawników dywanowych siewem na gruncie kat. I-II z nawożeniem</t>
  </si>
  <si>
    <t>ST- 07.01.0 1.</t>
  </si>
  <si>
    <t>Mechaniczne usunięcie oznkowania poziomego od km 1 + 250 - 1 +458</t>
  </si>
  <si>
    <t>ST- 07.02.0 1</t>
  </si>
  <si>
    <t>ST- 07.01.0 1</t>
  </si>
  <si>
    <t>ST- 12.01.0 3</t>
  </si>
  <si>
    <t>Ogrodzenie z elementów segmentowych z kotwieniem do muru oporowego</t>
  </si>
  <si>
    <t>Sadzenie drzew liściastych na terenie płaskim w gruncie kat. I-II z całkowitą zaprawą dołów; średnica/głębokość : 0.7 m - kasztanowiec zwyczajny</t>
  </si>
  <si>
    <t>Sadzenie drzew liściastych na terenie płaskim w gruncie kat. I-II z całkowitą zaprawą dołów; średnica/głębokość : 0.7 m - klon pospolity</t>
  </si>
  <si>
    <t>Sadzenie drzew liściastych na terenie płaskim w gruncie kat. I-II z całkowitą zaprawą dołów; średnica/głębokość : 0.7 m - miesjce wskazane przez Zamawiającego</t>
  </si>
  <si>
    <t>Pielęgnacja drzew starszych sadzonych z bryłą korzeniową - przy ulicy</t>
  </si>
  <si>
    <t>Wykonanie opasek z faszyny luzem o wys. 50 cm za jednym rzędem kołków</t>
  </si>
  <si>
    <t>ST- 10.01.0 2</t>
  </si>
  <si>
    <t>Regulacja pionowa i montaż studzienek dla zaworów wodociągowych, hydrantów i gazowych</t>
  </si>
  <si>
    <t>Regulacja pionowa dla studzienek telefonicznych z wymianą ram i pokryw</t>
  </si>
  <si>
    <t>usługa</t>
  </si>
  <si>
    <t>Koryta wykonywane ręcznie gł. do 20 cm w gruncie kat. III na całej szerokości jezdni i chodników</t>
  </si>
  <si>
    <t>Ręczne formowanie nasypów z gruntu kat. I-II dostarczonego samochodami samowyładowczymi</t>
  </si>
  <si>
    <t>Zagęszczanie nasypów; grunt sypki kat.I-II - współczynnik zagęszczenia Js=1.00)</t>
  </si>
  <si>
    <t>Koryta wykonywane ręcznie gł. 10 cm w gruncie kat. I-II na całej szerokości jezdni i chodników</t>
  </si>
  <si>
    <t>Ręczne rozplantowanie ziemi wydobytej z wykopów przy 1 m3 ziemi na 1 m wykopu; grunt kat.I-II</t>
  </si>
  <si>
    <t>ST- 12.01.0 1</t>
  </si>
  <si>
    <t>Wiata - dostarczenie i montaż</t>
  </si>
  <si>
    <t>Wyposażenie wiaty - stół</t>
  </si>
  <si>
    <t>Wyposażenie wiaty - ławka</t>
  </si>
  <si>
    <t>Wyposażenie wiaty - krzesła</t>
  </si>
  <si>
    <t>Huśtawka - bujak sprężynowy - dostarczenie i montaż</t>
  </si>
  <si>
    <t>Kosz na odpady - dostarczenie i montaż</t>
  </si>
  <si>
    <t>Stojak rowerowy - dostarczenie i montaż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</si>
  <si>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</si>
  <si>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Rozebranie chodników z kostki betonowej grubości 8 cm na podsypce cementowo-piaskowej - wywiezienie gruzu/odpadów poza teren budowy, opłaty utylizacyjne</t>
  </si>
  <si>
    <t>Rozebranie nawierzchni z kostki betonowej gr.8 cm na podsypce cementowo-piaskowej Rozebranie podbudowy z kruszywa gr. 20 cm ręcznie -wjazdy - wywiezienie gruzu/odpadów poza teren budowy, opłaty utylizacyjne</t>
  </si>
  <si>
    <t>Rozebranie chodników z płyt betonowych o wymiarach 50x50x7 cm na podsypce cementowo-piaskowej -wywiezienie gruzu/odpadów poza teren budowy, opłaty utylizacyjne</t>
  </si>
  <si>
    <t>Rozebranie nawierzchni z płyt drogowych betonowych gr. 15 cm o spoinach wypełnionych zaprawą cementową -wywiezienie gruzu/odpadów poza teren budowy, opłaty utylizacyjne</t>
  </si>
  <si>
    <t xml:space="preserve">Roboty remontowe - cięcie piłą nawierzchni bitumicznych na gł. do 5 cm </t>
  </si>
  <si>
    <t>Mechaniczna rozbiórka nawierzchni bitumicznej do gr. 20 cm - wywiezienie gruzu/odpadów poza teren budowy, opłaty utylizacyjne - wywiezienie destruktu poza teren budowy, opłaty utylizacyjne</t>
  </si>
  <si>
    <t>Rozebranie ław pod krawężniki z betonu - wywiezienie gruzu/odpadów poza teren budowy, opłaty utylizacyjne</t>
  </si>
  <si>
    <t>Roboty ziemne z transp.urobku  - usunięcie warstwy humusu</t>
  </si>
  <si>
    <t xml:space="preserve">Nasypy z transp.urobku  </t>
  </si>
  <si>
    <t>Zagęszczanie nasypów,  grunt sypki kat.I-II - współczynnik zagęszczenia Js= 1.00)</t>
  </si>
  <si>
    <t>Koryta wykonywane mechanicznie do gł. 30 cm w gruncie kat. II-VI na całej szerokości (chodnik, droga rowerowa, zjazdy)</t>
  </si>
  <si>
    <t>Wykopy oraz przekopy o głęb.do 3.0 m wyk.na odkład kw gr.kat. I-III -mur oporowy</t>
  </si>
  <si>
    <t>Wywiezienie ziemi z terenu budowy</t>
  </si>
  <si>
    <t xml:space="preserve">Ława z kruszywa łamanego #0-31,5 gr. 20 cm - mur oprowy </t>
  </si>
  <si>
    <t xml:space="preserve">Warstwa wiążąca z betonu asfaltowego AC11W, grubość warstwy 4 cm- </t>
  </si>
  <si>
    <t xml:space="preserve">Skropienie emulsją nawierzchni drogowych </t>
  </si>
  <si>
    <t>Warstwa ścieralna i wyrównawcza z betonu asfaltowego AC8S na bazie kruszywa w kolorze jasnoszarym, grubość warstwy 5 cm</t>
  </si>
  <si>
    <t xml:space="preserve">Warstwa ścieralna z betonu asfaltowego AC8S na bazie kruszywa w kolorze jasnoszarym, grubość warstwy 4 cm </t>
  </si>
  <si>
    <t xml:space="preserve">Urządzenia bezpieczeństwa ruchu </t>
  </si>
  <si>
    <t xml:space="preserve">Warstwa górna podbudowy z kruszyw łamanych gr. 15 cm </t>
  </si>
  <si>
    <t>Nawierzchnie z piasku gr. 30 cm</t>
  </si>
  <si>
    <t>Ścinanie drzew i karczowanie pni drzew o średnicy 26-35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</si>
  <si>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10-15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</si>
  <si>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16-25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</si>
  <si>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36-45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</si>
  <si>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46-55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</si>
  <si>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56-65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</si>
  <si>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66-75 cm, pocięcie materiału drzewnego o śr. pow 10 cm na odcinki 1 m i wywiezienie poza teren budowy na odl do 9 km, pocięcie gałęzi i wywiezienie ich wraz z pozostałościami ich (karcze korzenie kora) poza teren budowy, utylizacja</t>
  </si>
  <si>
    <t>Ścinanie drzew i karczowanie pni drzew o średnicy 76-86 cm, pocięcie materiału drzewnego o śr. pow 10 cm na odcinki 1 m i wywiezienie poza teren budowy na odl do 9 km, pocięcie gałęzi i wywiezienie ich wraz z pozostałościami ich (karcze korzenie kora) poza teren budowy, utylizacja</t>
  </si>
  <si>
    <t>Rozebranie drogowych krawężników betonowych na podsypce cementowo piaskowej, wywiezienie gruzu/odpadów poza teren budowy, opłaty utylizacyjne</t>
  </si>
  <si>
    <t>Rozebranie nawierzchni z płyt żelbetowych pełnych (płyty o powierzchni ponad 3 m2)
wywiezienie gruzu/odpadów poza teren budowy, opłaty utylizacyjne</t>
  </si>
  <si>
    <t>Formowanie i zagęszczanie nasypów o wys. do 3.0 m w gruncie kat. I-II Wskaźnik zagęszczenia Js = 1.00</t>
  </si>
  <si>
    <t xml:space="preserve">Roboty ziemne w gr.kat. III-IV z transp.urobku </t>
  </si>
  <si>
    <t>Roboty ziemne w gr.kat. III-IV z transp.urobku</t>
  </si>
  <si>
    <t>Wykopy z załadunkiem  i transportem (grunt kat. III)-wykop pod fundanet stojaka na rowery</t>
  </si>
  <si>
    <t>Wykopy z załadunkiem i transportem  (grunt kat. III)-wykop pod fundanet murka na placu rekreacyjnym</t>
  </si>
  <si>
    <t>Rozebranie nawierzchni wjazdów i chodników, wywiezienie gruzu/odpadów poza teren budowy, opłaty utylizacyjne</t>
  </si>
  <si>
    <t>Rozebranie podbudowy pod wjazdami, wywiezienie gruzu/odpadów poza teren budowy, opłaty utylizacyjne</t>
  </si>
  <si>
    <t>Rozebranie krawężników betonowych, wywiezienie gruzu/odpadów poza teren budowy, opłaty utylizacyjne</t>
  </si>
  <si>
    <t>Rozebranie ław z betonu pod krawężniki, wywiezienie gruzu/odpadów poza teren budowy, opłaty utylizacyjne</t>
  </si>
  <si>
    <t>Rozebranie obrzeży betonowych, wywiezienie gruzu/odpadów poza teren budowy, opłaty utylizacyjne</t>
  </si>
  <si>
    <t>Wycięcie krzewów wraz z karczowaniem i wywozem poza teren budowy</t>
  </si>
  <si>
    <t>Usunięcie warstwy ziemi urodzajnej o grubości do 15cm wraz z transportem</t>
  </si>
  <si>
    <t>Wykonanie koryta na całej szerokości chodnika, wjazdów oraz drogi rowerowej wraz z transportem</t>
  </si>
  <si>
    <t>Profilowanie i zagęszenie podłoża pod warstwy konstrukcyjne nawierzchni w gr.kat.I-IV</t>
  </si>
  <si>
    <t>Rozebranie nawierzchni z mieszanek mineralno-bitumicznych o grubości 10 cm, wywiezienie gruzu/odpadów poza teren budowy, opłaty utylizacyjne</t>
  </si>
  <si>
    <t>Rozebranie podbudowy z kruszywa kamiennego pod nawierzchnią asfaltową grubości 15cm, wywiezienie gruzu/odpadów poza teren budowy, opłaty utylizacyjne</t>
  </si>
  <si>
    <t>Rozebranie krawężników betonowych  15x30 cm na podsypce cementowo-piaskowej, wywiezienie gruzu/odpadów poza teren budowy, opłaty utylizacyjne</t>
  </si>
  <si>
    <t>Rozebranie chodników z płyt betonowych o wymiarach 35x35x5cm na podsypce piaskowej, wywiezienie gruzu/odpadów poza teren budowy, opłaty utylizacyjne</t>
  </si>
  <si>
    <t>Wykopy z załadunkiem i transportem poza teren budowyi utylizacją (grunt kat. III)-wykop pod fundamet stojaka na rowery</t>
  </si>
  <si>
    <t>Koryta wykonywane mechanicznie gł. 20 cm w gruncie kat. II-VI na całej szerokości placów rekreacyjnych- (25cm) wraz z transportem poza teren budowy i utylizacją</t>
  </si>
  <si>
    <t xml:space="preserve">Wykopy z załadunkiem i transportem poza teren budowy i utylizacja (grunt kat. III)-wykop pod fundanet murka na placu rekreacyjnym </t>
  </si>
  <si>
    <t>Usunięcie warstwy ziemi urodzajnej o grubości do 15cm, wraz z reansportem</t>
  </si>
  <si>
    <t>Korytowanie pod nawierzchnię zjazdów na głębokość 30 cm wraz z transportem poza teren budowy, utylizacja</t>
  </si>
  <si>
    <t>Korytowanie pod nawierzchnię ciągu pieszo rowerowego i chodnika 20 cm, wraz z transportem poza teren budowy, utylizacja</t>
  </si>
  <si>
    <t xml:space="preserve">Profilowanie i zagęszczanie mechaniczne podłoża pod warstwy konstrukcyjne nawierzchni w gruncie kategorii I-IV. </t>
  </si>
  <si>
    <t>Rozebranie filarów, kolumn wykonanych z cegieł na zaprawie cementowej - ogrodzenie z przęsłami drewanianymi. Działka nr 122/2, wywiezienie gruzu/odpadów poza teren budowy, opłaty utylizacyjne</t>
  </si>
  <si>
    <t>Rozebranie murów i słupów wolnostojących z cegły o wysokości do 9,0m na zaprawie cementowej powyżej poziomu terenu, wywiezienie gruzu/odpadów poza teren budowy, opłaty utylizacyjne</t>
  </si>
  <si>
    <t>Rozebranie przęseł ogrodzeniowych i bram wjazdowych drewnianych do ponownego montażu, wywiezienie gruzu/odpadów poza teren budowy, opłaty utylizacyjne</t>
  </si>
  <si>
    <t>Rozebranie ław z betonu poniżej poziomu terenu na działce 122/2, wywiezienie gruzu/odpadów poza teren budowy, opłaty utylizacyjne</t>
  </si>
  <si>
    <t>Rozebranie ogrodzenia z siatki i słupków stalowych na działce 120, wywiezienie gruzu/odpadów poza teren budowy, opłaty utylizacyjne</t>
  </si>
  <si>
    <t>Rozebranie ław z betonu pod ogrodzeniem na działce 120, wywiezienie gruzu/odpadów poza teren budowy, opłaty utylizacyjne</t>
  </si>
  <si>
    <t>Rozebranie bramy z siatki na ramach z kształtowników stalowych ze słupkami z rur lub kształtowników stalowych, wywiezienie gruzu/odpadów poza teren budowy, opłaty utylizacyjne</t>
  </si>
  <si>
    <t>Rozebranie ogrodzenia z siatki i słupków stalowych na działce 155, wywiezienie gruzu/odpadów poza teren budowy, opłaty utylizacyjne</t>
  </si>
  <si>
    <t>Rozebranie ogrodzenia z siatki i słupków stalowych na działce 1 i 2, wywiezienie gruzu/odpadów poza teren budowy, opłaty utylizacyjne</t>
  </si>
  <si>
    <t>Rozebranie słupów betonowych ogrodzenia o wymiarze boku do 30cm. Działka nr 151, wywiezienie gruzu/odpadów poza teren budowy, opłaty utylizacyjne</t>
  </si>
  <si>
    <t>Rozebranie ogrodzenia z siatki działce 151, wywiezienie gruzu/odpadów poza teren budowy, opłaty utylizacyjne</t>
  </si>
  <si>
    <t>Rozebranie wjazdów z kostki betonowej i kostki kamiennej na podsypce cementowo-piaskowej, wywiezienie gruzu/odpadów poza teren budowy, opłaty utylizacyjne</t>
  </si>
  <si>
    <t>Rozebranie krawężników betonowych na wjazdach 15x30 cm na podsypce cementowo-piaskowej, wywiezienie gruzu/odpadów poza teren budowy, opłaty utylizacyjne</t>
  </si>
  <si>
    <t>Rozebranie wjazdu o nawierzchni betonowej grubości 12cm, wywiezienie gruzu/odpadów poza teren budowy, opłaty utylizacyjne</t>
  </si>
  <si>
    <t>Rozebranie nawierzchni betonowej grubości 12cm przy Bramie Fortecznej, wywiezienie gruzu/odpadów poza teren budowy, opłaty utylizacyjne</t>
  </si>
  <si>
    <t>Rozebranie podbudowy pod nawierzchniami betonowymi z kruszywa kamiennego o grubości 15cm, wywiezienie gruzu/odpadów poza teren budowy, opłaty utylizacyjne</t>
  </si>
  <si>
    <t>Rozebranie nawierzchni z mieszanek mineralno-bitumicznych o grubości 3cm, wywiezienie gruzu/odpadów poza teren budowy, opłaty utylizacyjne</t>
  </si>
  <si>
    <t>Rozebranie  podbudowy z kruszywa kamiennego pod jezdniami asfaltowymi grubości 15cm, wywiezienie gruzu/odpadów poza teren budowy, opłaty utylizacyjne</t>
  </si>
  <si>
    <t>Rozebranie podbudowy z kruszywa kamiennego pod jezdniami z kostki kamiennej grubości 15cm, wywiezienie gruzu/odpadów poza teren budowy, opłaty utylizacyjne</t>
  </si>
  <si>
    <t>Rozebranie krawężników kamiennych o wymiarach 15x25cm, na podsypce cementowo-piaskowej, przy jezdniach z kostki kamiennej, transport materiału na odl. 5 km</t>
  </si>
  <si>
    <t>Rozebranie krawężników betonowych 15x30 cm na podsypce cementowo-piaskowej w ul. Rogozińskiego, wywiezienie gruzu/odpadów poza teren budowy, opłaty utylizacyjne</t>
  </si>
  <si>
    <t>Usunięcie elementów pozostałych po rozebranym budynku.Rozebranie konstrukcji żelbetowych o grubości do 100cm, wywiezienie gruzu/odpadów poza teren budowy, opłaty utylizacyjne</t>
  </si>
  <si>
    <t>Wykonanie koryta na całej szerokości chodników i opaski w gruncie kat. I-IV głębokości 20 cm, wywiezienie gruzu/odpadów poza teren budowy, opłaty utylizacyjne</t>
  </si>
  <si>
    <t>Wykonanie koryta na całej szerokości ścieżki rowerowej w gruncie kat. I-IV głębokości 16 cm, wywiezienie gruzu/odpadów poza teren budowy, opłaty utylizacyjne</t>
  </si>
  <si>
    <t>Wykonanie koryta na całej szerokości ścieżki rowerowej w gruncie kat. I-IV głębokości 24 cm, wywiezienie gruzu/odpadów poza teren budowy, opłaty utylizacyjne</t>
  </si>
  <si>
    <t>Wykonanie koryta na całej szerokości przekładanej jezdni ul Jachtowej w gruncie kat. I-IV głębokości 30 cm. Odcinek 0+610 do 0+820, wywiezienie gruzu/odpadów poza teren budowy, opłaty utylizacyjne</t>
  </si>
  <si>
    <t>Pieszo-jezdnia i parkingi. Odcinek 0+000 do 0+311.65. Wykonanie koryta na całej szerokości przekładanej jezdni w gruncie kat. I-IV głębokości 20 cm. Wszystkie typy nawierzchni razem, wywiezienie gruzu/odpadów poza teren budowy, opłaty utylizacyjne</t>
  </si>
  <si>
    <t>Wykonanie koryta na całej szerokości wjazdów na odcinku 0+000 do 1+285.26 w gruncie kat. I-IV głębokości 30 cm, wywiezienie gruzu/odpadów poza teren budowy, opłaty utylizacyjne</t>
  </si>
  <si>
    <t>Pieszo-jezdnia i parkingi. Odcinek 0+000 do 0+311.65. Koryta wykonywane mechanicznie na całej szerokości jezdni w gruncie kat. I-IV za dalsze 15 cm ponad 20 cm. Wszystkie typy nawierzchni razem, wywiezienie gruzu/odpadów poza teren budowy, opłaty utylizacyjne</t>
  </si>
  <si>
    <t xml:space="preserve">Profilowanie i zagęszczanie podłoża pod warstwy konstrukcyjne nawierzchni w gruncie kategorii I-II. </t>
  </si>
  <si>
    <t>Wykopy oraz przekopy w gruncie kategorii III wykonywane na odkład, koszty transportu</t>
  </si>
  <si>
    <t xml:space="preserve">Warstwa ścieralna z betonu asfaltowego AC8S na bazie kruszywa w kolorze jasnoszarym, grubość warstwy 3 cm </t>
  </si>
  <si>
    <t>ST-05.03.14-Jachtowa</t>
  </si>
  <si>
    <t>STWIOR 03</t>
  </si>
  <si>
    <t>STWIOR 04</t>
  </si>
  <si>
    <t>STWIOR 05</t>
  </si>
  <si>
    <t>STWIOR 06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</si>
  <si>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</si>
  <si>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Podbudowy z gruntu stabilizowanego cementem o Rm=1.5MPa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warstwa gr. 10 cm-plac</t>
    </r>
  </si>
  <si>
    <r>
      <t>Część nr III: „</t>
    </r>
    <r>
      <rPr>
        <b/>
        <sz val="10"/>
        <color indexed="8"/>
        <rFont val="Times New Roman"/>
        <family val="1"/>
        <charset val="238"/>
      </rPr>
      <t>Budowa drogi rowerowej Nad Świną w Świnoujściu"</t>
    </r>
  </si>
  <si>
    <t>Obrzeża betonowe o wymiarach 30x8 cm na ławie betonowej z oporem</t>
  </si>
  <si>
    <t>Ława pod krawężniki betonowe z oporem</t>
  </si>
  <si>
    <t>Przełożenie nawierzchni ulicy wykonanej z płyt drogowych (trylinki)</t>
  </si>
  <si>
    <t>Rozebranie nawierzchni z kostki kamiennej rzędowej o wysokości 16 i 10 cm na podsypce cementowo-piaskowej. Odcinek drogi 0+610 do 0+618, odcinek pieszo-jezdni przy Bramie Fortecznej, odcinek przed wjazdem na dzialkę 2, deptak na końcu opracowania, wywiezienie materiału na magazyn Urzędu Miasta</t>
  </si>
  <si>
    <t>Wywiezienie kostki granitowej i krawężnków granitowyvh z rozbiorki na miejsce wskazane przez inwestora (materiał inwestora) na odległość do 5km</t>
  </si>
  <si>
    <t xml:space="preserve">Oznakowanie poziome cienkowarstwowe nawierzchni bitumicznych. </t>
  </si>
  <si>
    <t>Opaska oddzielająca chodnik od ścieżki rowerowej z kostki kamiennej 9x9x9 cm na podsypce cementowo-piaskowej grubości 50 mm z wypełnieniem spoin zaprawą cementową. Materiał Inwestora</t>
  </si>
  <si>
    <t>ZAKRES RZECZOWO FINANSOWY-zmiana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</si>
</sst>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40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Border="1" applyAlignment="1">
      <alignment vertical="center" wrapText="1"/>
    </xf>
    <xf numFmtId="0" fontId="1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right" vertical="center"/>
    </xf>
    <xf numFmtId="0" fontId="14" fillId="2" borderId="1" xfId="1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 wrapText="1"/>
    </xf>
    <xf numFmtId="0" fontId="14" fillId="3" borderId="0" xfId="0" applyNumberFormat="1" applyFont="1" applyFill="1" applyAlignment="1">
      <alignment horizontal="left" vertical="center" wrapText="1"/>
    </xf>
    <xf numFmtId="4" fontId="14" fillId="3" borderId="0" xfId="0" applyNumberFormat="1" applyFont="1" applyFill="1" applyAlignment="1">
      <alignment horizontal="right" vertical="center"/>
    </xf>
    <xf numFmtId="4" fontId="14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15" fillId="3" borderId="0" xfId="0" applyNumberFormat="1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right" vertical="center"/>
    </xf>
    <xf numFmtId="4" fontId="15" fillId="3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3" borderId="0" xfId="0" applyNumberFormat="1" applyFont="1" applyFill="1" applyAlignment="1">
      <alignment horizontal="right" vertical="center" wrapText="1"/>
    </xf>
    <xf numFmtId="4" fontId="14" fillId="3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2"/>
  <sheetViews>
    <sheetView tabSelected="1" workbookViewId="0">
      <selection activeCell="F7" sqref="F7"/>
    </sheetView>
  </sheetViews>
  <sheetFormatPr defaultColWidth="9.109375" defaultRowHeight="14.4"/>
  <cols>
    <col min="1" max="1" width="4.44140625" style="7" customWidth="1"/>
    <col min="2" max="2" width="11.33203125" style="10" customWidth="1"/>
    <col min="3" max="3" width="33.5546875" style="11" customWidth="1"/>
    <col min="4" max="4" width="7.33203125" style="9" customWidth="1"/>
    <col min="5" max="5" width="10" style="1" bestFit="1" customWidth="1"/>
    <col min="6" max="6" width="16.44140625" style="1" bestFit="1" customWidth="1"/>
    <col min="7" max="7" width="12.88671875" style="1" customWidth="1"/>
    <col min="8" max="16384" width="9.109375" style="7"/>
  </cols>
  <sheetData>
    <row r="1" spans="1:7" ht="41.25" customHeight="1">
      <c r="B1" s="133"/>
      <c r="C1" s="133"/>
      <c r="D1" s="137" t="s">
        <v>138</v>
      </c>
      <c r="E1" s="138"/>
      <c r="F1" s="138"/>
      <c r="G1" s="138"/>
    </row>
    <row r="2" spans="1:7">
      <c r="C2" s="10"/>
      <c r="D2" s="8"/>
      <c r="G2" s="2"/>
    </row>
    <row r="4" spans="1:7" ht="35.4" customHeight="1">
      <c r="A4" s="134" t="s">
        <v>401</v>
      </c>
      <c r="B4" s="134"/>
      <c r="C4" s="134"/>
      <c r="D4" s="134"/>
      <c r="E4" s="134"/>
      <c r="F4" s="134"/>
      <c r="G4" s="135"/>
    </row>
    <row r="5" spans="1:7" ht="35.4" customHeight="1">
      <c r="A5" s="134" t="s">
        <v>139</v>
      </c>
      <c r="B5" s="136"/>
      <c r="C5" s="136"/>
      <c r="D5" s="136"/>
      <c r="E5" s="136"/>
      <c r="F5" s="136"/>
      <c r="G5" s="136"/>
    </row>
    <row r="6" spans="1:7" ht="35.4" customHeight="1">
      <c r="A6" s="4"/>
      <c r="B6" s="4"/>
      <c r="C6" s="4"/>
      <c r="D6" s="4"/>
      <c r="E6" s="28"/>
      <c r="F6" s="28"/>
      <c r="G6" s="3"/>
    </row>
    <row r="7" spans="1:7" ht="30" customHeight="1">
      <c r="A7" s="5" t="s">
        <v>237</v>
      </c>
      <c r="B7" s="5"/>
      <c r="C7" s="23" t="s">
        <v>244</v>
      </c>
      <c r="D7" s="5"/>
      <c r="E7" s="29"/>
      <c r="F7" s="29"/>
      <c r="G7" s="27"/>
    </row>
    <row r="8" spans="1:7">
      <c r="A8" s="5"/>
      <c r="B8" s="5"/>
      <c r="C8" s="5"/>
      <c r="D8" s="5"/>
      <c r="E8" s="29"/>
      <c r="F8" s="29"/>
      <c r="G8" s="27"/>
    </row>
    <row r="9" spans="1:7" ht="34.5" customHeight="1">
      <c r="A9" s="21" t="s">
        <v>208</v>
      </c>
      <c r="B9" s="12" t="s">
        <v>209</v>
      </c>
      <c r="C9" s="13" t="s">
        <v>210</v>
      </c>
      <c r="D9" s="13" t="s">
        <v>211</v>
      </c>
      <c r="E9" s="14" t="s">
        <v>212</v>
      </c>
      <c r="F9" s="15" t="s">
        <v>213</v>
      </c>
      <c r="G9" s="24" t="s">
        <v>214</v>
      </c>
    </row>
    <row r="10" spans="1:7">
      <c r="A10" s="31">
        <v>1</v>
      </c>
      <c r="B10" s="32">
        <v>2</v>
      </c>
      <c r="C10" s="33">
        <v>3</v>
      </c>
      <c r="D10" s="34">
        <v>4</v>
      </c>
      <c r="E10" s="35">
        <v>5</v>
      </c>
      <c r="F10" s="37">
        <v>6</v>
      </c>
      <c r="G10" s="36">
        <v>7</v>
      </c>
    </row>
    <row r="11" spans="1:7">
      <c r="A11" s="97">
        <v>1</v>
      </c>
      <c r="B11" s="98" t="s">
        <v>5</v>
      </c>
      <c r="C11" s="97" t="s">
        <v>6</v>
      </c>
      <c r="D11" s="98" t="s">
        <v>7</v>
      </c>
      <c r="E11" s="99">
        <v>1</v>
      </c>
      <c r="F11" s="99"/>
      <c r="G11" s="100">
        <f>ROUND(E11*F11,2)</f>
        <v>0</v>
      </c>
    </row>
    <row r="12" spans="1:7" ht="26.4">
      <c r="A12" s="97">
        <f>A11+1</f>
        <v>2</v>
      </c>
      <c r="B12" s="98" t="s">
        <v>92</v>
      </c>
      <c r="C12" s="97" t="s">
        <v>340</v>
      </c>
      <c r="D12" s="98" t="s">
        <v>3</v>
      </c>
      <c r="E12" s="99">
        <v>4330</v>
      </c>
      <c r="F12" s="99"/>
      <c r="G12" s="100">
        <f t="shared" ref="G12:G64" si="0">ROUND(E12*F12,2)</f>
        <v>0</v>
      </c>
    </row>
    <row r="13" spans="1:7" ht="79.2">
      <c r="A13" s="97">
        <f>A12+1</f>
        <v>3</v>
      </c>
      <c r="B13" s="98" t="s">
        <v>92</v>
      </c>
      <c r="C13" s="97" t="s">
        <v>354</v>
      </c>
      <c r="D13" s="98" t="s">
        <v>1</v>
      </c>
      <c r="E13" s="99">
        <v>13.75</v>
      </c>
      <c r="F13" s="99"/>
      <c r="G13" s="100">
        <f t="shared" si="0"/>
        <v>0</v>
      </c>
    </row>
    <row r="14" spans="1:7" ht="79.2">
      <c r="A14" s="97">
        <f t="shared" ref="A14:A59" si="1">A13+1</f>
        <v>4</v>
      </c>
      <c r="B14" s="98" t="s">
        <v>92</v>
      </c>
      <c r="C14" s="97" t="s">
        <v>355</v>
      </c>
      <c r="D14" s="98" t="s">
        <v>1</v>
      </c>
      <c r="E14" s="99">
        <v>23</v>
      </c>
      <c r="F14" s="99"/>
      <c r="G14" s="100">
        <f t="shared" si="0"/>
        <v>0</v>
      </c>
    </row>
    <row r="15" spans="1:7" ht="66">
      <c r="A15" s="97">
        <f t="shared" si="1"/>
        <v>5</v>
      </c>
      <c r="B15" s="98" t="s">
        <v>92</v>
      </c>
      <c r="C15" s="97" t="s">
        <v>356</v>
      </c>
      <c r="D15" s="98" t="s">
        <v>0</v>
      </c>
      <c r="E15" s="99">
        <v>60</v>
      </c>
      <c r="F15" s="99"/>
      <c r="G15" s="100">
        <f t="shared" si="0"/>
        <v>0</v>
      </c>
    </row>
    <row r="16" spans="1:7" ht="52.8">
      <c r="A16" s="97">
        <f t="shared" si="1"/>
        <v>6</v>
      </c>
      <c r="B16" s="98" t="s">
        <v>92</v>
      </c>
      <c r="C16" s="97" t="s">
        <v>357</v>
      </c>
      <c r="D16" s="98" t="s">
        <v>1</v>
      </c>
      <c r="E16" s="99">
        <v>24</v>
      </c>
      <c r="F16" s="99"/>
      <c r="G16" s="100">
        <f t="shared" si="0"/>
        <v>0</v>
      </c>
    </row>
    <row r="17" spans="1:7" ht="52.8">
      <c r="A17" s="97">
        <f t="shared" si="1"/>
        <v>7</v>
      </c>
      <c r="B17" s="98" t="s">
        <v>92</v>
      </c>
      <c r="C17" s="97" t="s">
        <v>358</v>
      </c>
      <c r="D17" s="98" t="s">
        <v>0</v>
      </c>
      <c r="E17" s="99">
        <v>105</v>
      </c>
      <c r="F17" s="99"/>
      <c r="G17" s="100">
        <f t="shared" si="0"/>
        <v>0</v>
      </c>
    </row>
    <row r="18" spans="1:7" ht="52.8">
      <c r="A18" s="97">
        <f t="shared" si="1"/>
        <v>8</v>
      </c>
      <c r="B18" s="98" t="s">
        <v>92</v>
      </c>
      <c r="C18" s="97" t="s">
        <v>358</v>
      </c>
      <c r="D18" s="98" t="s">
        <v>0</v>
      </c>
      <c r="E18" s="99">
        <v>105</v>
      </c>
      <c r="F18" s="99"/>
      <c r="G18" s="100">
        <f t="shared" si="0"/>
        <v>0</v>
      </c>
    </row>
    <row r="19" spans="1:7" ht="52.8">
      <c r="A19" s="97">
        <f t="shared" si="1"/>
        <v>9</v>
      </c>
      <c r="B19" s="98" t="s">
        <v>92</v>
      </c>
      <c r="C19" s="97" t="s">
        <v>359</v>
      </c>
      <c r="D19" s="98" t="s">
        <v>1</v>
      </c>
      <c r="E19" s="99">
        <v>17</v>
      </c>
      <c r="F19" s="99"/>
      <c r="G19" s="100">
        <f t="shared" si="0"/>
        <v>0</v>
      </c>
    </row>
    <row r="20" spans="1:7" ht="66">
      <c r="A20" s="97">
        <f t="shared" si="1"/>
        <v>10</v>
      </c>
      <c r="B20" s="98" t="s">
        <v>92</v>
      </c>
      <c r="C20" s="97" t="s">
        <v>360</v>
      </c>
      <c r="D20" s="98" t="s">
        <v>3</v>
      </c>
      <c r="E20" s="99">
        <v>14</v>
      </c>
      <c r="F20" s="99"/>
      <c r="G20" s="100">
        <f t="shared" si="0"/>
        <v>0</v>
      </c>
    </row>
    <row r="21" spans="1:7" ht="52.8">
      <c r="A21" s="97">
        <f t="shared" si="1"/>
        <v>11</v>
      </c>
      <c r="B21" s="98" t="s">
        <v>92</v>
      </c>
      <c r="C21" s="97" t="s">
        <v>361</v>
      </c>
      <c r="D21" s="98" t="s">
        <v>0</v>
      </c>
      <c r="E21" s="99">
        <v>68</v>
      </c>
      <c r="F21" s="99"/>
      <c r="G21" s="100">
        <f t="shared" si="0"/>
        <v>0</v>
      </c>
    </row>
    <row r="22" spans="1:7" ht="52.8">
      <c r="A22" s="97">
        <f t="shared" si="1"/>
        <v>12</v>
      </c>
      <c r="B22" s="98" t="s">
        <v>92</v>
      </c>
      <c r="C22" s="97" t="s">
        <v>362</v>
      </c>
      <c r="D22" s="98" t="s">
        <v>0</v>
      </c>
      <c r="E22" s="99">
        <v>88</v>
      </c>
      <c r="F22" s="99"/>
      <c r="G22" s="100">
        <f t="shared" si="0"/>
        <v>0</v>
      </c>
    </row>
    <row r="23" spans="1:7" ht="66">
      <c r="A23" s="97">
        <f t="shared" si="1"/>
        <v>13</v>
      </c>
      <c r="B23" s="98" t="s">
        <v>92</v>
      </c>
      <c r="C23" s="97" t="s">
        <v>363</v>
      </c>
      <c r="D23" s="98" t="s">
        <v>1</v>
      </c>
      <c r="E23" s="99">
        <v>13</v>
      </c>
      <c r="F23" s="99"/>
      <c r="G23" s="100">
        <f t="shared" si="0"/>
        <v>0</v>
      </c>
    </row>
    <row r="24" spans="1:7" ht="39.6">
      <c r="A24" s="97">
        <f t="shared" si="1"/>
        <v>14</v>
      </c>
      <c r="B24" s="98" t="s">
        <v>92</v>
      </c>
      <c r="C24" s="97" t="s">
        <v>364</v>
      </c>
      <c r="D24" s="98" t="s">
        <v>0</v>
      </c>
      <c r="E24" s="99">
        <v>266</v>
      </c>
      <c r="F24" s="99"/>
      <c r="G24" s="100">
        <f t="shared" si="0"/>
        <v>0</v>
      </c>
    </row>
    <row r="25" spans="1:7" ht="52.8">
      <c r="A25" s="97">
        <f t="shared" si="1"/>
        <v>15</v>
      </c>
      <c r="B25" s="98" t="s">
        <v>92</v>
      </c>
      <c r="C25" s="97" t="s">
        <v>365</v>
      </c>
      <c r="D25" s="98" t="s">
        <v>3</v>
      </c>
      <c r="E25" s="99">
        <v>258</v>
      </c>
      <c r="F25" s="99"/>
      <c r="G25" s="100">
        <f t="shared" si="0"/>
        <v>0</v>
      </c>
    </row>
    <row r="26" spans="1:7" ht="52.8">
      <c r="A26" s="97">
        <f t="shared" si="1"/>
        <v>16</v>
      </c>
      <c r="B26" s="98" t="s">
        <v>92</v>
      </c>
      <c r="C26" s="97" t="s">
        <v>91</v>
      </c>
      <c r="D26" s="98" t="s">
        <v>3</v>
      </c>
      <c r="E26" s="99">
        <v>258</v>
      </c>
      <c r="F26" s="99"/>
      <c r="G26" s="100">
        <f t="shared" si="0"/>
        <v>0</v>
      </c>
    </row>
    <row r="27" spans="1:7" ht="66">
      <c r="A27" s="97">
        <f t="shared" si="1"/>
        <v>17</v>
      </c>
      <c r="B27" s="98" t="s">
        <v>92</v>
      </c>
      <c r="C27" s="97" t="s">
        <v>366</v>
      </c>
      <c r="D27" s="98" t="s">
        <v>0</v>
      </c>
      <c r="E27" s="99">
        <v>144</v>
      </c>
      <c r="F27" s="99"/>
      <c r="G27" s="100">
        <f t="shared" si="0"/>
        <v>0</v>
      </c>
    </row>
    <row r="28" spans="1:7" ht="52.8">
      <c r="A28" s="97">
        <f t="shared" si="1"/>
        <v>18</v>
      </c>
      <c r="B28" s="98" t="s">
        <v>92</v>
      </c>
      <c r="C28" s="97" t="s">
        <v>367</v>
      </c>
      <c r="D28" s="98" t="s">
        <v>3</v>
      </c>
      <c r="E28" s="99">
        <v>102</v>
      </c>
      <c r="F28" s="99"/>
      <c r="G28" s="100">
        <f t="shared" si="0"/>
        <v>0</v>
      </c>
    </row>
    <row r="29" spans="1:7" ht="52.8">
      <c r="A29" s="97">
        <f t="shared" si="1"/>
        <v>19</v>
      </c>
      <c r="B29" s="98" t="s">
        <v>92</v>
      </c>
      <c r="C29" s="97" t="s">
        <v>368</v>
      </c>
      <c r="D29" s="98" t="s">
        <v>3</v>
      </c>
      <c r="E29" s="99">
        <v>395</v>
      </c>
      <c r="F29" s="99"/>
      <c r="G29" s="100">
        <f t="shared" si="0"/>
        <v>0</v>
      </c>
    </row>
    <row r="30" spans="1:7" ht="66">
      <c r="A30" s="97">
        <f t="shared" si="1"/>
        <v>20</v>
      </c>
      <c r="B30" s="98" t="s">
        <v>92</v>
      </c>
      <c r="C30" s="97" t="s">
        <v>369</v>
      </c>
      <c r="D30" s="98" t="s">
        <v>3</v>
      </c>
      <c r="E30" s="99">
        <v>497</v>
      </c>
      <c r="F30" s="99"/>
      <c r="G30" s="100">
        <f t="shared" si="0"/>
        <v>0</v>
      </c>
    </row>
    <row r="31" spans="1:7" ht="52.8">
      <c r="A31" s="97">
        <f t="shared" si="1"/>
        <v>21</v>
      </c>
      <c r="B31" s="98" t="s">
        <v>92</v>
      </c>
      <c r="C31" s="97" t="s">
        <v>370</v>
      </c>
      <c r="D31" s="98" t="s">
        <v>3</v>
      </c>
      <c r="E31" s="99">
        <v>1098</v>
      </c>
      <c r="F31" s="99"/>
      <c r="G31" s="100">
        <f t="shared" si="0"/>
        <v>0</v>
      </c>
    </row>
    <row r="32" spans="1:7" ht="66">
      <c r="A32" s="97">
        <f t="shared" si="1"/>
        <v>22</v>
      </c>
      <c r="B32" s="98" t="s">
        <v>92</v>
      </c>
      <c r="C32" s="97" t="s">
        <v>371</v>
      </c>
      <c r="D32" s="98" t="s">
        <v>3</v>
      </c>
      <c r="E32" s="99">
        <v>1098</v>
      </c>
      <c r="F32" s="99"/>
      <c r="G32" s="100">
        <f t="shared" si="0"/>
        <v>0</v>
      </c>
    </row>
    <row r="33" spans="1:7" ht="118.8">
      <c r="A33" s="97">
        <f t="shared" si="1"/>
        <v>23</v>
      </c>
      <c r="B33" s="98" t="s">
        <v>92</v>
      </c>
      <c r="C33" s="97" t="s">
        <v>397</v>
      </c>
      <c r="D33" s="98" t="s">
        <v>3</v>
      </c>
      <c r="E33" s="99">
        <v>1817</v>
      </c>
      <c r="F33" s="99"/>
      <c r="G33" s="100">
        <f t="shared" si="0"/>
        <v>0</v>
      </c>
    </row>
    <row r="34" spans="1:7" ht="66">
      <c r="A34" s="97">
        <f t="shared" si="1"/>
        <v>24</v>
      </c>
      <c r="B34" s="98" t="s">
        <v>92</v>
      </c>
      <c r="C34" s="97" t="s">
        <v>372</v>
      </c>
      <c r="D34" s="98" t="s">
        <v>3</v>
      </c>
      <c r="E34" s="99">
        <v>1817</v>
      </c>
      <c r="F34" s="99"/>
      <c r="G34" s="100">
        <f t="shared" si="0"/>
        <v>0</v>
      </c>
    </row>
    <row r="35" spans="1:7" ht="66">
      <c r="A35" s="97">
        <f t="shared" si="1"/>
        <v>25</v>
      </c>
      <c r="B35" s="98" t="s">
        <v>92</v>
      </c>
      <c r="C35" s="97" t="s">
        <v>373</v>
      </c>
      <c r="D35" s="98" t="s">
        <v>0</v>
      </c>
      <c r="E35" s="99">
        <v>580</v>
      </c>
      <c r="F35" s="99"/>
      <c r="G35" s="100">
        <f t="shared" si="0"/>
        <v>0</v>
      </c>
    </row>
    <row r="36" spans="1:7" ht="66">
      <c r="A36" s="97">
        <f t="shared" si="1"/>
        <v>26</v>
      </c>
      <c r="B36" s="98" t="s">
        <v>92</v>
      </c>
      <c r="C36" s="97" t="s">
        <v>374</v>
      </c>
      <c r="D36" s="98" t="s">
        <v>0</v>
      </c>
      <c r="E36" s="99">
        <v>104</v>
      </c>
      <c r="F36" s="99"/>
      <c r="G36" s="100">
        <f t="shared" si="0"/>
        <v>0</v>
      </c>
    </row>
    <row r="37" spans="1:7" ht="39.6">
      <c r="A37" s="97">
        <f t="shared" si="1"/>
        <v>27</v>
      </c>
      <c r="B37" s="98" t="s">
        <v>92</v>
      </c>
      <c r="C37" s="97" t="s">
        <v>337</v>
      </c>
      <c r="D37" s="98" t="s">
        <v>1</v>
      </c>
      <c r="E37" s="99">
        <v>7.3</v>
      </c>
      <c r="F37" s="99"/>
      <c r="G37" s="100">
        <f t="shared" si="0"/>
        <v>0</v>
      </c>
    </row>
    <row r="38" spans="1:7" ht="52.8">
      <c r="A38" s="97">
        <f t="shared" si="1"/>
        <v>28</v>
      </c>
      <c r="B38" s="98" t="s">
        <v>92</v>
      </c>
      <c r="C38" s="97" t="s">
        <v>398</v>
      </c>
      <c r="D38" s="98" t="s">
        <v>1</v>
      </c>
      <c r="E38" s="99">
        <v>52</v>
      </c>
      <c r="F38" s="99"/>
      <c r="G38" s="100">
        <f t="shared" si="0"/>
        <v>0</v>
      </c>
    </row>
    <row r="39" spans="1:7" ht="39.6">
      <c r="A39" s="97">
        <f t="shared" si="1"/>
        <v>29</v>
      </c>
      <c r="B39" s="98" t="s">
        <v>92</v>
      </c>
      <c r="C39" s="97" t="s">
        <v>9</v>
      </c>
      <c r="D39" s="98" t="s">
        <v>3</v>
      </c>
      <c r="E39" s="99">
        <v>137.5</v>
      </c>
      <c r="F39" s="99"/>
      <c r="G39" s="100">
        <f t="shared" si="0"/>
        <v>0</v>
      </c>
    </row>
    <row r="40" spans="1:7" ht="66">
      <c r="A40" s="97">
        <f t="shared" si="1"/>
        <v>30</v>
      </c>
      <c r="B40" s="98" t="s">
        <v>92</v>
      </c>
      <c r="C40" s="97" t="s">
        <v>375</v>
      </c>
      <c r="D40" s="98" t="s">
        <v>1</v>
      </c>
      <c r="E40" s="99">
        <v>28</v>
      </c>
      <c r="F40" s="99"/>
      <c r="G40" s="100">
        <f t="shared" si="0"/>
        <v>0</v>
      </c>
    </row>
    <row r="41" spans="1:7" ht="52.8">
      <c r="A41" s="97">
        <f t="shared" si="1"/>
        <v>31</v>
      </c>
      <c r="B41" s="98" t="s">
        <v>92</v>
      </c>
      <c r="C41" s="97" t="s">
        <v>10</v>
      </c>
      <c r="D41" s="98" t="s">
        <v>7</v>
      </c>
      <c r="E41" s="99">
        <v>1</v>
      </c>
      <c r="F41" s="99"/>
      <c r="G41" s="100">
        <f t="shared" si="0"/>
        <v>0</v>
      </c>
    </row>
    <row r="42" spans="1:7" ht="66">
      <c r="A42" s="97">
        <f t="shared" si="1"/>
        <v>32</v>
      </c>
      <c r="B42" s="98" t="s">
        <v>92</v>
      </c>
      <c r="C42" s="97" t="s">
        <v>376</v>
      </c>
      <c r="D42" s="98" t="s">
        <v>3</v>
      </c>
      <c r="E42" s="99">
        <v>2904</v>
      </c>
      <c r="F42" s="99"/>
      <c r="G42" s="100">
        <f t="shared" si="0"/>
        <v>0</v>
      </c>
    </row>
    <row r="43" spans="1:7" ht="66">
      <c r="A43" s="101">
        <f t="shared" si="1"/>
        <v>33</v>
      </c>
      <c r="B43" s="98" t="s">
        <v>92</v>
      </c>
      <c r="C43" s="97" t="s">
        <v>377</v>
      </c>
      <c r="D43" s="98" t="s">
        <v>3</v>
      </c>
      <c r="E43" s="99">
        <v>3248</v>
      </c>
      <c r="F43" s="99"/>
      <c r="G43" s="100">
        <f t="shared" si="0"/>
        <v>0</v>
      </c>
    </row>
    <row r="44" spans="1:7" ht="66">
      <c r="A44" s="97">
        <f t="shared" si="1"/>
        <v>34</v>
      </c>
      <c r="B44" s="98" t="s">
        <v>92</v>
      </c>
      <c r="C44" s="97" t="s">
        <v>378</v>
      </c>
      <c r="D44" s="98" t="s">
        <v>3</v>
      </c>
      <c r="E44" s="99">
        <v>200</v>
      </c>
      <c r="F44" s="99"/>
      <c r="G44" s="100">
        <f t="shared" si="0"/>
        <v>0</v>
      </c>
    </row>
    <row r="45" spans="1:7" ht="79.2">
      <c r="A45" s="97">
        <f t="shared" si="1"/>
        <v>35</v>
      </c>
      <c r="B45" s="98" t="s">
        <v>92</v>
      </c>
      <c r="C45" s="97" t="s">
        <v>379</v>
      </c>
      <c r="D45" s="98" t="s">
        <v>3</v>
      </c>
      <c r="E45" s="99">
        <v>1190</v>
      </c>
      <c r="F45" s="99"/>
      <c r="G45" s="100">
        <f t="shared" si="0"/>
        <v>0</v>
      </c>
    </row>
    <row r="46" spans="1:7" ht="66">
      <c r="A46" s="97">
        <f t="shared" si="1"/>
        <v>36</v>
      </c>
      <c r="B46" s="98" t="s">
        <v>92</v>
      </c>
      <c r="C46" s="97" t="s">
        <v>381</v>
      </c>
      <c r="D46" s="98" t="s">
        <v>3</v>
      </c>
      <c r="E46" s="99">
        <v>636</v>
      </c>
      <c r="F46" s="99"/>
      <c r="G46" s="100">
        <f t="shared" si="0"/>
        <v>0</v>
      </c>
    </row>
    <row r="47" spans="1:7" ht="92.4">
      <c r="A47" s="97">
        <f t="shared" si="1"/>
        <v>37</v>
      </c>
      <c r="B47" s="98" t="s">
        <v>92</v>
      </c>
      <c r="C47" s="97" t="s">
        <v>380</v>
      </c>
      <c r="D47" s="98" t="s">
        <v>3</v>
      </c>
      <c r="E47" s="99">
        <v>3836</v>
      </c>
      <c r="F47" s="99"/>
      <c r="G47" s="100">
        <f t="shared" si="0"/>
        <v>0</v>
      </c>
    </row>
    <row r="48" spans="1:7" ht="92.4">
      <c r="A48" s="97">
        <f t="shared" si="1"/>
        <v>38</v>
      </c>
      <c r="B48" s="98" t="s">
        <v>92</v>
      </c>
      <c r="C48" s="97" t="s">
        <v>382</v>
      </c>
      <c r="D48" s="98" t="s">
        <v>3</v>
      </c>
      <c r="E48" s="99">
        <v>4549</v>
      </c>
      <c r="F48" s="99"/>
      <c r="G48" s="100">
        <f t="shared" si="0"/>
        <v>0</v>
      </c>
    </row>
    <row r="49" spans="1:7" ht="79.2">
      <c r="A49" s="97">
        <f t="shared" si="1"/>
        <v>39</v>
      </c>
      <c r="B49" s="98" t="s">
        <v>92</v>
      </c>
      <c r="C49" s="97" t="s">
        <v>95</v>
      </c>
      <c r="D49" s="98" t="s">
        <v>3</v>
      </c>
      <c r="E49" s="99">
        <v>790</v>
      </c>
      <c r="F49" s="99"/>
      <c r="G49" s="100">
        <f t="shared" si="0"/>
        <v>0</v>
      </c>
    </row>
    <row r="50" spans="1:7" ht="79.2">
      <c r="A50" s="97">
        <f t="shared" si="1"/>
        <v>40</v>
      </c>
      <c r="B50" s="98" t="s">
        <v>92</v>
      </c>
      <c r="C50" s="97" t="s">
        <v>97</v>
      </c>
      <c r="D50" s="98" t="s">
        <v>3</v>
      </c>
      <c r="E50" s="99">
        <v>2727</v>
      </c>
      <c r="F50" s="99"/>
      <c r="G50" s="100">
        <f t="shared" si="0"/>
        <v>0</v>
      </c>
    </row>
    <row r="51" spans="1:7" ht="52.8">
      <c r="A51" s="97">
        <f t="shared" si="1"/>
        <v>41</v>
      </c>
      <c r="B51" s="98" t="s">
        <v>92</v>
      </c>
      <c r="C51" s="97" t="s">
        <v>96</v>
      </c>
      <c r="D51" s="98" t="s">
        <v>3</v>
      </c>
      <c r="E51" s="99">
        <v>59</v>
      </c>
      <c r="F51" s="99"/>
      <c r="G51" s="100">
        <f t="shared" si="0"/>
        <v>0</v>
      </c>
    </row>
    <row r="52" spans="1:7" ht="39.6">
      <c r="A52" s="97">
        <f t="shared" si="1"/>
        <v>42</v>
      </c>
      <c r="B52" s="98" t="s">
        <v>92</v>
      </c>
      <c r="C52" s="97" t="s">
        <v>383</v>
      </c>
      <c r="D52" s="98" t="s">
        <v>3</v>
      </c>
      <c r="E52" s="99">
        <v>10655</v>
      </c>
      <c r="F52" s="99"/>
      <c r="G52" s="100">
        <f t="shared" si="0"/>
        <v>0</v>
      </c>
    </row>
    <row r="53" spans="1:7" ht="26.4">
      <c r="A53" s="97">
        <f t="shared" si="1"/>
        <v>43</v>
      </c>
      <c r="B53" s="98" t="s">
        <v>92</v>
      </c>
      <c r="C53" s="97" t="s">
        <v>98</v>
      </c>
      <c r="D53" s="98" t="s">
        <v>1</v>
      </c>
      <c r="E53" s="99">
        <v>2320</v>
      </c>
      <c r="F53" s="99"/>
      <c r="G53" s="100">
        <f t="shared" si="0"/>
        <v>0</v>
      </c>
    </row>
    <row r="54" spans="1:7" ht="39.6">
      <c r="A54" s="97">
        <f t="shared" si="1"/>
        <v>44</v>
      </c>
      <c r="B54" s="98" t="s">
        <v>92</v>
      </c>
      <c r="C54" s="97" t="s">
        <v>384</v>
      </c>
      <c r="D54" s="98" t="s">
        <v>1</v>
      </c>
      <c r="E54" s="99">
        <v>578</v>
      </c>
      <c r="F54" s="99"/>
      <c r="G54" s="100">
        <f t="shared" si="0"/>
        <v>0</v>
      </c>
    </row>
    <row r="55" spans="1:7" ht="52.8">
      <c r="A55" s="97">
        <f t="shared" si="1"/>
        <v>45</v>
      </c>
      <c r="B55" s="98" t="s">
        <v>92</v>
      </c>
      <c r="C55" s="97" t="s">
        <v>11</v>
      </c>
      <c r="D55" s="98" t="s">
        <v>3</v>
      </c>
      <c r="E55" s="99">
        <v>4487</v>
      </c>
      <c r="F55" s="99"/>
      <c r="G55" s="100">
        <f t="shared" si="0"/>
        <v>0</v>
      </c>
    </row>
    <row r="56" spans="1:7" ht="39.6">
      <c r="A56" s="97">
        <f t="shared" si="1"/>
        <v>46</v>
      </c>
      <c r="B56" s="98" t="s">
        <v>92</v>
      </c>
      <c r="C56" s="97" t="s">
        <v>12</v>
      </c>
      <c r="D56" s="98" t="s">
        <v>3</v>
      </c>
      <c r="E56" s="99">
        <v>11287</v>
      </c>
      <c r="F56" s="99"/>
      <c r="G56" s="100">
        <f t="shared" si="0"/>
        <v>0</v>
      </c>
    </row>
    <row r="57" spans="1:7" ht="52.8">
      <c r="A57" s="97">
        <f t="shared" si="1"/>
        <v>47</v>
      </c>
      <c r="B57" s="98" t="s">
        <v>92</v>
      </c>
      <c r="C57" s="97" t="s">
        <v>13</v>
      </c>
      <c r="D57" s="98" t="s">
        <v>3</v>
      </c>
      <c r="E57" s="99">
        <v>698</v>
      </c>
      <c r="F57" s="99"/>
      <c r="G57" s="100">
        <f t="shared" si="0"/>
        <v>0</v>
      </c>
    </row>
    <row r="58" spans="1:7" ht="52.8">
      <c r="A58" s="97">
        <f t="shared" si="1"/>
        <v>48</v>
      </c>
      <c r="B58" s="98" t="s">
        <v>92</v>
      </c>
      <c r="C58" s="97" t="s">
        <v>99</v>
      </c>
      <c r="D58" s="98" t="s">
        <v>3</v>
      </c>
      <c r="E58" s="99">
        <v>790</v>
      </c>
      <c r="F58" s="99"/>
      <c r="G58" s="100">
        <f t="shared" si="0"/>
        <v>0</v>
      </c>
    </row>
    <row r="59" spans="1:7" ht="66">
      <c r="A59" s="97">
        <f t="shared" si="1"/>
        <v>49</v>
      </c>
      <c r="B59" s="98" t="s">
        <v>92</v>
      </c>
      <c r="C59" s="97" t="s">
        <v>400</v>
      </c>
      <c r="D59" s="98" t="s">
        <v>3</v>
      </c>
      <c r="E59" s="99">
        <v>250</v>
      </c>
      <c r="F59" s="99"/>
      <c r="G59" s="100">
        <f t="shared" si="0"/>
        <v>0</v>
      </c>
    </row>
    <row r="60" spans="1:7" ht="79.2">
      <c r="A60" s="97">
        <f t="shared" ref="A60:A98" si="2">A59+1</f>
        <v>50</v>
      </c>
      <c r="B60" s="98" t="s">
        <v>92</v>
      </c>
      <c r="C60" s="97" t="s">
        <v>14</v>
      </c>
      <c r="D60" s="98" t="s">
        <v>3</v>
      </c>
      <c r="E60" s="99">
        <v>283</v>
      </c>
      <c r="F60" s="99"/>
      <c r="G60" s="100">
        <f t="shared" si="0"/>
        <v>0</v>
      </c>
    </row>
    <row r="61" spans="1:7" ht="26.4">
      <c r="A61" s="97">
        <f t="shared" si="2"/>
        <v>51</v>
      </c>
      <c r="B61" s="98" t="s">
        <v>92</v>
      </c>
      <c r="C61" s="97" t="s">
        <v>100</v>
      </c>
      <c r="D61" s="98" t="s">
        <v>3</v>
      </c>
      <c r="E61" s="99">
        <v>6496</v>
      </c>
      <c r="F61" s="99"/>
      <c r="G61" s="100">
        <f t="shared" si="0"/>
        <v>0</v>
      </c>
    </row>
    <row r="62" spans="1:7" ht="26.4">
      <c r="A62" s="97">
        <f t="shared" si="2"/>
        <v>52</v>
      </c>
      <c r="B62" s="98" t="s">
        <v>92</v>
      </c>
      <c r="C62" s="97" t="s">
        <v>15</v>
      </c>
      <c r="D62" s="98" t="s">
        <v>3</v>
      </c>
      <c r="E62" s="99">
        <v>6496</v>
      </c>
      <c r="F62" s="99"/>
      <c r="G62" s="100">
        <f t="shared" si="0"/>
        <v>0</v>
      </c>
    </row>
    <row r="63" spans="1:7" ht="52.8">
      <c r="A63" s="97">
        <f t="shared" si="2"/>
        <v>53</v>
      </c>
      <c r="B63" s="98" t="s">
        <v>92</v>
      </c>
      <c r="C63" s="97" t="s">
        <v>16</v>
      </c>
      <c r="D63" s="98" t="s">
        <v>3</v>
      </c>
      <c r="E63" s="99">
        <v>3248</v>
      </c>
      <c r="F63" s="99"/>
      <c r="G63" s="100">
        <f t="shared" si="0"/>
        <v>0</v>
      </c>
    </row>
    <row r="64" spans="1:7" ht="39.6">
      <c r="A64" s="97">
        <f t="shared" si="2"/>
        <v>54</v>
      </c>
      <c r="B64" s="98" t="s">
        <v>386</v>
      </c>
      <c r="C64" s="51" t="s">
        <v>385</v>
      </c>
      <c r="D64" s="98" t="s">
        <v>3</v>
      </c>
      <c r="E64" s="99">
        <v>3248</v>
      </c>
      <c r="F64" s="99"/>
      <c r="G64" s="100">
        <f t="shared" si="0"/>
        <v>0</v>
      </c>
    </row>
    <row r="65" spans="1:7" ht="39.6">
      <c r="A65" s="97">
        <f t="shared" si="2"/>
        <v>55</v>
      </c>
      <c r="B65" s="98" t="s">
        <v>92</v>
      </c>
      <c r="C65" s="97" t="s">
        <v>17</v>
      </c>
      <c r="D65" s="98" t="s">
        <v>3</v>
      </c>
      <c r="E65" s="99">
        <v>698</v>
      </c>
      <c r="F65" s="99"/>
      <c r="G65" s="100">
        <f t="shared" ref="G65:G98" si="3">ROUND(E65*F65,2)</f>
        <v>0</v>
      </c>
    </row>
    <row r="66" spans="1:7" ht="39.6">
      <c r="A66" s="97">
        <f t="shared" si="2"/>
        <v>56</v>
      </c>
      <c r="B66" s="98" t="s">
        <v>92</v>
      </c>
      <c r="C66" s="97" t="s">
        <v>18</v>
      </c>
      <c r="D66" s="98" t="s">
        <v>3</v>
      </c>
      <c r="E66" s="99">
        <v>698</v>
      </c>
      <c r="F66" s="99"/>
      <c r="G66" s="100">
        <f t="shared" si="3"/>
        <v>0</v>
      </c>
    </row>
    <row r="67" spans="1:7" ht="39.6">
      <c r="A67" s="97">
        <f t="shared" si="2"/>
        <v>57</v>
      </c>
      <c r="B67" s="98" t="s">
        <v>92</v>
      </c>
      <c r="C67" s="97" t="s">
        <v>19</v>
      </c>
      <c r="D67" s="98" t="s">
        <v>3</v>
      </c>
      <c r="E67" s="99">
        <v>698</v>
      </c>
      <c r="F67" s="99"/>
      <c r="G67" s="100">
        <f t="shared" si="3"/>
        <v>0</v>
      </c>
    </row>
    <row r="68" spans="1:7" ht="52.8">
      <c r="A68" s="97">
        <f t="shared" si="2"/>
        <v>58</v>
      </c>
      <c r="B68" s="98" t="s">
        <v>92</v>
      </c>
      <c r="C68" s="97" t="s">
        <v>101</v>
      </c>
      <c r="D68" s="98" t="s">
        <v>3</v>
      </c>
      <c r="E68" s="99">
        <v>2654</v>
      </c>
      <c r="F68" s="99"/>
      <c r="G68" s="100">
        <f t="shared" si="3"/>
        <v>0</v>
      </c>
    </row>
    <row r="69" spans="1:7" ht="39.6">
      <c r="A69" s="97">
        <f t="shared" si="2"/>
        <v>59</v>
      </c>
      <c r="B69" s="98" t="s">
        <v>92</v>
      </c>
      <c r="C69" s="97" t="s">
        <v>102</v>
      </c>
      <c r="D69" s="98" t="s">
        <v>0</v>
      </c>
      <c r="E69" s="99">
        <v>2681</v>
      </c>
      <c r="F69" s="99"/>
      <c r="G69" s="100">
        <f t="shared" si="3"/>
        <v>0</v>
      </c>
    </row>
    <row r="70" spans="1:7" ht="39.6">
      <c r="A70" s="97">
        <f t="shared" si="2"/>
        <v>60</v>
      </c>
      <c r="B70" s="98" t="s">
        <v>92</v>
      </c>
      <c r="C70" s="97" t="s">
        <v>20</v>
      </c>
      <c r="D70" s="98" t="s">
        <v>1</v>
      </c>
      <c r="E70" s="99">
        <v>194.05</v>
      </c>
      <c r="F70" s="99"/>
      <c r="G70" s="100">
        <f t="shared" si="3"/>
        <v>0</v>
      </c>
    </row>
    <row r="71" spans="1:7" ht="39.6">
      <c r="A71" s="97">
        <f t="shared" si="2"/>
        <v>61</v>
      </c>
      <c r="B71" s="98" t="s">
        <v>92</v>
      </c>
      <c r="C71" s="97" t="s">
        <v>103</v>
      </c>
      <c r="D71" s="98" t="s">
        <v>0</v>
      </c>
      <c r="E71" s="99">
        <v>2681</v>
      </c>
      <c r="F71" s="99"/>
      <c r="G71" s="100">
        <f t="shared" si="3"/>
        <v>0</v>
      </c>
    </row>
    <row r="72" spans="1:7" ht="39.6">
      <c r="A72" s="97">
        <f t="shared" si="2"/>
        <v>62</v>
      </c>
      <c r="B72" s="98" t="s">
        <v>92</v>
      </c>
      <c r="C72" s="97" t="s">
        <v>104</v>
      </c>
      <c r="D72" s="98" t="s">
        <v>0</v>
      </c>
      <c r="E72" s="99">
        <v>4720</v>
      </c>
      <c r="F72" s="99"/>
      <c r="G72" s="100">
        <f t="shared" si="3"/>
        <v>0</v>
      </c>
    </row>
    <row r="73" spans="1:7" ht="26.4">
      <c r="A73" s="97">
        <f t="shared" si="2"/>
        <v>63</v>
      </c>
      <c r="B73" s="98" t="s">
        <v>92</v>
      </c>
      <c r="C73" s="97" t="s">
        <v>399</v>
      </c>
      <c r="D73" s="98" t="s">
        <v>3</v>
      </c>
      <c r="E73" s="99">
        <v>110.35</v>
      </c>
      <c r="F73" s="99"/>
      <c r="G73" s="100">
        <f t="shared" si="3"/>
        <v>0</v>
      </c>
    </row>
    <row r="74" spans="1:7" ht="52.8">
      <c r="A74" s="97">
        <f t="shared" si="2"/>
        <v>64</v>
      </c>
      <c r="B74" s="98" t="s">
        <v>92</v>
      </c>
      <c r="C74" s="97" t="s">
        <v>21</v>
      </c>
      <c r="D74" s="98" t="s">
        <v>8</v>
      </c>
      <c r="E74" s="99">
        <v>31</v>
      </c>
      <c r="F74" s="99"/>
      <c r="G74" s="100">
        <f t="shared" si="3"/>
        <v>0</v>
      </c>
    </row>
    <row r="75" spans="1:7" ht="26.4">
      <c r="A75" s="97">
        <f t="shared" si="2"/>
        <v>65</v>
      </c>
      <c r="B75" s="98" t="s">
        <v>92</v>
      </c>
      <c r="C75" s="97" t="s">
        <v>105</v>
      </c>
      <c r="D75" s="98" t="s">
        <v>8</v>
      </c>
      <c r="E75" s="99">
        <v>57</v>
      </c>
      <c r="F75" s="99"/>
      <c r="G75" s="100">
        <f t="shared" si="3"/>
        <v>0</v>
      </c>
    </row>
    <row r="76" spans="1:7" ht="39.6">
      <c r="A76" s="97">
        <f t="shared" si="2"/>
        <v>66</v>
      </c>
      <c r="B76" s="98" t="s">
        <v>92</v>
      </c>
      <c r="C76" s="97" t="s">
        <v>22</v>
      </c>
      <c r="D76" s="98" t="s">
        <v>3</v>
      </c>
      <c r="E76" s="99">
        <v>133</v>
      </c>
      <c r="F76" s="99"/>
      <c r="G76" s="100">
        <f t="shared" si="3"/>
        <v>0</v>
      </c>
    </row>
    <row r="77" spans="1:7" ht="39.6">
      <c r="A77" s="97">
        <f t="shared" si="2"/>
        <v>67</v>
      </c>
      <c r="B77" s="98" t="s">
        <v>92</v>
      </c>
      <c r="C77" s="97" t="s">
        <v>23</v>
      </c>
      <c r="D77" s="98" t="s">
        <v>3</v>
      </c>
      <c r="E77" s="99">
        <v>188</v>
      </c>
      <c r="F77" s="99"/>
      <c r="G77" s="100">
        <f t="shared" si="3"/>
        <v>0</v>
      </c>
    </row>
    <row r="78" spans="1:7" ht="39.6">
      <c r="A78" s="97">
        <f t="shared" si="2"/>
        <v>68</v>
      </c>
      <c r="B78" s="98" t="s">
        <v>92</v>
      </c>
      <c r="C78" s="97" t="s">
        <v>24</v>
      </c>
      <c r="D78" s="98" t="s">
        <v>3</v>
      </c>
      <c r="E78" s="99">
        <v>442</v>
      </c>
      <c r="F78" s="99"/>
      <c r="G78" s="100">
        <f t="shared" si="3"/>
        <v>0</v>
      </c>
    </row>
    <row r="79" spans="1:7" ht="52.8">
      <c r="A79" s="97">
        <f t="shared" si="2"/>
        <v>69</v>
      </c>
      <c r="B79" s="98" t="s">
        <v>92</v>
      </c>
      <c r="C79" s="97" t="s">
        <v>25</v>
      </c>
      <c r="D79" s="98" t="s">
        <v>0</v>
      </c>
      <c r="E79" s="99">
        <v>36</v>
      </c>
      <c r="F79" s="99"/>
      <c r="G79" s="100">
        <f t="shared" si="3"/>
        <v>0</v>
      </c>
    </row>
    <row r="80" spans="1:7" ht="52.8">
      <c r="A80" s="97">
        <f t="shared" si="2"/>
        <v>70</v>
      </c>
      <c r="B80" s="98" t="s">
        <v>92</v>
      </c>
      <c r="C80" s="97" t="s">
        <v>26</v>
      </c>
      <c r="D80" s="98" t="s">
        <v>1</v>
      </c>
      <c r="E80" s="99">
        <v>35.15</v>
      </c>
      <c r="F80" s="99"/>
      <c r="G80" s="100">
        <f t="shared" si="3"/>
        <v>0</v>
      </c>
    </row>
    <row r="81" spans="1:7" ht="26.4">
      <c r="A81" s="97">
        <f t="shared" si="2"/>
        <v>71</v>
      </c>
      <c r="B81" s="98" t="s">
        <v>92</v>
      </c>
      <c r="C81" s="97" t="s">
        <v>27</v>
      </c>
      <c r="D81" s="98" t="s">
        <v>1</v>
      </c>
      <c r="E81" s="99">
        <v>11.25</v>
      </c>
      <c r="F81" s="99"/>
      <c r="G81" s="100">
        <f t="shared" si="3"/>
        <v>0</v>
      </c>
    </row>
    <row r="82" spans="1:7" ht="52.8">
      <c r="A82" s="97">
        <f t="shared" si="2"/>
        <v>72</v>
      </c>
      <c r="B82" s="98" t="s">
        <v>92</v>
      </c>
      <c r="C82" s="97" t="s">
        <v>28</v>
      </c>
      <c r="D82" s="98" t="s">
        <v>1</v>
      </c>
      <c r="E82" s="99">
        <v>28.7</v>
      </c>
      <c r="F82" s="99"/>
      <c r="G82" s="100">
        <f t="shared" si="3"/>
        <v>0</v>
      </c>
    </row>
    <row r="83" spans="1:7" ht="26.4">
      <c r="A83" s="97">
        <f t="shared" si="2"/>
        <v>73</v>
      </c>
      <c r="B83" s="98" t="s">
        <v>92</v>
      </c>
      <c r="C83" s="97" t="s">
        <v>29</v>
      </c>
      <c r="D83" s="98" t="s">
        <v>30</v>
      </c>
      <c r="E83" s="99">
        <v>0.8</v>
      </c>
      <c r="F83" s="99"/>
      <c r="G83" s="100">
        <f t="shared" si="3"/>
        <v>0</v>
      </c>
    </row>
    <row r="84" spans="1:7" ht="52.8">
      <c r="A84" s="97">
        <f t="shared" si="2"/>
        <v>74</v>
      </c>
      <c r="B84" s="98" t="s">
        <v>92</v>
      </c>
      <c r="C84" s="97" t="s">
        <v>31</v>
      </c>
      <c r="D84" s="98" t="s">
        <v>3</v>
      </c>
      <c r="E84" s="99">
        <v>282</v>
      </c>
      <c r="F84" s="99"/>
      <c r="G84" s="100">
        <f t="shared" si="3"/>
        <v>0</v>
      </c>
    </row>
    <row r="85" spans="1:7" ht="26.4">
      <c r="A85" s="97">
        <f t="shared" si="2"/>
        <v>75</v>
      </c>
      <c r="B85" s="98" t="s">
        <v>92</v>
      </c>
      <c r="C85" s="97" t="s">
        <v>32</v>
      </c>
      <c r="D85" s="98" t="s">
        <v>8</v>
      </c>
      <c r="E85" s="99">
        <v>3</v>
      </c>
      <c r="F85" s="99"/>
      <c r="G85" s="100">
        <f t="shared" si="3"/>
        <v>0</v>
      </c>
    </row>
    <row r="86" spans="1:7" ht="26.4">
      <c r="A86" s="97">
        <f t="shared" si="2"/>
        <v>76</v>
      </c>
      <c r="B86" s="98" t="s">
        <v>92</v>
      </c>
      <c r="C86" s="97" t="s">
        <v>33</v>
      </c>
      <c r="D86" s="98" t="s">
        <v>8</v>
      </c>
      <c r="E86" s="99">
        <v>8</v>
      </c>
      <c r="F86" s="99"/>
      <c r="G86" s="100">
        <f t="shared" si="3"/>
        <v>0</v>
      </c>
    </row>
    <row r="87" spans="1:7" ht="26.4">
      <c r="A87" s="97">
        <f t="shared" si="2"/>
        <v>77</v>
      </c>
      <c r="B87" s="98" t="s">
        <v>92</v>
      </c>
      <c r="C87" s="97" t="s">
        <v>34</v>
      </c>
      <c r="D87" s="98" t="s">
        <v>8</v>
      </c>
      <c r="E87" s="99">
        <v>4</v>
      </c>
      <c r="F87" s="99"/>
      <c r="G87" s="100">
        <f t="shared" si="3"/>
        <v>0</v>
      </c>
    </row>
    <row r="88" spans="1:7" ht="26.4">
      <c r="A88" s="97">
        <f t="shared" si="2"/>
        <v>78</v>
      </c>
      <c r="B88" s="98" t="s">
        <v>92</v>
      </c>
      <c r="C88" s="97" t="s">
        <v>35</v>
      </c>
      <c r="D88" s="98" t="s">
        <v>8</v>
      </c>
      <c r="E88" s="99">
        <v>32</v>
      </c>
      <c r="F88" s="99"/>
      <c r="G88" s="100">
        <f t="shared" si="3"/>
        <v>0</v>
      </c>
    </row>
    <row r="89" spans="1:7" ht="39.6">
      <c r="A89" s="97">
        <f t="shared" si="2"/>
        <v>79</v>
      </c>
      <c r="B89" s="98" t="s">
        <v>92</v>
      </c>
      <c r="C89" s="97" t="s">
        <v>36</v>
      </c>
      <c r="D89" s="98" t="s">
        <v>1</v>
      </c>
      <c r="E89" s="99">
        <v>736.8</v>
      </c>
      <c r="F89" s="99"/>
      <c r="G89" s="100">
        <f t="shared" si="3"/>
        <v>0</v>
      </c>
    </row>
    <row r="90" spans="1:7" ht="39.6">
      <c r="A90" s="97">
        <f t="shared" si="2"/>
        <v>80</v>
      </c>
      <c r="B90" s="98" t="s">
        <v>92</v>
      </c>
      <c r="C90" s="97" t="s">
        <v>133</v>
      </c>
      <c r="D90" s="98" t="s">
        <v>3</v>
      </c>
      <c r="E90" s="99">
        <v>7368</v>
      </c>
      <c r="F90" s="99"/>
      <c r="G90" s="100">
        <f t="shared" si="3"/>
        <v>0</v>
      </c>
    </row>
    <row r="91" spans="1:7" ht="66">
      <c r="A91" s="97">
        <f t="shared" si="2"/>
        <v>81</v>
      </c>
      <c r="B91" s="98" t="s">
        <v>92</v>
      </c>
      <c r="C91" s="97" t="s">
        <v>134</v>
      </c>
      <c r="D91" s="98" t="s">
        <v>8</v>
      </c>
      <c r="E91" s="99">
        <v>104</v>
      </c>
      <c r="F91" s="99"/>
      <c r="G91" s="100">
        <f t="shared" si="3"/>
        <v>0</v>
      </c>
    </row>
    <row r="92" spans="1:7" ht="66">
      <c r="A92" s="97">
        <f t="shared" si="2"/>
        <v>82</v>
      </c>
      <c r="B92" s="98" t="s">
        <v>92</v>
      </c>
      <c r="C92" s="97" t="s">
        <v>135</v>
      </c>
      <c r="D92" s="98" t="s">
        <v>8</v>
      </c>
      <c r="E92" s="99">
        <v>246</v>
      </c>
      <c r="F92" s="99"/>
      <c r="G92" s="100">
        <f t="shared" si="3"/>
        <v>0</v>
      </c>
    </row>
    <row r="93" spans="1:7" ht="52.8">
      <c r="A93" s="97">
        <f t="shared" si="2"/>
        <v>83</v>
      </c>
      <c r="B93" s="98" t="s">
        <v>92</v>
      </c>
      <c r="C93" s="97" t="s">
        <v>136</v>
      </c>
      <c r="D93" s="98" t="s">
        <v>8</v>
      </c>
      <c r="E93" s="99">
        <v>6</v>
      </c>
      <c r="F93" s="99"/>
      <c r="G93" s="100">
        <f t="shared" si="3"/>
        <v>0</v>
      </c>
    </row>
    <row r="94" spans="1:7" ht="52.8">
      <c r="A94" s="97">
        <f t="shared" si="2"/>
        <v>84</v>
      </c>
      <c r="B94" s="98" t="s">
        <v>92</v>
      </c>
      <c r="C94" s="97" t="s">
        <v>137</v>
      </c>
      <c r="D94" s="98" t="s">
        <v>8</v>
      </c>
      <c r="E94" s="99">
        <v>6</v>
      </c>
      <c r="F94" s="99"/>
      <c r="G94" s="100">
        <f t="shared" si="3"/>
        <v>0</v>
      </c>
    </row>
    <row r="95" spans="1:7" ht="39.6">
      <c r="A95" s="97">
        <f t="shared" si="2"/>
        <v>85</v>
      </c>
      <c r="B95" s="98" t="s">
        <v>92</v>
      </c>
      <c r="C95" s="97" t="s">
        <v>37</v>
      </c>
      <c r="D95" s="98" t="s">
        <v>0</v>
      </c>
      <c r="E95" s="99">
        <v>1151</v>
      </c>
      <c r="F95" s="99"/>
      <c r="G95" s="100">
        <f t="shared" si="3"/>
        <v>0</v>
      </c>
    </row>
    <row r="96" spans="1:7" ht="66">
      <c r="A96" s="97">
        <f t="shared" si="2"/>
        <v>86</v>
      </c>
      <c r="B96" s="98" t="s">
        <v>92</v>
      </c>
      <c r="C96" s="97" t="s">
        <v>38</v>
      </c>
      <c r="D96" s="98" t="s">
        <v>1</v>
      </c>
      <c r="E96" s="99">
        <v>25.8</v>
      </c>
      <c r="F96" s="99"/>
      <c r="G96" s="100">
        <f t="shared" si="3"/>
        <v>0</v>
      </c>
    </row>
    <row r="97" spans="1:7" ht="52.8">
      <c r="A97" s="97">
        <f t="shared" si="2"/>
        <v>87</v>
      </c>
      <c r="B97" s="98" t="s">
        <v>92</v>
      </c>
      <c r="C97" s="97" t="s">
        <v>39</v>
      </c>
      <c r="D97" s="98" t="s">
        <v>3</v>
      </c>
      <c r="E97" s="99">
        <v>42.3</v>
      </c>
      <c r="F97" s="99"/>
      <c r="G97" s="100">
        <f t="shared" si="3"/>
        <v>0</v>
      </c>
    </row>
    <row r="98" spans="1:7" ht="39.6">
      <c r="A98" s="97">
        <f t="shared" si="2"/>
        <v>88</v>
      </c>
      <c r="B98" s="98" t="s">
        <v>92</v>
      </c>
      <c r="C98" s="97" t="s">
        <v>40</v>
      </c>
      <c r="D98" s="98" t="s">
        <v>0</v>
      </c>
      <c r="E98" s="99">
        <v>84.6</v>
      </c>
      <c r="F98" s="99"/>
      <c r="G98" s="100">
        <f t="shared" si="3"/>
        <v>0</v>
      </c>
    </row>
    <row r="99" spans="1:7" ht="26.4">
      <c r="A99" s="97">
        <f>A98+1</f>
        <v>89</v>
      </c>
      <c r="B99" s="98" t="s">
        <v>93</v>
      </c>
      <c r="C99" s="97" t="s">
        <v>41</v>
      </c>
      <c r="D99" s="98" t="s">
        <v>0</v>
      </c>
      <c r="E99" s="99">
        <v>9.1999999999999993</v>
      </c>
      <c r="F99" s="99"/>
      <c r="G99" s="100">
        <f t="shared" ref="G99:G117" si="4">ROUND(E99*F99,2)</f>
        <v>0</v>
      </c>
    </row>
    <row r="100" spans="1:7" ht="26.4">
      <c r="A100" s="97">
        <f>A99+1</f>
        <v>90</v>
      </c>
      <c r="B100" s="98" t="s">
        <v>93</v>
      </c>
      <c r="C100" s="97" t="s">
        <v>42</v>
      </c>
      <c r="D100" s="98" t="s">
        <v>1</v>
      </c>
      <c r="E100" s="99">
        <v>139.91999999999999</v>
      </c>
      <c r="F100" s="99"/>
      <c r="G100" s="100">
        <f t="shared" si="4"/>
        <v>0</v>
      </c>
    </row>
    <row r="101" spans="1:7" ht="26.4">
      <c r="A101" s="97">
        <f t="shared" ref="A101:A117" si="5">A100+1</f>
        <v>91</v>
      </c>
      <c r="B101" s="98" t="s">
        <v>93</v>
      </c>
      <c r="C101" s="97" t="s">
        <v>43</v>
      </c>
      <c r="D101" s="98" t="s">
        <v>0</v>
      </c>
      <c r="E101" s="99">
        <v>318</v>
      </c>
      <c r="F101" s="99"/>
      <c r="G101" s="100">
        <f t="shared" si="4"/>
        <v>0</v>
      </c>
    </row>
    <row r="102" spans="1:7" ht="26.4">
      <c r="A102" s="97">
        <f t="shared" si="5"/>
        <v>92</v>
      </c>
      <c r="B102" s="98" t="s">
        <v>93</v>
      </c>
      <c r="C102" s="97" t="s">
        <v>44</v>
      </c>
      <c r="D102" s="98" t="s">
        <v>0</v>
      </c>
      <c r="E102" s="99">
        <v>52</v>
      </c>
      <c r="F102" s="99"/>
      <c r="G102" s="100">
        <f t="shared" si="4"/>
        <v>0</v>
      </c>
    </row>
    <row r="103" spans="1:7" ht="39.6">
      <c r="A103" s="97">
        <f t="shared" si="5"/>
        <v>93</v>
      </c>
      <c r="B103" s="98" t="s">
        <v>93</v>
      </c>
      <c r="C103" s="97" t="s">
        <v>45</v>
      </c>
      <c r="D103" s="98" t="s">
        <v>0</v>
      </c>
      <c r="E103" s="99">
        <v>252</v>
      </c>
      <c r="F103" s="99"/>
      <c r="G103" s="100">
        <f t="shared" si="4"/>
        <v>0</v>
      </c>
    </row>
    <row r="104" spans="1:7" ht="26.4">
      <c r="A104" s="97">
        <f t="shared" si="5"/>
        <v>94</v>
      </c>
      <c r="B104" s="98" t="s">
        <v>93</v>
      </c>
      <c r="C104" s="97" t="s">
        <v>46</v>
      </c>
      <c r="D104" s="98" t="s">
        <v>0</v>
      </c>
      <c r="E104" s="99">
        <v>1008</v>
      </c>
      <c r="F104" s="99"/>
      <c r="G104" s="100">
        <f t="shared" si="4"/>
        <v>0</v>
      </c>
    </row>
    <row r="105" spans="1:7" ht="26.4">
      <c r="A105" s="97">
        <f t="shared" si="5"/>
        <v>95</v>
      </c>
      <c r="B105" s="98" t="s">
        <v>93</v>
      </c>
      <c r="C105" s="97" t="s">
        <v>47</v>
      </c>
      <c r="D105" s="98" t="s">
        <v>0</v>
      </c>
      <c r="E105" s="99">
        <v>16</v>
      </c>
      <c r="F105" s="99"/>
      <c r="G105" s="100">
        <f t="shared" si="4"/>
        <v>0</v>
      </c>
    </row>
    <row r="106" spans="1:7" ht="39.6">
      <c r="A106" s="97">
        <f t="shared" si="5"/>
        <v>96</v>
      </c>
      <c r="B106" s="98" t="s">
        <v>93</v>
      </c>
      <c r="C106" s="97" t="s">
        <v>48</v>
      </c>
      <c r="D106" s="98" t="s">
        <v>0</v>
      </c>
      <c r="E106" s="99">
        <v>16</v>
      </c>
      <c r="F106" s="99"/>
      <c r="G106" s="100">
        <f t="shared" si="4"/>
        <v>0</v>
      </c>
    </row>
    <row r="107" spans="1:7" ht="26.4">
      <c r="A107" s="97">
        <f t="shared" si="5"/>
        <v>97</v>
      </c>
      <c r="B107" s="98" t="s">
        <v>93</v>
      </c>
      <c r="C107" s="97" t="s">
        <v>49</v>
      </c>
      <c r="D107" s="98" t="s">
        <v>0</v>
      </c>
      <c r="E107" s="99">
        <v>116</v>
      </c>
      <c r="F107" s="99"/>
      <c r="G107" s="100">
        <f t="shared" si="4"/>
        <v>0</v>
      </c>
    </row>
    <row r="108" spans="1:7" ht="26.4">
      <c r="A108" s="97">
        <f t="shared" si="5"/>
        <v>98</v>
      </c>
      <c r="B108" s="98" t="s">
        <v>93</v>
      </c>
      <c r="C108" s="97" t="s">
        <v>50</v>
      </c>
      <c r="D108" s="98" t="s">
        <v>51</v>
      </c>
      <c r="E108" s="99">
        <v>6</v>
      </c>
      <c r="F108" s="99"/>
      <c r="G108" s="100">
        <f t="shared" si="4"/>
        <v>0</v>
      </c>
    </row>
    <row r="109" spans="1:7" ht="66">
      <c r="A109" s="97">
        <f t="shared" si="5"/>
        <v>99</v>
      </c>
      <c r="B109" s="98" t="s">
        <v>93</v>
      </c>
      <c r="C109" s="97" t="s">
        <v>52</v>
      </c>
      <c r="D109" s="98" t="s">
        <v>2</v>
      </c>
      <c r="E109" s="99">
        <v>6</v>
      </c>
      <c r="F109" s="99"/>
      <c r="G109" s="100">
        <f t="shared" si="4"/>
        <v>0</v>
      </c>
    </row>
    <row r="110" spans="1:7" ht="26.4">
      <c r="A110" s="97">
        <f t="shared" si="5"/>
        <v>100</v>
      </c>
      <c r="B110" s="98" t="s">
        <v>93</v>
      </c>
      <c r="C110" s="97" t="s">
        <v>53</v>
      </c>
      <c r="D110" s="98" t="s">
        <v>1</v>
      </c>
      <c r="E110" s="99">
        <v>149.12</v>
      </c>
      <c r="F110" s="99"/>
      <c r="G110" s="100">
        <f t="shared" si="4"/>
        <v>0</v>
      </c>
    </row>
    <row r="111" spans="1:7" ht="26.4">
      <c r="A111" s="97">
        <f t="shared" si="5"/>
        <v>101</v>
      </c>
      <c r="B111" s="98" t="s">
        <v>93</v>
      </c>
      <c r="C111" s="97" t="s">
        <v>54</v>
      </c>
      <c r="D111" s="98" t="s">
        <v>1</v>
      </c>
      <c r="E111" s="99">
        <v>131.52000000000001</v>
      </c>
      <c r="F111" s="99"/>
      <c r="G111" s="100">
        <f t="shared" si="4"/>
        <v>0</v>
      </c>
    </row>
    <row r="112" spans="1:7" ht="26.4">
      <c r="A112" s="97">
        <f t="shared" si="5"/>
        <v>102</v>
      </c>
      <c r="B112" s="98" t="s">
        <v>93</v>
      </c>
      <c r="C112" s="97" t="s">
        <v>42</v>
      </c>
      <c r="D112" s="98" t="s">
        <v>1</v>
      </c>
      <c r="E112" s="99">
        <v>108.48</v>
      </c>
      <c r="F112" s="99"/>
      <c r="G112" s="100">
        <f t="shared" si="4"/>
        <v>0</v>
      </c>
    </row>
    <row r="113" spans="1:7" ht="26.4">
      <c r="A113" s="97">
        <f t="shared" si="5"/>
        <v>103</v>
      </c>
      <c r="B113" s="98" t="s">
        <v>93</v>
      </c>
      <c r="C113" s="97" t="s">
        <v>43</v>
      </c>
      <c r="D113" s="98" t="s">
        <v>0</v>
      </c>
      <c r="E113" s="99">
        <v>339</v>
      </c>
      <c r="F113" s="99"/>
      <c r="G113" s="100">
        <f t="shared" si="4"/>
        <v>0</v>
      </c>
    </row>
    <row r="114" spans="1:7" ht="26.4">
      <c r="A114" s="97">
        <f t="shared" si="5"/>
        <v>104</v>
      </c>
      <c r="B114" s="98" t="s">
        <v>93</v>
      </c>
      <c r="C114" s="97" t="s">
        <v>55</v>
      </c>
      <c r="D114" s="98" t="s">
        <v>0</v>
      </c>
      <c r="E114" s="99">
        <v>438</v>
      </c>
      <c r="F114" s="99"/>
      <c r="G114" s="100">
        <f t="shared" si="4"/>
        <v>0</v>
      </c>
    </row>
    <row r="115" spans="1:7" ht="26.4">
      <c r="A115" s="97">
        <f t="shared" si="5"/>
        <v>105</v>
      </c>
      <c r="B115" s="98" t="s">
        <v>93</v>
      </c>
      <c r="C115" s="97" t="s">
        <v>56</v>
      </c>
      <c r="D115" s="98" t="s">
        <v>0</v>
      </c>
      <c r="E115" s="99">
        <v>158</v>
      </c>
      <c r="F115" s="99"/>
      <c r="G115" s="100">
        <f t="shared" si="4"/>
        <v>0</v>
      </c>
    </row>
    <row r="116" spans="1:7" ht="26.4">
      <c r="A116" s="97">
        <f t="shared" si="5"/>
        <v>106</v>
      </c>
      <c r="B116" s="98" t="s">
        <v>93</v>
      </c>
      <c r="C116" s="97" t="s">
        <v>57</v>
      </c>
      <c r="D116" s="98" t="s">
        <v>51</v>
      </c>
      <c r="E116" s="99">
        <v>8</v>
      </c>
      <c r="F116" s="99"/>
      <c r="G116" s="100">
        <f t="shared" si="4"/>
        <v>0</v>
      </c>
    </row>
    <row r="117" spans="1:7" ht="26.4">
      <c r="A117" s="97">
        <f t="shared" si="5"/>
        <v>107</v>
      </c>
      <c r="B117" s="98" t="s">
        <v>93</v>
      </c>
      <c r="C117" s="97" t="s">
        <v>58</v>
      </c>
      <c r="D117" s="98" t="s">
        <v>1</v>
      </c>
      <c r="E117" s="99">
        <v>240</v>
      </c>
      <c r="F117" s="99"/>
      <c r="G117" s="100">
        <f t="shared" si="4"/>
        <v>0</v>
      </c>
    </row>
    <row r="118" spans="1:7" ht="39.6">
      <c r="A118" s="97">
        <f>A117+1</f>
        <v>108</v>
      </c>
      <c r="B118" s="98" t="s">
        <v>94</v>
      </c>
      <c r="C118" s="97" t="s">
        <v>59</v>
      </c>
      <c r="D118" s="98" t="s">
        <v>8</v>
      </c>
      <c r="E118" s="99">
        <v>3</v>
      </c>
      <c r="F118" s="99"/>
      <c r="G118" s="100">
        <f t="shared" ref="G118:G144" si="6">ROUND(E118*F118,2)</f>
        <v>0</v>
      </c>
    </row>
    <row r="119" spans="1:7" ht="52.8">
      <c r="A119" s="97">
        <f>A118+1</f>
        <v>109</v>
      </c>
      <c r="B119" s="98" t="s">
        <v>94</v>
      </c>
      <c r="C119" s="97" t="s">
        <v>60</v>
      </c>
      <c r="D119" s="98" t="s">
        <v>8</v>
      </c>
      <c r="E119" s="99">
        <v>3</v>
      </c>
      <c r="F119" s="99"/>
      <c r="G119" s="100">
        <f t="shared" si="6"/>
        <v>0</v>
      </c>
    </row>
    <row r="120" spans="1:7" ht="39.6">
      <c r="A120" s="97">
        <f t="shared" ref="A120:A144" si="7">A119+1</f>
        <v>110</v>
      </c>
      <c r="B120" s="98" t="s">
        <v>94</v>
      </c>
      <c r="C120" s="97" t="s">
        <v>61</v>
      </c>
      <c r="D120" s="98" t="s">
        <v>8</v>
      </c>
      <c r="E120" s="99">
        <v>2</v>
      </c>
      <c r="F120" s="99"/>
      <c r="G120" s="100">
        <f t="shared" si="6"/>
        <v>0</v>
      </c>
    </row>
    <row r="121" spans="1:7" ht="26.4">
      <c r="A121" s="97">
        <f t="shared" si="7"/>
        <v>111</v>
      </c>
      <c r="B121" s="98" t="s">
        <v>94</v>
      </c>
      <c r="C121" s="97" t="s">
        <v>62</v>
      </c>
      <c r="D121" s="98" t="s">
        <v>8</v>
      </c>
      <c r="E121" s="99">
        <v>4</v>
      </c>
      <c r="F121" s="99"/>
      <c r="G121" s="100">
        <f t="shared" si="6"/>
        <v>0</v>
      </c>
    </row>
    <row r="122" spans="1:7" ht="39.6">
      <c r="A122" s="97">
        <f t="shared" si="7"/>
        <v>112</v>
      </c>
      <c r="B122" s="98" t="s">
        <v>94</v>
      </c>
      <c r="C122" s="97" t="s">
        <v>63</v>
      </c>
      <c r="D122" s="98" t="s">
        <v>8</v>
      </c>
      <c r="E122" s="99">
        <v>2</v>
      </c>
      <c r="F122" s="99"/>
      <c r="G122" s="100">
        <f t="shared" si="6"/>
        <v>0</v>
      </c>
    </row>
    <row r="123" spans="1:7" ht="66">
      <c r="A123" s="97">
        <f t="shared" si="7"/>
        <v>113</v>
      </c>
      <c r="B123" s="98" t="s">
        <v>94</v>
      </c>
      <c r="C123" s="97" t="s">
        <v>64</v>
      </c>
      <c r="D123" s="98" t="s">
        <v>0</v>
      </c>
      <c r="E123" s="99">
        <v>37.5</v>
      </c>
      <c r="F123" s="99"/>
      <c r="G123" s="100">
        <f t="shared" si="6"/>
        <v>0</v>
      </c>
    </row>
    <row r="124" spans="1:7" ht="52.8">
      <c r="A124" s="97">
        <f t="shared" si="7"/>
        <v>114</v>
      </c>
      <c r="B124" s="98" t="s">
        <v>94</v>
      </c>
      <c r="C124" s="97" t="s">
        <v>65</v>
      </c>
      <c r="D124" s="98" t="s">
        <v>0</v>
      </c>
      <c r="E124" s="99">
        <v>772</v>
      </c>
      <c r="F124" s="99"/>
      <c r="G124" s="100">
        <f t="shared" si="6"/>
        <v>0</v>
      </c>
    </row>
    <row r="125" spans="1:7" ht="52.8">
      <c r="A125" s="97">
        <f t="shared" si="7"/>
        <v>115</v>
      </c>
      <c r="B125" s="98" t="s">
        <v>94</v>
      </c>
      <c r="C125" s="97" t="s">
        <v>65</v>
      </c>
      <c r="D125" s="98" t="s">
        <v>0</v>
      </c>
      <c r="E125" s="99">
        <v>225</v>
      </c>
      <c r="F125" s="99"/>
      <c r="G125" s="100">
        <f t="shared" si="6"/>
        <v>0</v>
      </c>
    </row>
    <row r="126" spans="1:7" ht="66">
      <c r="A126" s="97">
        <f t="shared" si="7"/>
        <v>116</v>
      </c>
      <c r="B126" s="98" t="s">
        <v>94</v>
      </c>
      <c r="C126" s="97" t="s">
        <v>66</v>
      </c>
      <c r="D126" s="98" t="s">
        <v>4</v>
      </c>
      <c r="E126" s="99">
        <v>1.4999999999999999E-2</v>
      </c>
      <c r="F126" s="99"/>
      <c r="G126" s="100">
        <f t="shared" si="6"/>
        <v>0</v>
      </c>
    </row>
    <row r="127" spans="1:7" ht="52.8">
      <c r="A127" s="97">
        <f t="shared" si="7"/>
        <v>117</v>
      </c>
      <c r="B127" s="98" t="s">
        <v>94</v>
      </c>
      <c r="C127" s="97" t="s">
        <v>67</v>
      </c>
      <c r="D127" s="98" t="s">
        <v>0</v>
      </c>
      <c r="E127" s="99">
        <v>15</v>
      </c>
      <c r="F127" s="99"/>
      <c r="G127" s="100">
        <f t="shared" si="6"/>
        <v>0</v>
      </c>
    </row>
    <row r="128" spans="1:7" ht="52.8">
      <c r="A128" s="97">
        <f t="shared" si="7"/>
        <v>118</v>
      </c>
      <c r="B128" s="98" t="s">
        <v>94</v>
      </c>
      <c r="C128" s="97" t="s">
        <v>67</v>
      </c>
      <c r="D128" s="98" t="s">
        <v>0</v>
      </c>
      <c r="E128" s="99">
        <v>190</v>
      </c>
      <c r="F128" s="99"/>
      <c r="G128" s="100">
        <f t="shared" si="6"/>
        <v>0</v>
      </c>
    </row>
    <row r="129" spans="1:7" ht="79.2">
      <c r="A129" s="97">
        <f t="shared" si="7"/>
        <v>119</v>
      </c>
      <c r="B129" s="98" t="s">
        <v>94</v>
      </c>
      <c r="C129" s="97" t="s">
        <v>68</v>
      </c>
      <c r="D129" s="98" t="s">
        <v>0</v>
      </c>
      <c r="E129" s="99">
        <v>190</v>
      </c>
      <c r="F129" s="99"/>
      <c r="G129" s="100">
        <f t="shared" si="6"/>
        <v>0</v>
      </c>
    </row>
    <row r="130" spans="1:7" ht="66">
      <c r="A130" s="97">
        <f t="shared" si="7"/>
        <v>120</v>
      </c>
      <c r="B130" s="98" t="s">
        <v>94</v>
      </c>
      <c r="C130" s="97" t="s">
        <v>69</v>
      </c>
      <c r="D130" s="98" t="s">
        <v>70</v>
      </c>
      <c r="E130" s="99">
        <v>4</v>
      </c>
      <c r="F130" s="99"/>
      <c r="G130" s="100">
        <f t="shared" si="6"/>
        <v>0</v>
      </c>
    </row>
    <row r="131" spans="1:7" ht="66">
      <c r="A131" s="97">
        <f t="shared" si="7"/>
        <v>121</v>
      </c>
      <c r="B131" s="98" t="s">
        <v>94</v>
      </c>
      <c r="C131" s="97" t="s">
        <v>71</v>
      </c>
      <c r="D131" s="98" t="s">
        <v>70</v>
      </c>
      <c r="E131" s="99">
        <v>4</v>
      </c>
      <c r="F131" s="99"/>
      <c r="G131" s="100">
        <f t="shared" si="6"/>
        <v>0</v>
      </c>
    </row>
    <row r="132" spans="1:7" ht="26.4">
      <c r="A132" s="97">
        <f t="shared" si="7"/>
        <v>122</v>
      </c>
      <c r="B132" s="98" t="s">
        <v>94</v>
      </c>
      <c r="C132" s="97" t="s">
        <v>72</v>
      </c>
      <c r="D132" s="98" t="s">
        <v>8</v>
      </c>
      <c r="E132" s="99">
        <v>1</v>
      </c>
      <c r="F132" s="99"/>
      <c r="G132" s="100">
        <f t="shared" si="6"/>
        <v>0</v>
      </c>
    </row>
    <row r="133" spans="1:7" ht="52.8">
      <c r="A133" s="97">
        <f t="shared" si="7"/>
        <v>123</v>
      </c>
      <c r="B133" s="98" t="s">
        <v>94</v>
      </c>
      <c r="C133" s="97" t="s">
        <v>73</v>
      </c>
      <c r="D133" s="98" t="s">
        <v>74</v>
      </c>
      <c r="E133" s="99">
        <v>1</v>
      </c>
      <c r="F133" s="99"/>
      <c r="G133" s="100">
        <f t="shared" si="6"/>
        <v>0</v>
      </c>
    </row>
    <row r="134" spans="1:7" ht="39.6">
      <c r="A134" s="97">
        <f t="shared" si="7"/>
        <v>124</v>
      </c>
      <c r="B134" s="98" t="s">
        <v>94</v>
      </c>
      <c r="C134" s="97" t="s">
        <v>75</v>
      </c>
      <c r="D134" s="98" t="s">
        <v>76</v>
      </c>
      <c r="E134" s="99">
        <v>1</v>
      </c>
      <c r="F134" s="99"/>
      <c r="G134" s="100">
        <f t="shared" si="6"/>
        <v>0</v>
      </c>
    </row>
    <row r="135" spans="1:7" ht="52.8">
      <c r="A135" s="97">
        <f t="shared" si="7"/>
        <v>125</v>
      </c>
      <c r="B135" s="98" t="s">
        <v>94</v>
      </c>
      <c r="C135" s="97" t="s">
        <v>77</v>
      </c>
      <c r="D135" s="98" t="s">
        <v>78</v>
      </c>
      <c r="E135" s="99">
        <v>2</v>
      </c>
      <c r="F135" s="99"/>
      <c r="G135" s="100">
        <f t="shared" si="6"/>
        <v>0</v>
      </c>
    </row>
    <row r="136" spans="1:7" ht="26.4">
      <c r="A136" s="97">
        <f t="shared" si="7"/>
        <v>126</v>
      </c>
      <c r="B136" s="98" t="s">
        <v>94</v>
      </c>
      <c r="C136" s="97" t="s">
        <v>79</v>
      </c>
      <c r="D136" s="98" t="s">
        <v>80</v>
      </c>
      <c r="E136" s="99">
        <v>10</v>
      </c>
      <c r="F136" s="99"/>
      <c r="G136" s="100">
        <f t="shared" si="6"/>
        <v>0</v>
      </c>
    </row>
    <row r="137" spans="1:7" ht="26.4">
      <c r="A137" s="97">
        <f t="shared" si="7"/>
        <v>127</v>
      </c>
      <c r="B137" s="98" t="s">
        <v>94</v>
      </c>
      <c r="C137" s="97" t="s">
        <v>81</v>
      </c>
      <c r="D137" s="102"/>
      <c r="E137" s="80"/>
      <c r="F137" s="80"/>
      <c r="G137" s="100">
        <f t="shared" si="6"/>
        <v>0</v>
      </c>
    </row>
    <row r="138" spans="1:7" ht="26.4">
      <c r="A138" s="97">
        <f t="shared" si="7"/>
        <v>128</v>
      </c>
      <c r="B138" s="98" t="s">
        <v>94</v>
      </c>
      <c r="C138" s="97" t="s">
        <v>82</v>
      </c>
      <c r="D138" s="98" t="s">
        <v>83</v>
      </c>
      <c r="E138" s="99">
        <v>4</v>
      </c>
      <c r="F138" s="99"/>
      <c r="G138" s="100">
        <f t="shared" si="6"/>
        <v>0</v>
      </c>
    </row>
    <row r="139" spans="1:7" ht="26.4">
      <c r="A139" s="97">
        <f t="shared" si="7"/>
        <v>129</v>
      </c>
      <c r="B139" s="98" t="s">
        <v>94</v>
      </c>
      <c r="C139" s="97" t="s">
        <v>84</v>
      </c>
      <c r="D139" s="98" t="s">
        <v>83</v>
      </c>
      <c r="E139" s="99">
        <v>4</v>
      </c>
      <c r="F139" s="99"/>
      <c r="G139" s="100">
        <f t="shared" si="6"/>
        <v>0</v>
      </c>
    </row>
    <row r="140" spans="1:7" ht="39.6">
      <c r="A140" s="97">
        <f t="shared" si="7"/>
        <v>130</v>
      </c>
      <c r="B140" s="98" t="s">
        <v>94</v>
      </c>
      <c r="C140" s="97" t="s">
        <v>85</v>
      </c>
      <c r="D140" s="98" t="s">
        <v>83</v>
      </c>
      <c r="E140" s="99">
        <v>2</v>
      </c>
      <c r="F140" s="99"/>
      <c r="G140" s="100">
        <f t="shared" si="6"/>
        <v>0</v>
      </c>
    </row>
    <row r="141" spans="1:7" ht="39.6">
      <c r="A141" s="97">
        <f t="shared" si="7"/>
        <v>131</v>
      </c>
      <c r="B141" s="98" t="s">
        <v>94</v>
      </c>
      <c r="C141" s="97" t="s">
        <v>86</v>
      </c>
      <c r="D141" s="98" t="s">
        <v>1</v>
      </c>
      <c r="E141" s="99">
        <v>85</v>
      </c>
      <c r="F141" s="99"/>
      <c r="G141" s="100">
        <f t="shared" si="6"/>
        <v>0</v>
      </c>
    </row>
    <row r="142" spans="1:7" ht="66">
      <c r="A142" s="97">
        <f t="shared" si="7"/>
        <v>132</v>
      </c>
      <c r="B142" s="98" t="s">
        <v>94</v>
      </c>
      <c r="C142" s="97" t="s">
        <v>87</v>
      </c>
      <c r="D142" s="98" t="s">
        <v>8</v>
      </c>
      <c r="E142" s="99">
        <v>26</v>
      </c>
      <c r="F142" s="99"/>
      <c r="G142" s="100">
        <f t="shared" si="6"/>
        <v>0</v>
      </c>
    </row>
    <row r="143" spans="1:7" ht="52.8">
      <c r="A143" s="97">
        <f t="shared" si="7"/>
        <v>133</v>
      </c>
      <c r="B143" s="98" t="s">
        <v>94</v>
      </c>
      <c r="C143" s="97" t="s">
        <v>88</v>
      </c>
      <c r="D143" s="98" t="s">
        <v>0</v>
      </c>
      <c r="E143" s="99">
        <v>40</v>
      </c>
      <c r="F143" s="99"/>
      <c r="G143" s="100">
        <f t="shared" si="6"/>
        <v>0</v>
      </c>
    </row>
    <row r="144" spans="1:7" ht="26.4">
      <c r="A144" s="97">
        <f t="shared" si="7"/>
        <v>134</v>
      </c>
      <c r="B144" s="98" t="s">
        <v>94</v>
      </c>
      <c r="C144" s="97" t="s">
        <v>89</v>
      </c>
      <c r="D144" s="98" t="s">
        <v>8</v>
      </c>
      <c r="E144" s="99">
        <v>10</v>
      </c>
      <c r="F144" s="99"/>
      <c r="G144" s="100">
        <f t="shared" si="6"/>
        <v>0</v>
      </c>
    </row>
    <row r="145" spans="1:7" ht="19.95" customHeight="1">
      <c r="A145" s="16"/>
      <c r="B145" s="19"/>
      <c r="C145" s="17"/>
      <c r="D145" s="18"/>
      <c r="E145" s="47"/>
      <c r="F145" s="30" t="s">
        <v>235</v>
      </c>
      <c r="G145" s="20">
        <f>SUM(G11:G144)</f>
        <v>0</v>
      </c>
    </row>
    <row r="146" spans="1:7" ht="19.95" customHeight="1">
      <c r="A146" s="16"/>
      <c r="B146" s="19"/>
      <c r="C146" s="17"/>
      <c r="D146" s="18"/>
      <c r="E146" s="47"/>
      <c r="F146" s="30" t="s">
        <v>90</v>
      </c>
      <c r="G146" s="20">
        <f>G147-G145</f>
        <v>0</v>
      </c>
    </row>
    <row r="147" spans="1:7" ht="19.95" customHeight="1">
      <c r="A147" s="16"/>
      <c r="B147" s="19"/>
      <c r="C147" s="17"/>
      <c r="D147" s="18"/>
      <c r="E147" s="47"/>
      <c r="F147" s="30" t="s">
        <v>236</v>
      </c>
      <c r="G147" s="20">
        <f>ROUND(G145*1.23,2)</f>
        <v>0</v>
      </c>
    </row>
    <row r="148" spans="1:7">
      <c r="A148" s="103"/>
      <c r="B148" s="104"/>
      <c r="C148" s="105"/>
      <c r="D148" s="103"/>
      <c r="E148" s="47"/>
      <c r="F148" s="47"/>
      <c r="G148" s="47"/>
    </row>
    <row r="149" spans="1:7">
      <c r="A149" s="103"/>
      <c r="B149" s="104"/>
      <c r="C149" s="105"/>
      <c r="D149" s="103"/>
      <c r="E149" s="47"/>
      <c r="F149" s="47"/>
      <c r="G149" s="47"/>
    </row>
    <row r="150" spans="1:7">
      <c r="A150" s="106"/>
      <c r="B150" s="107"/>
      <c r="C150" s="108"/>
      <c r="D150" s="106"/>
      <c r="E150" s="109"/>
      <c r="F150" s="109"/>
      <c r="G150" s="109"/>
    </row>
    <row r="151" spans="1:7" ht="33.6" customHeight="1">
      <c r="A151" s="57" t="s">
        <v>238</v>
      </c>
      <c r="B151" s="58"/>
      <c r="C151" s="59" t="s">
        <v>239</v>
      </c>
      <c r="D151" s="58"/>
      <c r="E151" s="60"/>
      <c r="F151" s="60"/>
      <c r="G151" s="26"/>
    </row>
    <row r="152" spans="1:7" s="9" customFormat="1">
      <c r="A152" s="57"/>
      <c r="B152" s="58"/>
      <c r="C152" s="59"/>
      <c r="D152" s="58"/>
      <c r="E152" s="60"/>
      <c r="F152" s="60"/>
      <c r="G152" s="26"/>
    </row>
    <row r="153" spans="1:7" s="9" customFormat="1" ht="33.6" customHeight="1">
      <c r="A153" s="21" t="s">
        <v>208</v>
      </c>
      <c r="B153" s="12" t="s">
        <v>209</v>
      </c>
      <c r="C153" s="13" t="s">
        <v>210</v>
      </c>
      <c r="D153" s="13" t="s">
        <v>211</v>
      </c>
      <c r="E153" s="49" t="s">
        <v>212</v>
      </c>
      <c r="F153" s="15" t="s">
        <v>213</v>
      </c>
      <c r="G153" s="24" t="s">
        <v>214</v>
      </c>
    </row>
    <row r="154" spans="1:7" s="9" customFormat="1">
      <c r="A154" s="31">
        <v>1</v>
      </c>
      <c r="B154" s="32">
        <v>2</v>
      </c>
      <c r="C154" s="33">
        <v>3</v>
      </c>
      <c r="D154" s="34">
        <v>4</v>
      </c>
      <c r="E154" s="50">
        <v>5</v>
      </c>
      <c r="F154" s="37">
        <v>6</v>
      </c>
      <c r="G154" s="36">
        <v>7</v>
      </c>
    </row>
    <row r="155" spans="1:7" s="9" customFormat="1" ht="52.8">
      <c r="A155" s="13">
        <v>1</v>
      </c>
      <c r="B155" s="13" t="s">
        <v>245</v>
      </c>
      <c r="C155" s="39" t="s">
        <v>298</v>
      </c>
      <c r="D155" s="40" t="s">
        <v>3</v>
      </c>
      <c r="E155" s="46">
        <v>360</v>
      </c>
      <c r="F155" s="41"/>
      <c r="G155" s="41">
        <f>ROUND(E155*F155,2)</f>
        <v>0</v>
      </c>
    </row>
    <row r="156" spans="1:7" s="9" customFormat="1" ht="79.2">
      <c r="A156" s="13">
        <f>1+A155</f>
        <v>2</v>
      </c>
      <c r="B156" s="13" t="s">
        <v>245</v>
      </c>
      <c r="C156" s="42" t="s">
        <v>299</v>
      </c>
      <c r="D156" s="40" t="s">
        <v>3</v>
      </c>
      <c r="E156" s="48">
        <v>100</v>
      </c>
      <c r="F156" s="41"/>
      <c r="G156" s="41">
        <f t="shared" ref="G156:G205" si="8">ROUND(E156*F156,2)</f>
        <v>0</v>
      </c>
    </row>
    <row r="157" spans="1:7" s="9" customFormat="1" ht="66">
      <c r="A157" s="13">
        <f t="shared" ref="A157:A207" si="9">1+A156</f>
        <v>3</v>
      </c>
      <c r="B157" s="13" t="s">
        <v>245</v>
      </c>
      <c r="C157" s="39" t="s">
        <v>300</v>
      </c>
      <c r="D157" s="40" t="s">
        <v>3</v>
      </c>
      <c r="E157" s="48">
        <v>1640</v>
      </c>
      <c r="F157" s="41"/>
      <c r="G157" s="41">
        <f t="shared" si="8"/>
        <v>0</v>
      </c>
    </row>
    <row r="158" spans="1:7" s="9" customFormat="1" ht="66">
      <c r="A158" s="13">
        <f t="shared" si="9"/>
        <v>4</v>
      </c>
      <c r="B158" s="13" t="s">
        <v>245</v>
      </c>
      <c r="C158" s="42" t="s">
        <v>301</v>
      </c>
      <c r="D158" s="40" t="s">
        <v>3</v>
      </c>
      <c r="E158" s="48">
        <v>65</v>
      </c>
      <c r="F158" s="41"/>
      <c r="G158" s="41">
        <f t="shared" si="8"/>
        <v>0</v>
      </c>
    </row>
    <row r="159" spans="1:7" s="9" customFormat="1" ht="26.4">
      <c r="A159" s="13">
        <f t="shared" si="9"/>
        <v>5</v>
      </c>
      <c r="B159" s="40"/>
      <c r="C159" s="42" t="s">
        <v>302</v>
      </c>
      <c r="D159" s="40" t="s">
        <v>0</v>
      </c>
      <c r="E159" s="48">
        <v>200</v>
      </c>
      <c r="F159" s="41"/>
      <c r="G159" s="41">
        <f t="shared" si="8"/>
        <v>0</v>
      </c>
    </row>
    <row r="160" spans="1:7" s="9" customFormat="1" ht="66">
      <c r="A160" s="13">
        <f t="shared" si="9"/>
        <v>6</v>
      </c>
      <c r="B160" s="13" t="s">
        <v>245</v>
      </c>
      <c r="C160" s="42" t="s">
        <v>303</v>
      </c>
      <c r="D160" s="40" t="s">
        <v>3</v>
      </c>
      <c r="E160" s="48">
        <v>450</v>
      </c>
      <c r="F160" s="41"/>
      <c r="G160" s="41">
        <f t="shared" si="8"/>
        <v>0</v>
      </c>
    </row>
    <row r="161" spans="1:7" s="9" customFormat="1" ht="52.8">
      <c r="A161" s="13">
        <f t="shared" si="9"/>
        <v>7</v>
      </c>
      <c r="B161" s="13" t="s">
        <v>245</v>
      </c>
      <c r="C161" s="42" t="s">
        <v>106</v>
      </c>
      <c r="D161" s="40" t="s">
        <v>297</v>
      </c>
      <c r="E161" s="46">
        <v>90</v>
      </c>
      <c r="F161" s="41"/>
      <c r="G161" s="41">
        <f t="shared" si="8"/>
        <v>0</v>
      </c>
    </row>
    <row r="162" spans="1:7" s="9" customFormat="1" ht="52.8">
      <c r="A162" s="13">
        <f t="shared" si="9"/>
        <v>8</v>
      </c>
      <c r="B162" s="13" t="s">
        <v>245</v>
      </c>
      <c r="C162" s="39" t="s">
        <v>246</v>
      </c>
      <c r="D162" s="40" t="s">
        <v>3</v>
      </c>
      <c r="E162" s="48">
        <v>5</v>
      </c>
      <c r="F162" s="41"/>
      <c r="G162" s="41">
        <f t="shared" si="8"/>
        <v>0</v>
      </c>
    </row>
    <row r="163" spans="1:7" s="9" customFormat="1" ht="39.6">
      <c r="A163" s="13">
        <f t="shared" si="9"/>
        <v>9</v>
      </c>
      <c r="B163" s="13" t="s">
        <v>245</v>
      </c>
      <c r="C163" s="39" t="s">
        <v>107</v>
      </c>
      <c r="D163" s="40" t="s">
        <v>0</v>
      </c>
      <c r="E163" s="46">
        <v>1835</v>
      </c>
      <c r="F163" s="41"/>
      <c r="G163" s="41">
        <f t="shared" si="8"/>
        <v>0</v>
      </c>
    </row>
    <row r="164" spans="1:7" s="9" customFormat="1" ht="26.4">
      <c r="A164" s="13">
        <f t="shared" si="9"/>
        <v>10</v>
      </c>
      <c r="B164" s="13" t="s">
        <v>245</v>
      </c>
      <c r="C164" s="39" t="s">
        <v>108</v>
      </c>
      <c r="D164" s="40" t="s">
        <v>0</v>
      </c>
      <c r="E164" s="48">
        <v>80</v>
      </c>
      <c r="F164" s="41"/>
      <c r="G164" s="41">
        <f t="shared" si="8"/>
        <v>0</v>
      </c>
    </row>
    <row r="165" spans="1:7" s="9" customFormat="1" ht="26.4">
      <c r="A165" s="13">
        <f t="shared" si="9"/>
        <v>11</v>
      </c>
      <c r="B165" s="13" t="s">
        <v>245</v>
      </c>
      <c r="C165" s="39" t="s">
        <v>109</v>
      </c>
      <c r="D165" s="40" t="s">
        <v>0</v>
      </c>
      <c r="E165" s="48">
        <v>80</v>
      </c>
      <c r="F165" s="41"/>
      <c r="G165" s="41">
        <f t="shared" si="8"/>
        <v>0</v>
      </c>
    </row>
    <row r="166" spans="1:7" s="9" customFormat="1" ht="39.6">
      <c r="A166" s="13">
        <f t="shared" si="9"/>
        <v>12</v>
      </c>
      <c r="B166" s="13" t="s">
        <v>245</v>
      </c>
      <c r="C166" s="43" t="s">
        <v>304</v>
      </c>
      <c r="D166" s="40" t="s">
        <v>297</v>
      </c>
      <c r="E166" s="48">
        <v>4.8</v>
      </c>
      <c r="F166" s="44"/>
      <c r="G166" s="41">
        <f t="shared" si="8"/>
        <v>0</v>
      </c>
    </row>
    <row r="167" spans="1:7" s="9" customFormat="1" ht="39.6">
      <c r="A167" s="13">
        <f t="shared" si="9"/>
        <v>13</v>
      </c>
      <c r="B167" s="13" t="s">
        <v>247</v>
      </c>
      <c r="C167" s="39" t="s">
        <v>248</v>
      </c>
      <c r="D167" s="40" t="s">
        <v>7</v>
      </c>
      <c r="E167" s="48">
        <v>1</v>
      </c>
      <c r="F167" s="44"/>
      <c r="G167" s="41">
        <f t="shared" si="8"/>
        <v>0</v>
      </c>
    </row>
    <row r="168" spans="1:7" s="9" customFormat="1" ht="39.6">
      <c r="A168" s="13">
        <f t="shared" si="9"/>
        <v>14</v>
      </c>
      <c r="B168" s="13" t="s">
        <v>249</v>
      </c>
      <c r="C168" s="39" t="s">
        <v>305</v>
      </c>
      <c r="D168" s="40" t="s">
        <v>297</v>
      </c>
      <c r="E168" s="46">
        <v>929</v>
      </c>
      <c r="F168" s="41"/>
      <c r="G168" s="41">
        <f t="shared" si="8"/>
        <v>0</v>
      </c>
    </row>
    <row r="169" spans="1:7" s="9" customFormat="1" ht="39.6">
      <c r="A169" s="13">
        <f t="shared" si="9"/>
        <v>15</v>
      </c>
      <c r="B169" s="13" t="s">
        <v>249</v>
      </c>
      <c r="C169" s="39" t="s">
        <v>110</v>
      </c>
      <c r="D169" s="40" t="s">
        <v>3</v>
      </c>
      <c r="E169" s="48">
        <v>7374</v>
      </c>
      <c r="F169" s="41"/>
      <c r="G169" s="41">
        <f t="shared" si="8"/>
        <v>0</v>
      </c>
    </row>
    <row r="170" spans="1:7" s="9" customFormat="1" ht="39.6">
      <c r="A170" s="13">
        <f t="shared" si="9"/>
        <v>16</v>
      </c>
      <c r="B170" s="13" t="s">
        <v>250</v>
      </c>
      <c r="C170" s="42" t="s">
        <v>306</v>
      </c>
      <c r="D170" s="40" t="s">
        <v>297</v>
      </c>
      <c r="E170" s="46">
        <v>1933.9</v>
      </c>
      <c r="F170" s="41"/>
      <c r="G170" s="41">
        <f t="shared" si="8"/>
        <v>0</v>
      </c>
    </row>
    <row r="171" spans="1:7" s="9" customFormat="1" ht="39.6">
      <c r="A171" s="13">
        <f t="shared" si="9"/>
        <v>17</v>
      </c>
      <c r="B171" s="13" t="s">
        <v>250</v>
      </c>
      <c r="C171" s="42" t="s">
        <v>307</v>
      </c>
      <c r="D171" s="40" t="s">
        <v>297</v>
      </c>
      <c r="E171" s="48">
        <v>1678</v>
      </c>
      <c r="F171" s="41"/>
      <c r="G171" s="41">
        <f t="shared" si="8"/>
        <v>0</v>
      </c>
    </row>
    <row r="172" spans="1:7" s="9" customFormat="1" ht="52.8">
      <c r="A172" s="13">
        <f t="shared" si="9"/>
        <v>18</v>
      </c>
      <c r="B172" s="13" t="s">
        <v>250</v>
      </c>
      <c r="C172" s="42" t="s">
        <v>308</v>
      </c>
      <c r="D172" s="40" t="s">
        <v>3</v>
      </c>
      <c r="E172" s="46">
        <v>1828</v>
      </c>
      <c r="F172" s="41"/>
      <c r="G172" s="41">
        <f t="shared" si="8"/>
        <v>0</v>
      </c>
    </row>
    <row r="173" spans="1:7" s="9" customFormat="1" ht="52.8">
      <c r="A173" s="13">
        <f t="shared" si="9"/>
        <v>19</v>
      </c>
      <c r="B173" s="13" t="s">
        <v>251</v>
      </c>
      <c r="C173" s="39" t="s">
        <v>309</v>
      </c>
      <c r="D173" s="40" t="s">
        <v>297</v>
      </c>
      <c r="E173" s="46">
        <v>22.4</v>
      </c>
      <c r="F173" s="41"/>
      <c r="G173" s="41">
        <f t="shared" si="8"/>
        <v>0</v>
      </c>
    </row>
    <row r="174" spans="1:7" s="9" customFormat="1" ht="52.8">
      <c r="A174" s="13">
        <f t="shared" si="9"/>
        <v>20</v>
      </c>
      <c r="B174" s="13" t="s">
        <v>251</v>
      </c>
      <c r="C174" s="42" t="s">
        <v>111</v>
      </c>
      <c r="D174" s="40" t="s">
        <v>3</v>
      </c>
      <c r="E174" s="46">
        <v>50</v>
      </c>
      <c r="F174" s="41"/>
      <c r="G174" s="41">
        <f t="shared" si="8"/>
        <v>0</v>
      </c>
    </row>
    <row r="175" spans="1:7" s="9" customFormat="1" ht="26.4">
      <c r="A175" s="13">
        <f t="shared" si="9"/>
        <v>21</v>
      </c>
      <c r="B175" s="13" t="s">
        <v>245</v>
      </c>
      <c r="C175" s="42" t="s">
        <v>310</v>
      </c>
      <c r="D175" s="40" t="s">
        <v>297</v>
      </c>
      <c r="E175" s="46">
        <v>1510.5</v>
      </c>
      <c r="F175" s="41"/>
      <c r="G175" s="41">
        <f t="shared" si="8"/>
        <v>0</v>
      </c>
    </row>
    <row r="176" spans="1:7" s="9" customFormat="1" ht="39.6">
      <c r="A176" s="13">
        <f t="shared" si="9"/>
        <v>22</v>
      </c>
      <c r="B176" s="13" t="s">
        <v>252</v>
      </c>
      <c r="C176" s="39" t="s">
        <v>311</v>
      </c>
      <c r="D176" s="40" t="s">
        <v>3</v>
      </c>
      <c r="E176" s="46">
        <v>10</v>
      </c>
      <c r="F176" s="41"/>
      <c r="G176" s="41">
        <f t="shared" si="8"/>
        <v>0</v>
      </c>
    </row>
    <row r="177" spans="1:7" s="9" customFormat="1" ht="26.4">
      <c r="A177" s="13">
        <f t="shared" si="9"/>
        <v>23</v>
      </c>
      <c r="B177" s="13" t="s">
        <v>253</v>
      </c>
      <c r="C177" s="43" t="s">
        <v>112</v>
      </c>
      <c r="D177" s="40" t="s">
        <v>297</v>
      </c>
      <c r="E177" s="46">
        <v>7.5</v>
      </c>
      <c r="F177" s="44"/>
      <c r="G177" s="41">
        <f t="shared" si="8"/>
        <v>0</v>
      </c>
    </row>
    <row r="178" spans="1:7" s="9" customFormat="1" ht="39.6">
      <c r="A178" s="13">
        <f t="shared" si="9"/>
        <v>24</v>
      </c>
      <c r="B178" s="13" t="s">
        <v>253</v>
      </c>
      <c r="C178" s="39" t="s">
        <v>113</v>
      </c>
      <c r="D178" s="40" t="s">
        <v>3</v>
      </c>
      <c r="E178" s="46">
        <v>50</v>
      </c>
      <c r="F178" s="41"/>
      <c r="G178" s="41">
        <f t="shared" si="8"/>
        <v>0</v>
      </c>
    </row>
    <row r="179" spans="1:7" s="9" customFormat="1" ht="26.4">
      <c r="A179" s="13">
        <f t="shared" si="9"/>
        <v>25</v>
      </c>
      <c r="B179" s="13" t="s">
        <v>253</v>
      </c>
      <c r="C179" s="39" t="s">
        <v>254</v>
      </c>
      <c r="D179" s="40" t="s">
        <v>0</v>
      </c>
      <c r="E179" s="48">
        <v>40</v>
      </c>
      <c r="F179" s="44"/>
      <c r="G179" s="41">
        <f t="shared" si="8"/>
        <v>0</v>
      </c>
    </row>
    <row r="180" spans="1:7" s="9" customFormat="1" ht="52.8">
      <c r="A180" s="13">
        <f t="shared" si="9"/>
        <v>26</v>
      </c>
      <c r="B180" s="13" t="s">
        <v>253</v>
      </c>
      <c r="C180" s="39" t="s">
        <v>114</v>
      </c>
      <c r="D180" s="40" t="s">
        <v>3</v>
      </c>
      <c r="E180" s="46">
        <v>116</v>
      </c>
      <c r="F180" s="44"/>
      <c r="G180" s="41">
        <f t="shared" si="8"/>
        <v>0</v>
      </c>
    </row>
    <row r="181" spans="1:7" s="9" customFormat="1" ht="52.8">
      <c r="A181" s="13">
        <f t="shared" si="9"/>
        <v>27</v>
      </c>
      <c r="B181" s="13" t="s">
        <v>255</v>
      </c>
      <c r="C181" s="39" t="s">
        <v>115</v>
      </c>
      <c r="D181" s="40" t="s">
        <v>297</v>
      </c>
      <c r="E181" s="48">
        <v>36</v>
      </c>
      <c r="F181" s="41"/>
      <c r="G181" s="41">
        <f t="shared" si="8"/>
        <v>0</v>
      </c>
    </row>
    <row r="182" spans="1:7" s="9" customFormat="1" ht="26.4">
      <c r="A182" s="13">
        <f t="shared" si="9"/>
        <v>28</v>
      </c>
      <c r="B182" s="13" t="s">
        <v>256</v>
      </c>
      <c r="C182" s="43" t="s">
        <v>257</v>
      </c>
      <c r="D182" s="40" t="s">
        <v>297</v>
      </c>
      <c r="E182" s="46">
        <v>4.3899999999999997</v>
      </c>
      <c r="F182" s="44"/>
      <c r="G182" s="41">
        <f t="shared" si="8"/>
        <v>0</v>
      </c>
    </row>
    <row r="183" spans="1:7" s="9" customFormat="1" ht="26.4">
      <c r="A183" s="13">
        <f t="shared" si="9"/>
        <v>29</v>
      </c>
      <c r="B183" s="13" t="s">
        <v>256</v>
      </c>
      <c r="C183" s="43" t="s">
        <v>116</v>
      </c>
      <c r="D183" s="40" t="s">
        <v>297</v>
      </c>
      <c r="E183" s="46">
        <v>7.26</v>
      </c>
      <c r="F183" s="44"/>
      <c r="G183" s="41">
        <f t="shared" si="8"/>
        <v>0</v>
      </c>
    </row>
    <row r="184" spans="1:7" s="9" customFormat="1" ht="39.6">
      <c r="A184" s="13">
        <f t="shared" si="9"/>
        <v>30</v>
      </c>
      <c r="B184" s="13" t="s">
        <v>258</v>
      </c>
      <c r="C184" s="39" t="s">
        <v>117</v>
      </c>
      <c r="D184" s="40" t="s">
        <v>0</v>
      </c>
      <c r="E184" s="48">
        <v>1500</v>
      </c>
      <c r="F184" s="41"/>
      <c r="G184" s="41">
        <f t="shared" si="8"/>
        <v>0</v>
      </c>
    </row>
    <row r="185" spans="1:7" s="9" customFormat="1" ht="26.4">
      <c r="A185" s="13">
        <f t="shared" si="9"/>
        <v>31</v>
      </c>
      <c r="B185" s="13" t="s">
        <v>256</v>
      </c>
      <c r="C185" s="42" t="s">
        <v>118</v>
      </c>
      <c r="D185" s="40" t="s">
        <v>0</v>
      </c>
      <c r="E185" s="48">
        <v>194</v>
      </c>
      <c r="F185" s="41"/>
      <c r="G185" s="41">
        <f t="shared" si="8"/>
        <v>0</v>
      </c>
    </row>
    <row r="186" spans="1:7" s="9" customFormat="1" ht="26.4">
      <c r="A186" s="13">
        <f t="shared" si="9"/>
        <v>32</v>
      </c>
      <c r="B186" s="13" t="s">
        <v>256</v>
      </c>
      <c r="C186" s="42" t="s">
        <v>119</v>
      </c>
      <c r="D186" s="40" t="s">
        <v>0</v>
      </c>
      <c r="E186" s="48">
        <v>121</v>
      </c>
      <c r="F186" s="41"/>
      <c r="G186" s="41">
        <f t="shared" si="8"/>
        <v>0</v>
      </c>
    </row>
    <row r="187" spans="1:7" s="9" customFormat="1" ht="26.4">
      <c r="A187" s="13">
        <f t="shared" si="9"/>
        <v>33</v>
      </c>
      <c r="B187" s="13" t="s">
        <v>259</v>
      </c>
      <c r="C187" s="42" t="s">
        <v>120</v>
      </c>
      <c r="D187" s="40" t="s">
        <v>3</v>
      </c>
      <c r="E187" s="46">
        <v>5852</v>
      </c>
      <c r="F187" s="41"/>
      <c r="G187" s="41">
        <f t="shared" si="8"/>
        <v>0</v>
      </c>
    </row>
    <row r="188" spans="1:7" s="9" customFormat="1" ht="66">
      <c r="A188" s="13">
        <f t="shared" si="9"/>
        <v>34</v>
      </c>
      <c r="B188" s="13" t="s">
        <v>260</v>
      </c>
      <c r="C188" s="42" t="s">
        <v>261</v>
      </c>
      <c r="D188" s="40" t="s">
        <v>3</v>
      </c>
      <c r="E188" s="46">
        <v>416</v>
      </c>
      <c r="F188" s="44"/>
      <c r="G188" s="41">
        <f t="shared" si="8"/>
        <v>0</v>
      </c>
    </row>
    <row r="189" spans="1:7" s="9" customFormat="1" ht="52.8">
      <c r="A189" s="13">
        <f t="shared" si="9"/>
        <v>35</v>
      </c>
      <c r="B189" s="13" t="s">
        <v>260</v>
      </c>
      <c r="C189" s="39" t="s">
        <v>121</v>
      </c>
      <c r="D189" s="40" t="s">
        <v>3</v>
      </c>
      <c r="E189" s="46">
        <v>1616</v>
      </c>
      <c r="F189" s="44"/>
      <c r="G189" s="41">
        <f t="shared" si="8"/>
        <v>0</v>
      </c>
    </row>
    <row r="190" spans="1:7" s="9" customFormat="1" ht="39.6">
      <c r="A190" s="13">
        <f t="shared" si="9"/>
        <v>36</v>
      </c>
      <c r="B190" s="13" t="s">
        <v>262</v>
      </c>
      <c r="C190" s="42" t="s">
        <v>312</v>
      </c>
      <c r="D190" s="40" t="s">
        <v>3</v>
      </c>
      <c r="E190" s="48">
        <v>140</v>
      </c>
      <c r="F190" s="41"/>
      <c r="G190" s="41">
        <f t="shared" si="8"/>
        <v>0</v>
      </c>
    </row>
    <row r="191" spans="1:7" s="9" customFormat="1" ht="26.4">
      <c r="A191" s="13">
        <f t="shared" si="9"/>
        <v>37</v>
      </c>
      <c r="B191" s="13" t="s">
        <v>263</v>
      </c>
      <c r="C191" s="42" t="s">
        <v>313</v>
      </c>
      <c r="D191" s="40" t="s">
        <v>3</v>
      </c>
      <c r="E191" s="46">
        <v>3674</v>
      </c>
      <c r="F191" s="41"/>
      <c r="G191" s="41">
        <f t="shared" si="8"/>
        <v>0</v>
      </c>
    </row>
    <row r="192" spans="1:7" s="9" customFormat="1" ht="52.8">
      <c r="A192" s="21">
        <f t="shared" si="9"/>
        <v>38</v>
      </c>
      <c r="B192" s="21" t="s">
        <v>264</v>
      </c>
      <c r="C192" s="51" t="s">
        <v>314</v>
      </c>
      <c r="D192" s="52" t="s">
        <v>3</v>
      </c>
      <c r="E192" s="53">
        <v>3510</v>
      </c>
      <c r="F192" s="54"/>
      <c r="G192" s="54">
        <f t="shared" si="8"/>
        <v>0</v>
      </c>
    </row>
    <row r="193" spans="1:7" s="9" customFormat="1" ht="39.6">
      <c r="A193" s="21">
        <f t="shared" si="9"/>
        <v>39</v>
      </c>
      <c r="B193" s="21" t="s">
        <v>265</v>
      </c>
      <c r="C193" s="51" t="s">
        <v>266</v>
      </c>
      <c r="D193" s="52" t="s">
        <v>3</v>
      </c>
      <c r="E193" s="55">
        <v>90</v>
      </c>
      <c r="F193" s="56"/>
      <c r="G193" s="54">
        <f t="shared" si="8"/>
        <v>0</v>
      </c>
    </row>
    <row r="194" spans="1:7" s="9" customFormat="1" ht="39.6">
      <c r="A194" s="21">
        <f t="shared" si="9"/>
        <v>40</v>
      </c>
      <c r="B194" s="21" t="s">
        <v>264</v>
      </c>
      <c r="C194" s="51" t="s">
        <v>315</v>
      </c>
      <c r="D194" s="52" t="s">
        <v>3</v>
      </c>
      <c r="E194" s="55">
        <v>140</v>
      </c>
      <c r="F194" s="54"/>
      <c r="G194" s="54">
        <f t="shared" si="8"/>
        <v>0</v>
      </c>
    </row>
    <row r="195" spans="1:7" s="9" customFormat="1" ht="39.6">
      <c r="A195" s="21">
        <f t="shared" si="9"/>
        <v>41</v>
      </c>
      <c r="B195" s="13" t="s">
        <v>267</v>
      </c>
      <c r="C195" s="42" t="s">
        <v>123</v>
      </c>
      <c r="D195" s="40" t="s">
        <v>297</v>
      </c>
      <c r="E195" s="46">
        <v>110</v>
      </c>
      <c r="F195" s="41"/>
      <c r="G195" s="41">
        <f t="shared" si="8"/>
        <v>0</v>
      </c>
    </row>
    <row r="196" spans="1:7" s="9" customFormat="1" ht="26.4">
      <c r="A196" s="13">
        <f t="shared" si="9"/>
        <v>42</v>
      </c>
      <c r="B196" s="13" t="s">
        <v>267</v>
      </c>
      <c r="C196" s="42" t="s">
        <v>268</v>
      </c>
      <c r="D196" s="40" t="s">
        <v>3</v>
      </c>
      <c r="E196" s="48">
        <v>1100</v>
      </c>
      <c r="F196" s="41"/>
      <c r="G196" s="41">
        <f t="shared" si="8"/>
        <v>0</v>
      </c>
    </row>
    <row r="197" spans="1:7" s="9" customFormat="1" ht="26.4">
      <c r="A197" s="13">
        <f t="shared" si="9"/>
        <v>43</v>
      </c>
      <c r="B197" s="13" t="s">
        <v>267</v>
      </c>
      <c r="C197" s="45" t="s">
        <v>124</v>
      </c>
      <c r="D197" s="40" t="s">
        <v>3</v>
      </c>
      <c r="E197" s="48">
        <v>300</v>
      </c>
      <c r="F197" s="41"/>
      <c r="G197" s="41">
        <f t="shared" si="8"/>
        <v>0</v>
      </c>
    </row>
    <row r="198" spans="1:7" s="9" customFormat="1" ht="26.4">
      <c r="A198" s="13">
        <f t="shared" si="9"/>
        <v>44</v>
      </c>
      <c r="B198" s="13" t="s">
        <v>269</v>
      </c>
      <c r="C198" s="42" t="s">
        <v>270</v>
      </c>
      <c r="D198" s="40" t="s">
        <v>3</v>
      </c>
      <c r="E198" s="48">
        <v>135</v>
      </c>
      <c r="F198" s="41"/>
      <c r="G198" s="41">
        <f t="shared" si="8"/>
        <v>0</v>
      </c>
    </row>
    <row r="199" spans="1:7" s="9" customFormat="1" ht="26.4">
      <c r="A199" s="13">
        <f t="shared" si="9"/>
        <v>45</v>
      </c>
      <c r="B199" s="13" t="s">
        <v>245</v>
      </c>
      <c r="C199" s="42" t="s">
        <v>316</v>
      </c>
      <c r="D199" s="40" t="s">
        <v>2</v>
      </c>
      <c r="E199" s="48">
        <v>60</v>
      </c>
      <c r="F199" s="41"/>
      <c r="G199" s="41">
        <f t="shared" si="8"/>
        <v>0</v>
      </c>
    </row>
    <row r="200" spans="1:7" s="9" customFormat="1" ht="26.4">
      <c r="A200" s="13">
        <f t="shared" si="9"/>
        <v>46</v>
      </c>
      <c r="B200" s="13" t="s">
        <v>271</v>
      </c>
      <c r="C200" s="42" t="s">
        <v>125</v>
      </c>
      <c r="D200" s="40" t="s">
        <v>2</v>
      </c>
      <c r="E200" s="48">
        <v>17</v>
      </c>
      <c r="F200" s="41"/>
      <c r="G200" s="41">
        <f t="shared" si="8"/>
        <v>0</v>
      </c>
    </row>
    <row r="201" spans="1:7" s="9" customFormat="1" ht="26.4">
      <c r="A201" s="13">
        <f t="shared" si="9"/>
        <v>47</v>
      </c>
      <c r="B201" s="13" t="s">
        <v>271</v>
      </c>
      <c r="C201" s="45" t="s">
        <v>126</v>
      </c>
      <c r="D201" s="40" t="s">
        <v>2</v>
      </c>
      <c r="E201" s="48">
        <v>16</v>
      </c>
      <c r="F201" s="44"/>
      <c r="G201" s="41">
        <f t="shared" si="8"/>
        <v>0</v>
      </c>
    </row>
    <row r="202" spans="1:7" s="9" customFormat="1" ht="26.4">
      <c r="A202" s="13">
        <f t="shared" si="9"/>
        <v>48</v>
      </c>
      <c r="B202" s="13" t="s">
        <v>271</v>
      </c>
      <c r="C202" s="42" t="s">
        <v>127</v>
      </c>
      <c r="D202" s="40" t="s">
        <v>2</v>
      </c>
      <c r="E202" s="48">
        <v>2</v>
      </c>
      <c r="F202" s="44"/>
      <c r="G202" s="41">
        <f t="shared" si="8"/>
        <v>0</v>
      </c>
    </row>
    <row r="203" spans="1:7" s="9" customFormat="1" ht="26.4">
      <c r="A203" s="13">
        <f t="shared" si="9"/>
        <v>49</v>
      </c>
      <c r="B203" s="13" t="s">
        <v>271</v>
      </c>
      <c r="C203" s="42" t="s">
        <v>128</v>
      </c>
      <c r="D203" s="40" t="s">
        <v>2</v>
      </c>
      <c r="E203" s="48">
        <v>3</v>
      </c>
      <c r="F203" s="44"/>
      <c r="G203" s="41">
        <f t="shared" si="8"/>
        <v>0</v>
      </c>
    </row>
    <row r="204" spans="1:7" s="9" customFormat="1" ht="26.4">
      <c r="A204" s="13">
        <f t="shared" si="9"/>
        <v>50</v>
      </c>
      <c r="B204" s="13" t="s">
        <v>271</v>
      </c>
      <c r="C204" s="45" t="s">
        <v>129</v>
      </c>
      <c r="D204" s="40" t="s">
        <v>2</v>
      </c>
      <c r="E204" s="48">
        <v>16</v>
      </c>
      <c r="F204" s="44"/>
      <c r="G204" s="41">
        <f t="shared" si="8"/>
        <v>0</v>
      </c>
    </row>
    <row r="205" spans="1:7" s="9" customFormat="1" ht="39.6">
      <c r="A205" s="13">
        <f t="shared" si="9"/>
        <v>51</v>
      </c>
      <c r="B205" s="13" t="s">
        <v>272</v>
      </c>
      <c r="C205" s="42" t="s">
        <v>130</v>
      </c>
      <c r="D205" s="40" t="s">
        <v>3</v>
      </c>
      <c r="E205" s="46">
        <v>317.8</v>
      </c>
      <c r="F205" s="41"/>
      <c r="G205" s="41">
        <f t="shared" si="8"/>
        <v>0</v>
      </c>
    </row>
    <row r="206" spans="1:7" s="9" customFormat="1" ht="26.4">
      <c r="A206" s="13">
        <f t="shared" si="9"/>
        <v>52</v>
      </c>
      <c r="B206" s="13" t="s">
        <v>273</v>
      </c>
      <c r="C206" s="42" t="s">
        <v>274</v>
      </c>
      <c r="D206" s="40" t="s">
        <v>0</v>
      </c>
      <c r="E206" s="48">
        <v>36</v>
      </c>
      <c r="F206" s="44"/>
      <c r="G206" s="41">
        <f t="shared" ref="G206:G235" si="10">ROUND(E206*F206,2)</f>
        <v>0</v>
      </c>
    </row>
    <row r="207" spans="1:7" s="9" customFormat="1" ht="52.8">
      <c r="A207" s="13">
        <f t="shared" si="9"/>
        <v>53</v>
      </c>
      <c r="B207" s="13" t="s">
        <v>273</v>
      </c>
      <c r="C207" s="39" t="s">
        <v>275</v>
      </c>
      <c r="D207" s="40" t="s">
        <v>2</v>
      </c>
      <c r="E207" s="48">
        <v>12</v>
      </c>
      <c r="F207" s="44"/>
      <c r="G207" s="41">
        <f t="shared" si="10"/>
        <v>0</v>
      </c>
    </row>
    <row r="208" spans="1:7" s="9" customFormat="1" ht="52.8">
      <c r="A208" s="13">
        <f t="shared" ref="A208:A235" si="11">1+A207</f>
        <v>54</v>
      </c>
      <c r="B208" s="13" t="s">
        <v>273</v>
      </c>
      <c r="C208" s="39" t="s">
        <v>131</v>
      </c>
      <c r="D208" s="40" t="s">
        <v>2</v>
      </c>
      <c r="E208" s="48">
        <v>2</v>
      </c>
      <c r="F208" s="44"/>
      <c r="G208" s="41">
        <f t="shared" si="10"/>
        <v>0</v>
      </c>
    </row>
    <row r="209" spans="1:7" s="9" customFormat="1" ht="52.8">
      <c r="A209" s="13">
        <f t="shared" si="11"/>
        <v>55</v>
      </c>
      <c r="B209" s="13" t="s">
        <v>273</v>
      </c>
      <c r="C209" s="39" t="s">
        <v>276</v>
      </c>
      <c r="D209" s="40" t="s">
        <v>2</v>
      </c>
      <c r="E209" s="48">
        <v>11</v>
      </c>
      <c r="F209" s="44"/>
      <c r="G209" s="41">
        <f t="shared" si="10"/>
        <v>0</v>
      </c>
    </row>
    <row r="210" spans="1:7" s="9" customFormat="1" ht="66">
      <c r="A210" s="13">
        <f t="shared" si="11"/>
        <v>56</v>
      </c>
      <c r="B210" s="13" t="s">
        <v>273</v>
      </c>
      <c r="C210" s="39" t="s">
        <v>277</v>
      </c>
      <c r="D210" s="40" t="s">
        <v>2</v>
      </c>
      <c r="E210" s="48">
        <v>15</v>
      </c>
      <c r="F210" s="44"/>
      <c r="G210" s="41">
        <f t="shared" si="10"/>
        <v>0</v>
      </c>
    </row>
    <row r="211" spans="1:7" s="9" customFormat="1" ht="26.4">
      <c r="A211" s="13">
        <f t="shared" si="11"/>
        <v>57</v>
      </c>
      <c r="B211" s="13" t="s">
        <v>273</v>
      </c>
      <c r="C211" s="39" t="s">
        <v>278</v>
      </c>
      <c r="D211" s="40" t="s">
        <v>2</v>
      </c>
      <c r="E211" s="46">
        <v>40</v>
      </c>
      <c r="F211" s="44"/>
      <c r="G211" s="41">
        <f t="shared" si="10"/>
        <v>0</v>
      </c>
    </row>
    <row r="212" spans="1:7" s="9" customFormat="1" ht="26.4">
      <c r="A212" s="13">
        <f t="shared" si="11"/>
        <v>58</v>
      </c>
      <c r="B212" s="13" t="s">
        <v>273</v>
      </c>
      <c r="C212" s="39" t="s">
        <v>279</v>
      </c>
      <c r="D212" s="40" t="s">
        <v>0</v>
      </c>
      <c r="E212" s="48">
        <v>18</v>
      </c>
      <c r="F212" s="41"/>
      <c r="G212" s="41">
        <f t="shared" si="10"/>
        <v>0</v>
      </c>
    </row>
    <row r="213" spans="1:7" s="9" customFormat="1" ht="39.6">
      <c r="A213" s="13">
        <f t="shared" si="11"/>
        <v>59</v>
      </c>
      <c r="B213" s="13" t="s">
        <v>280</v>
      </c>
      <c r="C213" s="42" t="s">
        <v>281</v>
      </c>
      <c r="D213" s="40" t="s">
        <v>2</v>
      </c>
      <c r="E213" s="48">
        <v>25</v>
      </c>
      <c r="F213" s="44"/>
      <c r="G213" s="41">
        <f t="shared" si="10"/>
        <v>0</v>
      </c>
    </row>
    <row r="214" spans="1:7" s="9" customFormat="1" ht="26.4">
      <c r="A214" s="13">
        <f t="shared" si="11"/>
        <v>60</v>
      </c>
      <c r="B214" s="13" t="s">
        <v>280</v>
      </c>
      <c r="C214" s="45" t="s">
        <v>132</v>
      </c>
      <c r="D214" s="40" t="s">
        <v>2</v>
      </c>
      <c r="E214" s="48">
        <v>18</v>
      </c>
      <c r="F214" s="44"/>
      <c r="G214" s="41">
        <f t="shared" si="10"/>
        <v>0</v>
      </c>
    </row>
    <row r="215" spans="1:7" s="9" customFormat="1" ht="26.4">
      <c r="A215" s="13">
        <f t="shared" si="11"/>
        <v>61</v>
      </c>
      <c r="B215" s="13" t="s">
        <v>280</v>
      </c>
      <c r="C215" s="42" t="s">
        <v>282</v>
      </c>
      <c r="D215" s="40" t="s">
        <v>2</v>
      </c>
      <c r="E215" s="48">
        <v>14</v>
      </c>
      <c r="F215" s="44"/>
      <c r="G215" s="41">
        <f t="shared" si="10"/>
        <v>0</v>
      </c>
    </row>
    <row r="216" spans="1:7" s="9" customFormat="1" ht="39.6">
      <c r="A216" s="13">
        <f t="shared" si="11"/>
        <v>62</v>
      </c>
      <c r="B216" s="13" t="s">
        <v>247</v>
      </c>
      <c r="C216" s="42" t="s">
        <v>248</v>
      </c>
      <c r="D216" s="40" t="s">
        <v>283</v>
      </c>
      <c r="E216" s="48">
        <v>1</v>
      </c>
      <c r="F216" s="44"/>
      <c r="G216" s="41">
        <f t="shared" si="10"/>
        <v>0</v>
      </c>
    </row>
    <row r="217" spans="1:7" s="9" customFormat="1" ht="39.6">
      <c r="A217" s="13">
        <f t="shared" si="11"/>
        <v>63</v>
      </c>
      <c r="B217" s="13" t="s">
        <v>250</v>
      </c>
      <c r="C217" s="39" t="s">
        <v>284</v>
      </c>
      <c r="D217" s="40" t="s">
        <v>3</v>
      </c>
      <c r="E217" s="46">
        <v>52</v>
      </c>
      <c r="F217" s="41"/>
      <c r="G217" s="41">
        <f t="shared" si="10"/>
        <v>0</v>
      </c>
    </row>
    <row r="218" spans="1:7" s="9" customFormat="1" ht="39.6">
      <c r="A218" s="13">
        <f t="shared" si="11"/>
        <v>64</v>
      </c>
      <c r="B218" s="13" t="s">
        <v>250</v>
      </c>
      <c r="C218" s="39" t="s">
        <v>285</v>
      </c>
      <c r="D218" s="40" t="s">
        <v>297</v>
      </c>
      <c r="E218" s="48">
        <v>10</v>
      </c>
      <c r="F218" s="41"/>
      <c r="G218" s="41">
        <f t="shared" si="10"/>
        <v>0</v>
      </c>
    </row>
    <row r="219" spans="1:7" s="9" customFormat="1" ht="39.6">
      <c r="A219" s="13">
        <f t="shared" si="11"/>
        <v>65</v>
      </c>
      <c r="B219" s="13" t="s">
        <v>250</v>
      </c>
      <c r="C219" s="39" t="s">
        <v>286</v>
      </c>
      <c r="D219" s="40" t="s">
        <v>297</v>
      </c>
      <c r="E219" s="48">
        <v>10</v>
      </c>
      <c r="F219" s="41"/>
      <c r="G219" s="41">
        <f t="shared" si="10"/>
        <v>0</v>
      </c>
    </row>
    <row r="220" spans="1:7" s="9" customFormat="1" ht="39.6">
      <c r="A220" s="13">
        <f t="shared" si="11"/>
        <v>66</v>
      </c>
      <c r="B220" s="13" t="s">
        <v>250</v>
      </c>
      <c r="C220" s="42" t="s">
        <v>287</v>
      </c>
      <c r="D220" s="40" t="s">
        <v>3</v>
      </c>
      <c r="E220" s="48">
        <v>25</v>
      </c>
      <c r="F220" s="41"/>
      <c r="G220" s="41">
        <f t="shared" si="10"/>
        <v>0</v>
      </c>
    </row>
    <row r="221" spans="1:7" s="9" customFormat="1" ht="39.6">
      <c r="A221" s="13">
        <f t="shared" si="11"/>
        <v>67</v>
      </c>
      <c r="B221" s="13" t="s">
        <v>250</v>
      </c>
      <c r="C221" s="39" t="s">
        <v>288</v>
      </c>
      <c r="D221" s="40" t="s">
        <v>297</v>
      </c>
      <c r="E221" s="46">
        <v>12.9</v>
      </c>
      <c r="F221" s="41"/>
      <c r="G221" s="41">
        <f t="shared" si="10"/>
        <v>0</v>
      </c>
    </row>
    <row r="222" spans="1:7" s="9" customFormat="1" ht="39.6">
      <c r="A222" s="13">
        <f t="shared" si="11"/>
        <v>68</v>
      </c>
      <c r="B222" s="13" t="s">
        <v>258</v>
      </c>
      <c r="C222" s="39" t="s">
        <v>117</v>
      </c>
      <c r="D222" s="40" t="s">
        <v>0</v>
      </c>
      <c r="E222" s="48">
        <v>18.399999999999999</v>
      </c>
      <c r="F222" s="41"/>
      <c r="G222" s="41">
        <f t="shared" si="10"/>
        <v>0</v>
      </c>
    </row>
    <row r="223" spans="1:7" s="9" customFormat="1" ht="52.8">
      <c r="A223" s="13">
        <f t="shared" si="11"/>
        <v>69</v>
      </c>
      <c r="B223" s="13" t="s">
        <v>260</v>
      </c>
      <c r="C223" s="39" t="s">
        <v>121</v>
      </c>
      <c r="D223" s="40" t="s">
        <v>3</v>
      </c>
      <c r="E223" s="48">
        <v>21</v>
      </c>
      <c r="F223" s="44"/>
      <c r="G223" s="41">
        <f t="shared" si="10"/>
        <v>0</v>
      </c>
    </row>
    <row r="224" spans="1:7" s="9" customFormat="1" ht="26.4">
      <c r="A224" s="13">
        <f t="shared" si="11"/>
        <v>70</v>
      </c>
      <c r="B224" s="13" t="s">
        <v>259</v>
      </c>
      <c r="C224" s="39" t="s">
        <v>317</v>
      </c>
      <c r="D224" s="40" t="s">
        <v>3</v>
      </c>
      <c r="E224" s="48">
        <v>6</v>
      </c>
      <c r="F224" s="41"/>
      <c r="G224" s="41">
        <f t="shared" si="10"/>
        <v>0</v>
      </c>
    </row>
    <row r="225" spans="1:7" s="9" customFormat="1" ht="26.4">
      <c r="A225" s="13">
        <f t="shared" si="11"/>
        <v>71</v>
      </c>
      <c r="B225" s="13" t="s">
        <v>289</v>
      </c>
      <c r="C225" s="42" t="s">
        <v>318</v>
      </c>
      <c r="D225" s="40" t="s">
        <v>3</v>
      </c>
      <c r="E225" s="48">
        <v>25</v>
      </c>
      <c r="F225" s="41"/>
      <c r="G225" s="41">
        <f t="shared" si="10"/>
        <v>0</v>
      </c>
    </row>
    <row r="226" spans="1:7" s="9" customFormat="1" ht="39.6">
      <c r="A226" s="13">
        <f t="shared" si="11"/>
        <v>72</v>
      </c>
      <c r="B226" s="13" t="s">
        <v>267</v>
      </c>
      <c r="C226" s="39" t="s">
        <v>122</v>
      </c>
      <c r="D226" s="40" t="s">
        <v>297</v>
      </c>
      <c r="E226" s="48">
        <v>5</v>
      </c>
      <c r="F226" s="41"/>
      <c r="G226" s="41">
        <f t="shared" si="10"/>
        <v>0</v>
      </c>
    </row>
    <row r="227" spans="1:7" s="9" customFormat="1" ht="39.6">
      <c r="A227" s="13">
        <f t="shared" si="11"/>
        <v>73</v>
      </c>
      <c r="B227" s="13" t="s">
        <v>267</v>
      </c>
      <c r="C227" s="39" t="s">
        <v>123</v>
      </c>
      <c r="D227" s="40" t="s">
        <v>297</v>
      </c>
      <c r="E227" s="48">
        <v>0.5</v>
      </c>
      <c r="F227" s="41"/>
      <c r="G227" s="41">
        <f t="shared" si="10"/>
        <v>0</v>
      </c>
    </row>
    <row r="228" spans="1:7" s="9" customFormat="1" ht="26.4">
      <c r="A228" s="13">
        <f t="shared" si="11"/>
        <v>74</v>
      </c>
      <c r="B228" s="13" t="s">
        <v>267</v>
      </c>
      <c r="C228" s="39" t="s">
        <v>268</v>
      </c>
      <c r="D228" s="40" t="s">
        <v>3</v>
      </c>
      <c r="E228" s="48">
        <v>5</v>
      </c>
      <c r="F228" s="41"/>
      <c r="G228" s="41">
        <f t="shared" si="10"/>
        <v>0</v>
      </c>
    </row>
    <row r="229" spans="1:7" s="9" customFormat="1" ht="26.4">
      <c r="A229" s="13">
        <f t="shared" si="11"/>
        <v>75</v>
      </c>
      <c r="B229" s="13" t="s">
        <v>289</v>
      </c>
      <c r="C229" s="43" t="s">
        <v>290</v>
      </c>
      <c r="D229" s="40" t="s">
        <v>8</v>
      </c>
      <c r="E229" s="48">
        <v>1</v>
      </c>
      <c r="F229" s="44"/>
      <c r="G229" s="41">
        <f t="shared" si="10"/>
        <v>0</v>
      </c>
    </row>
    <row r="230" spans="1:7" s="9" customFormat="1" ht="26.4">
      <c r="A230" s="13">
        <f t="shared" si="11"/>
        <v>76</v>
      </c>
      <c r="B230" s="13" t="s">
        <v>289</v>
      </c>
      <c r="C230" s="43" t="s">
        <v>291</v>
      </c>
      <c r="D230" s="40" t="s">
        <v>8</v>
      </c>
      <c r="E230" s="48">
        <v>1</v>
      </c>
      <c r="F230" s="44"/>
      <c r="G230" s="41">
        <f t="shared" si="10"/>
        <v>0</v>
      </c>
    </row>
    <row r="231" spans="1:7" s="9" customFormat="1" ht="26.4">
      <c r="A231" s="13">
        <f t="shared" si="11"/>
        <v>77</v>
      </c>
      <c r="B231" s="13" t="s">
        <v>289</v>
      </c>
      <c r="C231" s="43" t="s">
        <v>292</v>
      </c>
      <c r="D231" s="40" t="s">
        <v>8</v>
      </c>
      <c r="E231" s="48">
        <v>2</v>
      </c>
      <c r="F231" s="44"/>
      <c r="G231" s="41">
        <f t="shared" si="10"/>
        <v>0</v>
      </c>
    </row>
    <row r="232" spans="1:7" s="9" customFormat="1" ht="26.4">
      <c r="A232" s="13">
        <f t="shared" si="11"/>
        <v>78</v>
      </c>
      <c r="B232" s="13" t="s">
        <v>289</v>
      </c>
      <c r="C232" s="43" t="s">
        <v>293</v>
      </c>
      <c r="D232" s="40" t="s">
        <v>8</v>
      </c>
      <c r="E232" s="48">
        <v>2</v>
      </c>
      <c r="F232" s="44"/>
      <c r="G232" s="41">
        <f t="shared" si="10"/>
        <v>0</v>
      </c>
    </row>
    <row r="233" spans="1:7" s="9" customFormat="1" ht="26.4">
      <c r="A233" s="13">
        <f t="shared" si="11"/>
        <v>79</v>
      </c>
      <c r="B233" s="13" t="s">
        <v>289</v>
      </c>
      <c r="C233" s="43" t="s">
        <v>294</v>
      </c>
      <c r="D233" s="40" t="s">
        <v>8</v>
      </c>
      <c r="E233" s="48">
        <v>1</v>
      </c>
      <c r="F233" s="44"/>
      <c r="G233" s="41">
        <f t="shared" si="10"/>
        <v>0</v>
      </c>
    </row>
    <row r="234" spans="1:7" s="9" customFormat="1" ht="26.4">
      <c r="A234" s="13">
        <f t="shared" si="11"/>
        <v>80</v>
      </c>
      <c r="B234" s="13" t="s">
        <v>289</v>
      </c>
      <c r="C234" s="43" t="s">
        <v>295</v>
      </c>
      <c r="D234" s="40" t="s">
        <v>8</v>
      </c>
      <c r="E234" s="48">
        <v>1</v>
      </c>
      <c r="F234" s="44"/>
      <c r="G234" s="41">
        <f t="shared" si="10"/>
        <v>0</v>
      </c>
    </row>
    <row r="235" spans="1:7" s="9" customFormat="1" ht="26.4">
      <c r="A235" s="13">
        <f t="shared" si="11"/>
        <v>81</v>
      </c>
      <c r="B235" s="13" t="s">
        <v>289</v>
      </c>
      <c r="C235" s="43" t="s">
        <v>296</v>
      </c>
      <c r="D235" s="40" t="s">
        <v>8</v>
      </c>
      <c r="E235" s="48">
        <v>3</v>
      </c>
      <c r="F235" s="44"/>
      <c r="G235" s="41">
        <f t="shared" si="10"/>
        <v>0</v>
      </c>
    </row>
    <row r="236" spans="1:7">
      <c r="A236" s="16"/>
      <c r="B236" s="19"/>
      <c r="C236" s="17"/>
      <c r="D236" s="18"/>
      <c r="E236" s="47"/>
      <c r="F236" s="30" t="s">
        <v>235</v>
      </c>
      <c r="G236" s="22">
        <f>SUM(G155:G235)</f>
        <v>0</v>
      </c>
    </row>
    <row r="237" spans="1:7" s="9" customFormat="1">
      <c r="A237" s="16"/>
      <c r="B237" s="19"/>
      <c r="C237" s="17"/>
      <c r="D237" s="18"/>
      <c r="E237" s="47"/>
      <c r="F237" s="30" t="s">
        <v>90</v>
      </c>
      <c r="G237" s="20">
        <f>G238-G236</f>
        <v>0</v>
      </c>
    </row>
    <row r="238" spans="1:7" s="9" customFormat="1">
      <c r="A238" s="16"/>
      <c r="B238" s="19"/>
      <c r="C238" s="17"/>
      <c r="D238" s="18"/>
      <c r="E238" s="47"/>
      <c r="F238" s="30" t="s">
        <v>236</v>
      </c>
      <c r="G238" s="20">
        <f>ROUND(G236*1.23,2)</f>
        <v>0</v>
      </c>
    </row>
    <row r="239" spans="1:7" s="9" customFormat="1">
      <c r="A239" s="103"/>
      <c r="B239" s="104"/>
      <c r="C239" s="105"/>
      <c r="D239" s="103"/>
      <c r="E239" s="47"/>
      <c r="F239" s="47"/>
      <c r="G239" s="47"/>
    </row>
    <row r="240" spans="1:7" s="9" customFormat="1">
      <c r="A240" s="106"/>
      <c r="B240" s="107"/>
      <c r="C240" s="108"/>
      <c r="D240" s="106"/>
      <c r="E240" s="109"/>
      <c r="F240" s="109"/>
      <c r="G240" s="109"/>
    </row>
    <row r="241" spans="1:7" s="9" customFormat="1">
      <c r="A241" s="103"/>
      <c r="B241" s="104"/>
      <c r="C241" s="105"/>
      <c r="D241" s="103"/>
      <c r="E241" s="47"/>
      <c r="F241" s="47"/>
      <c r="G241" s="47"/>
    </row>
    <row r="242" spans="1:7" ht="30" customHeight="1">
      <c r="A242" s="139" t="s">
        <v>393</v>
      </c>
      <c r="B242" s="139"/>
      <c r="C242" s="139"/>
      <c r="D242" s="139"/>
      <c r="E242" s="139"/>
      <c r="F242" s="139"/>
      <c r="G242" s="139"/>
    </row>
    <row r="243" spans="1:7">
      <c r="A243" s="61"/>
      <c r="B243" s="61"/>
      <c r="C243" s="61"/>
      <c r="D243" s="61"/>
      <c r="E243" s="62"/>
      <c r="F243" s="62"/>
      <c r="G243" s="110"/>
    </row>
    <row r="244" spans="1:7" ht="26.4">
      <c r="A244" s="21" t="s">
        <v>208</v>
      </c>
      <c r="B244" s="12" t="s">
        <v>209</v>
      </c>
      <c r="C244" s="13" t="s">
        <v>210</v>
      </c>
      <c r="D244" s="13" t="s">
        <v>211</v>
      </c>
      <c r="E244" s="14" t="s">
        <v>212</v>
      </c>
      <c r="F244" s="15" t="s">
        <v>213</v>
      </c>
      <c r="G244" s="24" t="s">
        <v>214</v>
      </c>
    </row>
    <row r="245" spans="1:7">
      <c r="A245" s="31">
        <v>1</v>
      </c>
      <c r="B245" s="32">
        <v>2</v>
      </c>
      <c r="C245" s="33">
        <v>3</v>
      </c>
      <c r="D245" s="34">
        <v>4</v>
      </c>
      <c r="E245" s="35">
        <v>5</v>
      </c>
      <c r="F245" s="37">
        <v>6</v>
      </c>
      <c r="G245" s="36">
        <v>7</v>
      </c>
    </row>
    <row r="246" spans="1:7" ht="39.6">
      <c r="A246" s="63">
        <v>1</v>
      </c>
      <c r="B246" s="64" t="s">
        <v>387</v>
      </c>
      <c r="C246" s="65" t="s">
        <v>140</v>
      </c>
      <c r="D246" s="63" t="s">
        <v>7</v>
      </c>
      <c r="E246" s="66">
        <v>1</v>
      </c>
      <c r="F246" s="67"/>
      <c r="G246" s="68">
        <f>ROUND(E246*F246,2)</f>
        <v>0</v>
      </c>
    </row>
    <row r="247" spans="1:7" ht="105.6">
      <c r="A247" s="63">
        <v>2</v>
      </c>
      <c r="B247" s="64" t="s">
        <v>387</v>
      </c>
      <c r="C247" s="69" t="s">
        <v>320</v>
      </c>
      <c r="D247" s="63" t="s">
        <v>8</v>
      </c>
      <c r="E247" s="66">
        <v>4</v>
      </c>
      <c r="F247" s="67"/>
      <c r="G247" s="68">
        <f>ROUND(E247*F247,2)</f>
        <v>0</v>
      </c>
    </row>
    <row r="248" spans="1:7" ht="105.6">
      <c r="A248" s="63">
        <f>A247+1</f>
        <v>3</v>
      </c>
      <c r="B248" s="64" t="s">
        <v>387</v>
      </c>
      <c r="C248" s="69" t="s">
        <v>321</v>
      </c>
      <c r="D248" s="63" t="s">
        <v>8</v>
      </c>
      <c r="E248" s="66">
        <v>5</v>
      </c>
      <c r="F248" s="67"/>
      <c r="G248" s="68">
        <f t="shared" ref="G248:G256" si="12">ROUND(E248*F248,2)</f>
        <v>0</v>
      </c>
    </row>
    <row r="249" spans="1:7" ht="105.6">
      <c r="A249" s="63">
        <f t="shared" ref="A249:A255" si="13">A248+1</f>
        <v>4</v>
      </c>
      <c r="B249" s="64" t="s">
        <v>387</v>
      </c>
      <c r="C249" s="69" t="s">
        <v>319</v>
      </c>
      <c r="D249" s="63" t="s">
        <v>8</v>
      </c>
      <c r="E249" s="66">
        <v>2</v>
      </c>
      <c r="F249" s="67"/>
      <c r="G249" s="68">
        <f t="shared" si="12"/>
        <v>0</v>
      </c>
    </row>
    <row r="250" spans="1:7" ht="105.6">
      <c r="A250" s="63">
        <f t="shared" si="13"/>
        <v>5</v>
      </c>
      <c r="B250" s="64" t="s">
        <v>387</v>
      </c>
      <c r="C250" s="69" t="s">
        <v>322</v>
      </c>
      <c r="D250" s="63" t="s">
        <v>8</v>
      </c>
      <c r="E250" s="66">
        <v>1</v>
      </c>
      <c r="F250" s="67"/>
      <c r="G250" s="68">
        <f t="shared" si="12"/>
        <v>0</v>
      </c>
    </row>
    <row r="251" spans="1:7" ht="105.6">
      <c r="A251" s="63">
        <f t="shared" si="13"/>
        <v>6</v>
      </c>
      <c r="B251" s="64" t="s">
        <v>387</v>
      </c>
      <c r="C251" s="69" t="s">
        <v>323</v>
      </c>
      <c r="D251" s="63" t="s">
        <v>8</v>
      </c>
      <c r="E251" s="66">
        <v>1</v>
      </c>
      <c r="F251" s="67"/>
      <c r="G251" s="68">
        <f t="shared" si="12"/>
        <v>0</v>
      </c>
    </row>
    <row r="252" spans="1:7" ht="105.6">
      <c r="A252" s="63">
        <f t="shared" si="13"/>
        <v>7</v>
      </c>
      <c r="B252" s="64" t="s">
        <v>387</v>
      </c>
      <c r="C252" s="69" t="s">
        <v>324</v>
      </c>
      <c r="D252" s="63" t="s">
        <v>8</v>
      </c>
      <c r="E252" s="66">
        <v>1</v>
      </c>
      <c r="F252" s="67"/>
      <c r="G252" s="68">
        <f t="shared" si="12"/>
        <v>0</v>
      </c>
    </row>
    <row r="253" spans="1:7" ht="105.6">
      <c r="A253" s="63">
        <f t="shared" si="13"/>
        <v>8</v>
      </c>
      <c r="B253" s="64" t="s">
        <v>387</v>
      </c>
      <c r="C253" s="69" t="s">
        <v>325</v>
      </c>
      <c r="D253" s="63" t="s">
        <v>8</v>
      </c>
      <c r="E253" s="66">
        <v>1</v>
      </c>
      <c r="F253" s="67"/>
      <c r="G253" s="68">
        <f t="shared" si="12"/>
        <v>0</v>
      </c>
    </row>
    <row r="254" spans="1:7" ht="105.6">
      <c r="A254" s="63">
        <f t="shared" si="13"/>
        <v>9</v>
      </c>
      <c r="B254" s="64" t="s">
        <v>387</v>
      </c>
      <c r="C254" s="69" t="s">
        <v>326</v>
      </c>
      <c r="D254" s="63" t="s">
        <v>8</v>
      </c>
      <c r="E254" s="66">
        <v>1</v>
      </c>
      <c r="F254" s="67"/>
      <c r="G254" s="68">
        <f t="shared" si="12"/>
        <v>0</v>
      </c>
    </row>
    <row r="255" spans="1:7" ht="52.8">
      <c r="A255" s="63">
        <f t="shared" si="13"/>
        <v>10</v>
      </c>
      <c r="B255" s="64" t="s">
        <v>387</v>
      </c>
      <c r="C255" s="65" t="s">
        <v>327</v>
      </c>
      <c r="D255" s="63" t="s">
        <v>0</v>
      </c>
      <c r="E255" s="66">
        <v>10</v>
      </c>
      <c r="F255" s="67"/>
      <c r="G255" s="68">
        <f t="shared" si="12"/>
        <v>0</v>
      </c>
    </row>
    <row r="256" spans="1:7" ht="66">
      <c r="A256" s="63">
        <f t="shared" ref="A256:A263" si="14">A255+1</f>
        <v>11</v>
      </c>
      <c r="B256" s="64" t="s">
        <v>387</v>
      </c>
      <c r="C256" s="65" t="s">
        <v>328</v>
      </c>
      <c r="D256" s="63" t="s">
        <v>3</v>
      </c>
      <c r="E256" s="66">
        <v>256</v>
      </c>
      <c r="F256" s="67"/>
      <c r="G256" s="68">
        <f t="shared" si="12"/>
        <v>0</v>
      </c>
    </row>
    <row r="257" spans="1:7" ht="26.4">
      <c r="A257" s="63">
        <f t="shared" si="14"/>
        <v>12</v>
      </c>
      <c r="B257" s="64" t="s">
        <v>387</v>
      </c>
      <c r="C257" s="70" t="s">
        <v>330</v>
      </c>
      <c r="D257" s="71" t="s">
        <v>1</v>
      </c>
      <c r="E257" s="67">
        <v>547</v>
      </c>
      <c r="F257" s="67"/>
      <c r="G257" s="68">
        <f t="shared" ref="G257:G295" si="15">ROUND(E257*F257,2)</f>
        <v>0</v>
      </c>
    </row>
    <row r="258" spans="1:7" ht="26.4">
      <c r="A258" s="63">
        <f t="shared" si="14"/>
        <v>13</v>
      </c>
      <c r="B258" s="64" t="s">
        <v>387</v>
      </c>
      <c r="C258" s="70" t="s">
        <v>331</v>
      </c>
      <c r="D258" s="71" t="s">
        <v>1</v>
      </c>
      <c r="E258" s="67">
        <v>506.92</v>
      </c>
      <c r="F258" s="67"/>
      <c r="G258" s="68">
        <f t="shared" si="15"/>
        <v>0</v>
      </c>
    </row>
    <row r="259" spans="1:7" ht="39.6">
      <c r="A259" s="71">
        <f t="shared" si="14"/>
        <v>14</v>
      </c>
      <c r="B259" s="64" t="s">
        <v>387</v>
      </c>
      <c r="C259" s="70" t="s">
        <v>329</v>
      </c>
      <c r="D259" s="71" t="s">
        <v>1</v>
      </c>
      <c r="E259" s="67">
        <v>568</v>
      </c>
      <c r="F259" s="67"/>
      <c r="G259" s="68">
        <f t="shared" si="15"/>
        <v>0</v>
      </c>
    </row>
    <row r="260" spans="1:7" ht="39.6">
      <c r="A260" s="71">
        <f t="shared" si="14"/>
        <v>15</v>
      </c>
      <c r="B260" s="64" t="s">
        <v>387</v>
      </c>
      <c r="C260" s="70" t="s">
        <v>332</v>
      </c>
      <c r="D260" s="71" t="s">
        <v>1</v>
      </c>
      <c r="E260" s="67">
        <v>3.5</v>
      </c>
      <c r="F260" s="67"/>
      <c r="G260" s="68">
        <f t="shared" si="15"/>
        <v>0</v>
      </c>
    </row>
    <row r="261" spans="1:7" ht="39.6">
      <c r="A261" s="71">
        <f t="shared" si="14"/>
        <v>16</v>
      </c>
      <c r="B261" s="64" t="s">
        <v>387</v>
      </c>
      <c r="C261" s="70" t="s">
        <v>333</v>
      </c>
      <c r="D261" s="71" t="s">
        <v>1</v>
      </c>
      <c r="E261" s="67">
        <v>9.5</v>
      </c>
      <c r="F261" s="67"/>
      <c r="G261" s="68">
        <f t="shared" si="15"/>
        <v>0</v>
      </c>
    </row>
    <row r="262" spans="1:7" ht="52.8">
      <c r="A262" s="71">
        <f t="shared" si="14"/>
        <v>17</v>
      </c>
      <c r="B262" s="64" t="s">
        <v>387</v>
      </c>
      <c r="C262" s="72" t="s">
        <v>141</v>
      </c>
      <c r="D262" s="73" t="s">
        <v>3</v>
      </c>
      <c r="E262" s="74">
        <v>2634.8</v>
      </c>
      <c r="F262" s="74"/>
      <c r="G262" s="68">
        <f t="shared" si="15"/>
        <v>0</v>
      </c>
    </row>
    <row r="263" spans="1:7" ht="26.4">
      <c r="A263" s="71">
        <f t="shared" si="14"/>
        <v>18</v>
      </c>
      <c r="B263" s="64" t="s">
        <v>387</v>
      </c>
      <c r="C263" s="70" t="s">
        <v>142</v>
      </c>
      <c r="D263" s="71" t="s">
        <v>3</v>
      </c>
      <c r="E263" s="67">
        <v>3255.2</v>
      </c>
      <c r="F263" s="67"/>
      <c r="G263" s="68">
        <f t="shared" si="15"/>
        <v>0</v>
      </c>
    </row>
    <row r="264" spans="1:7" ht="26.4">
      <c r="A264" s="71">
        <f t="shared" ref="A264:A269" si="16">A263+1</f>
        <v>19</v>
      </c>
      <c r="B264" s="64" t="s">
        <v>387</v>
      </c>
      <c r="C264" s="70" t="s">
        <v>143</v>
      </c>
      <c r="D264" s="71" t="s">
        <v>3</v>
      </c>
      <c r="E264" s="67">
        <v>263.48</v>
      </c>
      <c r="F264" s="67"/>
      <c r="G264" s="68">
        <f t="shared" si="15"/>
        <v>0</v>
      </c>
    </row>
    <row r="265" spans="1:7" ht="39.6">
      <c r="A265" s="71">
        <f t="shared" si="16"/>
        <v>20</v>
      </c>
      <c r="B265" s="64" t="s">
        <v>387</v>
      </c>
      <c r="C265" s="70" t="s">
        <v>144</v>
      </c>
      <c r="D265" s="71" t="s">
        <v>3</v>
      </c>
      <c r="E265" s="67">
        <v>1411.1</v>
      </c>
      <c r="F265" s="67"/>
      <c r="G265" s="68">
        <f t="shared" si="15"/>
        <v>0</v>
      </c>
    </row>
    <row r="266" spans="1:7" ht="39.6">
      <c r="A266" s="71">
        <f t="shared" si="16"/>
        <v>21</v>
      </c>
      <c r="B266" s="64" t="s">
        <v>387</v>
      </c>
      <c r="C266" s="70" t="s">
        <v>145</v>
      </c>
      <c r="D266" s="71" t="s">
        <v>3</v>
      </c>
      <c r="E266" s="67">
        <v>797.1</v>
      </c>
      <c r="F266" s="67"/>
      <c r="G266" s="68">
        <f t="shared" si="15"/>
        <v>0</v>
      </c>
    </row>
    <row r="267" spans="1:7" ht="52.8">
      <c r="A267" s="71">
        <f t="shared" si="16"/>
        <v>22</v>
      </c>
      <c r="B267" s="64" t="s">
        <v>387</v>
      </c>
      <c r="C267" s="70" t="s">
        <v>146</v>
      </c>
      <c r="D267" s="71" t="s">
        <v>3</v>
      </c>
      <c r="E267" s="67">
        <v>71</v>
      </c>
      <c r="F267" s="67"/>
      <c r="G267" s="68">
        <f t="shared" si="15"/>
        <v>0</v>
      </c>
    </row>
    <row r="268" spans="1:7" ht="26.4">
      <c r="A268" s="71">
        <f t="shared" si="16"/>
        <v>23</v>
      </c>
      <c r="B268" s="64" t="s">
        <v>387</v>
      </c>
      <c r="C268" s="70" t="s">
        <v>147</v>
      </c>
      <c r="D268" s="71" t="s">
        <v>3</v>
      </c>
      <c r="E268" s="67">
        <v>1151.8</v>
      </c>
      <c r="F268" s="67"/>
      <c r="G268" s="68">
        <f t="shared" si="15"/>
        <v>0</v>
      </c>
    </row>
    <row r="269" spans="1:7" ht="26.4">
      <c r="A269" s="71">
        <f t="shared" si="16"/>
        <v>24</v>
      </c>
      <c r="B269" s="64" t="s">
        <v>387</v>
      </c>
      <c r="C269" s="70" t="s">
        <v>148</v>
      </c>
      <c r="D269" s="71" t="s">
        <v>3</v>
      </c>
      <c r="E269" s="67">
        <v>1183.0999999999999</v>
      </c>
      <c r="F269" s="67"/>
      <c r="G269" s="68">
        <f t="shared" si="15"/>
        <v>0</v>
      </c>
    </row>
    <row r="270" spans="1:7" ht="26.4">
      <c r="A270" s="73">
        <f>A269+1</f>
        <v>25</v>
      </c>
      <c r="B270" s="64" t="s">
        <v>387</v>
      </c>
      <c r="C270" s="72" t="s">
        <v>394</v>
      </c>
      <c r="D270" s="73" t="s">
        <v>0</v>
      </c>
      <c r="E270" s="74">
        <v>443</v>
      </c>
      <c r="F270" s="74"/>
      <c r="G270" s="68">
        <f t="shared" si="15"/>
        <v>0</v>
      </c>
    </row>
    <row r="271" spans="1:7" ht="26.4">
      <c r="A271" s="73">
        <f>A270+1</f>
        <v>26</v>
      </c>
      <c r="B271" s="64" t="s">
        <v>387</v>
      </c>
      <c r="C271" s="72" t="s">
        <v>119</v>
      </c>
      <c r="D271" s="73" t="s">
        <v>0</v>
      </c>
      <c r="E271" s="74">
        <v>165</v>
      </c>
      <c r="F271" s="74"/>
      <c r="G271" s="68">
        <f t="shared" si="15"/>
        <v>0</v>
      </c>
    </row>
    <row r="272" spans="1:7">
      <c r="A272" s="73">
        <f>A271+1</f>
        <v>27</v>
      </c>
      <c r="B272" s="64" t="s">
        <v>387</v>
      </c>
      <c r="C272" s="72" t="s">
        <v>395</v>
      </c>
      <c r="D272" s="73" t="s">
        <v>1</v>
      </c>
      <c r="E272" s="74">
        <v>32.520000000000003</v>
      </c>
      <c r="F272" s="74"/>
      <c r="G272" s="68">
        <f t="shared" si="15"/>
        <v>0</v>
      </c>
    </row>
    <row r="273" spans="1:7" ht="26.4">
      <c r="A273" s="73">
        <f>A272+1</f>
        <v>28</v>
      </c>
      <c r="B273" s="64" t="s">
        <v>387</v>
      </c>
      <c r="C273" s="72" t="s">
        <v>149</v>
      </c>
      <c r="D273" s="73" t="s">
        <v>3</v>
      </c>
      <c r="E273" s="74">
        <v>44</v>
      </c>
      <c r="F273" s="68"/>
      <c r="G273" s="68">
        <f t="shared" si="15"/>
        <v>0</v>
      </c>
    </row>
    <row r="274" spans="1:7" ht="66">
      <c r="A274" s="73">
        <f>A273+1</f>
        <v>29</v>
      </c>
      <c r="B274" s="64" t="s">
        <v>387</v>
      </c>
      <c r="C274" s="72" t="s">
        <v>150</v>
      </c>
      <c r="D274" s="73" t="s">
        <v>3</v>
      </c>
      <c r="E274" s="74">
        <v>44</v>
      </c>
      <c r="F274" s="74"/>
      <c r="G274" s="68">
        <f t="shared" si="15"/>
        <v>0</v>
      </c>
    </row>
    <row r="275" spans="1:7" ht="39.6">
      <c r="A275" s="73">
        <f t="shared" ref="A275:A280" si="17">A274+1</f>
        <v>30</v>
      </c>
      <c r="B275" s="64" t="s">
        <v>387</v>
      </c>
      <c r="C275" s="75" t="s">
        <v>315</v>
      </c>
      <c r="D275" s="73" t="s">
        <v>3</v>
      </c>
      <c r="E275" s="68">
        <v>1092</v>
      </c>
      <c r="F275" s="74"/>
      <c r="G275" s="68">
        <f t="shared" si="15"/>
        <v>0</v>
      </c>
    </row>
    <row r="276" spans="1:7" ht="39.6">
      <c r="A276" s="73">
        <f t="shared" si="17"/>
        <v>31</v>
      </c>
      <c r="B276" s="64" t="s">
        <v>387</v>
      </c>
      <c r="C276" s="65" t="s">
        <v>151</v>
      </c>
      <c r="D276" s="71" t="s">
        <v>3</v>
      </c>
      <c r="E276" s="67">
        <v>1092</v>
      </c>
      <c r="F276" s="67"/>
      <c r="G276" s="68">
        <f t="shared" si="15"/>
        <v>0</v>
      </c>
    </row>
    <row r="277" spans="1:7" ht="39.6">
      <c r="A277" s="73">
        <f t="shared" si="17"/>
        <v>32</v>
      </c>
      <c r="B277" s="64" t="s">
        <v>387</v>
      </c>
      <c r="C277" s="65" t="s">
        <v>152</v>
      </c>
      <c r="D277" s="71" t="s">
        <v>3</v>
      </c>
      <c r="E277" s="67">
        <v>80</v>
      </c>
      <c r="F277" s="67"/>
      <c r="G277" s="68">
        <f t="shared" si="15"/>
        <v>0</v>
      </c>
    </row>
    <row r="278" spans="1:7" ht="52.8">
      <c r="A278" s="73">
        <f t="shared" si="17"/>
        <v>33</v>
      </c>
      <c r="B278" s="64" t="s">
        <v>387</v>
      </c>
      <c r="C278" s="65" t="s">
        <v>153</v>
      </c>
      <c r="D278" s="71" t="s">
        <v>3</v>
      </c>
      <c r="E278" s="67">
        <v>588</v>
      </c>
      <c r="F278" s="67"/>
      <c r="G278" s="68">
        <f t="shared" si="15"/>
        <v>0</v>
      </c>
    </row>
    <row r="279" spans="1:7" ht="52.8">
      <c r="A279" s="73">
        <f t="shared" si="17"/>
        <v>34</v>
      </c>
      <c r="B279" s="64" t="s">
        <v>387</v>
      </c>
      <c r="C279" s="65" t="s">
        <v>154</v>
      </c>
      <c r="D279" s="71" t="s">
        <v>3</v>
      </c>
      <c r="E279" s="67">
        <v>421</v>
      </c>
      <c r="F279" s="67"/>
      <c r="G279" s="68">
        <f t="shared" si="15"/>
        <v>0</v>
      </c>
    </row>
    <row r="280" spans="1:7" ht="52.8">
      <c r="A280" s="73">
        <f t="shared" si="17"/>
        <v>35</v>
      </c>
      <c r="B280" s="64" t="s">
        <v>387</v>
      </c>
      <c r="C280" s="65" t="s">
        <v>155</v>
      </c>
      <c r="D280" s="71" t="s">
        <v>3</v>
      </c>
      <c r="E280" s="67">
        <v>78</v>
      </c>
      <c r="F280" s="67"/>
      <c r="G280" s="68">
        <f t="shared" si="15"/>
        <v>0</v>
      </c>
    </row>
    <row r="281" spans="1:7" ht="26.4">
      <c r="A281" s="73">
        <f>A280+1</f>
        <v>36</v>
      </c>
      <c r="B281" s="64" t="s">
        <v>387</v>
      </c>
      <c r="C281" s="72" t="s">
        <v>156</v>
      </c>
      <c r="D281" s="73" t="s">
        <v>1</v>
      </c>
      <c r="E281" s="74">
        <v>4.75</v>
      </c>
      <c r="F281" s="74"/>
      <c r="G281" s="68">
        <f t="shared" si="15"/>
        <v>0</v>
      </c>
    </row>
    <row r="282" spans="1:7" ht="26.4">
      <c r="A282" s="73">
        <f>A281+1</f>
        <v>37</v>
      </c>
      <c r="B282" s="64" t="s">
        <v>387</v>
      </c>
      <c r="C282" s="72" t="s">
        <v>157</v>
      </c>
      <c r="D282" s="73" t="s">
        <v>3</v>
      </c>
      <c r="E282" s="74">
        <v>19</v>
      </c>
      <c r="F282" s="74"/>
      <c r="G282" s="68">
        <f t="shared" si="15"/>
        <v>0</v>
      </c>
    </row>
    <row r="283" spans="1:7">
      <c r="A283" s="73">
        <f t="shared" ref="A283:A290" si="18">A282+1</f>
        <v>38</v>
      </c>
      <c r="B283" s="64" t="s">
        <v>387</v>
      </c>
      <c r="C283" s="72" t="s">
        <v>158</v>
      </c>
      <c r="D283" s="73" t="s">
        <v>2</v>
      </c>
      <c r="E283" s="74">
        <v>1</v>
      </c>
      <c r="F283" s="74"/>
      <c r="G283" s="68">
        <f t="shared" si="15"/>
        <v>0</v>
      </c>
    </row>
    <row r="284" spans="1:7">
      <c r="A284" s="73">
        <f t="shared" si="18"/>
        <v>39</v>
      </c>
      <c r="B284" s="64" t="s">
        <v>387</v>
      </c>
      <c r="C284" s="72" t="s">
        <v>159</v>
      </c>
      <c r="D284" s="73" t="s">
        <v>2</v>
      </c>
      <c r="E284" s="74">
        <v>9</v>
      </c>
      <c r="F284" s="74"/>
      <c r="G284" s="68">
        <f t="shared" si="15"/>
        <v>0</v>
      </c>
    </row>
    <row r="285" spans="1:7" ht="26.4">
      <c r="A285" s="73">
        <f t="shared" si="18"/>
        <v>40</v>
      </c>
      <c r="B285" s="64" t="s">
        <v>387</v>
      </c>
      <c r="C285" s="72" t="s">
        <v>160</v>
      </c>
      <c r="D285" s="73" t="s">
        <v>3</v>
      </c>
      <c r="E285" s="74">
        <v>7.2</v>
      </c>
      <c r="F285" s="74"/>
      <c r="G285" s="68">
        <f t="shared" si="15"/>
        <v>0</v>
      </c>
    </row>
    <row r="286" spans="1:7" ht="26.4">
      <c r="A286" s="73">
        <f t="shared" si="18"/>
        <v>41</v>
      </c>
      <c r="B286" s="64" t="s">
        <v>387</v>
      </c>
      <c r="C286" s="72" t="s">
        <v>161</v>
      </c>
      <c r="D286" s="73" t="s">
        <v>1</v>
      </c>
      <c r="E286" s="74">
        <v>0.65</v>
      </c>
      <c r="F286" s="74"/>
      <c r="G286" s="68">
        <f t="shared" si="15"/>
        <v>0</v>
      </c>
    </row>
    <row r="287" spans="1:7" ht="26.4">
      <c r="A287" s="73">
        <f t="shared" si="18"/>
        <v>42</v>
      </c>
      <c r="B287" s="64" t="s">
        <v>387</v>
      </c>
      <c r="C287" s="72" t="s">
        <v>162</v>
      </c>
      <c r="D287" s="73" t="s">
        <v>2</v>
      </c>
      <c r="E287" s="74">
        <v>1</v>
      </c>
      <c r="F287" s="74"/>
      <c r="G287" s="68">
        <f t="shared" si="15"/>
        <v>0</v>
      </c>
    </row>
    <row r="288" spans="1:7" ht="39.6">
      <c r="A288" s="73">
        <f t="shared" si="18"/>
        <v>43</v>
      </c>
      <c r="B288" s="64" t="s">
        <v>387</v>
      </c>
      <c r="C288" s="72" t="s">
        <v>163</v>
      </c>
      <c r="D288" s="73" t="s">
        <v>2</v>
      </c>
      <c r="E288" s="74">
        <v>59</v>
      </c>
      <c r="F288" s="74"/>
      <c r="G288" s="68">
        <f t="shared" si="15"/>
        <v>0</v>
      </c>
    </row>
    <row r="289" spans="1:7" ht="26.4">
      <c r="A289" s="73">
        <f t="shared" si="18"/>
        <v>44</v>
      </c>
      <c r="B289" s="64" t="s">
        <v>387</v>
      </c>
      <c r="C289" s="72" t="s">
        <v>164</v>
      </c>
      <c r="D289" s="73" t="s">
        <v>2</v>
      </c>
      <c r="E289" s="74">
        <v>1</v>
      </c>
      <c r="F289" s="74"/>
      <c r="G289" s="68">
        <f t="shared" si="15"/>
        <v>0</v>
      </c>
    </row>
    <row r="290" spans="1:7" ht="26.4">
      <c r="A290" s="73">
        <f t="shared" si="18"/>
        <v>45</v>
      </c>
      <c r="B290" s="64" t="s">
        <v>387</v>
      </c>
      <c r="C290" s="65" t="s">
        <v>165</v>
      </c>
      <c r="D290" s="71" t="s">
        <v>3</v>
      </c>
      <c r="E290" s="67">
        <v>4.6500000000000004</v>
      </c>
      <c r="F290" s="67"/>
      <c r="G290" s="68">
        <f t="shared" si="15"/>
        <v>0</v>
      </c>
    </row>
    <row r="291" spans="1:7">
      <c r="A291" s="73">
        <f>A290+1</f>
        <v>46</v>
      </c>
      <c r="B291" s="64" t="s">
        <v>387</v>
      </c>
      <c r="C291" s="72" t="s">
        <v>166</v>
      </c>
      <c r="D291" s="73" t="s">
        <v>1</v>
      </c>
      <c r="E291" s="74">
        <v>2.79</v>
      </c>
      <c r="F291" s="74"/>
      <c r="G291" s="68">
        <f t="shared" si="15"/>
        <v>0</v>
      </c>
    </row>
    <row r="292" spans="1:7">
      <c r="A292" s="73">
        <f>A291+1</f>
        <v>47</v>
      </c>
      <c r="B292" s="64" t="s">
        <v>387</v>
      </c>
      <c r="C292" s="72" t="s">
        <v>167</v>
      </c>
      <c r="D292" s="73" t="s">
        <v>2</v>
      </c>
      <c r="E292" s="74">
        <v>93</v>
      </c>
      <c r="F292" s="74"/>
      <c r="G292" s="68">
        <f t="shared" si="15"/>
        <v>0</v>
      </c>
    </row>
    <row r="293" spans="1:7" ht="26.4">
      <c r="A293" s="73">
        <f>A292+1</f>
        <v>48</v>
      </c>
      <c r="B293" s="64" t="s">
        <v>387</v>
      </c>
      <c r="C293" s="72" t="s">
        <v>168</v>
      </c>
      <c r="D293" s="73" t="s">
        <v>3</v>
      </c>
      <c r="E293" s="74">
        <v>9.3000000000000007</v>
      </c>
      <c r="F293" s="74"/>
      <c r="G293" s="68">
        <f t="shared" si="15"/>
        <v>0</v>
      </c>
    </row>
    <row r="294" spans="1:7" ht="39.6">
      <c r="A294" s="73">
        <f>A293+1</f>
        <v>49</v>
      </c>
      <c r="B294" s="64" t="s">
        <v>387</v>
      </c>
      <c r="C294" s="72" t="s">
        <v>169</v>
      </c>
      <c r="D294" s="73" t="s">
        <v>3</v>
      </c>
      <c r="E294" s="74">
        <v>9.3000000000000007</v>
      </c>
      <c r="F294" s="68"/>
      <c r="G294" s="68">
        <f t="shared" si="15"/>
        <v>0</v>
      </c>
    </row>
    <row r="295" spans="1:7" ht="39.6">
      <c r="A295" s="73">
        <f>A294+1</f>
        <v>50</v>
      </c>
      <c r="B295" s="64" t="s">
        <v>387</v>
      </c>
      <c r="C295" s="72" t="s">
        <v>170</v>
      </c>
      <c r="D295" s="73" t="s">
        <v>1</v>
      </c>
      <c r="E295" s="74">
        <v>6.98</v>
      </c>
      <c r="F295" s="74"/>
      <c r="G295" s="68">
        <f t="shared" si="15"/>
        <v>0</v>
      </c>
    </row>
    <row r="296" spans="1:7">
      <c r="A296" s="16"/>
      <c r="B296" s="19"/>
      <c r="C296" s="17"/>
      <c r="D296" s="18"/>
      <c r="E296" s="47"/>
      <c r="F296" s="30" t="s">
        <v>235</v>
      </c>
      <c r="G296" s="22">
        <f>SUM(G246:G295)</f>
        <v>0</v>
      </c>
    </row>
    <row r="297" spans="1:7">
      <c r="A297" s="16"/>
      <c r="B297" s="19"/>
      <c r="C297" s="17"/>
      <c r="D297" s="18"/>
      <c r="E297" s="47"/>
      <c r="F297" s="30" t="s">
        <v>90</v>
      </c>
      <c r="G297" s="20">
        <f>G298-G296</f>
        <v>0</v>
      </c>
    </row>
    <row r="298" spans="1:7">
      <c r="A298" s="16"/>
      <c r="B298" s="19"/>
      <c r="C298" s="17"/>
      <c r="D298" s="18"/>
      <c r="E298" s="47"/>
      <c r="F298" s="30" t="s">
        <v>236</v>
      </c>
      <c r="G298" s="20">
        <f>ROUND(G296*1.23,2)</f>
        <v>0</v>
      </c>
    </row>
    <row r="299" spans="1:7">
      <c r="A299" s="103"/>
      <c r="B299" s="104"/>
      <c r="C299" s="105"/>
      <c r="D299" s="103"/>
      <c r="E299" s="47"/>
      <c r="F299" s="47"/>
      <c r="G299" s="47"/>
    </row>
    <row r="300" spans="1:7">
      <c r="A300" s="106"/>
      <c r="B300" s="107"/>
      <c r="C300" s="108"/>
      <c r="D300" s="106"/>
      <c r="E300" s="109"/>
      <c r="F300" s="109"/>
      <c r="G300" s="109"/>
    </row>
    <row r="301" spans="1:7">
      <c r="A301" s="103"/>
      <c r="B301" s="104"/>
      <c r="C301" s="105"/>
      <c r="D301" s="103"/>
      <c r="E301" s="47"/>
      <c r="F301" s="47"/>
      <c r="G301" s="47"/>
    </row>
    <row r="302" spans="1:7" ht="30" customHeight="1">
      <c r="A302" s="111"/>
      <c r="B302" s="111"/>
      <c r="C302" s="112" t="s">
        <v>240</v>
      </c>
      <c r="D302" s="111"/>
      <c r="E302" s="113"/>
      <c r="F302" s="113"/>
      <c r="G302" s="114"/>
    </row>
    <row r="303" spans="1:7">
      <c r="A303" s="111"/>
      <c r="B303" s="111"/>
      <c r="C303" s="111"/>
      <c r="D303" s="111"/>
      <c r="E303" s="113"/>
      <c r="F303" s="113"/>
      <c r="G303" s="114"/>
    </row>
    <row r="304" spans="1:7" ht="26.4">
      <c r="A304" s="21" t="s">
        <v>208</v>
      </c>
      <c r="B304" s="12" t="s">
        <v>209</v>
      </c>
      <c r="C304" s="13" t="s">
        <v>210</v>
      </c>
      <c r="D304" s="13" t="s">
        <v>211</v>
      </c>
      <c r="E304" s="14" t="s">
        <v>212</v>
      </c>
      <c r="F304" s="15" t="s">
        <v>213</v>
      </c>
      <c r="G304" s="24" t="s">
        <v>214</v>
      </c>
    </row>
    <row r="305" spans="1:7">
      <c r="A305" s="31">
        <v>1</v>
      </c>
      <c r="B305" s="32">
        <v>2</v>
      </c>
      <c r="C305" s="33">
        <v>3</v>
      </c>
      <c r="D305" s="34">
        <v>4</v>
      </c>
      <c r="E305" s="35">
        <v>5</v>
      </c>
      <c r="F305" s="37">
        <v>6</v>
      </c>
      <c r="G305" s="36">
        <v>7</v>
      </c>
    </row>
    <row r="306" spans="1:7" ht="39.6">
      <c r="A306" s="76">
        <v>1</v>
      </c>
      <c r="B306" s="76" t="s">
        <v>388</v>
      </c>
      <c r="C306" s="77" t="s">
        <v>140</v>
      </c>
      <c r="D306" s="78" t="s">
        <v>7</v>
      </c>
      <c r="E306" s="79">
        <v>1</v>
      </c>
      <c r="F306" s="80"/>
      <c r="G306" s="81">
        <f>ROUND(E306*F306,2)</f>
        <v>0</v>
      </c>
    </row>
    <row r="307" spans="1:7" ht="39.6">
      <c r="A307" s="76">
        <f>A306+1</f>
        <v>2</v>
      </c>
      <c r="B307" s="76" t="s">
        <v>388</v>
      </c>
      <c r="C307" s="77" t="s">
        <v>334</v>
      </c>
      <c r="D307" s="76" t="s">
        <v>3</v>
      </c>
      <c r="E307" s="81">
        <f>104*(2.4+0.15+0.08)</f>
        <v>273.52</v>
      </c>
      <c r="F307" s="80"/>
      <c r="G307" s="81">
        <f>ROUND(E307*F307,2)</f>
        <v>0</v>
      </c>
    </row>
    <row r="308" spans="1:7" ht="39.6">
      <c r="A308" s="76">
        <f t="shared" ref="A308:A340" si="19">A307+1</f>
        <v>3</v>
      </c>
      <c r="B308" s="76" t="s">
        <v>388</v>
      </c>
      <c r="C308" s="77" t="s">
        <v>335</v>
      </c>
      <c r="D308" s="76" t="s">
        <v>3</v>
      </c>
      <c r="E308" s="81">
        <f>27+36</f>
        <v>63</v>
      </c>
      <c r="F308" s="80"/>
      <c r="G308" s="81">
        <f t="shared" ref="G308:G313" si="20">ROUND(E308*F308,2)</f>
        <v>0</v>
      </c>
    </row>
    <row r="309" spans="1:7" ht="39.6">
      <c r="A309" s="76">
        <f t="shared" si="19"/>
        <v>4</v>
      </c>
      <c r="B309" s="76" t="s">
        <v>388</v>
      </c>
      <c r="C309" s="77" t="s">
        <v>336</v>
      </c>
      <c r="D309" s="76" t="s">
        <v>0</v>
      </c>
      <c r="E309" s="81">
        <v>104</v>
      </c>
      <c r="F309" s="80"/>
      <c r="G309" s="81">
        <f t="shared" si="20"/>
        <v>0</v>
      </c>
    </row>
    <row r="310" spans="1:7" ht="39.6">
      <c r="A310" s="76">
        <f t="shared" si="19"/>
        <v>5</v>
      </c>
      <c r="B310" s="76" t="s">
        <v>388</v>
      </c>
      <c r="C310" s="77" t="s">
        <v>337</v>
      </c>
      <c r="D310" s="76" t="s">
        <v>1</v>
      </c>
      <c r="E310" s="81">
        <f>E309*0.05</f>
        <v>5.2</v>
      </c>
      <c r="F310" s="80"/>
      <c r="G310" s="81">
        <f t="shared" si="20"/>
        <v>0</v>
      </c>
    </row>
    <row r="311" spans="1:7" ht="39.6">
      <c r="A311" s="76">
        <f t="shared" si="19"/>
        <v>6</v>
      </c>
      <c r="B311" s="76" t="s">
        <v>388</v>
      </c>
      <c r="C311" s="77" t="s">
        <v>338</v>
      </c>
      <c r="D311" s="76" t="s">
        <v>0</v>
      </c>
      <c r="E311" s="81">
        <v>104</v>
      </c>
      <c r="F311" s="80"/>
      <c r="G311" s="81">
        <f t="shared" si="20"/>
        <v>0</v>
      </c>
    </row>
    <row r="312" spans="1:7" ht="26.4">
      <c r="A312" s="76">
        <f t="shared" si="19"/>
        <v>7</v>
      </c>
      <c r="B312" s="76" t="s">
        <v>388</v>
      </c>
      <c r="C312" s="77" t="s">
        <v>171</v>
      </c>
      <c r="D312" s="76" t="s">
        <v>30</v>
      </c>
      <c r="E312" s="81">
        <f>E307*0.06*2.4+E308*0.2*2.25+E309*0.15*0.3*2.4+E310*2.4+E311*0.08*0.3*2.4</f>
        <v>97.439279999999982</v>
      </c>
      <c r="F312" s="80"/>
      <c r="G312" s="81">
        <f t="shared" si="20"/>
        <v>0</v>
      </c>
    </row>
    <row r="313" spans="1:7" ht="26.4">
      <c r="A313" s="76">
        <f t="shared" si="19"/>
        <v>8</v>
      </c>
      <c r="B313" s="76" t="s">
        <v>388</v>
      </c>
      <c r="C313" s="77" t="s">
        <v>339</v>
      </c>
      <c r="D313" s="76" t="s">
        <v>3</v>
      </c>
      <c r="E313" s="81">
        <v>35</v>
      </c>
      <c r="F313" s="80"/>
      <c r="G313" s="81">
        <f t="shared" si="20"/>
        <v>0</v>
      </c>
    </row>
    <row r="314" spans="1:7" ht="26.4">
      <c r="A314" s="76">
        <f t="shared" si="19"/>
        <v>9</v>
      </c>
      <c r="B314" s="76" t="s">
        <v>388</v>
      </c>
      <c r="C314" s="77" t="s">
        <v>340</v>
      </c>
      <c r="D314" s="76" t="s">
        <v>3</v>
      </c>
      <c r="E314" s="81">
        <v>213</v>
      </c>
      <c r="F314" s="80"/>
      <c r="G314" s="81">
        <f>ROUND(E314*F314,2)</f>
        <v>0</v>
      </c>
    </row>
    <row r="315" spans="1:7" ht="39.6">
      <c r="A315" s="76">
        <f t="shared" si="19"/>
        <v>10</v>
      </c>
      <c r="B315" s="76" t="s">
        <v>388</v>
      </c>
      <c r="C315" s="77" t="s">
        <v>341</v>
      </c>
      <c r="D315" s="76" t="s">
        <v>3</v>
      </c>
      <c r="E315" s="81">
        <f>104*(2.4+0.08+2+0.08*2+0.15)</f>
        <v>498.16000000000008</v>
      </c>
      <c r="F315" s="80"/>
      <c r="G315" s="81">
        <f>ROUND(E315*F315,2)</f>
        <v>0</v>
      </c>
    </row>
    <row r="316" spans="1:7" ht="52.8">
      <c r="A316" s="76">
        <f t="shared" si="19"/>
        <v>11</v>
      </c>
      <c r="B316" s="76" t="s">
        <v>388</v>
      </c>
      <c r="C316" s="77" t="s">
        <v>172</v>
      </c>
      <c r="D316" s="76" t="s">
        <v>3</v>
      </c>
      <c r="E316" s="81">
        <f>E315</f>
        <v>498.16000000000008</v>
      </c>
      <c r="F316" s="80"/>
      <c r="G316" s="81">
        <f>ROUND(E316*F316,2)</f>
        <v>0</v>
      </c>
    </row>
    <row r="317" spans="1:7" ht="39.6">
      <c r="A317" s="76">
        <f t="shared" si="19"/>
        <v>12</v>
      </c>
      <c r="B317" s="76" t="s">
        <v>388</v>
      </c>
      <c r="C317" s="77" t="s">
        <v>173</v>
      </c>
      <c r="D317" s="76" t="s">
        <v>3</v>
      </c>
      <c r="E317" s="81">
        <v>213</v>
      </c>
      <c r="F317" s="80"/>
      <c r="G317" s="81">
        <f>ROUND(E317*F317,2)</f>
        <v>0</v>
      </c>
    </row>
    <row r="318" spans="1:7" ht="26.4">
      <c r="A318" s="76">
        <f t="shared" si="19"/>
        <v>13</v>
      </c>
      <c r="B318" s="76" t="s">
        <v>388</v>
      </c>
      <c r="C318" s="77" t="s">
        <v>174</v>
      </c>
      <c r="D318" s="76" t="s">
        <v>3</v>
      </c>
      <c r="E318" s="81">
        <f>112.5*2.4+213</f>
        <v>483</v>
      </c>
      <c r="F318" s="80"/>
      <c r="G318" s="81">
        <f t="shared" ref="G318:G335" si="21">ROUND(E318*F318,2)</f>
        <v>0</v>
      </c>
    </row>
    <row r="319" spans="1:7" ht="26.4">
      <c r="A319" s="76">
        <f t="shared" si="19"/>
        <v>14</v>
      </c>
      <c r="B319" s="76" t="s">
        <v>388</v>
      </c>
      <c r="C319" s="77" t="s">
        <v>175</v>
      </c>
      <c r="D319" s="76" t="s">
        <v>3</v>
      </c>
      <c r="E319" s="81">
        <v>33</v>
      </c>
      <c r="F319" s="80"/>
      <c r="G319" s="81">
        <f t="shared" si="21"/>
        <v>0</v>
      </c>
    </row>
    <row r="320" spans="1:7" ht="26.4">
      <c r="A320" s="76">
        <f t="shared" si="19"/>
        <v>15</v>
      </c>
      <c r="B320" s="76" t="s">
        <v>388</v>
      </c>
      <c r="C320" s="77" t="s">
        <v>176</v>
      </c>
      <c r="D320" s="76" t="s">
        <v>3</v>
      </c>
      <c r="E320" s="81">
        <v>33</v>
      </c>
      <c r="F320" s="80"/>
      <c r="G320" s="81">
        <f t="shared" si="21"/>
        <v>0</v>
      </c>
    </row>
    <row r="321" spans="1:7" ht="39.6">
      <c r="A321" s="76">
        <f t="shared" si="19"/>
        <v>16</v>
      </c>
      <c r="B321" s="76" t="s">
        <v>388</v>
      </c>
      <c r="C321" s="77" t="s">
        <v>177</v>
      </c>
      <c r="D321" s="76" t="s">
        <v>3</v>
      </c>
      <c r="E321" s="81">
        <v>70</v>
      </c>
      <c r="F321" s="80"/>
      <c r="G321" s="81">
        <f t="shared" si="21"/>
        <v>0</v>
      </c>
    </row>
    <row r="322" spans="1:7" ht="39.6">
      <c r="A322" s="76">
        <f t="shared" si="19"/>
        <v>17</v>
      </c>
      <c r="B322" s="76" t="s">
        <v>388</v>
      </c>
      <c r="C322" s="77" t="s">
        <v>178</v>
      </c>
      <c r="D322" s="76" t="s">
        <v>3</v>
      </c>
      <c r="E322" s="81">
        <v>163</v>
      </c>
      <c r="F322" s="80"/>
      <c r="G322" s="81">
        <f t="shared" si="21"/>
        <v>0</v>
      </c>
    </row>
    <row r="323" spans="1:7">
      <c r="A323" s="76">
        <f t="shared" si="19"/>
        <v>18</v>
      </c>
      <c r="B323" s="76" t="s">
        <v>388</v>
      </c>
      <c r="C323" s="77" t="s">
        <v>15</v>
      </c>
      <c r="D323" s="76" t="s">
        <v>3</v>
      </c>
      <c r="E323" s="81">
        <f>213*2</f>
        <v>426</v>
      </c>
      <c r="F323" s="80"/>
      <c r="G323" s="81">
        <f t="shared" si="21"/>
        <v>0</v>
      </c>
    </row>
    <row r="324" spans="1:7">
      <c r="A324" s="76">
        <f t="shared" si="19"/>
        <v>19</v>
      </c>
      <c r="B324" s="76" t="s">
        <v>388</v>
      </c>
      <c r="C324" s="77" t="s">
        <v>179</v>
      </c>
      <c r="D324" s="76" t="s">
        <v>3</v>
      </c>
      <c r="E324" s="81">
        <v>426</v>
      </c>
      <c r="F324" s="80"/>
      <c r="G324" s="81">
        <f t="shared" si="21"/>
        <v>0</v>
      </c>
    </row>
    <row r="325" spans="1:7" ht="26.4">
      <c r="A325" s="76">
        <f t="shared" si="19"/>
        <v>20</v>
      </c>
      <c r="B325" s="76" t="s">
        <v>388</v>
      </c>
      <c r="C325" s="77" t="s">
        <v>180</v>
      </c>
      <c r="D325" s="76" t="s">
        <v>3</v>
      </c>
      <c r="E325" s="81">
        <v>213</v>
      </c>
      <c r="F325" s="80"/>
      <c r="G325" s="81">
        <f t="shared" si="21"/>
        <v>0</v>
      </c>
    </row>
    <row r="326" spans="1:7" ht="26.4">
      <c r="A326" s="76">
        <f t="shared" si="19"/>
        <v>21</v>
      </c>
      <c r="B326" s="76" t="s">
        <v>388</v>
      </c>
      <c r="C326" s="77" t="s">
        <v>181</v>
      </c>
      <c r="D326" s="76" t="s">
        <v>3</v>
      </c>
      <c r="E326" s="81">
        <v>213</v>
      </c>
      <c r="F326" s="80"/>
      <c r="G326" s="81">
        <f t="shared" si="21"/>
        <v>0</v>
      </c>
    </row>
    <row r="327" spans="1:7">
      <c r="A327" s="76">
        <f t="shared" si="19"/>
        <v>22</v>
      </c>
      <c r="B327" s="76" t="s">
        <v>388</v>
      </c>
      <c r="C327" s="77" t="s">
        <v>182</v>
      </c>
      <c r="D327" s="76" t="s">
        <v>0</v>
      </c>
      <c r="E327" s="81">
        <f>E329+E331+E332</f>
        <v>328</v>
      </c>
      <c r="F327" s="80"/>
      <c r="G327" s="81">
        <f t="shared" si="21"/>
        <v>0</v>
      </c>
    </row>
    <row r="328" spans="1:7" ht="26.4">
      <c r="A328" s="76">
        <f t="shared" si="19"/>
        <v>23</v>
      </c>
      <c r="B328" s="76" t="s">
        <v>388</v>
      </c>
      <c r="C328" s="82" t="s">
        <v>183</v>
      </c>
      <c r="D328" s="76" t="s">
        <v>1</v>
      </c>
      <c r="E328" s="81">
        <f>E329*0.05+E332*0.22*0.15+E331*(0.28*0.1+0.08*0.15)</f>
        <v>14.048000000000002</v>
      </c>
      <c r="F328" s="80"/>
      <c r="G328" s="81">
        <f t="shared" si="21"/>
        <v>0</v>
      </c>
    </row>
    <row r="329" spans="1:7" ht="26.4">
      <c r="A329" s="76">
        <f t="shared" si="19"/>
        <v>24</v>
      </c>
      <c r="B329" s="76" t="s">
        <v>388</v>
      </c>
      <c r="C329" s="77" t="s">
        <v>184</v>
      </c>
      <c r="D329" s="76" t="s">
        <v>0</v>
      </c>
      <c r="E329" s="81">
        <v>104</v>
      </c>
      <c r="F329" s="80"/>
      <c r="G329" s="81">
        <f t="shared" si="21"/>
        <v>0</v>
      </c>
    </row>
    <row r="330" spans="1:7" s="132" customFormat="1" ht="26.4">
      <c r="A330" s="76">
        <f t="shared" si="19"/>
        <v>25</v>
      </c>
      <c r="B330" s="76" t="s">
        <v>388</v>
      </c>
      <c r="C330" s="77" t="s">
        <v>396</v>
      </c>
      <c r="D330" s="76" t="s">
        <v>3</v>
      </c>
      <c r="E330" s="81">
        <v>75</v>
      </c>
      <c r="F330" s="80"/>
      <c r="G330" s="81">
        <f t="shared" si="21"/>
        <v>0</v>
      </c>
    </row>
    <row r="331" spans="1:7">
      <c r="A331" s="76">
        <f t="shared" si="19"/>
        <v>26</v>
      </c>
      <c r="B331" s="76" t="s">
        <v>388</v>
      </c>
      <c r="C331" s="77" t="s">
        <v>185</v>
      </c>
      <c r="D331" s="76" t="s">
        <v>0</v>
      </c>
      <c r="E331" s="81">
        <v>208</v>
      </c>
      <c r="F331" s="80"/>
      <c r="G331" s="81">
        <f t="shared" si="21"/>
        <v>0</v>
      </c>
    </row>
    <row r="332" spans="1:7">
      <c r="A332" s="76">
        <f t="shared" si="19"/>
        <v>27</v>
      </c>
      <c r="B332" s="76" t="s">
        <v>388</v>
      </c>
      <c r="C332" s="77" t="s">
        <v>186</v>
      </c>
      <c r="D332" s="76" t="s">
        <v>0</v>
      </c>
      <c r="E332" s="81">
        <v>16</v>
      </c>
      <c r="F332" s="80"/>
      <c r="G332" s="81">
        <f t="shared" si="21"/>
        <v>0</v>
      </c>
    </row>
    <row r="333" spans="1:7" ht="26.4">
      <c r="A333" s="76">
        <f t="shared" si="19"/>
        <v>28</v>
      </c>
      <c r="B333" s="76" t="s">
        <v>388</v>
      </c>
      <c r="C333" s="77" t="s">
        <v>187</v>
      </c>
      <c r="D333" s="76" t="s">
        <v>8</v>
      </c>
      <c r="E333" s="81">
        <v>2</v>
      </c>
      <c r="F333" s="80"/>
      <c r="G333" s="81">
        <f t="shared" si="21"/>
        <v>0</v>
      </c>
    </row>
    <row r="334" spans="1:7" ht="26.4">
      <c r="A334" s="76">
        <f t="shared" si="19"/>
        <v>29</v>
      </c>
      <c r="B334" s="76" t="s">
        <v>388</v>
      </c>
      <c r="C334" s="77" t="s">
        <v>188</v>
      </c>
      <c r="D334" s="76" t="s">
        <v>8</v>
      </c>
      <c r="E334" s="81">
        <v>3</v>
      </c>
      <c r="F334" s="80"/>
      <c r="G334" s="81">
        <f t="shared" si="21"/>
        <v>0</v>
      </c>
    </row>
    <row r="335" spans="1:7" ht="26.4">
      <c r="A335" s="76">
        <f t="shared" si="19"/>
        <v>30</v>
      </c>
      <c r="B335" s="76" t="s">
        <v>388</v>
      </c>
      <c r="C335" s="77" t="s">
        <v>189</v>
      </c>
      <c r="D335" s="76" t="s">
        <v>8</v>
      </c>
      <c r="E335" s="81">
        <v>1</v>
      </c>
      <c r="F335" s="80"/>
      <c r="G335" s="81">
        <f t="shared" si="21"/>
        <v>0</v>
      </c>
    </row>
    <row r="336" spans="1:7">
      <c r="A336" s="76">
        <f t="shared" si="19"/>
        <v>31</v>
      </c>
      <c r="B336" s="76" t="s">
        <v>388</v>
      </c>
      <c r="C336" s="77" t="s">
        <v>190</v>
      </c>
      <c r="D336" s="76" t="s">
        <v>8</v>
      </c>
      <c r="E336" s="81">
        <v>1</v>
      </c>
      <c r="F336" s="80"/>
      <c r="G336" s="81">
        <f>ROUND(E336*F336,2)</f>
        <v>0</v>
      </c>
    </row>
    <row r="337" spans="1:7">
      <c r="A337" s="76">
        <f t="shared" si="19"/>
        <v>32</v>
      </c>
      <c r="B337" s="76" t="s">
        <v>388</v>
      </c>
      <c r="C337" s="77" t="s">
        <v>191</v>
      </c>
      <c r="D337" s="76" t="s">
        <v>8</v>
      </c>
      <c r="E337" s="81">
        <v>3</v>
      </c>
      <c r="F337" s="80"/>
      <c r="G337" s="81">
        <f>ROUND(E337*F337,2)</f>
        <v>0</v>
      </c>
    </row>
    <row r="338" spans="1:7">
      <c r="A338" s="76">
        <f t="shared" si="19"/>
        <v>33</v>
      </c>
      <c r="B338" s="76" t="s">
        <v>388</v>
      </c>
      <c r="C338" s="77" t="s">
        <v>192</v>
      </c>
      <c r="D338" s="76" t="s">
        <v>8</v>
      </c>
      <c r="E338" s="81">
        <v>1</v>
      </c>
      <c r="F338" s="80"/>
      <c r="G338" s="81">
        <f>ROUND(E338*F338,2)</f>
        <v>0</v>
      </c>
    </row>
    <row r="339" spans="1:7">
      <c r="A339" s="76">
        <f t="shared" si="19"/>
        <v>34</v>
      </c>
      <c r="B339" s="76" t="s">
        <v>388</v>
      </c>
      <c r="C339" s="77" t="s">
        <v>193</v>
      </c>
      <c r="D339" s="76" t="s">
        <v>8</v>
      </c>
      <c r="E339" s="81">
        <v>2</v>
      </c>
      <c r="F339" s="80"/>
      <c r="G339" s="81">
        <f>ROUND(E339*F339,2)</f>
        <v>0</v>
      </c>
    </row>
    <row r="340" spans="1:7">
      <c r="A340" s="76">
        <f t="shared" si="19"/>
        <v>35</v>
      </c>
      <c r="B340" s="76" t="s">
        <v>388</v>
      </c>
      <c r="C340" s="77" t="s">
        <v>194</v>
      </c>
      <c r="D340" s="76" t="s">
        <v>3</v>
      </c>
      <c r="E340" s="81">
        <v>5.99</v>
      </c>
      <c r="F340" s="80"/>
      <c r="G340" s="81">
        <f>ROUND(E340*F340,2)</f>
        <v>0</v>
      </c>
    </row>
    <row r="341" spans="1:7">
      <c r="A341" s="16"/>
      <c r="B341" s="19"/>
      <c r="C341" s="17"/>
      <c r="D341" s="18"/>
      <c r="E341" s="47"/>
      <c r="F341" s="30" t="s">
        <v>235</v>
      </c>
      <c r="G341" s="22">
        <f>SUM(G306:G340)</f>
        <v>0</v>
      </c>
    </row>
    <row r="342" spans="1:7" ht="15" customHeight="1">
      <c r="A342" s="16"/>
      <c r="B342" s="19"/>
      <c r="C342" s="17"/>
      <c r="D342" s="18"/>
      <c r="E342" s="47"/>
      <c r="F342" s="30" t="s">
        <v>90</v>
      </c>
      <c r="G342" s="20">
        <f>G343-G341</f>
        <v>0</v>
      </c>
    </row>
    <row r="343" spans="1:7" ht="15" customHeight="1">
      <c r="A343" s="16"/>
      <c r="B343" s="19"/>
      <c r="C343" s="17"/>
      <c r="D343" s="18"/>
      <c r="E343" s="47"/>
      <c r="F343" s="30" t="s">
        <v>236</v>
      </c>
      <c r="G343" s="20">
        <f>ROUND(G341*1.23,2)</f>
        <v>0</v>
      </c>
    </row>
    <row r="344" spans="1:7">
      <c r="A344" s="111"/>
      <c r="B344" s="111"/>
      <c r="C344" s="111"/>
      <c r="D344" s="111"/>
      <c r="E344" s="113"/>
      <c r="F344" s="113"/>
      <c r="G344" s="114"/>
    </row>
    <row r="345" spans="1:7">
      <c r="A345" s="115"/>
      <c r="B345" s="115"/>
      <c r="C345" s="115"/>
      <c r="D345" s="115"/>
      <c r="E345" s="116"/>
      <c r="F345" s="116"/>
      <c r="G345" s="117"/>
    </row>
    <row r="346" spans="1:7">
      <c r="A346" s="111"/>
      <c r="B346" s="111"/>
      <c r="C346" s="111"/>
      <c r="D346" s="111"/>
      <c r="E346" s="113"/>
      <c r="F346" s="113"/>
      <c r="G346" s="114"/>
    </row>
    <row r="347" spans="1:7" s="9" customFormat="1" ht="19.95" customHeight="1">
      <c r="A347" s="118"/>
      <c r="B347" s="112"/>
      <c r="C347" s="112" t="s">
        <v>242</v>
      </c>
      <c r="D347" s="118"/>
      <c r="E347" s="119"/>
      <c r="F347" s="119"/>
      <c r="G347" s="120"/>
    </row>
    <row r="348" spans="1:7" s="25" customFormat="1" ht="19.95" customHeight="1">
      <c r="A348" s="121"/>
      <c r="B348" s="121"/>
      <c r="C348" s="112"/>
      <c r="D348" s="118"/>
      <c r="E348" s="119"/>
      <c r="F348" s="113" t="s">
        <v>241</v>
      </c>
      <c r="G348" s="122"/>
    </row>
    <row r="349" spans="1:7" s="9" customFormat="1">
      <c r="A349" s="104"/>
      <c r="B349" s="104"/>
      <c r="C349" s="103"/>
      <c r="D349" s="104"/>
      <c r="E349" s="123"/>
      <c r="F349" s="123"/>
      <c r="G349" s="124"/>
    </row>
    <row r="350" spans="1:7" ht="26.4">
      <c r="A350" s="21" t="s">
        <v>208</v>
      </c>
      <c r="B350" s="12" t="s">
        <v>209</v>
      </c>
      <c r="C350" s="13" t="s">
        <v>210</v>
      </c>
      <c r="D350" s="13" t="s">
        <v>211</v>
      </c>
      <c r="E350" s="14" t="s">
        <v>212</v>
      </c>
      <c r="F350" s="15" t="s">
        <v>213</v>
      </c>
      <c r="G350" s="24" t="s">
        <v>214</v>
      </c>
    </row>
    <row r="351" spans="1:7">
      <c r="A351" s="31">
        <v>1</v>
      </c>
      <c r="B351" s="32">
        <v>2</v>
      </c>
      <c r="C351" s="33">
        <v>3</v>
      </c>
      <c r="D351" s="34">
        <v>4</v>
      </c>
      <c r="E351" s="35">
        <v>5</v>
      </c>
      <c r="F351" s="37">
        <v>6</v>
      </c>
      <c r="G351" s="36">
        <v>7</v>
      </c>
    </row>
    <row r="352" spans="1:7" ht="39.6">
      <c r="A352" s="31">
        <v>1</v>
      </c>
      <c r="B352" s="83" t="s">
        <v>389</v>
      </c>
      <c r="C352" s="84" t="s">
        <v>140</v>
      </c>
      <c r="D352" s="85" t="s">
        <v>7</v>
      </c>
      <c r="E352" s="38">
        <v>1</v>
      </c>
      <c r="F352" s="80"/>
      <c r="G352" s="80">
        <f t="shared" ref="G352:G361" si="22">ROUND(E352*F352,2)</f>
        <v>0</v>
      </c>
    </row>
    <row r="353" spans="1:7" ht="66">
      <c r="A353" s="31">
        <f t="shared" ref="A353:A362" si="23">A352+1</f>
        <v>2</v>
      </c>
      <c r="B353" s="83" t="s">
        <v>389</v>
      </c>
      <c r="C353" s="84" t="s">
        <v>348</v>
      </c>
      <c r="D353" s="85" t="s">
        <v>391</v>
      </c>
      <c r="E353" s="80">
        <v>328</v>
      </c>
      <c r="F353" s="80"/>
      <c r="G353" s="80">
        <f t="shared" si="22"/>
        <v>0</v>
      </c>
    </row>
    <row r="354" spans="1:7" ht="39.6">
      <c r="A354" s="31">
        <f t="shared" si="23"/>
        <v>3</v>
      </c>
      <c r="B354" s="83" t="s">
        <v>389</v>
      </c>
      <c r="C354" s="84" t="s">
        <v>347</v>
      </c>
      <c r="D354" s="85" t="s">
        <v>1</v>
      </c>
      <c r="E354" s="80">
        <v>5.6</v>
      </c>
      <c r="F354" s="80"/>
      <c r="G354" s="80">
        <f t="shared" si="22"/>
        <v>0</v>
      </c>
    </row>
    <row r="355" spans="1:7" ht="52.8">
      <c r="A355" s="31">
        <f t="shared" si="23"/>
        <v>4</v>
      </c>
      <c r="B355" s="83" t="s">
        <v>389</v>
      </c>
      <c r="C355" s="84" t="s">
        <v>349</v>
      </c>
      <c r="D355" s="85" t="s">
        <v>1</v>
      </c>
      <c r="E355" s="80">
        <v>14.4</v>
      </c>
      <c r="F355" s="80"/>
      <c r="G355" s="80">
        <f t="shared" si="22"/>
        <v>0</v>
      </c>
    </row>
    <row r="356" spans="1:7" ht="39.6">
      <c r="A356" s="31">
        <f t="shared" si="23"/>
        <v>5</v>
      </c>
      <c r="B356" s="83" t="s">
        <v>389</v>
      </c>
      <c r="C356" s="84" t="s">
        <v>329</v>
      </c>
      <c r="D356" s="85" t="s">
        <v>1</v>
      </c>
      <c r="E356" s="80">
        <v>20</v>
      </c>
      <c r="F356" s="80"/>
      <c r="G356" s="80">
        <f t="shared" si="22"/>
        <v>0</v>
      </c>
    </row>
    <row r="357" spans="1:7" ht="39.6">
      <c r="A357" s="31">
        <f t="shared" si="23"/>
        <v>6</v>
      </c>
      <c r="B357" s="83" t="s">
        <v>389</v>
      </c>
      <c r="C357" s="84" t="s">
        <v>342</v>
      </c>
      <c r="D357" s="85" t="s">
        <v>3</v>
      </c>
      <c r="E357" s="80">
        <f>E358</f>
        <v>328</v>
      </c>
      <c r="F357" s="80"/>
      <c r="G357" s="80">
        <f t="shared" si="22"/>
        <v>0</v>
      </c>
    </row>
    <row r="358" spans="1:7" ht="39.6">
      <c r="A358" s="31">
        <f t="shared" si="23"/>
        <v>7</v>
      </c>
      <c r="B358" s="83" t="s">
        <v>389</v>
      </c>
      <c r="C358" s="84" t="s">
        <v>392</v>
      </c>
      <c r="D358" s="85" t="s">
        <v>391</v>
      </c>
      <c r="E358" s="80">
        <v>328</v>
      </c>
      <c r="F358" s="80"/>
      <c r="G358" s="80">
        <f t="shared" si="22"/>
        <v>0</v>
      </c>
    </row>
    <row r="359" spans="1:7" ht="52.8">
      <c r="A359" s="31">
        <f t="shared" si="23"/>
        <v>8</v>
      </c>
      <c r="B359" s="83" t="s">
        <v>389</v>
      </c>
      <c r="C359" s="84" t="s">
        <v>195</v>
      </c>
      <c r="D359" s="85" t="s">
        <v>391</v>
      </c>
      <c r="E359" s="86">
        <v>328</v>
      </c>
      <c r="F359" s="80"/>
      <c r="G359" s="80">
        <f t="shared" si="22"/>
        <v>0</v>
      </c>
    </row>
    <row r="360" spans="1:7" ht="66">
      <c r="A360" s="31">
        <f t="shared" si="23"/>
        <v>9</v>
      </c>
      <c r="B360" s="83" t="s">
        <v>389</v>
      </c>
      <c r="C360" s="84" t="s">
        <v>196</v>
      </c>
      <c r="D360" s="85" t="s">
        <v>391</v>
      </c>
      <c r="E360" s="38">
        <v>328</v>
      </c>
      <c r="F360" s="80"/>
      <c r="G360" s="80">
        <f t="shared" si="22"/>
        <v>0</v>
      </c>
    </row>
    <row r="361" spans="1:7" ht="26.4">
      <c r="A361" s="31">
        <f t="shared" si="23"/>
        <v>10</v>
      </c>
      <c r="B361" s="83" t="s">
        <v>389</v>
      </c>
      <c r="C361" s="84" t="s">
        <v>197</v>
      </c>
      <c r="D361" s="85" t="s">
        <v>1</v>
      </c>
      <c r="E361" s="38">
        <v>13.5</v>
      </c>
      <c r="F361" s="80"/>
      <c r="G361" s="80">
        <f t="shared" si="22"/>
        <v>0</v>
      </c>
    </row>
    <row r="362" spans="1:7" ht="26.4">
      <c r="A362" s="31">
        <f t="shared" si="23"/>
        <v>11</v>
      </c>
      <c r="B362" s="83" t="s">
        <v>389</v>
      </c>
      <c r="C362" s="84" t="s">
        <v>198</v>
      </c>
      <c r="D362" s="85" t="s">
        <v>391</v>
      </c>
      <c r="E362" s="38">
        <v>57.3</v>
      </c>
      <c r="F362" s="80"/>
      <c r="G362" s="80">
        <f t="shared" ref="G362:G373" si="24">ROUND(E362*F362,2)</f>
        <v>0</v>
      </c>
    </row>
    <row r="363" spans="1:7">
      <c r="A363" s="31">
        <f t="shared" ref="A363:A373" si="25">A362+1</f>
        <v>12</v>
      </c>
      <c r="B363" s="83" t="s">
        <v>389</v>
      </c>
      <c r="C363" s="84" t="s">
        <v>158</v>
      </c>
      <c r="D363" s="85" t="s">
        <v>8</v>
      </c>
      <c r="E363" s="38">
        <v>3</v>
      </c>
      <c r="F363" s="80"/>
      <c r="G363" s="80">
        <f t="shared" si="24"/>
        <v>0</v>
      </c>
    </row>
    <row r="364" spans="1:7">
      <c r="A364" s="31">
        <f t="shared" si="25"/>
        <v>13</v>
      </c>
      <c r="B364" s="83" t="s">
        <v>389</v>
      </c>
      <c r="C364" s="84" t="s">
        <v>159</v>
      </c>
      <c r="D364" s="85" t="s">
        <v>8</v>
      </c>
      <c r="E364" s="38">
        <v>30</v>
      </c>
      <c r="F364" s="80"/>
      <c r="G364" s="80">
        <f t="shared" si="24"/>
        <v>0</v>
      </c>
    </row>
    <row r="365" spans="1:7" ht="39.6">
      <c r="A365" s="31">
        <f t="shared" si="25"/>
        <v>14</v>
      </c>
      <c r="B365" s="83" t="s">
        <v>389</v>
      </c>
      <c r="C365" s="84" t="s">
        <v>199</v>
      </c>
      <c r="D365" s="85" t="s">
        <v>391</v>
      </c>
      <c r="E365" s="38">
        <v>27</v>
      </c>
      <c r="F365" s="80"/>
      <c r="G365" s="80">
        <f t="shared" si="24"/>
        <v>0</v>
      </c>
    </row>
    <row r="366" spans="1:7" ht="26.4">
      <c r="A366" s="31">
        <f t="shared" si="25"/>
        <v>15</v>
      </c>
      <c r="B366" s="83" t="s">
        <v>389</v>
      </c>
      <c r="C366" s="84" t="s">
        <v>161</v>
      </c>
      <c r="D366" s="85" t="s">
        <v>1</v>
      </c>
      <c r="E366" s="38">
        <v>1.95</v>
      </c>
      <c r="F366" s="80"/>
      <c r="G366" s="80">
        <f t="shared" si="24"/>
        <v>0</v>
      </c>
    </row>
    <row r="367" spans="1:7" ht="26.4">
      <c r="A367" s="31">
        <f t="shared" si="25"/>
        <v>16</v>
      </c>
      <c r="B367" s="83" t="s">
        <v>389</v>
      </c>
      <c r="C367" s="84" t="s">
        <v>200</v>
      </c>
      <c r="D367" s="85" t="s">
        <v>201</v>
      </c>
      <c r="E367" s="38">
        <v>1</v>
      </c>
      <c r="F367" s="80"/>
      <c r="G367" s="80">
        <f t="shared" si="24"/>
        <v>0</v>
      </c>
    </row>
    <row r="368" spans="1:7" ht="26.4">
      <c r="A368" s="31">
        <f t="shared" si="25"/>
        <v>17</v>
      </c>
      <c r="B368" s="83" t="s">
        <v>389</v>
      </c>
      <c r="C368" s="84" t="s">
        <v>162</v>
      </c>
      <c r="D368" s="85" t="s">
        <v>8</v>
      </c>
      <c r="E368" s="38">
        <v>3</v>
      </c>
      <c r="F368" s="80"/>
      <c r="G368" s="80">
        <f t="shared" si="24"/>
        <v>0</v>
      </c>
    </row>
    <row r="369" spans="1:7" ht="39.6">
      <c r="A369" s="31">
        <f t="shared" si="25"/>
        <v>18</v>
      </c>
      <c r="B369" s="83" t="s">
        <v>389</v>
      </c>
      <c r="C369" s="84" t="s">
        <v>163</v>
      </c>
      <c r="D369" s="85" t="s">
        <v>8</v>
      </c>
      <c r="E369" s="38">
        <v>44.25</v>
      </c>
      <c r="F369" s="80"/>
      <c r="G369" s="80">
        <f t="shared" si="24"/>
        <v>0</v>
      </c>
    </row>
    <row r="370" spans="1:7" ht="26.4">
      <c r="A370" s="31">
        <f t="shared" si="25"/>
        <v>19</v>
      </c>
      <c r="B370" s="83" t="s">
        <v>389</v>
      </c>
      <c r="C370" s="84" t="s">
        <v>202</v>
      </c>
      <c r="D370" s="85" t="s">
        <v>1</v>
      </c>
      <c r="E370" s="38">
        <v>1.8</v>
      </c>
      <c r="F370" s="80"/>
      <c r="G370" s="80">
        <f t="shared" si="24"/>
        <v>0</v>
      </c>
    </row>
    <row r="371" spans="1:7" ht="26.4">
      <c r="A371" s="31">
        <f t="shared" si="25"/>
        <v>20</v>
      </c>
      <c r="B371" s="83" t="s">
        <v>389</v>
      </c>
      <c r="C371" s="84" t="s">
        <v>203</v>
      </c>
      <c r="D371" s="85" t="s">
        <v>0</v>
      </c>
      <c r="E371" s="38">
        <v>6</v>
      </c>
      <c r="F371" s="80"/>
      <c r="G371" s="80">
        <f t="shared" si="24"/>
        <v>0</v>
      </c>
    </row>
    <row r="372" spans="1:7" ht="39.6">
      <c r="A372" s="31">
        <f t="shared" si="25"/>
        <v>21</v>
      </c>
      <c r="B372" s="83" t="s">
        <v>389</v>
      </c>
      <c r="C372" s="84" t="s">
        <v>204</v>
      </c>
      <c r="D372" s="85" t="s">
        <v>391</v>
      </c>
      <c r="E372" s="38">
        <v>1.5</v>
      </c>
      <c r="F372" s="80"/>
      <c r="G372" s="80">
        <f t="shared" si="24"/>
        <v>0</v>
      </c>
    </row>
    <row r="373" spans="1:7">
      <c r="A373" s="31">
        <f t="shared" si="25"/>
        <v>22</v>
      </c>
      <c r="B373" s="83" t="s">
        <v>389</v>
      </c>
      <c r="C373" s="84" t="s">
        <v>205</v>
      </c>
      <c r="D373" s="85" t="s">
        <v>8</v>
      </c>
      <c r="E373" s="38">
        <v>3</v>
      </c>
      <c r="F373" s="80"/>
      <c r="G373" s="80">
        <f t="shared" si="24"/>
        <v>0</v>
      </c>
    </row>
    <row r="374" spans="1:7">
      <c r="A374" s="31">
        <f>A373+1</f>
        <v>23</v>
      </c>
      <c r="B374" s="83" t="s">
        <v>389</v>
      </c>
      <c r="C374" s="87" t="s">
        <v>206</v>
      </c>
      <c r="D374" s="88" t="s">
        <v>201</v>
      </c>
      <c r="E374" s="89">
        <f>5*3</f>
        <v>15</v>
      </c>
      <c r="F374" s="38"/>
      <c r="G374" s="80">
        <f>ROUND(E374*F374,2)</f>
        <v>0</v>
      </c>
    </row>
    <row r="375" spans="1:7">
      <c r="A375" s="31">
        <f>A374+1</f>
        <v>24</v>
      </c>
      <c r="B375" s="83" t="s">
        <v>389</v>
      </c>
      <c r="C375" s="87" t="s">
        <v>207</v>
      </c>
      <c r="D375" s="88" t="s">
        <v>201</v>
      </c>
      <c r="E375" s="89">
        <f>9*3</f>
        <v>27</v>
      </c>
      <c r="F375" s="38"/>
      <c r="G375" s="80">
        <f>ROUND(E375*F375,2)</f>
        <v>0</v>
      </c>
    </row>
    <row r="376" spans="1:7">
      <c r="A376" s="16"/>
      <c r="B376" s="19"/>
      <c r="C376" s="17"/>
      <c r="D376" s="18"/>
      <c r="E376" s="47"/>
      <c r="F376" s="30" t="s">
        <v>235</v>
      </c>
      <c r="G376" s="22">
        <f>SUM(G352:G375)</f>
        <v>0</v>
      </c>
    </row>
    <row r="377" spans="1:7">
      <c r="A377" s="16"/>
      <c r="B377" s="19"/>
      <c r="C377" s="17"/>
      <c r="D377" s="18"/>
      <c r="E377" s="47"/>
      <c r="F377" s="30" t="s">
        <v>90</v>
      </c>
      <c r="G377" s="20">
        <f>G378-G376</f>
        <v>0</v>
      </c>
    </row>
    <row r="378" spans="1:7">
      <c r="A378" s="16"/>
      <c r="B378" s="19"/>
      <c r="C378" s="17"/>
      <c r="D378" s="18"/>
      <c r="E378" s="47"/>
      <c r="F378" s="30" t="s">
        <v>236</v>
      </c>
      <c r="G378" s="20">
        <f>ROUND(G376*1.23,2)</f>
        <v>0</v>
      </c>
    </row>
    <row r="379" spans="1:7">
      <c r="A379" s="90"/>
      <c r="B379" s="91"/>
      <c r="C379" s="92"/>
      <c r="D379" s="93"/>
      <c r="E379" s="94"/>
      <c r="F379" s="95"/>
      <c r="G379" s="96"/>
    </row>
    <row r="380" spans="1:7">
      <c r="A380" s="107"/>
      <c r="B380" s="107"/>
      <c r="C380" s="107"/>
      <c r="D380" s="107"/>
      <c r="E380" s="125"/>
      <c r="F380" s="125"/>
      <c r="G380" s="126"/>
    </row>
    <row r="381" spans="1:7">
      <c r="A381" s="103"/>
      <c r="B381" s="104"/>
      <c r="C381" s="105"/>
      <c r="D381" s="103"/>
      <c r="E381" s="47"/>
      <c r="F381" s="47"/>
      <c r="G381" s="47"/>
    </row>
    <row r="382" spans="1:7" ht="30" customHeight="1">
      <c r="A382" s="111"/>
      <c r="B382" s="112" t="s">
        <v>243</v>
      </c>
      <c r="C382" s="111"/>
      <c r="D382" s="111"/>
      <c r="E382" s="113"/>
      <c r="F382" s="113"/>
      <c r="G382" s="114"/>
    </row>
    <row r="383" spans="1:7">
      <c r="A383" s="103"/>
      <c r="B383" s="104"/>
      <c r="C383" s="105"/>
      <c r="D383" s="103"/>
      <c r="E383" s="47"/>
      <c r="F383" s="47"/>
      <c r="G383" s="47"/>
    </row>
    <row r="384" spans="1:7" ht="26.4">
      <c r="A384" s="21" t="s">
        <v>208</v>
      </c>
      <c r="B384" s="12" t="s">
        <v>209</v>
      </c>
      <c r="C384" s="13" t="s">
        <v>210</v>
      </c>
      <c r="D384" s="13" t="s">
        <v>211</v>
      </c>
      <c r="E384" s="14" t="s">
        <v>212</v>
      </c>
      <c r="F384" s="15" t="s">
        <v>213</v>
      </c>
      <c r="G384" s="24" t="s">
        <v>214</v>
      </c>
    </row>
    <row r="385" spans="1:7">
      <c r="A385" s="31">
        <v>1</v>
      </c>
      <c r="B385" s="32">
        <v>2</v>
      </c>
      <c r="C385" s="33">
        <v>3</v>
      </c>
      <c r="D385" s="34">
        <v>4</v>
      </c>
      <c r="E385" s="35">
        <v>5</v>
      </c>
      <c r="F385" s="37">
        <v>6</v>
      </c>
      <c r="G385" s="36">
        <v>7</v>
      </c>
    </row>
    <row r="386" spans="1:7" ht="39.6">
      <c r="A386" s="127">
        <v>1</v>
      </c>
      <c r="B386" s="127" t="s">
        <v>390</v>
      </c>
      <c r="C386" s="128" t="s">
        <v>140</v>
      </c>
      <c r="D386" s="127" t="s">
        <v>7</v>
      </c>
      <c r="E386" s="80">
        <v>0.60299999999999998</v>
      </c>
      <c r="F386" s="80"/>
      <c r="G386" s="129">
        <f t="shared" ref="G386:G392" si="26">ROUND(E386*F386,2)</f>
        <v>0</v>
      </c>
    </row>
    <row r="387" spans="1:7" ht="26.4">
      <c r="A387" s="127">
        <f>A386+1</f>
        <v>2</v>
      </c>
      <c r="B387" s="127" t="s">
        <v>390</v>
      </c>
      <c r="C387" s="128" t="s">
        <v>215</v>
      </c>
      <c r="D387" s="127" t="s">
        <v>0</v>
      </c>
      <c r="E387" s="80">
        <v>370</v>
      </c>
      <c r="F387" s="80"/>
      <c r="G387" s="129">
        <f t="shared" si="26"/>
        <v>0</v>
      </c>
    </row>
    <row r="388" spans="1:7" ht="52.8">
      <c r="A388" s="127">
        <f t="shared" ref="A388:A394" si="27">A387+1</f>
        <v>3</v>
      </c>
      <c r="B388" s="127" t="s">
        <v>390</v>
      </c>
      <c r="C388" s="128" t="s">
        <v>343</v>
      </c>
      <c r="D388" s="127" t="s">
        <v>3</v>
      </c>
      <c r="E388" s="80">
        <v>135</v>
      </c>
      <c r="F388" s="80"/>
      <c r="G388" s="129">
        <f t="shared" si="26"/>
        <v>0</v>
      </c>
    </row>
    <row r="389" spans="1:7" ht="66">
      <c r="A389" s="127">
        <f t="shared" si="27"/>
        <v>4</v>
      </c>
      <c r="B389" s="127" t="s">
        <v>390</v>
      </c>
      <c r="C389" s="128" t="s">
        <v>344</v>
      </c>
      <c r="D389" s="127" t="s">
        <v>3</v>
      </c>
      <c r="E389" s="80">
        <v>135</v>
      </c>
      <c r="F389" s="80"/>
      <c r="G389" s="129">
        <f t="shared" si="26"/>
        <v>0</v>
      </c>
    </row>
    <row r="390" spans="1:7" ht="52.8">
      <c r="A390" s="127">
        <f t="shared" si="27"/>
        <v>5</v>
      </c>
      <c r="B390" s="127" t="s">
        <v>390</v>
      </c>
      <c r="C390" s="128" t="s">
        <v>345</v>
      </c>
      <c r="D390" s="127" t="s">
        <v>0</v>
      </c>
      <c r="E390" s="80">
        <v>190</v>
      </c>
      <c r="F390" s="80"/>
      <c r="G390" s="129">
        <f t="shared" si="26"/>
        <v>0</v>
      </c>
    </row>
    <row r="391" spans="1:7" ht="39.6">
      <c r="A391" s="127">
        <f t="shared" si="27"/>
        <v>6</v>
      </c>
      <c r="B391" s="127" t="s">
        <v>390</v>
      </c>
      <c r="C391" s="128" t="s">
        <v>337</v>
      </c>
      <c r="D391" s="127" t="s">
        <v>1</v>
      </c>
      <c r="E391" s="80">
        <v>13.3</v>
      </c>
      <c r="F391" s="80"/>
      <c r="G391" s="129">
        <f t="shared" si="26"/>
        <v>0</v>
      </c>
    </row>
    <row r="392" spans="1:7" ht="52.8">
      <c r="A392" s="127">
        <f t="shared" si="27"/>
        <v>7</v>
      </c>
      <c r="B392" s="127" t="s">
        <v>390</v>
      </c>
      <c r="C392" s="128" t="s">
        <v>346</v>
      </c>
      <c r="D392" s="127" t="s">
        <v>3</v>
      </c>
      <c r="E392" s="80">
        <v>80</v>
      </c>
      <c r="F392" s="80"/>
      <c r="G392" s="129">
        <f t="shared" si="26"/>
        <v>0</v>
      </c>
    </row>
    <row r="393" spans="1:7" ht="26.4">
      <c r="A393" s="127">
        <f t="shared" si="27"/>
        <v>8</v>
      </c>
      <c r="B393" s="127" t="s">
        <v>390</v>
      </c>
      <c r="C393" s="128" t="s">
        <v>350</v>
      </c>
      <c r="D393" s="127" t="s">
        <v>3</v>
      </c>
      <c r="E393" s="80">
        <v>500</v>
      </c>
      <c r="F393" s="80"/>
      <c r="G393" s="129">
        <f>ROUND(E393*F393,2)</f>
        <v>0</v>
      </c>
    </row>
    <row r="394" spans="1:7" ht="39.6">
      <c r="A394" s="127">
        <f t="shared" si="27"/>
        <v>9</v>
      </c>
      <c r="B394" s="127" t="s">
        <v>390</v>
      </c>
      <c r="C394" s="130" t="s">
        <v>351</v>
      </c>
      <c r="D394" s="131" t="s">
        <v>3</v>
      </c>
      <c r="E394" s="99">
        <v>256</v>
      </c>
      <c r="F394" s="99"/>
      <c r="G394" s="100">
        <f>ROUND(E394*F394,2)</f>
        <v>0</v>
      </c>
    </row>
    <row r="395" spans="1:7" ht="52.8">
      <c r="A395" s="127">
        <f t="shared" ref="A395:A401" si="28">A394+1</f>
        <v>10</v>
      </c>
      <c r="B395" s="127" t="s">
        <v>390</v>
      </c>
      <c r="C395" s="130" t="s">
        <v>352</v>
      </c>
      <c r="D395" s="131" t="s">
        <v>3</v>
      </c>
      <c r="E395" s="99">
        <v>1383</v>
      </c>
      <c r="F395" s="99"/>
      <c r="G395" s="100">
        <f>ROUND(E395*F395,2)</f>
        <v>0</v>
      </c>
    </row>
    <row r="396" spans="1:7" ht="39.6">
      <c r="A396" s="127">
        <f t="shared" si="28"/>
        <v>11</v>
      </c>
      <c r="B396" s="127" t="s">
        <v>390</v>
      </c>
      <c r="C396" s="128" t="s">
        <v>353</v>
      </c>
      <c r="D396" s="127" t="s">
        <v>3</v>
      </c>
      <c r="E396" s="80">
        <v>1639</v>
      </c>
      <c r="F396" s="80"/>
      <c r="G396" s="129">
        <f>ROUND(E396*F396,2)</f>
        <v>0</v>
      </c>
    </row>
    <row r="397" spans="1:7" ht="26.4">
      <c r="A397" s="127">
        <f t="shared" si="28"/>
        <v>12</v>
      </c>
      <c r="B397" s="127" t="s">
        <v>390</v>
      </c>
      <c r="C397" s="128" t="s">
        <v>216</v>
      </c>
      <c r="D397" s="127" t="s">
        <v>1</v>
      </c>
      <c r="E397" s="80">
        <v>428</v>
      </c>
      <c r="F397" s="80"/>
      <c r="G397" s="129">
        <f>ROUND(E397*F397,2)</f>
        <v>0</v>
      </c>
    </row>
    <row r="398" spans="1:7" ht="52.8">
      <c r="A398" s="127">
        <f t="shared" si="28"/>
        <v>13</v>
      </c>
      <c r="B398" s="127" t="s">
        <v>390</v>
      </c>
      <c r="C398" s="128" t="s">
        <v>217</v>
      </c>
      <c r="D398" s="127" t="s">
        <v>3</v>
      </c>
      <c r="E398" s="80">
        <v>256</v>
      </c>
      <c r="F398" s="80"/>
      <c r="G398" s="129">
        <f t="shared" ref="G398:G411" si="29">ROUND(E398*F398,2)</f>
        <v>0</v>
      </c>
    </row>
    <row r="399" spans="1:7" ht="39.6">
      <c r="A399" s="127">
        <f t="shared" si="28"/>
        <v>14</v>
      </c>
      <c r="B399" s="127" t="s">
        <v>390</v>
      </c>
      <c r="C399" s="128" t="s">
        <v>218</v>
      </c>
      <c r="D399" s="127" t="s">
        <v>3</v>
      </c>
      <c r="E399" s="80">
        <v>256</v>
      </c>
      <c r="F399" s="80"/>
      <c r="G399" s="129">
        <f t="shared" si="29"/>
        <v>0</v>
      </c>
    </row>
    <row r="400" spans="1:7" ht="39.6">
      <c r="A400" s="127">
        <f t="shared" si="28"/>
        <v>15</v>
      </c>
      <c r="B400" s="127" t="s">
        <v>390</v>
      </c>
      <c r="C400" s="128" t="s">
        <v>219</v>
      </c>
      <c r="D400" s="127" t="s">
        <v>3</v>
      </c>
      <c r="E400" s="80">
        <v>1383</v>
      </c>
      <c r="F400" s="80"/>
      <c r="G400" s="129"/>
    </row>
    <row r="401" spans="1:7" ht="79.2">
      <c r="A401" s="127">
        <f t="shared" si="28"/>
        <v>16</v>
      </c>
      <c r="B401" s="127" t="s">
        <v>390</v>
      </c>
      <c r="C401" s="128" t="s">
        <v>220</v>
      </c>
      <c r="D401" s="127" t="s">
        <v>3</v>
      </c>
      <c r="E401" s="80">
        <v>1383</v>
      </c>
      <c r="F401" s="80"/>
      <c r="G401" s="129">
        <f t="shared" si="29"/>
        <v>0</v>
      </c>
    </row>
    <row r="402" spans="1:7" ht="66">
      <c r="A402" s="127">
        <f t="shared" ref="A402:A411" si="30">A401+1</f>
        <v>17</v>
      </c>
      <c r="B402" s="127" t="s">
        <v>390</v>
      </c>
      <c r="C402" s="128" t="s">
        <v>221</v>
      </c>
      <c r="D402" s="127" t="s">
        <v>3</v>
      </c>
      <c r="E402" s="80">
        <v>256</v>
      </c>
      <c r="F402" s="80"/>
      <c r="G402" s="129">
        <f t="shared" si="29"/>
        <v>0</v>
      </c>
    </row>
    <row r="403" spans="1:7" ht="39.6">
      <c r="A403" s="127">
        <f t="shared" si="30"/>
        <v>18</v>
      </c>
      <c r="B403" s="127" t="s">
        <v>390</v>
      </c>
      <c r="C403" s="128" t="s">
        <v>222</v>
      </c>
      <c r="D403" s="127" t="s">
        <v>0</v>
      </c>
      <c r="E403" s="80">
        <v>145</v>
      </c>
      <c r="F403" s="80"/>
      <c r="G403" s="129">
        <f t="shared" si="29"/>
        <v>0</v>
      </c>
    </row>
    <row r="404" spans="1:7">
      <c r="A404" s="127">
        <f t="shared" si="30"/>
        <v>19</v>
      </c>
      <c r="B404" s="127" t="s">
        <v>390</v>
      </c>
      <c r="C404" s="128" t="s">
        <v>223</v>
      </c>
      <c r="D404" s="127" t="s">
        <v>1</v>
      </c>
      <c r="E404" s="80">
        <v>10.15</v>
      </c>
      <c r="F404" s="80"/>
      <c r="G404" s="129">
        <f t="shared" si="29"/>
        <v>0</v>
      </c>
    </row>
    <row r="405" spans="1:7" ht="39.6">
      <c r="A405" s="127">
        <f t="shared" si="30"/>
        <v>20</v>
      </c>
      <c r="B405" s="127" t="s">
        <v>390</v>
      </c>
      <c r="C405" s="128" t="s">
        <v>224</v>
      </c>
      <c r="D405" s="127" t="s">
        <v>0</v>
      </c>
      <c r="E405" s="80">
        <v>145</v>
      </c>
      <c r="F405" s="80"/>
      <c r="G405" s="129">
        <f t="shared" si="29"/>
        <v>0</v>
      </c>
    </row>
    <row r="406" spans="1:7" ht="39.6">
      <c r="A406" s="127">
        <f t="shared" si="30"/>
        <v>21</v>
      </c>
      <c r="B406" s="127" t="s">
        <v>390</v>
      </c>
      <c r="C406" s="128" t="s">
        <v>225</v>
      </c>
      <c r="D406" s="127" t="s">
        <v>0</v>
      </c>
      <c r="E406" s="80">
        <v>590</v>
      </c>
      <c r="F406" s="80"/>
      <c r="G406" s="129">
        <f t="shared" si="29"/>
        <v>0</v>
      </c>
    </row>
    <row r="407" spans="1:7">
      <c r="A407" s="127">
        <f t="shared" si="30"/>
        <v>22</v>
      </c>
      <c r="B407" s="127" t="s">
        <v>390</v>
      </c>
      <c r="C407" s="128" t="s">
        <v>226</v>
      </c>
      <c r="D407" s="127" t="s">
        <v>1</v>
      </c>
      <c r="E407" s="80">
        <v>41.3</v>
      </c>
      <c r="F407" s="80"/>
      <c r="G407" s="129">
        <f t="shared" si="29"/>
        <v>0</v>
      </c>
    </row>
    <row r="408" spans="1:7" ht="39.6">
      <c r="A408" s="127">
        <f t="shared" si="30"/>
        <v>23</v>
      </c>
      <c r="B408" s="127" t="s">
        <v>390</v>
      </c>
      <c r="C408" s="128" t="s">
        <v>227</v>
      </c>
      <c r="D408" s="127" t="s">
        <v>0</v>
      </c>
      <c r="E408" s="80">
        <v>590</v>
      </c>
      <c r="F408" s="80"/>
      <c r="G408" s="129">
        <f t="shared" si="29"/>
        <v>0</v>
      </c>
    </row>
    <row r="409" spans="1:7" ht="39.6">
      <c r="A409" s="127">
        <f t="shared" si="30"/>
        <v>24</v>
      </c>
      <c r="B409" s="127" t="s">
        <v>390</v>
      </c>
      <c r="C409" s="128" t="s">
        <v>225</v>
      </c>
      <c r="D409" s="127" t="s">
        <v>0</v>
      </c>
      <c r="E409" s="80">
        <v>452</v>
      </c>
      <c r="F409" s="80"/>
      <c r="G409" s="129">
        <f t="shared" si="29"/>
        <v>0</v>
      </c>
    </row>
    <row r="410" spans="1:7">
      <c r="A410" s="127">
        <f t="shared" si="30"/>
        <v>25</v>
      </c>
      <c r="B410" s="127" t="s">
        <v>390</v>
      </c>
      <c r="C410" s="128" t="s">
        <v>226</v>
      </c>
      <c r="D410" s="127" t="s">
        <v>1</v>
      </c>
      <c r="E410" s="80">
        <v>22.6</v>
      </c>
      <c r="F410" s="80"/>
      <c r="G410" s="129">
        <f t="shared" si="29"/>
        <v>0</v>
      </c>
    </row>
    <row r="411" spans="1:7" ht="39.6">
      <c r="A411" s="127">
        <f t="shared" si="30"/>
        <v>26</v>
      </c>
      <c r="B411" s="127" t="s">
        <v>390</v>
      </c>
      <c r="C411" s="128" t="s">
        <v>228</v>
      </c>
      <c r="D411" s="127" t="s">
        <v>0</v>
      </c>
      <c r="E411" s="80">
        <v>452</v>
      </c>
      <c r="F411" s="80"/>
      <c r="G411" s="129">
        <f t="shared" si="29"/>
        <v>0</v>
      </c>
    </row>
    <row r="412" spans="1:7" ht="26.4">
      <c r="A412" s="127">
        <f t="shared" ref="A412:A417" si="31">A411+1</f>
        <v>27</v>
      </c>
      <c r="B412" s="127" t="s">
        <v>390</v>
      </c>
      <c r="C412" s="128" t="s">
        <v>229</v>
      </c>
      <c r="D412" s="127" t="s">
        <v>8</v>
      </c>
      <c r="E412" s="80">
        <v>15</v>
      </c>
      <c r="F412" s="80"/>
      <c r="G412" s="129">
        <f t="shared" ref="G412:G417" si="32">ROUND(E412*F412,2)</f>
        <v>0</v>
      </c>
    </row>
    <row r="413" spans="1:7">
      <c r="A413" s="127">
        <f t="shared" si="31"/>
        <v>28</v>
      </c>
      <c r="B413" s="127" t="s">
        <v>390</v>
      </c>
      <c r="C413" s="128" t="s">
        <v>230</v>
      </c>
      <c r="D413" s="127" t="s">
        <v>8</v>
      </c>
      <c r="E413" s="80">
        <v>21</v>
      </c>
      <c r="F413" s="80"/>
      <c r="G413" s="129">
        <f t="shared" si="32"/>
        <v>0</v>
      </c>
    </row>
    <row r="414" spans="1:7" ht="66">
      <c r="A414" s="127">
        <f t="shared" si="31"/>
        <v>29</v>
      </c>
      <c r="B414" s="127" t="s">
        <v>390</v>
      </c>
      <c r="C414" s="128" t="s">
        <v>231</v>
      </c>
      <c r="D414" s="127" t="s">
        <v>3</v>
      </c>
      <c r="E414" s="80">
        <v>52</v>
      </c>
      <c r="F414" s="80"/>
      <c r="G414" s="129">
        <f t="shared" si="32"/>
        <v>0</v>
      </c>
    </row>
    <row r="415" spans="1:7" ht="52.8">
      <c r="A415" s="127">
        <f t="shared" si="31"/>
        <v>30</v>
      </c>
      <c r="B415" s="127" t="s">
        <v>390</v>
      </c>
      <c r="C415" s="128" t="s">
        <v>232</v>
      </c>
      <c r="D415" s="127" t="s">
        <v>2</v>
      </c>
      <c r="E415" s="80">
        <v>1</v>
      </c>
      <c r="F415" s="80"/>
      <c r="G415" s="129">
        <f t="shared" si="32"/>
        <v>0</v>
      </c>
    </row>
    <row r="416" spans="1:7" ht="26.4">
      <c r="A416" s="127">
        <f t="shared" si="31"/>
        <v>31</v>
      </c>
      <c r="B416" s="127" t="s">
        <v>390</v>
      </c>
      <c r="C416" s="128" t="s">
        <v>233</v>
      </c>
      <c r="D416" s="127" t="s">
        <v>3</v>
      </c>
      <c r="E416" s="80">
        <v>532</v>
      </c>
      <c r="F416" s="80"/>
      <c r="G416" s="129">
        <f t="shared" si="32"/>
        <v>0</v>
      </c>
    </row>
    <row r="417" spans="1:7" ht="26.4">
      <c r="A417" s="127">
        <f t="shared" si="31"/>
        <v>32</v>
      </c>
      <c r="B417" s="127" t="s">
        <v>390</v>
      </c>
      <c r="C417" s="128" t="s">
        <v>234</v>
      </c>
      <c r="D417" s="127" t="s">
        <v>3</v>
      </c>
      <c r="E417" s="80">
        <v>532</v>
      </c>
      <c r="F417" s="80"/>
      <c r="G417" s="129">
        <f t="shared" si="32"/>
        <v>0</v>
      </c>
    </row>
    <row r="418" spans="1:7">
      <c r="A418" s="16"/>
      <c r="B418" s="19"/>
      <c r="C418" s="17"/>
      <c r="D418" s="18"/>
      <c r="E418" s="47"/>
      <c r="F418" s="30" t="s">
        <v>235</v>
      </c>
      <c r="G418" s="20">
        <f>SUM(G386:G417)</f>
        <v>0</v>
      </c>
    </row>
    <row r="419" spans="1:7">
      <c r="A419" s="16"/>
      <c r="B419" s="19"/>
      <c r="C419" s="17"/>
      <c r="D419" s="18"/>
      <c r="E419" s="47"/>
      <c r="F419" s="30" t="s">
        <v>90</v>
      </c>
      <c r="G419" s="20">
        <f>G420-G418</f>
        <v>0</v>
      </c>
    </row>
    <row r="420" spans="1:7">
      <c r="A420" s="16"/>
      <c r="B420" s="19"/>
      <c r="C420" s="17"/>
      <c r="D420" s="18"/>
      <c r="E420" s="47"/>
      <c r="F420" s="30" t="s">
        <v>236</v>
      </c>
      <c r="G420" s="20">
        <f>ROUND(G418*1.23,2)</f>
        <v>0</v>
      </c>
    </row>
    <row r="422" spans="1:7">
      <c r="G422" s="6"/>
    </row>
  </sheetData>
  <mergeCells count="5">
    <mergeCell ref="B1:C1"/>
    <mergeCell ref="A4:G4"/>
    <mergeCell ref="A5:G5"/>
    <mergeCell ref="D1:G1"/>
    <mergeCell ref="A242:G242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2019-06-27T09:14:49Z</cp:lastPrinted>
  <dcterms:created xsi:type="dcterms:W3CDTF">2017-04-04T05:51:32Z</dcterms:created>
  <dcterms:modified xsi:type="dcterms:W3CDTF">2019-07-17T12:24:56Z</dcterms:modified>
</cp:coreProperties>
</file>