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D14" i="1" l="1"/>
  <c r="D26" i="1"/>
  <c r="D28" i="1"/>
  <c r="D38" i="1"/>
  <c r="D29" i="1"/>
  <c r="D15" i="1"/>
  <c r="D12" i="1"/>
  <c r="D11" i="1"/>
  <c r="D9" i="1"/>
  <c r="C24" i="1"/>
  <c r="D7" i="1" l="1"/>
  <c r="D27" i="1" l="1"/>
  <c r="D39" i="1" l="1"/>
  <c r="C39" i="1"/>
  <c r="D36" i="1"/>
  <c r="C36" i="1"/>
  <c r="D31" i="1"/>
  <c r="C31" i="1"/>
  <c r="D16" i="1"/>
  <c r="C16" i="1"/>
  <c r="D24" i="1"/>
  <c r="C40" i="1" l="1"/>
  <c r="D40" i="1"/>
</calcChain>
</file>

<file path=xl/sharedStrings.xml><?xml version="1.0" encoding="utf-8"?>
<sst xmlns="http://schemas.openxmlformats.org/spreadsheetml/2006/main" count="45" uniqueCount="34">
  <si>
    <t>Budżet Miejskiego Ośrodka Pomocy Rodzinie w Świnoujściu</t>
  </si>
  <si>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</si>
  <si>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</si>
  <si>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</si>
  <si>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</si>
  <si>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</si>
  <si>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</si>
  <si>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</si>
  <si>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</si>
  <si>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</si>
  <si>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</si>
  <si>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</si>
  <si>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</si>
  <si>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</si>
  <si>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</si>
  <si>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</si>
  <si>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</si>
  <si>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</si>
  <si>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</si>
  <si>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</si>
  <si>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</si>
  <si>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</si>
  <si>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</si>
  <si>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</si>
  <si>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</si>
  <si>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</si>
  <si>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</si>
  <si>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>na dzień 31.12.2018 r.</t>
  </si>
  <si>
    <t>/w zł/</t>
  </si>
  <si>
    <t>Zasiłki okresowe,celowe i pomoc w naturze oraz składki na ubezpieczenia emerytalne i rentowe</t>
  </si>
  <si>
    <t>Pomoc w zakresie dożywiania</t>
  </si>
  <si>
    <t>Działalność placówek opiekuńczo-wychowawczych</t>
  </si>
  <si>
    <t xml:space="preserve">Ośrodki pomocy społecznej     </t>
  </si>
  <si>
    <t>Świnoujście, dnia 18 stycznia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</si>
</sst>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/>
    </xf>
    <xf numFmtId="43" fontId="0" fillId="0" borderId="0" xfId="0" applyNumberFormat="1"/>
    <xf numFmtId="43" fontId="2" fillId="0" borderId="0" xfId="0" applyNumberFormat="1" applyFont="1" applyAlignment="1">
      <alignment horizontal="center" vertical="center"/>
    </xf>
    <xf numFmtId="43" fontId="5" fillId="2" borderId="4" xfId="0" applyNumberFormat="1" applyFont="1" applyFill="1" applyBorder="1" applyAlignment="1">
      <alignment horizontal="center" vertical="center" wrapText="1"/>
    </xf>
    <xf numFmtId="43" fontId="6" fillId="2" borderId="5" xfId="0" applyNumberFormat="1" applyFont="1" applyFill="1" applyBorder="1" applyAlignment="1">
      <alignment horizontal="center" vertical="center" wrapText="1"/>
    </xf>
    <xf numFmtId="43" fontId="4" fillId="4" borderId="10" xfId="0" applyNumberFormat="1" applyFont="1" applyFill="1" applyBorder="1" applyAlignment="1">
      <alignment horizontal="right" vertical="center" wrapText="1"/>
    </xf>
    <xf numFmtId="43" fontId="4" fillId="4" borderId="11" xfId="0" applyNumberFormat="1" applyFont="1" applyFill="1" applyBorder="1" applyAlignment="1">
      <alignment horizontal="right" vertical="center" wrapText="1"/>
    </xf>
    <xf numFmtId="43" fontId="4" fillId="4" borderId="1" xfId="0" applyNumberFormat="1" applyFont="1" applyFill="1" applyBorder="1" applyAlignment="1">
      <alignment horizontal="right" vertical="center" wrapText="1"/>
    </xf>
    <xf numFmtId="43" fontId="4" fillId="4" borderId="13" xfId="0" applyNumberFormat="1" applyFont="1" applyFill="1" applyBorder="1" applyAlignment="1">
      <alignment horizontal="right" vertical="center" wrapText="1"/>
    </xf>
    <xf numFmtId="43" fontId="4" fillId="4" borderId="1" xfId="0" applyNumberFormat="1" applyFont="1" applyFill="1" applyBorder="1" applyAlignment="1">
      <alignment wrapText="1"/>
    </xf>
    <xf numFmtId="43" fontId="4" fillId="4" borderId="13" xfId="0" applyNumberFormat="1" applyFont="1" applyFill="1" applyBorder="1" applyAlignment="1">
      <alignment horizontal="right" wrapText="1"/>
    </xf>
    <xf numFmtId="43" fontId="4" fillId="4" borderId="1" xfId="0" applyNumberFormat="1" applyFont="1" applyFill="1" applyBorder="1" applyAlignment="1">
      <alignment horizontal="right" wrapText="1"/>
    </xf>
    <xf numFmtId="43" fontId="4" fillId="4" borderId="2" xfId="0" applyNumberFormat="1" applyFont="1" applyFill="1" applyBorder="1" applyAlignment="1">
      <alignment horizontal="right" vertical="center" wrapText="1"/>
    </xf>
    <xf numFmtId="43" fontId="4" fillId="4" borderId="24" xfId="0" applyNumberFormat="1" applyFont="1" applyFill="1" applyBorder="1" applyAlignment="1">
      <alignment horizontal="right" vertical="center" wrapText="1"/>
    </xf>
    <xf numFmtId="43" fontId="4" fillId="4" borderId="25" xfId="0" applyNumberFormat="1" applyFont="1" applyFill="1" applyBorder="1" applyAlignment="1">
      <alignment horizontal="right" vertical="center" wrapText="1"/>
    </xf>
    <xf numFmtId="43" fontId="5" fillId="4" borderId="4" xfId="0" applyNumberFormat="1" applyFont="1" applyFill="1" applyBorder="1" applyAlignment="1">
      <alignment horizontal="right" vertical="center" wrapText="1"/>
    </xf>
    <xf numFmtId="43" fontId="5" fillId="4" borderId="5" xfId="0" applyNumberFormat="1" applyFont="1" applyFill="1" applyBorder="1" applyAlignment="1">
      <alignment horizontal="right" vertical="center" wrapText="1"/>
    </xf>
    <xf numFmtId="43" fontId="4" fillId="4" borderId="21" xfId="0" applyNumberFormat="1" applyFont="1" applyFill="1" applyBorder="1" applyAlignment="1">
      <alignment horizontal="right" vertical="center" wrapText="1"/>
    </xf>
    <xf numFmtId="43" fontId="4" fillId="4" borderId="22" xfId="0" applyNumberFormat="1" applyFont="1" applyFill="1" applyBorder="1" applyAlignment="1">
      <alignment horizontal="right" vertical="center" wrapText="1"/>
    </xf>
    <xf numFmtId="43" fontId="4" fillId="4" borderId="15" xfId="0" applyNumberFormat="1" applyFont="1" applyFill="1" applyBorder="1" applyAlignment="1">
      <alignment horizontal="right" vertical="center" wrapText="1"/>
    </xf>
    <xf numFmtId="43" fontId="4" fillId="4" borderId="16" xfId="0" applyNumberFormat="1" applyFont="1" applyFill="1" applyBorder="1" applyAlignment="1">
      <alignment horizontal="right" vertical="center" wrapText="1"/>
    </xf>
    <xf numFmtId="43" fontId="5" fillId="4" borderId="18" xfId="0" applyNumberFormat="1" applyFont="1" applyFill="1" applyBorder="1" applyAlignment="1">
      <alignment horizontal="right" vertical="center" wrapText="1"/>
    </xf>
    <xf numFmtId="43" fontId="5" fillId="4" borderId="19" xfId="0" applyNumberFormat="1" applyFont="1" applyFill="1" applyBorder="1" applyAlignment="1">
      <alignment horizontal="right" vertical="center" wrapText="1"/>
    </xf>
    <xf numFmtId="43" fontId="4" fillId="4" borderId="4" xfId="0" applyNumberFormat="1" applyFont="1" applyFill="1" applyBorder="1" applyAlignment="1">
      <alignment horizontal="right" vertical="center" wrapText="1"/>
    </xf>
    <xf numFmtId="43" fontId="4" fillId="4" borderId="5" xfId="0" applyNumberFormat="1" applyFont="1" applyFill="1" applyBorder="1" applyAlignment="1">
      <alignment horizontal="right" vertical="center" wrapText="1"/>
    </xf>
    <xf numFmtId="43" fontId="5" fillId="3" borderId="4" xfId="0" applyNumberFormat="1" applyFont="1" applyFill="1" applyBorder="1" applyAlignment="1">
      <alignment horizontal="right" vertical="center" wrapText="1"/>
    </xf>
    <xf numFmtId="43" fontId="5" fillId="3" borderId="5" xfId="0" applyNumberFormat="1" applyFont="1" applyFill="1" applyBorder="1" applyAlignment="1">
      <alignment horizontal="right" vertical="center" wrapText="1"/>
    </xf>
    <xf numFmtId="43" fontId="7" fillId="0" borderId="26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43" fontId="8" fillId="0" borderId="0" xfId="0" applyNumberFormat="1" applyFont="1"/>
    <xf numFmtId="0" fontId="3" fillId="2" borderId="2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2" borderId="20" xfId="0" applyFont="1" applyFill="1" applyBorder="1" applyAlignment="1">
      <alignment horizontal="center" vertical="top" wrapText="1"/>
    </xf>
    <xf numFmtId="43" fontId="4" fillId="4" borderId="21" xfId="0" applyNumberFormat="1" applyFont="1" applyFill="1" applyBorder="1" applyAlignment="1">
      <alignment horizontal="right" wrapText="1"/>
    </xf>
    <xf numFmtId="43" fontId="4" fillId="4" borderId="22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zoomScale="120" zoomScaleNormal="120" workbookViewId="0">
      <selection activeCell="B46" sqref="B46"/>
    </sheetView>
  </sheetViews>
  <sheetFormatPr defaultRowHeight="15" x14ac:dyDescent="0.25"/>
  <cols>
    <col min="1" max="1" width="13.140625" customWidth="1"/>
    <col min="2" max="2" width="53.85546875" customWidth="1"/>
    <col min="3" max="3" width="16.28515625" style="48" customWidth="1"/>
    <col min="4" max="4" width="15.7109375" style="48" customWidth="1"/>
    <col min="5" max="5" width="11.28515625" style="20" customWidth="1"/>
  </cols>
  <sheetData>
    <row r="1" spans="1:5" x14ac:dyDescent="0.25">
      <c r="A1" s="63" t="s">
        <v>0</v>
      </c>
      <c r="B1" s="63"/>
      <c r="C1" s="63"/>
      <c r="D1" s="63"/>
    </row>
    <row r="2" spans="1:5" x14ac:dyDescent="0.25">
      <c r="A2" s="63" t="s">
        <v>27</v>
      </c>
      <c r="B2" s="63"/>
      <c r="C2" s="63"/>
      <c r="D2" s="63"/>
    </row>
    <row r="3" spans="1:5" ht="15.75" thickBot="1" x14ac:dyDescent="0.3">
      <c r="A3" s="64" t="s">
        <v>28</v>
      </c>
      <c r="B3" s="64"/>
      <c r="C3" s="64"/>
      <c r="D3" s="64"/>
      <c r="E3" s="21"/>
    </row>
    <row r="4" spans="1:5" ht="24.75" thickBot="1" x14ac:dyDescent="0.3">
      <c r="A4" s="3" t="s">
        <v>1</v>
      </c>
      <c r="B4" s="4" t="s">
        <v>2</v>
      </c>
      <c r="C4" s="22" t="s">
        <v>3</v>
      </c>
      <c r="D4" s="23" t="s">
        <v>22</v>
      </c>
    </row>
    <row r="5" spans="1:5" ht="15.75" thickBot="1" x14ac:dyDescent="0.3">
      <c r="A5" s="52" t="s">
        <v>4</v>
      </c>
      <c r="B5" s="54"/>
      <c r="C5" s="54"/>
      <c r="D5" s="55"/>
    </row>
    <row r="6" spans="1:5" x14ac:dyDescent="0.25">
      <c r="A6" s="5">
        <v>85154</v>
      </c>
      <c r="B6" s="6" t="s">
        <v>5</v>
      </c>
      <c r="C6" s="24">
        <v>272607</v>
      </c>
      <c r="D6" s="25">
        <v>272607</v>
      </c>
    </row>
    <row r="7" spans="1:5" x14ac:dyDescent="0.25">
      <c r="A7" s="7">
        <v>85202</v>
      </c>
      <c r="B7" s="2" t="s">
        <v>6</v>
      </c>
      <c r="C7" s="26">
        <v>1488494</v>
      </c>
      <c r="D7" s="27">
        <f>C7</f>
        <v>1488494</v>
      </c>
    </row>
    <row r="8" spans="1:5" ht="60" x14ac:dyDescent="0.25">
      <c r="A8" s="8">
        <v>85213</v>
      </c>
      <c r="B8" s="2" t="s">
        <v>7</v>
      </c>
      <c r="C8" s="28">
        <v>97000</v>
      </c>
      <c r="D8" s="29">
        <v>0</v>
      </c>
    </row>
    <row r="9" spans="1:5" ht="30" x14ac:dyDescent="0.25">
      <c r="A9" s="8">
        <v>85214</v>
      </c>
      <c r="B9" s="2" t="s">
        <v>29</v>
      </c>
      <c r="C9" s="30">
        <v>1262000</v>
      </c>
      <c r="D9" s="29">
        <f>C9-214000</f>
        <v>1048000</v>
      </c>
    </row>
    <row r="10" spans="1:5" x14ac:dyDescent="0.25">
      <c r="A10" s="7">
        <v>85216</v>
      </c>
      <c r="B10" s="2" t="s">
        <v>8</v>
      </c>
      <c r="C10" s="26">
        <v>1033578</v>
      </c>
      <c r="D10" s="27">
        <v>0</v>
      </c>
    </row>
    <row r="11" spans="1:5" x14ac:dyDescent="0.25">
      <c r="A11" s="7">
        <v>85219</v>
      </c>
      <c r="B11" s="2" t="s">
        <v>32</v>
      </c>
      <c r="C11" s="31">
        <v>3305358</v>
      </c>
      <c r="D11" s="27">
        <f>C11-537300</f>
        <v>2768058</v>
      </c>
    </row>
    <row r="12" spans="1:5" x14ac:dyDescent="0.25">
      <c r="A12" s="7">
        <v>85228</v>
      </c>
      <c r="B12" s="2" t="s">
        <v>9</v>
      </c>
      <c r="C12" s="26">
        <v>1649891.8</v>
      </c>
      <c r="D12" s="27">
        <f>C12-34658.8</f>
        <v>1615233</v>
      </c>
    </row>
    <row r="13" spans="1:5" x14ac:dyDescent="0.25">
      <c r="A13" s="12">
        <v>85230</v>
      </c>
      <c r="B13" s="17" t="s">
        <v>30</v>
      </c>
      <c r="C13" s="32">
        <v>480000</v>
      </c>
      <c r="D13" s="33">
        <v>0</v>
      </c>
    </row>
    <row r="14" spans="1:5" ht="45" customHeight="1" x14ac:dyDescent="0.25">
      <c r="A14" s="8">
        <v>85502</v>
      </c>
      <c r="B14" s="14" t="s">
        <v>23</v>
      </c>
      <c r="C14" s="30">
        <v>143883</v>
      </c>
      <c r="D14" s="29">
        <f>C14</f>
        <v>143883</v>
      </c>
    </row>
    <row r="15" spans="1:5" ht="15" customHeight="1" thickBot="1" x14ac:dyDescent="0.3">
      <c r="A15" s="7">
        <v>85504</v>
      </c>
      <c r="B15" s="14" t="s">
        <v>24</v>
      </c>
      <c r="C15" s="26">
        <v>354539</v>
      </c>
      <c r="D15" s="27">
        <f>C15-67609</f>
        <v>286930</v>
      </c>
    </row>
    <row r="16" spans="1:5" ht="15.75" thickBot="1" x14ac:dyDescent="0.3">
      <c r="A16" s="52" t="s">
        <v>11</v>
      </c>
      <c r="B16" s="53"/>
      <c r="C16" s="34">
        <f>SUM(C6:C15)</f>
        <v>10087350.800000001</v>
      </c>
      <c r="D16" s="35">
        <f>SUM(D6:D15)</f>
        <v>7623205</v>
      </c>
    </row>
    <row r="17" spans="1:4" ht="15.75" thickBot="1" x14ac:dyDescent="0.3">
      <c r="A17" s="52" t="s">
        <v>12</v>
      </c>
      <c r="B17" s="54"/>
      <c r="C17" s="54"/>
      <c r="D17" s="55"/>
    </row>
    <row r="18" spans="1:4" x14ac:dyDescent="0.25">
      <c r="A18" s="5">
        <v>85195</v>
      </c>
      <c r="B18" s="6" t="s">
        <v>10</v>
      </c>
      <c r="C18" s="24">
        <v>13248</v>
      </c>
      <c r="D18" s="25">
        <v>0</v>
      </c>
    </row>
    <row r="19" spans="1:4" ht="60" x14ac:dyDescent="0.25">
      <c r="A19" s="8">
        <v>85213</v>
      </c>
      <c r="B19" s="2" t="s">
        <v>7</v>
      </c>
      <c r="C19" s="30">
        <v>134000</v>
      </c>
      <c r="D19" s="29">
        <v>0</v>
      </c>
    </row>
    <row r="20" spans="1:4" x14ac:dyDescent="0.25">
      <c r="A20" s="7">
        <v>85228</v>
      </c>
      <c r="B20" s="2" t="s">
        <v>9</v>
      </c>
      <c r="C20" s="26">
        <v>120000</v>
      </c>
      <c r="D20" s="27">
        <v>0</v>
      </c>
    </row>
    <row r="21" spans="1:4" x14ac:dyDescent="0.25">
      <c r="A21" s="11">
        <v>85501</v>
      </c>
      <c r="B21" s="15" t="s">
        <v>25</v>
      </c>
      <c r="C21" s="36">
        <v>13436800</v>
      </c>
      <c r="D21" s="37">
        <v>0</v>
      </c>
    </row>
    <row r="22" spans="1:4" ht="45" customHeight="1" x14ac:dyDescent="0.25">
      <c r="A22" s="8">
        <v>85502</v>
      </c>
      <c r="B22" s="14" t="s">
        <v>23</v>
      </c>
      <c r="C22" s="30">
        <v>7684371.4199999999</v>
      </c>
      <c r="D22" s="29">
        <v>0</v>
      </c>
    </row>
    <row r="23" spans="1:4" ht="15" customHeight="1" thickBot="1" x14ac:dyDescent="0.3">
      <c r="A23" s="65">
        <v>85504</v>
      </c>
      <c r="B23" s="15" t="s">
        <v>24</v>
      </c>
      <c r="C23" s="66">
        <v>1153200</v>
      </c>
      <c r="D23" s="67">
        <v>0</v>
      </c>
    </row>
    <row r="24" spans="1:4" ht="15.75" thickBot="1" x14ac:dyDescent="0.3">
      <c r="A24" s="52" t="s">
        <v>11</v>
      </c>
      <c r="B24" s="53"/>
      <c r="C24" s="34">
        <f>SUM(C18:C23)</f>
        <v>22541619.420000002</v>
      </c>
      <c r="D24" s="35">
        <f>SUM(D18:D22)</f>
        <v>0</v>
      </c>
    </row>
    <row r="25" spans="1:4" ht="15.75" thickBot="1" x14ac:dyDescent="0.3">
      <c r="A25" s="58" t="s">
        <v>13</v>
      </c>
      <c r="B25" s="59"/>
      <c r="C25" s="59"/>
      <c r="D25" s="60"/>
    </row>
    <row r="26" spans="1:4" x14ac:dyDescent="0.25">
      <c r="A26" s="5">
        <v>85218</v>
      </c>
      <c r="B26" s="6" t="s">
        <v>14</v>
      </c>
      <c r="C26" s="24">
        <v>474546</v>
      </c>
      <c r="D26" s="25">
        <f>C26</f>
        <v>474546</v>
      </c>
    </row>
    <row r="27" spans="1:4" ht="30" x14ac:dyDescent="0.25">
      <c r="A27" s="8">
        <v>85220</v>
      </c>
      <c r="B27" s="2" t="s">
        <v>15</v>
      </c>
      <c r="C27" s="30">
        <v>37081</v>
      </c>
      <c r="D27" s="29">
        <f>C27</f>
        <v>37081</v>
      </c>
    </row>
    <row r="28" spans="1:4" x14ac:dyDescent="0.25">
      <c r="A28" s="7">
        <v>85324</v>
      </c>
      <c r="B28" s="2" t="s">
        <v>16</v>
      </c>
      <c r="C28" s="26">
        <v>53791</v>
      </c>
      <c r="D28" s="27">
        <f>C28</f>
        <v>53791</v>
      </c>
    </row>
    <row r="29" spans="1:4" x14ac:dyDescent="0.25">
      <c r="A29" s="7">
        <v>85508</v>
      </c>
      <c r="B29" s="14" t="s">
        <v>26</v>
      </c>
      <c r="C29" s="26">
        <v>1353782</v>
      </c>
      <c r="D29" s="27">
        <f>C29-85277</f>
        <v>1268505</v>
      </c>
    </row>
    <row r="30" spans="1:4" ht="15" customHeight="1" thickBot="1" x14ac:dyDescent="0.3">
      <c r="A30" s="9">
        <v>85510</v>
      </c>
      <c r="B30" s="49" t="s">
        <v>31</v>
      </c>
      <c r="C30" s="38">
        <v>58600</v>
      </c>
      <c r="D30" s="39">
        <v>58600</v>
      </c>
    </row>
    <row r="31" spans="1:4" ht="15.75" thickBot="1" x14ac:dyDescent="0.3">
      <c r="A31" s="61" t="s">
        <v>11</v>
      </c>
      <c r="B31" s="62"/>
      <c r="C31" s="40">
        <f>SUM(C26:C30)</f>
        <v>1977800</v>
      </c>
      <c r="D31" s="41">
        <f>SUM(D26:D30)</f>
        <v>1892523</v>
      </c>
    </row>
    <row r="32" spans="1:4" ht="15.75" thickBot="1" x14ac:dyDescent="0.3">
      <c r="A32" s="52" t="s">
        <v>17</v>
      </c>
      <c r="B32" s="54"/>
      <c r="C32" s="54"/>
      <c r="D32" s="55"/>
    </row>
    <row r="33" spans="1:4" x14ac:dyDescent="0.25">
      <c r="A33" s="19">
        <v>85205</v>
      </c>
      <c r="B33" s="6" t="s">
        <v>18</v>
      </c>
      <c r="C33" s="24">
        <v>406498</v>
      </c>
      <c r="D33" s="25">
        <v>0</v>
      </c>
    </row>
    <row r="34" spans="1:4" ht="15" customHeight="1" x14ac:dyDescent="0.25">
      <c r="A34" s="8">
        <v>85504</v>
      </c>
      <c r="B34" s="14" t="s">
        <v>24</v>
      </c>
      <c r="C34" s="30">
        <v>26970</v>
      </c>
      <c r="D34" s="29">
        <v>0</v>
      </c>
    </row>
    <row r="35" spans="1:4" ht="15" customHeight="1" thickBot="1" x14ac:dyDescent="0.3">
      <c r="A35" s="9">
        <v>85508</v>
      </c>
      <c r="B35" s="18" t="s">
        <v>26</v>
      </c>
      <c r="C35" s="38">
        <v>401304</v>
      </c>
      <c r="D35" s="39">
        <v>0</v>
      </c>
    </row>
    <row r="36" spans="1:4" ht="15.75" thickBot="1" x14ac:dyDescent="0.3">
      <c r="A36" s="52" t="s">
        <v>11</v>
      </c>
      <c r="B36" s="53"/>
      <c r="C36" s="34">
        <f>SUM(C33:C35)</f>
        <v>834772</v>
      </c>
      <c r="D36" s="35">
        <f>SUM(D33:D35)</f>
        <v>0</v>
      </c>
    </row>
    <row r="37" spans="1:4" ht="15.75" thickBot="1" x14ac:dyDescent="0.3">
      <c r="A37" s="52" t="s">
        <v>19</v>
      </c>
      <c r="B37" s="54"/>
      <c r="C37" s="54"/>
      <c r="D37" s="55"/>
    </row>
    <row r="38" spans="1:4" ht="15" customHeight="1" thickBot="1" x14ac:dyDescent="0.3">
      <c r="A38" s="10">
        <v>85508</v>
      </c>
      <c r="B38" s="16" t="s">
        <v>26</v>
      </c>
      <c r="C38" s="42">
        <v>135400</v>
      </c>
      <c r="D38" s="43">
        <f>C38</f>
        <v>135400</v>
      </c>
    </row>
    <row r="39" spans="1:4" ht="15.75" thickBot="1" x14ac:dyDescent="0.3">
      <c r="A39" s="52" t="s">
        <v>11</v>
      </c>
      <c r="B39" s="53"/>
      <c r="C39" s="34">
        <f>SUM(C38)</f>
        <v>135400</v>
      </c>
      <c r="D39" s="35">
        <f>SUM(D38)</f>
        <v>135400</v>
      </c>
    </row>
    <row r="40" spans="1:4" ht="15.75" thickBot="1" x14ac:dyDescent="0.3">
      <c r="A40" s="56" t="s">
        <v>20</v>
      </c>
      <c r="B40" s="57"/>
      <c r="C40" s="44">
        <f>C16+C24+C31+C36+C39</f>
        <v>35576942.219999999</v>
      </c>
      <c r="D40" s="45">
        <f>D16+D24+D31+D36+D39</f>
        <v>9651128</v>
      </c>
    </row>
    <row r="41" spans="1:4" x14ac:dyDescent="0.25">
      <c r="A41" s="13" t="s">
        <v>21</v>
      </c>
      <c r="B41" s="13"/>
      <c r="C41" s="46"/>
      <c r="D41" s="46"/>
    </row>
    <row r="42" spans="1:4" x14ac:dyDescent="0.25">
      <c r="A42" s="1"/>
      <c r="B42" s="1"/>
      <c r="C42" s="47"/>
      <c r="D42" s="47"/>
    </row>
    <row r="43" spans="1:4" x14ac:dyDescent="0.25">
      <c r="A43" s="50" t="s">
        <v>33</v>
      </c>
      <c r="B43" s="51"/>
      <c r="C43" s="51"/>
      <c r="D43" s="51"/>
    </row>
  </sheetData>
  <mergeCells count="15">
    <mergeCell ref="A17:D17"/>
    <mergeCell ref="A24:B24"/>
    <mergeCell ref="A25:D25"/>
    <mergeCell ref="A31:B31"/>
    <mergeCell ref="A1:D1"/>
    <mergeCell ref="A2:D2"/>
    <mergeCell ref="A3:D3"/>
    <mergeCell ref="A5:D5"/>
    <mergeCell ref="A16:B16"/>
    <mergeCell ref="A43:D43"/>
    <mergeCell ref="A36:B36"/>
    <mergeCell ref="A37:D37"/>
    <mergeCell ref="A39:B39"/>
    <mergeCell ref="A32:D32"/>
    <mergeCell ref="A40:B40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2019-03-21T12:27:28Z</dcterms:modified>
</cp:coreProperties>
</file>