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3560" windowHeight="12855"/>
  </bookViews>
  <sheets>
    <sheet name="Arkusz1 " sheetId="2" r:id="rId1"/>
  </sheets>
  <calcPr calcId="152511"/>
</workbook>
</file>

<file path=xl/calcChain.xml><?xml version="1.0" encoding="utf-8"?>
<calcChain xmlns="http://schemas.openxmlformats.org/spreadsheetml/2006/main">
  <c r="D29" i="2" l="1"/>
  <c r="D11" i="2"/>
  <c r="D9" i="2"/>
  <c r="D15" i="2"/>
  <c r="D12" i="2"/>
  <c r="C24" i="2"/>
  <c r="C39" i="2" l="1"/>
  <c r="D38" i="2"/>
  <c r="D39" i="2" s="1"/>
  <c r="C36" i="2"/>
  <c r="C31" i="2"/>
  <c r="D30" i="2"/>
  <c r="D28" i="2"/>
  <c r="D27" i="2"/>
  <c r="D26" i="2"/>
  <c r="D24" i="2"/>
  <c r="C16" i="2"/>
  <c r="D14" i="2"/>
  <c r="D7" i="2"/>
  <c r="D6" i="2"/>
  <c r="D16" i="2" l="1"/>
  <c r="D31" i="2"/>
  <c r="C40" i="2"/>
  <c r="D40" i="2" l="1"/>
</calcChain>
</file>

<file path=xl/sharedStrings.xml><?xml version="1.0" encoding="utf-8"?>
<sst xmlns="http://schemas.openxmlformats.org/spreadsheetml/2006/main" count="46" uniqueCount="35">
  <si>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</si>
  <si>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</si>
  <si>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</si>
  <si>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</si>
  <si>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</si>
  <si>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</si>
  <si>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Wspieranie rodziny</t>
  </si>
  <si>
    <t>Świadczenia rodzinne, świadczenie z funduszu alimentacyjnego oraz składki na ubezpieczenia emerytalne i rentowe z ubezpieczenia społecznego</t>
  </si>
  <si>
    <t>Składki na ubezpieczenie zdrowotne opłacane za osoby pobierające niektóre świadczenia z pomocy społecznej,  niektóre świadczenia rodzinne oraz za osoby uczestniczące w zajęciach w centrum integracji społecznej</t>
  </si>
  <si>
    <t>Zasiłki stałe</t>
  </si>
  <si>
    <t>Ośrodki pomocy społecznej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</si>
  <si>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</si>
  <si>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</si>
  <si>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</si>
  <si>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</si>
  <si>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</si>
  <si>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Rodziny zastępcze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</si>
  <si>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</si>
  <si>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</si>
  <si>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</si>
  <si>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</si>
  <si>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</si>
  <si>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</si>
  <si>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</si>
  <si>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</si>
  <si>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</si>
  <si>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Świadczenie wychowawcze</t>
  </si>
  <si>
    <t>Wykonanie budżetu Miejskiego Ośrodka Pomocy Rodzinie w Świnoujściu</t>
  </si>
  <si>
    <t>/w zł/</t>
  </si>
  <si>
    <t>na dzień 31.12.2018 r.</t>
  </si>
  <si>
    <t xml:space="preserve"> </t>
  </si>
  <si>
    <t>Zasiłki okresowe,celowe i pomoc w naturze oraz składki na ubezpieczenia emerytalne i rentowe</t>
  </si>
  <si>
    <t>Pomoc w zakresie dożywiania</t>
  </si>
  <si>
    <t>Działalność placówek opiekuńczo-wychowawczych</t>
  </si>
  <si>
    <t>Świnoujście, dnia 14 lutego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</si>
</sst>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1">
    <xf numFmtId="0" fontId="0" fillId="0" borderId="0" xfId="0"/>
    <xf numFmtId="0" fontId="3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3" fontId="0" fillId="0" borderId="0" xfId="0" applyNumberFormat="1"/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43" fontId="0" fillId="0" borderId="0" xfId="1" applyFont="1"/>
    <xf numFmtId="43" fontId="0" fillId="0" borderId="0" xfId="1" applyFont="1" applyFill="1"/>
    <xf numFmtId="0" fontId="4" fillId="2" borderId="2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center" vertical="center"/>
    </xf>
    <xf numFmtId="43" fontId="1" fillId="2" borderId="4" xfId="0" applyNumberFormat="1" applyFont="1" applyFill="1" applyBorder="1" applyAlignment="1">
      <alignment horizontal="center" vertical="center" wrapText="1"/>
    </xf>
    <xf numFmtId="43" fontId="5" fillId="2" borderId="5" xfId="0" applyNumberFormat="1" applyFont="1" applyFill="1" applyBorder="1" applyAlignment="1">
      <alignment horizontal="center" vertical="center" wrapText="1"/>
    </xf>
    <xf numFmtId="43" fontId="6" fillId="4" borderId="10" xfId="0" applyNumberFormat="1" applyFont="1" applyFill="1" applyBorder="1" applyAlignment="1">
      <alignment horizontal="right" vertical="center" wrapText="1"/>
    </xf>
    <xf numFmtId="43" fontId="6" fillId="4" borderId="11" xfId="0" applyNumberFormat="1" applyFont="1" applyFill="1" applyBorder="1" applyAlignment="1">
      <alignment horizontal="right" vertical="center" wrapText="1"/>
    </xf>
    <xf numFmtId="43" fontId="6" fillId="4" borderId="1" xfId="0" applyNumberFormat="1" applyFont="1" applyFill="1" applyBorder="1" applyAlignment="1">
      <alignment horizontal="right" vertical="center" wrapText="1"/>
    </xf>
    <xf numFmtId="43" fontId="6" fillId="4" borderId="13" xfId="0" applyNumberFormat="1" applyFont="1" applyFill="1" applyBorder="1" applyAlignment="1">
      <alignment horizontal="right" vertical="center" wrapText="1"/>
    </xf>
    <xf numFmtId="43" fontId="6" fillId="4" borderId="1" xfId="0" applyNumberFormat="1" applyFont="1" applyFill="1" applyBorder="1" applyAlignment="1">
      <alignment wrapText="1"/>
    </xf>
    <xf numFmtId="43" fontId="6" fillId="4" borderId="13" xfId="0" applyNumberFormat="1" applyFont="1" applyFill="1" applyBorder="1" applyAlignment="1">
      <alignment horizontal="right" wrapText="1"/>
    </xf>
    <xf numFmtId="43" fontId="6" fillId="4" borderId="1" xfId="0" applyNumberFormat="1" applyFont="1" applyFill="1" applyBorder="1" applyAlignment="1">
      <alignment horizontal="right" wrapText="1"/>
    </xf>
    <xf numFmtId="43" fontId="6" fillId="4" borderId="2" xfId="0" applyNumberFormat="1" applyFont="1" applyFill="1" applyBorder="1" applyAlignment="1">
      <alignment horizontal="right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3" fontId="6" fillId="0" borderId="13" xfId="0" applyNumberFormat="1" applyFont="1" applyFill="1" applyBorder="1" applyAlignment="1">
      <alignment horizontal="right" vertical="center" wrapText="1"/>
    </xf>
    <xf numFmtId="43" fontId="6" fillId="4" borderId="24" xfId="0" applyNumberFormat="1" applyFont="1" applyFill="1" applyBorder="1" applyAlignment="1">
      <alignment horizontal="right" vertical="center" wrapText="1"/>
    </xf>
    <xf numFmtId="43" fontId="6" fillId="4" borderId="25" xfId="0" applyNumberFormat="1" applyFont="1" applyFill="1" applyBorder="1" applyAlignment="1">
      <alignment horizontal="right" vertical="center" wrapText="1"/>
    </xf>
    <xf numFmtId="43" fontId="7" fillId="4" borderId="4" xfId="0" applyNumberFormat="1" applyFont="1" applyFill="1" applyBorder="1" applyAlignment="1">
      <alignment horizontal="right" vertical="center" wrapText="1"/>
    </xf>
    <xf numFmtId="43" fontId="6" fillId="4" borderId="21" xfId="0" applyNumberFormat="1" applyFont="1" applyFill="1" applyBorder="1" applyAlignment="1">
      <alignment horizontal="right" vertical="center" wrapText="1"/>
    </xf>
    <xf numFmtId="43" fontId="6" fillId="4" borderId="22" xfId="0" applyNumberFormat="1" applyFont="1" applyFill="1" applyBorder="1" applyAlignment="1">
      <alignment horizontal="right" vertical="center" wrapText="1"/>
    </xf>
    <xf numFmtId="43" fontId="6" fillId="0" borderId="18" xfId="0" applyNumberFormat="1" applyFont="1" applyFill="1" applyBorder="1" applyAlignment="1">
      <alignment horizontal="right" vertical="center" wrapText="1"/>
    </xf>
    <xf numFmtId="43" fontId="6" fillId="0" borderId="19" xfId="0" applyNumberFormat="1" applyFont="1" applyFill="1" applyBorder="1" applyAlignment="1">
      <alignment horizontal="right" vertical="center" wrapText="1"/>
    </xf>
    <xf numFmtId="43" fontId="7" fillId="4" borderId="18" xfId="0" applyNumberFormat="1" applyFont="1" applyFill="1" applyBorder="1" applyAlignment="1">
      <alignment horizontal="right" vertical="center" wrapText="1"/>
    </xf>
    <xf numFmtId="43" fontId="6" fillId="4" borderId="32" xfId="0" applyNumberFormat="1" applyFont="1" applyFill="1" applyBorder="1" applyAlignment="1">
      <alignment horizontal="right" vertical="center" wrapText="1"/>
    </xf>
    <xf numFmtId="43" fontId="6" fillId="4" borderId="15" xfId="0" applyNumberFormat="1" applyFont="1" applyFill="1" applyBorder="1" applyAlignment="1">
      <alignment horizontal="right" vertical="center" wrapText="1"/>
    </xf>
    <xf numFmtId="43" fontId="6" fillId="4" borderId="16" xfId="0" applyNumberFormat="1" applyFont="1" applyFill="1" applyBorder="1" applyAlignment="1">
      <alignment horizontal="right" vertical="center" wrapText="1"/>
    </xf>
    <xf numFmtId="43" fontId="7" fillId="4" borderId="19" xfId="0" applyNumberFormat="1" applyFont="1" applyFill="1" applyBorder="1" applyAlignment="1">
      <alignment horizontal="right" vertical="center" wrapText="1"/>
    </xf>
    <xf numFmtId="43" fontId="6" fillId="4" borderId="4" xfId="0" applyNumberFormat="1" applyFont="1" applyFill="1" applyBorder="1" applyAlignment="1">
      <alignment horizontal="right" vertical="center" wrapText="1"/>
    </xf>
    <xf numFmtId="43" fontId="6" fillId="4" borderId="5" xfId="0" applyNumberFormat="1" applyFont="1" applyFill="1" applyBorder="1" applyAlignment="1">
      <alignment horizontal="right" vertical="center" wrapText="1"/>
    </xf>
    <xf numFmtId="43" fontId="7" fillId="3" borderId="4" xfId="0" applyNumberFormat="1" applyFont="1" applyFill="1" applyBorder="1" applyAlignment="1">
      <alignment horizontal="right" vertical="center" wrapText="1"/>
    </xf>
    <xf numFmtId="43" fontId="3" fillId="2" borderId="0" xfId="0" applyNumberFormat="1" applyFont="1" applyFill="1" applyAlignment="1">
      <alignment vertical="center" wrapText="1"/>
    </xf>
    <xf numFmtId="43" fontId="0" fillId="0" borderId="0" xfId="0" applyNumberFormat="1"/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25" zoomScaleNormal="100" workbookViewId="0">
      <selection activeCell="A43" sqref="A43:D43"/>
    </sheetView>
  </sheetViews>
  <sheetFormatPr defaultRowHeight="15" x14ac:dyDescent="0.25"/>
  <cols>
    <col min="1" max="1" width="13.140625" customWidth="1"/>
    <col min="2" max="2" width="53.85546875" customWidth="1"/>
    <col min="3" max="3" width="17.42578125" style="55" customWidth="1"/>
    <col min="4" max="4" width="15.7109375" style="55" customWidth="1"/>
    <col min="5" max="5" width="15.42578125" customWidth="1"/>
  </cols>
  <sheetData>
    <row r="1" spans="1:7" x14ac:dyDescent="0.25">
      <c r="A1" s="69" t="s">
        <v>27</v>
      </c>
      <c r="B1" s="69"/>
      <c r="C1" s="69"/>
      <c r="D1" s="69"/>
    </row>
    <row r="2" spans="1:7" x14ac:dyDescent="0.25">
      <c r="A2" s="69" t="s">
        <v>29</v>
      </c>
      <c r="B2" s="69"/>
      <c r="C2" s="69"/>
      <c r="D2" s="69"/>
    </row>
    <row r="3" spans="1:7" ht="15.75" thickBot="1" x14ac:dyDescent="0.3">
      <c r="A3" s="70" t="s">
        <v>28</v>
      </c>
      <c r="B3" s="70"/>
      <c r="C3" s="70"/>
      <c r="D3" s="70"/>
    </row>
    <row r="4" spans="1:7" ht="24.75" thickBot="1" x14ac:dyDescent="0.3">
      <c r="A4" s="4" t="s">
        <v>0</v>
      </c>
      <c r="B4" s="5" t="s">
        <v>1</v>
      </c>
      <c r="C4" s="27" t="s">
        <v>2</v>
      </c>
      <c r="D4" s="28" t="s">
        <v>25</v>
      </c>
    </row>
    <row r="5" spans="1:7" ht="15.75" thickBot="1" x14ac:dyDescent="0.3">
      <c r="A5" s="56" t="s">
        <v>3</v>
      </c>
      <c r="B5" s="62"/>
      <c r="C5" s="62"/>
      <c r="D5" s="63"/>
    </row>
    <row r="6" spans="1:7" x14ac:dyDescent="0.25">
      <c r="A6" s="6">
        <v>85154</v>
      </c>
      <c r="B6" s="7" t="s">
        <v>4</v>
      </c>
      <c r="C6" s="29">
        <v>248921.72</v>
      </c>
      <c r="D6" s="30">
        <f>C6</f>
        <v>248921.72</v>
      </c>
    </row>
    <row r="7" spans="1:7" x14ac:dyDescent="0.25">
      <c r="A7" s="8">
        <v>85202</v>
      </c>
      <c r="B7" s="3" t="s">
        <v>5</v>
      </c>
      <c r="C7" s="31">
        <v>1474165.71</v>
      </c>
      <c r="D7" s="32">
        <f>C7</f>
        <v>1474165.71</v>
      </c>
    </row>
    <row r="8" spans="1:7" ht="60" x14ac:dyDescent="0.25">
      <c r="A8" s="9">
        <v>85213</v>
      </c>
      <c r="B8" s="3" t="s">
        <v>8</v>
      </c>
      <c r="C8" s="33">
        <v>89853.45</v>
      </c>
      <c r="D8" s="34">
        <v>0</v>
      </c>
    </row>
    <row r="9" spans="1:7" ht="30" x14ac:dyDescent="0.25">
      <c r="A9" s="9">
        <v>85214</v>
      </c>
      <c r="B9" s="3" t="s">
        <v>31</v>
      </c>
      <c r="C9" s="35">
        <v>1098463.54</v>
      </c>
      <c r="D9" s="34">
        <f>C9-212879.99</f>
        <v>885583.55</v>
      </c>
    </row>
    <row r="10" spans="1:7" x14ac:dyDescent="0.25">
      <c r="A10" s="8">
        <v>85216</v>
      </c>
      <c r="B10" s="3" t="s">
        <v>9</v>
      </c>
      <c r="C10" s="31">
        <v>1028578.16</v>
      </c>
      <c r="D10" s="32">
        <v>0</v>
      </c>
    </row>
    <row r="11" spans="1:7" x14ac:dyDescent="0.25">
      <c r="A11" s="8">
        <v>85219</v>
      </c>
      <c r="B11" s="3" t="s">
        <v>10</v>
      </c>
      <c r="C11" s="36">
        <v>3231135.22</v>
      </c>
      <c r="D11" s="32">
        <f>C11-535958.34</f>
        <v>2695176.8800000004</v>
      </c>
    </row>
    <row r="12" spans="1:7" x14ac:dyDescent="0.25">
      <c r="A12" s="8">
        <v>85228</v>
      </c>
      <c r="B12" s="3" t="s">
        <v>11</v>
      </c>
      <c r="C12" s="37">
        <v>1615540.08</v>
      </c>
      <c r="D12" s="38">
        <f>C12-25238.88</f>
        <v>1590301.2000000002</v>
      </c>
    </row>
    <row r="13" spans="1:7" x14ac:dyDescent="0.25">
      <c r="A13" s="16">
        <v>85230</v>
      </c>
      <c r="B13" s="17" t="s">
        <v>32</v>
      </c>
      <c r="C13" s="39">
        <v>480000</v>
      </c>
      <c r="D13" s="40">
        <v>0</v>
      </c>
    </row>
    <row r="14" spans="1:7" ht="45.75" customHeight="1" x14ac:dyDescent="0.25">
      <c r="A14" s="19">
        <v>85502</v>
      </c>
      <c r="B14" s="3" t="s">
        <v>7</v>
      </c>
      <c r="C14" s="35">
        <v>140881.03</v>
      </c>
      <c r="D14" s="34">
        <f>C14</f>
        <v>140881.03</v>
      </c>
    </row>
    <row r="15" spans="1:7" ht="15.75" thickBot="1" x14ac:dyDescent="0.3">
      <c r="A15" s="20">
        <v>85504</v>
      </c>
      <c r="B15" s="3" t="s">
        <v>6</v>
      </c>
      <c r="C15" s="31">
        <v>211472.51</v>
      </c>
      <c r="D15" s="32">
        <f>C15-61756.37</f>
        <v>149716.14000000001</v>
      </c>
    </row>
    <row r="16" spans="1:7" ht="15.75" thickBot="1" x14ac:dyDescent="0.3">
      <c r="A16" s="56" t="s">
        <v>13</v>
      </c>
      <c r="B16" s="57"/>
      <c r="C16" s="41">
        <f>SUM(C6:C15)</f>
        <v>9619011.4199999999</v>
      </c>
      <c r="D16" s="41">
        <f>SUM(D6:D15)</f>
        <v>7184746.2300000004</v>
      </c>
      <c r="E16" s="21"/>
      <c r="F16" s="21"/>
      <c r="G16" s="21"/>
    </row>
    <row r="17" spans="1:7" ht="15.75" thickBot="1" x14ac:dyDescent="0.3">
      <c r="A17" s="56" t="s">
        <v>14</v>
      </c>
      <c r="B17" s="62"/>
      <c r="C17" s="62"/>
      <c r="D17" s="63"/>
    </row>
    <row r="18" spans="1:7" x14ac:dyDescent="0.25">
      <c r="A18" s="6">
        <v>85195</v>
      </c>
      <c r="B18" s="7" t="s">
        <v>12</v>
      </c>
      <c r="C18" s="29">
        <v>10565.1</v>
      </c>
      <c r="D18" s="30">
        <v>0</v>
      </c>
    </row>
    <row r="19" spans="1:7" ht="60" x14ac:dyDescent="0.25">
      <c r="A19" s="9">
        <v>85213</v>
      </c>
      <c r="B19" s="3" t="s">
        <v>8</v>
      </c>
      <c r="C19" s="35">
        <v>133246.12</v>
      </c>
      <c r="D19" s="34">
        <v>0</v>
      </c>
    </row>
    <row r="20" spans="1:7" x14ac:dyDescent="0.25">
      <c r="A20" s="8">
        <v>85228</v>
      </c>
      <c r="B20" s="3" t="s">
        <v>11</v>
      </c>
      <c r="C20" s="31">
        <v>100650.11</v>
      </c>
      <c r="D20" s="32">
        <v>0</v>
      </c>
    </row>
    <row r="21" spans="1:7" x14ac:dyDescent="0.25">
      <c r="A21" s="14">
        <v>85501</v>
      </c>
      <c r="B21" s="15" t="s">
        <v>26</v>
      </c>
      <c r="C21" s="42">
        <v>12957095.75</v>
      </c>
      <c r="D21" s="43">
        <v>0</v>
      </c>
    </row>
    <row r="22" spans="1:7" ht="45" x14ac:dyDescent="0.25">
      <c r="A22" s="9">
        <v>85502</v>
      </c>
      <c r="B22" s="3" t="s">
        <v>7</v>
      </c>
      <c r="C22" s="35">
        <v>7625229.5499999998</v>
      </c>
      <c r="D22" s="34">
        <v>0</v>
      </c>
      <c r="G22" t="s">
        <v>30</v>
      </c>
    </row>
    <row r="23" spans="1:7" ht="15" customHeight="1" thickBot="1" x14ac:dyDescent="0.3">
      <c r="A23" s="9">
        <v>85504</v>
      </c>
      <c r="B23" s="25" t="s">
        <v>6</v>
      </c>
      <c r="C23" s="35">
        <v>1094094.21</v>
      </c>
      <c r="D23" s="34">
        <v>0</v>
      </c>
      <c r="E23" s="18"/>
    </row>
    <row r="24" spans="1:7" ht="15.75" thickBot="1" x14ac:dyDescent="0.3">
      <c r="A24" s="56" t="s">
        <v>13</v>
      </c>
      <c r="B24" s="57"/>
      <c r="C24" s="41">
        <f>SUM(C18:C23)</f>
        <v>21920880.84</v>
      </c>
      <c r="D24" s="41">
        <f>SUM(D18:D22)</f>
        <v>0</v>
      </c>
    </row>
    <row r="25" spans="1:7" ht="15.75" thickBot="1" x14ac:dyDescent="0.3">
      <c r="A25" s="56" t="s">
        <v>15</v>
      </c>
      <c r="B25" s="62"/>
      <c r="C25" s="62"/>
      <c r="D25" s="63"/>
    </row>
    <row r="26" spans="1:7" x14ac:dyDescent="0.25">
      <c r="A26" s="6">
        <v>85218</v>
      </c>
      <c r="B26" s="7" t="s">
        <v>17</v>
      </c>
      <c r="C26" s="29">
        <v>463238.23</v>
      </c>
      <c r="D26" s="30">
        <f>C26</f>
        <v>463238.23</v>
      </c>
    </row>
    <row r="27" spans="1:7" ht="30" x14ac:dyDescent="0.25">
      <c r="A27" s="9">
        <v>85220</v>
      </c>
      <c r="B27" s="3" t="s">
        <v>18</v>
      </c>
      <c r="C27" s="35">
        <v>32523.74</v>
      </c>
      <c r="D27" s="34">
        <f>C27</f>
        <v>32523.74</v>
      </c>
    </row>
    <row r="28" spans="1:7" x14ac:dyDescent="0.25">
      <c r="A28" s="8">
        <v>85324</v>
      </c>
      <c r="B28" s="3" t="s">
        <v>19</v>
      </c>
      <c r="C28" s="31">
        <v>53788.67</v>
      </c>
      <c r="D28" s="32">
        <f>C28</f>
        <v>53788.67</v>
      </c>
    </row>
    <row r="29" spans="1:7" x14ac:dyDescent="0.25">
      <c r="A29" s="8">
        <v>85508</v>
      </c>
      <c r="B29" s="3" t="s">
        <v>16</v>
      </c>
      <c r="C29" s="37">
        <v>1223551.17</v>
      </c>
      <c r="D29" s="38">
        <f>C29-85277</f>
        <v>1138274.17</v>
      </c>
      <c r="E29" s="22"/>
    </row>
    <row r="30" spans="1:7" ht="15.75" thickBot="1" x14ac:dyDescent="0.3">
      <c r="A30" s="10">
        <v>85510</v>
      </c>
      <c r="B30" s="23" t="s">
        <v>33</v>
      </c>
      <c r="C30" s="44">
        <v>54822.04</v>
      </c>
      <c r="D30" s="45">
        <f>C30</f>
        <v>54822.04</v>
      </c>
      <c r="E30" s="22"/>
    </row>
    <row r="31" spans="1:7" ht="15.75" thickBot="1" x14ac:dyDescent="0.3">
      <c r="A31" s="64" t="s">
        <v>13</v>
      </c>
      <c r="B31" s="65"/>
      <c r="C31" s="46">
        <f>SUM(C26:C30)</f>
        <v>1827923.85</v>
      </c>
      <c r="D31" s="46">
        <f>SUM(D26:D30)</f>
        <v>1742646.85</v>
      </c>
    </row>
    <row r="32" spans="1:7" ht="15.75" thickBot="1" x14ac:dyDescent="0.3">
      <c r="A32" s="66" t="s">
        <v>20</v>
      </c>
      <c r="B32" s="67"/>
      <c r="C32" s="67"/>
      <c r="D32" s="68"/>
    </row>
    <row r="33" spans="1:6" x14ac:dyDescent="0.25">
      <c r="A33" s="24">
        <v>85205</v>
      </c>
      <c r="B33" s="7" t="s">
        <v>21</v>
      </c>
      <c r="C33" s="29">
        <v>406489.82</v>
      </c>
      <c r="D33" s="30">
        <v>0</v>
      </c>
    </row>
    <row r="34" spans="1:6" x14ac:dyDescent="0.25">
      <c r="A34" s="26">
        <v>85504</v>
      </c>
      <c r="B34" s="25" t="s">
        <v>6</v>
      </c>
      <c r="C34" s="36">
        <v>26015.13</v>
      </c>
      <c r="D34" s="47">
        <v>0</v>
      </c>
      <c r="E34" s="18"/>
    </row>
    <row r="35" spans="1:6" ht="15.75" thickBot="1" x14ac:dyDescent="0.3">
      <c r="A35" s="10">
        <v>85508</v>
      </c>
      <c r="B35" s="11" t="s">
        <v>16</v>
      </c>
      <c r="C35" s="48">
        <v>400175.07</v>
      </c>
      <c r="D35" s="49">
        <v>0</v>
      </c>
    </row>
    <row r="36" spans="1:6" ht="15.75" thickBot="1" x14ac:dyDescent="0.3">
      <c r="A36" s="64" t="s">
        <v>13</v>
      </c>
      <c r="B36" s="65"/>
      <c r="C36" s="46">
        <f>SUM(C33:C35)</f>
        <v>832680.02</v>
      </c>
      <c r="D36" s="50">
        <v>0</v>
      </c>
    </row>
    <row r="37" spans="1:6" ht="15.75" thickBot="1" x14ac:dyDescent="0.3">
      <c r="A37" s="56" t="s">
        <v>22</v>
      </c>
      <c r="B37" s="62"/>
      <c r="C37" s="62"/>
      <c r="D37" s="63"/>
    </row>
    <row r="38" spans="1:6" ht="15.75" thickBot="1" x14ac:dyDescent="0.3">
      <c r="A38" s="13">
        <v>85508</v>
      </c>
      <c r="B38" s="12" t="s">
        <v>16</v>
      </c>
      <c r="C38" s="51">
        <v>129919.432</v>
      </c>
      <c r="D38" s="52">
        <f>C38</f>
        <v>129919.432</v>
      </c>
    </row>
    <row r="39" spans="1:6" ht="15.75" thickBot="1" x14ac:dyDescent="0.3">
      <c r="A39" s="56" t="s">
        <v>13</v>
      </c>
      <c r="B39" s="57"/>
      <c r="C39" s="41">
        <f>SUM(C38)</f>
        <v>129919.432</v>
      </c>
      <c r="D39" s="41">
        <f>SUM(D38)</f>
        <v>129919.432</v>
      </c>
      <c r="F39" s="18"/>
    </row>
    <row r="40" spans="1:6" ht="15.75" thickBot="1" x14ac:dyDescent="0.3">
      <c r="A40" s="58" t="s">
        <v>23</v>
      </c>
      <c r="B40" s="59"/>
      <c r="C40" s="53">
        <f>C16+C24+C31+C36+C39</f>
        <v>34330415.561999999</v>
      </c>
      <c r="D40" s="53">
        <f>D16+D24+D31+D36+D39</f>
        <v>9057312.5120000001</v>
      </c>
    </row>
    <row r="41" spans="1:6" x14ac:dyDescent="0.25">
      <c r="A41" s="1"/>
      <c r="B41" s="1"/>
      <c r="C41" s="54"/>
      <c r="D41" s="54"/>
    </row>
    <row r="42" spans="1:6" x14ac:dyDescent="0.25">
      <c r="A42" s="2" t="s">
        <v>24</v>
      </c>
    </row>
    <row r="43" spans="1:6" x14ac:dyDescent="0.25">
      <c r="A43" s="60" t="s">
        <v>34</v>
      </c>
      <c r="B43" s="61"/>
      <c r="C43" s="61"/>
      <c r="D43" s="61"/>
    </row>
  </sheetData>
  <mergeCells count="15">
    <mergeCell ref="A17:D17"/>
    <mergeCell ref="A1:D1"/>
    <mergeCell ref="A2:D2"/>
    <mergeCell ref="A3:D3"/>
    <mergeCell ref="A5:D5"/>
    <mergeCell ref="A16:B16"/>
    <mergeCell ref="A39:B39"/>
    <mergeCell ref="A40:B40"/>
    <mergeCell ref="A43:D43"/>
    <mergeCell ref="A24:B24"/>
    <mergeCell ref="A25:D25"/>
    <mergeCell ref="A31:B31"/>
    <mergeCell ref="A32:D32"/>
    <mergeCell ref="A36:B36"/>
    <mergeCell ref="A37:D37"/>
  </mergeCells>
  <pageMargins left="0.7" right="0.7" top="0.75" bottom="0.75" header="0.3" footer="0.3"/>
  <pageSetup paperSize="9" scale="84" orientation="portrait" r:id="rId1"/>
  <ignoredErrors>
    <ignoredError sqref="D29" formula="1"/>
    <ignoredError sqref="D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2019-03-21T12:28:30Z</dcterms:modified>
</cp:coreProperties>
</file>