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44EFC800-D12A-4828-A510-8D1AC5789976}" xr6:coauthVersionLast="40" xr6:coauthVersionMax="40" xr10:uidLastSave="{00000000-0000-0000-0000-000000000000}"/>
  <bookViews>
    <workbookView xWindow="0" yWindow="0" windowWidth="23040" windowHeight="9216" xr2:uid="{00000000-000D-0000-FFFF-FFFF00000000}"/>
  </bookViews>
  <sheets>
    <sheet name="Sheet1" sheetId="1" r:id="rId1"/>
  </sheets>
  <definedNames>
    <definedName name="_xlnm.Print_Area" localSheetId="0">Sheet1!$A$1:$G$1323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5" i="1" l="1"/>
  <c r="G859" i="1" l="1"/>
  <c r="G858" i="1"/>
  <c r="A283" i="1"/>
  <c r="A285" i="1" s="1"/>
  <c r="A287" i="1" s="1"/>
  <c r="A289" i="1" s="1"/>
  <c r="A291" i="1" s="1"/>
  <c r="A293" i="1" s="1"/>
  <c r="A295" i="1" s="1"/>
  <c r="A297" i="1" s="1"/>
  <c r="A298" i="1" s="1"/>
  <c r="A299" i="1" s="1"/>
  <c r="A300" i="1" s="1"/>
  <c r="A301" i="1" s="1"/>
  <c r="A277" i="1"/>
  <c r="A265" i="1"/>
  <c r="A267" i="1" s="1"/>
  <c r="A269" i="1" s="1"/>
  <c r="A260" i="1"/>
  <c r="A250" i="1"/>
  <c r="A252" i="1" s="1"/>
  <c r="A254" i="1" s="1"/>
  <c r="A235" i="1"/>
  <c r="A237" i="1" s="1"/>
  <c r="A239" i="1" s="1"/>
  <c r="A225" i="1"/>
  <c r="A227" i="1" s="1"/>
  <c r="A216" i="1"/>
  <c r="A218" i="1" s="1"/>
  <c r="A220" i="1" s="1"/>
  <c r="A200" i="1"/>
  <c r="A202" i="1" s="1"/>
  <c r="A184" i="1"/>
  <c r="A186" i="1" s="1"/>
  <c r="A188" i="1" s="1"/>
  <c r="A190" i="1" s="1"/>
  <c r="A150" i="1"/>
  <c r="A152" i="1" s="1"/>
  <c r="A154" i="1" s="1"/>
  <c r="A156" i="1" s="1"/>
  <c r="A115" i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G113" i="1"/>
  <c r="A846" i="1" l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37" i="1"/>
  <c r="A838" i="1" s="1"/>
  <c r="A839" i="1" s="1"/>
  <c r="A840" i="1" s="1"/>
  <c r="A841" i="1" s="1"/>
  <c r="A842" i="1" s="1"/>
  <c r="A843" i="1" s="1"/>
  <c r="A825" i="1"/>
  <c r="A826" i="1" s="1"/>
  <c r="A827" i="1" s="1"/>
  <c r="A828" i="1" s="1"/>
  <c r="A829" i="1" s="1"/>
  <c r="A830" i="1" s="1"/>
  <c r="A831" i="1" s="1"/>
  <c r="A832" i="1" s="1"/>
  <c r="A833" i="1" s="1"/>
  <c r="A834" i="1" s="1"/>
  <c r="A817" i="1"/>
  <c r="A818" i="1" s="1"/>
  <c r="A819" i="1" s="1"/>
  <c r="A820" i="1" s="1"/>
  <c r="A821" i="1" s="1"/>
  <c r="A822" i="1" s="1"/>
  <c r="A810" i="1"/>
  <c r="A811" i="1" s="1"/>
  <c r="A812" i="1" s="1"/>
  <c r="A813" i="1" s="1"/>
  <c r="A814" i="1" s="1"/>
  <c r="A789" i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778" i="1"/>
  <c r="A779" i="1" s="1"/>
  <c r="A780" i="1" s="1"/>
  <c r="A781" i="1" s="1"/>
  <c r="A782" i="1" s="1"/>
  <c r="A783" i="1" s="1"/>
  <c r="A784" i="1" s="1"/>
  <c r="A785" i="1" s="1"/>
  <c r="A786" i="1" s="1"/>
  <c r="A772" i="1"/>
  <c r="A773" i="1" s="1"/>
  <c r="A774" i="1" s="1"/>
  <c r="A766" i="1"/>
  <c r="A767" i="1" s="1"/>
  <c r="A768" i="1" s="1"/>
  <c r="A762" i="1"/>
  <c r="A763" i="1" s="1"/>
  <c r="A745" i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36" i="1"/>
  <c r="A737" i="1" s="1"/>
  <c r="A738" i="1" s="1"/>
  <c r="A739" i="1" s="1"/>
  <c r="A740" i="1" s="1"/>
  <c r="A741" i="1" s="1"/>
  <c r="A742" i="1" s="1"/>
  <c r="A722" i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07" i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688" i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673" i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31" i="1"/>
  <c r="A632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17" i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599" i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591" i="1"/>
  <c r="A592" i="1" s="1"/>
  <c r="A593" i="1" s="1"/>
  <c r="A594" i="1" s="1"/>
  <c r="A595" i="1" s="1"/>
  <c r="A596" i="1" s="1"/>
  <c r="A578" i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35" i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21" i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493" i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488" i="1"/>
  <c r="A489" i="1" s="1"/>
  <c r="A480" i="1"/>
  <c r="A481" i="1" s="1"/>
  <c r="A482" i="1" s="1"/>
  <c r="A483" i="1" s="1"/>
  <c r="A484" i="1" s="1"/>
  <c r="A485" i="1" s="1"/>
  <c r="A467" i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32" i="1"/>
  <c r="A433" i="1" s="1"/>
  <c r="A434" i="1" s="1"/>
  <c r="A402" i="1"/>
  <c r="A403" i="1" s="1"/>
  <c r="A404" i="1" s="1"/>
  <c r="A405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77" i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70" i="1"/>
  <c r="A371" i="1" s="1"/>
  <c r="A372" i="1" s="1"/>
  <c r="A373" i="1" s="1"/>
  <c r="A374" i="1" s="1"/>
  <c r="A332" i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05" i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1317" i="1" l="1"/>
  <c r="A1318" i="1" s="1"/>
  <c r="A1319" i="1" s="1"/>
  <c r="A1304" i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298" i="1"/>
  <c r="A1299" i="1" s="1"/>
  <c r="A1300" i="1" s="1"/>
  <c r="A1301" i="1" s="1"/>
  <c r="A1294" i="1"/>
  <c r="A1295" i="1" s="1"/>
  <c r="A1273" i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40" i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30" i="1"/>
  <c r="A1231" i="1" s="1"/>
  <c r="A1232" i="1" s="1"/>
  <c r="A1233" i="1" s="1"/>
  <c r="A1234" i="1" s="1"/>
  <c r="A1235" i="1" s="1"/>
  <c r="A1236" i="1" s="1"/>
  <c r="A1237" i="1" s="1"/>
  <c r="A1218" i="1"/>
  <c r="A1219" i="1" s="1"/>
  <c r="A1220" i="1" s="1"/>
  <c r="A1221" i="1" s="1"/>
  <c r="A1222" i="1" s="1"/>
  <c r="A1223" i="1" s="1"/>
  <c r="A1224" i="1" s="1"/>
  <c r="A1225" i="1" s="1"/>
  <c r="A1226" i="1" s="1"/>
  <c r="A1227" i="1" s="1"/>
  <c r="A1165" i="1" l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158" i="1" l="1"/>
  <c r="A1159" i="1" s="1"/>
  <c r="A1160" i="1" s="1"/>
  <c r="A1161" i="1" s="1"/>
  <c r="A1134" i="1"/>
  <c r="A1135" i="1" s="1"/>
  <c r="A1136" i="1" s="1"/>
  <c r="A1118" i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7" i="1" l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13" i="1"/>
  <c r="A1114" i="1" s="1"/>
  <c r="A1089" i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048" i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30" i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974" i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946" i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33" i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26" i="1"/>
  <c r="A927" i="1" s="1"/>
  <c r="A928" i="1" s="1"/>
  <c r="A929" i="1" s="1"/>
  <c r="A930" i="1" s="1"/>
  <c r="A1150" i="1" l="1"/>
  <c r="A1151" i="1" s="1"/>
  <c r="A865" i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1152" i="1" l="1"/>
  <c r="A1153" i="1" s="1"/>
  <c r="A1154" i="1" s="1"/>
  <c r="A1155" i="1" s="1"/>
  <c r="G432" i="1"/>
  <c r="G433" i="1"/>
  <c r="G434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9" i="1"/>
  <c r="G480" i="1"/>
  <c r="G481" i="1"/>
  <c r="G482" i="1"/>
  <c r="G483" i="1"/>
  <c r="G484" i="1"/>
  <c r="G485" i="1"/>
  <c r="G487" i="1"/>
  <c r="G488" i="1"/>
  <c r="G489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90" i="1"/>
  <c r="G591" i="1"/>
  <c r="G592" i="1"/>
  <c r="G593" i="1"/>
  <c r="G594" i="1"/>
  <c r="G595" i="1"/>
  <c r="G596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30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6" i="1"/>
  <c r="G737" i="1"/>
  <c r="G738" i="1"/>
  <c r="G739" i="1"/>
  <c r="G740" i="1"/>
  <c r="G741" i="1"/>
  <c r="G742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9" i="1"/>
  <c r="G761" i="1"/>
  <c r="G762" i="1"/>
  <c r="G763" i="1"/>
  <c r="G765" i="1"/>
  <c r="G766" i="1"/>
  <c r="G767" i="1"/>
  <c r="G768" i="1"/>
  <c r="G771" i="1"/>
  <c r="G772" i="1"/>
  <c r="G773" i="1"/>
  <c r="G774" i="1"/>
  <c r="G777" i="1"/>
  <c r="G778" i="1"/>
  <c r="G779" i="1"/>
  <c r="G780" i="1"/>
  <c r="G781" i="1"/>
  <c r="G782" i="1"/>
  <c r="G783" i="1"/>
  <c r="G784" i="1"/>
  <c r="G785" i="1"/>
  <c r="G786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9" i="1"/>
  <c r="G810" i="1"/>
  <c r="G811" i="1"/>
  <c r="G812" i="1"/>
  <c r="G813" i="1"/>
  <c r="G814" i="1"/>
  <c r="G816" i="1"/>
  <c r="G817" i="1"/>
  <c r="G818" i="1"/>
  <c r="G819" i="1"/>
  <c r="G820" i="1"/>
  <c r="G821" i="1"/>
  <c r="G822" i="1"/>
  <c r="G824" i="1"/>
  <c r="G825" i="1"/>
  <c r="G826" i="1"/>
  <c r="G827" i="1"/>
  <c r="G828" i="1"/>
  <c r="G829" i="1"/>
  <c r="G830" i="1"/>
  <c r="G831" i="1"/>
  <c r="G832" i="1"/>
  <c r="G833" i="1"/>
  <c r="G834" i="1"/>
  <c r="G836" i="1"/>
  <c r="G837" i="1"/>
  <c r="G838" i="1"/>
  <c r="G839" i="1"/>
  <c r="G840" i="1"/>
  <c r="G841" i="1"/>
  <c r="G842" i="1"/>
  <c r="G843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431" i="1"/>
  <c r="G408" i="1"/>
  <c r="G409" i="1"/>
  <c r="G410" i="1"/>
  <c r="G411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07" i="1"/>
  <c r="G398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76" i="1"/>
  <c r="G370" i="1"/>
  <c r="G371" i="1"/>
  <c r="G372" i="1"/>
  <c r="G373" i="1"/>
  <c r="G374" i="1"/>
  <c r="G369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31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03" i="1"/>
  <c r="G283" i="1"/>
  <c r="G285" i="1"/>
  <c r="G287" i="1"/>
  <c r="G289" i="1"/>
  <c r="G291" i="1"/>
  <c r="G293" i="1"/>
  <c r="G295" i="1"/>
  <c r="G281" i="1"/>
  <c r="G277" i="1"/>
  <c r="G275" i="1"/>
  <c r="G272" i="1"/>
  <c r="G265" i="1"/>
  <c r="G267" i="1"/>
  <c r="G269" i="1"/>
  <c r="G263" i="1"/>
  <c r="G260" i="1"/>
  <c r="G258" i="1"/>
  <c r="G250" i="1"/>
  <c r="G252" i="1"/>
  <c r="G254" i="1"/>
  <c r="G248" i="1"/>
  <c r="G245" i="1"/>
  <c r="G243" i="1"/>
  <c r="G235" i="1"/>
  <c r="G237" i="1"/>
  <c r="G239" i="1"/>
  <c r="G233" i="1"/>
  <c r="G230" i="1"/>
  <c r="G225" i="1"/>
  <c r="G227" i="1"/>
  <c r="G223" i="1"/>
  <c r="G216" i="1"/>
  <c r="G218" i="1"/>
  <c r="G220" i="1"/>
  <c r="G214" i="1"/>
  <c r="G211" i="1"/>
  <c r="G207" i="1"/>
  <c r="G205" i="1"/>
  <c r="G200" i="1"/>
  <c r="G202" i="1"/>
  <c r="G198" i="1"/>
  <c r="G195" i="1"/>
  <c r="G193" i="1"/>
  <c r="G184" i="1"/>
  <c r="G186" i="1"/>
  <c r="G188" i="1"/>
  <c r="G190" i="1"/>
  <c r="G182" i="1"/>
  <c r="G167" i="1"/>
  <c r="G169" i="1"/>
  <c r="G171" i="1"/>
  <c r="G173" i="1"/>
  <c r="G175" i="1"/>
  <c r="G177" i="1"/>
  <c r="G179" i="1"/>
  <c r="G165" i="1"/>
  <c r="G162" i="1"/>
  <c r="G160" i="1"/>
  <c r="G150" i="1"/>
  <c r="G152" i="1"/>
  <c r="G154" i="1"/>
  <c r="G156" i="1"/>
  <c r="G148" i="1"/>
  <c r="G144" i="1"/>
  <c r="G142" i="1"/>
  <c r="G109" i="1"/>
  <c r="G111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07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54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17" i="1"/>
  <c r="G15" i="1"/>
  <c r="G12" i="1"/>
  <c r="E428" i="1" l="1"/>
  <c r="G428" i="1" s="1"/>
  <c r="E427" i="1"/>
  <c r="G427" i="1" s="1"/>
  <c r="E412" i="1"/>
  <c r="E404" i="1"/>
  <c r="G404" i="1" s="1"/>
  <c r="E403" i="1"/>
  <c r="G403" i="1" s="1"/>
  <c r="E402" i="1"/>
  <c r="G402" i="1" s="1"/>
  <c r="E401" i="1"/>
  <c r="G401" i="1" s="1"/>
  <c r="E413" i="1" l="1"/>
  <c r="G413" i="1" s="1"/>
  <c r="G412" i="1"/>
  <c r="E405" i="1"/>
  <c r="G405" i="1" s="1"/>
  <c r="E429" i="1"/>
  <c r="G429" i="1" s="1"/>
</calcChain>
</file>

<file path=xl/sharedStrings.xml><?xml version="1.0" encoding="utf-8"?>
<sst xmlns="http://schemas.openxmlformats.org/spreadsheetml/2006/main" count="2757" uniqueCount="1160">
  <si>
    <t>Lp.</t>
  </si>
  <si>
    <t>Nr spec. techn.</t>
  </si>
  <si>
    <t>Opis i wyliczenia</t>
  </si>
  <si>
    <t>j.m.</t>
  </si>
  <si>
    <t>D-00.00.00 WYMAGANIA OGÓLNE</t>
  </si>
  <si>
    <t>D-01.00.00 ROBOTY PRZYGOTOWAWCZE</t>
  </si>
  <si>
    <t>D.01.01.01 Odtworzenie trasy i punktów wysokościowych</t>
  </si>
  <si>
    <t>D-01.01.01</t>
  </si>
  <si>
    <t>Roboty pomiarowe przy liniowych robotach ziemnych - trasa dróg w terenie równinnym</t>
  </si>
  <si>
    <t>km</t>
  </si>
  <si>
    <t>D-01.02.01 Usunięcie drzew i krzaków</t>
  </si>
  <si>
    <t>D-01.02.01</t>
  </si>
  <si>
    <t>Ścinanie drzew piłą mechaniczną (śr. 10-15 cm)</t>
  </si>
  <si>
    <t>szt.</t>
  </si>
  <si>
    <t>Ścinanie drzew piłą mechaniczną (śr. 16-25 cm)</t>
  </si>
  <si>
    <t>Ścinanie drzew piłą mechaniczną (śr. 26-35 cm)</t>
  </si>
  <si>
    <t>Ścinanie drzew piłą mechaniczną (śr. 36-45 cm)</t>
  </si>
  <si>
    <t>Ścinanie drzew piłą mechaniczną (śr. 46-55 cm)</t>
  </si>
  <si>
    <t>Ścinanie drzew piłą mechaniczną (śr. 56-65 cm)</t>
  </si>
  <si>
    <t>Ścinanie drzew piłą mechaniczną (śr. 66-75 cm)</t>
  </si>
  <si>
    <t>Ścinanie drzew piłą mechaniczną (pow.śr. 76cm)</t>
  </si>
  <si>
    <t>Mechaniczne karczowanie pni (śr. 10-15 cm)</t>
  </si>
  <si>
    <t>Mechaniczne karczowanie pni (śr. 16-25 cm)</t>
  </si>
  <si>
    <t>Mechaniczne karczowanie pni (śr. 26-35 cm)</t>
  </si>
  <si>
    <t>Mechaniczne karczowanie pni (śr. 36-45 cm)</t>
  </si>
  <si>
    <t>Mechaniczne karczowanie pni (śr. 46-55 cm)</t>
  </si>
  <si>
    <t>Mechaniczne karczowanie pni (śr. 56-65 cm)</t>
  </si>
  <si>
    <t>Mechaniczne karczowanie pni (śr. 66-75 cm)</t>
  </si>
  <si>
    <t>Mechaniczne karczowanie pni (pow.śr. 76cm)</t>
  </si>
  <si>
    <t>Wywożenie dłużyc</t>
  </si>
  <si>
    <t>mp</t>
  </si>
  <si>
    <t>Wywożenie karpiny</t>
  </si>
  <si>
    <t>Wywożenie gałęzi</t>
  </si>
  <si>
    <t>D-01.02.04 Rozbiórka elementów dróg, ogrodzeń i przepustów</t>
  </si>
  <si>
    <t>D-01.02.04</t>
  </si>
  <si>
    <t>Rozbiórka muru z cegły zwykłej na zaprawie cementowej o wysokości do 4 m</t>
  </si>
  <si>
    <t>m3</t>
  </si>
  <si>
    <t>Mechaniczne rozebranie nawierzchni z betonu - opasek, podjazdów wokół magazynu i wiat</t>
  </si>
  <si>
    <t>m2</t>
  </si>
  <si>
    <t>D.01.02.04</t>
  </si>
  <si>
    <t>Mechaniczne rozebranie nawierzchni z mieszanek mineralno-bitumicznych - droga</t>
  </si>
  <si>
    <t>Rozbiórka nawierzchni z płyt i kostki granitowych na odkład - własność inwestora</t>
  </si>
  <si>
    <t>Rozbiórka nawierzchni z kostki betonowej szarej na podsypce cementowo-piaskowej - na odkład</t>
  </si>
  <si>
    <t>Rozbiórka nawierzchni z bruku kamiennego</t>
  </si>
  <si>
    <t>Rozbiórka nawierzchni z płyt granitowych - własność inwestora</t>
  </si>
  <si>
    <t>Rozbiórka nawierzchni z płyt betonowych sześciokątnych i kwadratowych</t>
  </si>
  <si>
    <t>Rozebranie nawierzchni z płyt drogowych betonowych, JOMB i ażurowych</t>
  </si>
  <si>
    <t>Rozbiórka nawierzchni z kostki betonowej szarej na podsypce cementowo-piaskowej</t>
  </si>
  <si>
    <t>Rozbiórka oporników 8x30 cm na podsypce piaskowej</t>
  </si>
  <si>
    <t>m</t>
  </si>
  <si>
    <t>Rozebranie krawężników betonowych 20x30 cm na podsypce cementowo-piaskowej</t>
  </si>
  <si>
    <t>Rozebranie krawężników granitowych 20x30 cm na podsypce cementowo-piaskowej - własność inwestora</t>
  </si>
  <si>
    <t>Rozbiórka ław betonowych spod obrzeży i krawężników drogowych</t>
  </si>
  <si>
    <t>Wywiezienie materiału z terenu rozbiórki przy mechanicznym załadowaniu i wyładowaniu samochodem samowyładowczym - do inwestora</t>
  </si>
  <si>
    <t>Ręczne rozebranie muru z cegły o grubości 1 i więcej ceg. na zaprawie cem.-wap.</t>
  </si>
  <si>
    <t>Wywiezienie gruzu z terenu rozbiórki przy mechanicznym załadowaniu i wyładowaniu samochodem samowyładowczym</t>
  </si>
  <si>
    <t>Koszty składowania materiału z rozbiórki - gruz (Zakład Zagospodarowania Odpadów)</t>
  </si>
  <si>
    <t>t</t>
  </si>
  <si>
    <t>Demontaż kosza na śmieci - wywóz na składowisko inwestora</t>
  </si>
  <si>
    <t>Rozebranie słupków stalowych</t>
  </si>
  <si>
    <t>Rozebranie barierki ochronnych h=1,1</t>
  </si>
  <si>
    <t>Rozbiórka ogrodzenia metalowego, modułowego wraz z podmurówką</t>
  </si>
  <si>
    <t>Ogrodzenia z prefabrykowanych elementów - rozebranie</t>
  </si>
  <si>
    <t>Zdejmowanie tablic znaków drogowych zakazu, nakazu, ostrzegawczych, informacyjnych (wywóz i utylizacja</t>
  </si>
  <si>
    <t>Słupki do znaków drogowych z rur stalowych o śr.63 mm - demontaż (wywóz i utylizacja)</t>
  </si>
  <si>
    <t>Transport złomu samochodem skrzyniowym z załadunkiem i wyładunkiem mechanicznym</t>
  </si>
  <si>
    <t>D-01.02.04 Rozbiórka magazynu i budynku trafo</t>
  </si>
  <si>
    <t>Rozebranie rury spustowej z blachy nie nadającej się do użytku</t>
  </si>
  <si>
    <t>Rozebranie rynny z blachy nie nadającej się do użytku</t>
  </si>
  <si>
    <t>Demontaż opraw świetlówkowych z rastrem z tworzyw sztucznych lub metalowym</t>
  </si>
  <si>
    <t>Demontaż wysięgników na ścianie betonowej</t>
  </si>
  <si>
    <t>Rozebranie pokrycia dachowego z papy na betonie na zakład</t>
  </si>
  <si>
    <t>Wiaty na prefabrykowanych słupach żelbetowych z dachem z płyt korytkowych - rozebranie</t>
  </si>
  <si>
    <t>Wiązary dachowe o masie do 1,0 t - demontaż</t>
  </si>
  <si>
    <t>Stężenia dachowe o masie do 1,0 t - demontaż</t>
  </si>
  <si>
    <t>Słupy o masie do 0,5 t - demontaż</t>
  </si>
  <si>
    <t>Demontaż bram, drzwi i okien stalowych niezależnie od masy</t>
  </si>
  <si>
    <t>Rozebranie ogrodzenia z siatki w ramach z kątownika</t>
  </si>
  <si>
    <t>Drzwi drewniane - demontaż + wywóz</t>
  </si>
  <si>
    <t>Rozebranie ścianki z pustaków cermicznych na zaprawie cementowo-wapiennej</t>
  </si>
  <si>
    <t>Mechaniczna rozbiórka elementów konstrukcji betonowych zbrojonych</t>
  </si>
  <si>
    <t>Rozbiórka fundamentów murowanych</t>
  </si>
  <si>
    <t>Rozbiórka fundamentów żelbetowych</t>
  </si>
  <si>
    <t>D.01.03.04-05 Regulacja wysokościowa armatury</t>
  </si>
  <si>
    <t>D.01.03.04-05</t>
  </si>
  <si>
    <t>Regulacja wysokościowa infrastruktury sanitarnej</t>
  </si>
  <si>
    <t>Montaż pierścieni odciążających</t>
  </si>
  <si>
    <t>D-02.00.00 ROOBOTY ZIEMNE</t>
  </si>
  <si>
    <t>D-02.01.01 Wykonanie wykopów w gruntach kat. I-V</t>
  </si>
  <si>
    <t>D.02.01.01</t>
  </si>
  <si>
    <t>Usunięcie warstwy ziemi urodzajnej (humusu) o grubości 20 cm za pomocą spycharek</t>
  </si>
  <si>
    <t>Wykopy oraz przekopy wykonywane koparkami na odkład w gruncie kat.III - obejmuje wykonanie wykopu wraz z transportem gruntu na miejsce składowania lub utylizacji</t>
  </si>
  <si>
    <t>Formowanie i zagęszczanie nasypów wraz zakupem piasku</t>
  </si>
  <si>
    <t>Wzmacnianie podłoża gruntowego, geotkanina polipropylenowa 30/30kN/m</t>
  </si>
  <si>
    <t>Wzmacnianie podłoża gruntowego, georuszt trójosiowy polimerowy o sztywnych węzłach</t>
  </si>
  <si>
    <t>D-04.00.00 PODBUDOWY</t>
  </si>
  <si>
    <t>D.04.03.01 Oczyszczenie i skropienie warstw konstrukcyjnych</t>
  </si>
  <si>
    <t>D-04.03.01</t>
  </si>
  <si>
    <t>Mechaniczne oczyszczenie i skropienie emulsją asfaltową na zimno podbudowy z kruszywa łamanego stabilizowanego mechanicznie; zużycie emulsji 0,8 kg/m2</t>
  </si>
  <si>
    <t>Mechaniczne oczyszczenie i skropienie emulsją asfaltową na zimno podbudowy lub nawierzchni betonowej/bitumicznej; zużycie emulsji 0,5 kg/m2</t>
  </si>
  <si>
    <t>D-04.04.01 Podbudowa z kruszywa naturalnego</t>
  </si>
  <si>
    <t>D-04.04.02</t>
  </si>
  <si>
    <t>Podbudowa z kruszywa naturalnego o ciągłym uziarnieniu o gr. 4 cm</t>
  </si>
  <si>
    <t>Podbudowa z kruszywa naturalnego o ciągłym uziarnieniu o gr. 9 cm</t>
  </si>
  <si>
    <t>Podbudowa z kruszywa naturalnego o ciągłym uziarnieniu o gr. 14 cm</t>
  </si>
  <si>
    <t>Podbudowa z kruszywa naturalnego o ciągłym uziarnieniu o gr. 18 cm</t>
  </si>
  <si>
    <t>Podbudowa z kruszywa naturalnego o ciągłym uziarnieniu o gr. 19 cm</t>
  </si>
  <si>
    <t>Podbudowa z kruszywa naturalnego o ciągłym uziarnieniu o gr. 20 cm</t>
  </si>
  <si>
    <t>Podbudowa z kruszywa naturalnego o ciągłym uziarnieniu o gr. 23 cm</t>
  </si>
  <si>
    <t>Podbudowa z kruszywa naturalnego o ciągłym uziarnieniu o gr. 24 cm</t>
  </si>
  <si>
    <t>D-04.04.02 Podbudowa z kruszywa łamanego stabilizowanego mechanicznie</t>
  </si>
  <si>
    <t>Podbudowa z kruszywa naturalnego o ciągłym uziarnieniu o gr. 25 cm</t>
  </si>
  <si>
    <t>Podbudowa z kruszywa łamanego 0/31,5mm stabilizowanego mechanicznie, gr. 15cm</t>
  </si>
  <si>
    <t>Podbudowa z kruszywa łamanego 0/31,5mm stabilizowanego mechanicznie, gr. 20cm</t>
  </si>
  <si>
    <t>Podbudowa z kruszywa łamanego 0/31,5mm stabilizowanego mechanicznie, gr. 25cm</t>
  </si>
  <si>
    <t>Podbudowa z kruszywa łamanego 0/31,5mm stabilizowanego mechanicznie, gr. 30cm</t>
  </si>
  <si>
    <t>D.04.05.01 Podbudowa z piasku stabilizowanego cementem</t>
  </si>
  <si>
    <t>D-04.05.01</t>
  </si>
  <si>
    <t>Podbudowa piasek stabilizowany cementem Rm = 2,5 MPa, gr. 10cm</t>
  </si>
  <si>
    <t>Podbudowa piasek stabilizowany cementem Rm = 2,5 MPa, gr. 15cm</t>
  </si>
  <si>
    <t>D-04.06.01 Podbudowa z chudego betonu</t>
  </si>
  <si>
    <t>D-04.06.01</t>
  </si>
  <si>
    <t>Podbudowa chudy beton 6-9 MPa, gr. 14cm</t>
  </si>
  <si>
    <t>Podbudowa chudy beton 6-9 MPa, gr. 20cm</t>
  </si>
  <si>
    <t>Podbudowa chudy beton 6-9 MPa, gr. 25cm</t>
  </si>
  <si>
    <t>D-04.07.01 Podbudowa z betonu asfaltowego</t>
  </si>
  <si>
    <t>D-04.07.01</t>
  </si>
  <si>
    <t>Podbudowa z betonu asfaltowego AC 22P PMB 25/55-60 - grubość warstwy po zagęszczeniu 10 cm</t>
  </si>
  <si>
    <t>Podbudowa z betonu asfaltowego AC 22P PMB 25/55-60 - grubość warstwy po zagęszczeniu 7 cm</t>
  </si>
  <si>
    <t>D-05.00.00 NAWIERZCHNIE</t>
  </si>
  <si>
    <t>D.05.03.01 Nawierzchnie z kostki kamiennej</t>
  </si>
  <si>
    <t>D.05.03.01</t>
  </si>
  <si>
    <t>Nawierzchnia z kostki kamiennej rzędowej o wysokości 14 cm na podsypce cementowo-piaskowej gr.3cm</t>
  </si>
  <si>
    <t>D-05.03.05b Nawierzchnia z betonu asfaltowego - warstwa wiążąca</t>
  </si>
  <si>
    <t>D.05.03.05a</t>
  </si>
  <si>
    <t>Nawierzchnia z betonu asfaltowego AC 16W PMB 25/55-60 - warstwa wiążąca asfaltowa - grubość po zagęszczeniu 5 cm</t>
  </si>
  <si>
    <t>Nawierzchnia z betonu asfaltowego AC 16W PMB 25/55-60 - warstwa wiążąca asfaltowa - grubość po zagęszczeniu 7 cm</t>
  </si>
  <si>
    <t>Nawierzchnia z betonu asfaltowego AC 16W PMB 25/55-60 - warstwa wiążąca asfaltowa - grubość po zagęszczeniu 9 cm</t>
  </si>
  <si>
    <t>Nawierzchnia z betonu asfaltowego AC 8 S 50/70 - warstwa wiążąca asfaltowa - grubość po zagęszczeniu 5 cm</t>
  </si>
  <si>
    <t>D-05.03.05a Nawierzchnia z betonu asfaltowego - warstwa ścieralna</t>
  </si>
  <si>
    <t>D.05.03.05c</t>
  </si>
  <si>
    <t>Nawierzchnia z betonu asfaltowego AC 8S 50/70 jasny na kruszywie gabro (warstwa ścieralna) - grubość po zagęszczeniu 5 cm</t>
  </si>
  <si>
    <t>Nawierzchnia z betonu asfaltowego AC 8S 50/70 barwa czarna (warstwa ścieralna) - grubość po zagęszczeniu 5 cm</t>
  </si>
  <si>
    <t>Nawierzchnia z betonu asfaltowego AC 11S PMB 45/80-55 (warstwa ścieralna) - grubość po zagęszczeniu 5 cm</t>
  </si>
  <si>
    <t>D-05.03.13 Nawierzchnia z mieszanki mastyksowo-grysowej (SMA) - warstwa ścieralna</t>
  </si>
  <si>
    <t>Nawierzchnia z betonu asfaltowego SMA 8 PMB 45/80-55 (warstwa ścieralna) - grubość po zagęszczeniu 4 cm</t>
  </si>
  <si>
    <t>D-05.03.23 Nawierzchnia z kostki betonowej</t>
  </si>
  <si>
    <t>D-05.03.23</t>
  </si>
  <si>
    <t>Wykonanie nawierzchni z szarej, prostokątnej kostki betonowej bezfazowej gr. 8cm na podsypce cementowo-piaskowej 1:4, gr. 3 cm</t>
  </si>
  <si>
    <t>Nawierzchnia z płyt betonowych chodnikowych z guzami (k.żółty), o wym. 40x40x7cm na podsypce cementowo-piaskowej z wypełnieniem spoin piaskiem</t>
  </si>
  <si>
    <t>Nawierzchnia z płyt ażurowych betonowych, o wym. 60x40x10cm na podsypce piaskowej gr.5cm z wypełnieniem grysem kamiennym</t>
  </si>
  <si>
    <t>Nawierzchnia z płyt betonowych chodnikowych ryflowanych podłużnie, o wym. 40x40x8cm na podsypce cementowo-piaskowej gr.3cm z wypełnieniem spoin piaskiem</t>
  </si>
  <si>
    <t>D-07.00.00 URZĄDZENIA BEZPIECZEŃSTWA RUCHU</t>
  </si>
  <si>
    <t>D-07.01.01 Oznakowanie poziome</t>
  </si>
  <si>
    <t>D-07.01.01</t>
  </si>
  <si>
    <t>Oznakowanie poziome nawierzchni bitumicznych - na zimno, za pomocą mas chemoutwardzalnych grubowarstwowe wykonywane mechanicznie - oznakowanie gładkie, kolor czerwony</t>
  </si>
  <si>
    <t>Oznakowanie poziome nawierzchni bitumicznych - na zimno, za pomocą mas chemoutwardzalnych cienkowarstwowe wykonywane mechanicznie - oznakowanie gładkie</t>
  </si>
  <si>
    <t>D-07.02.01 Oznakowanie pionowe</t>
  </si>
  <si>
    <t>D-07.02.01</t>
  </si>
  <si>
    <t>Słupki do znaków drogowych z rur stalowych o śr. 60,3 mm</t>
  </si>
  <si>
    <t>Przymocowanie tablic znaków drogowych mini typ II gen.</t>
  </si>
  <si>
    <t>Przymocowanie tablic znaków drogowych małych typ II gen.</t>
  </si>
  <si>
    <t>Przymocowanie tablic znaków drogowych średnich typ II gen.</t>
  </si>
  <si>
    <t>D-08.00.00 ELEMENTY ULIC</t>
  </si>
  <si>
    <t>D.08.01.01 Oporniki betonowe</t>
  </si>
  <si>
    <t>D-08.01.01</t>
  </si>
  <si>
    <t>Oporniki betonowe wtopione o wymiarach 12x25 cm na ławie betonowej (beton C12/15) i podsypce piaskowej</t>
  </si>
  <si>
    <t>Oporniki betonowe wtopione o wymiarach 12x25 cm na ławie betonowej (beton C12/15) i podsypce piaskowej na łukach</t>
  </si>
  <si>
    <t>D-08.01.01b Krawężniki betonowe</t>
  </si>
  <si>
    <t>D-08.01.01b</t>
  </si>
  <si>
    <t>Krawężniki betonowe wyniesione na 12cm o wymiarach 20x30 cm na ławie betonowej (beton C12/15) i podsypce cementowo-piaskowej</t>
  </si>
  <si>
    <t>Krawężniki betonowe wyniesione na 12cm o wymiarach 20x30 cm na ławie betonowej (beton C12/15) i podsypce cementowo-piaskowej na łukach</t>
  </si>
  <si>
    <t>Krawężniki betonowe wyniesione o wymiarach 20x30 cm na ławie betonowej (beton C12/15) i podsypce cementowo-piaskowej</t>
  </si>
  <si>
    <t>Krawężniki betonowe przystankowe na ławie betonwej (beton C12/15) i podsypce cementowo-piaskowej</t>
  </si>
  <si>
    <t>D-08.01.02 Krawężniki kamienne</t>
  </si>
  <si>
    <t>Oporniki kamienne o wym. 12x25 cm na podsypce cem.piaskowej i ławie betonowej (beton C12/15) z oporem</t>
  </si>
  <si>
    <t>D-08.05.03 Ścieki elementów prefabrykowanych</t>
  </si>
  <si>
    <t>Ściek betonowy na podsypce cementowo-piaskowej</t>
  </si>
  <si>
    <t>D-08.05.03</t>
  </si>
  <si>
    <t>Narzut kamienny gr.20cm</t>
  </si>
  <si>
    <t>D-09.00.00 ZIELEŃ</t>
  </si>
  <si>
    <t>D-09.01.01 Zieleń drogowa</t>
  </si>
  <si>
    <t>D-06.01.01</t>
  </si>
  <si>
    <t>Humusowanie z obsianiem przy grubości warstwy humusu 15 cm</t>
  </si>
  <si>
    <t>D-09.01.01</t>
  </si>
  <si>
    <t>D-10.00.00 ROBOTY INNE</t>
  </si>
  <si>
    <t>D-10.01.01</t>
  </si>
  <si>
    <t>Ustawianie wiat przystankowych typ 1 - wg projektu zieleni i małej architektury</t>
  </si>
  <si>
    <t>wiat.</t>
  </si>
  <si>
    <t>D-10.00.00</t>
  </si>
  <si>
    <t>Ustawianie wiat przystankowych typ 2 - wg projektu zieleni i małej architektury</t>
  </si>
  <si>
    <t>Ustawienie kosza na śmieci - wg projektu zieleni i małej architektury</t>
  </si>
  <si>
    <t>Ławki - wg projektu zieleni i małej architektury</t>
  </si>
  <si>
    <t>szt</t>
  </si>
  <si>
    <t>D-10.01.02</t>
  </si>
  <si>
    <t>Ogrodzenie z siatki na słupkach stalowych z rur o śr. 70 mm</t>
  </si>
  <si>
    <t>Ogrodzenia murowane z cegły pełnej klinkierowej kl.35, gr. muru 25cm, wysok. 2.0m nad terenem, wykonać na fundamencie betonowym 0.25x1 m - wg szczegółu</t>
  </si>
  <si>
    <t>Cokoły betonowe 0,2x0,3 m z fundamentami 0,2x0,8 m</t>
  </si>
  <si>
    <t>Ogrodzenia z prefabrykowanych elementów żelbetowych wysok.2,0m + drut kolczasty - przestawienie, materiał z rozbiórki</t>
  </si>
  <si>
    <t>Brama rozwierna, wysok.2,0m, szerok. 5,0m</t>
  </si>
  <si>
    <t>Brama przesuwana, wysok.2,0m, szerok. 16,0m</t>
  </si>
  <si>
    <t>Ogrodzenie cmentarza z bloczków łupanych imitujących kamień w kolorze piaskowym + wypełnienie kute z demontażu</t>
  </si>
  <si>
    <t>Ogrodzenie panelowe z siatki do renowacji i ponownego montażu na nowej podwalinie z betonu</t>
  </si>
  <si>
    <t>Furtka stalowa o wym. 100x200 cm</t>
  </si>
  <si>
    <t>Ilość</t>
  </si>
  <si>
    <t>I.</t>
  </si>
  <si>
    <t>BRANŻA DROGOWA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</si>
  <si>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</si>
  <si>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</si>
  <si>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</si>
  <si>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</si>
  <si>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</si>
  <si>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</si>
  <si>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</si>
  <si>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</si>
  <si>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</si>
  <si>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</si>
  <si>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</si>
  <si>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</si>
  <si>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</si>
  <si>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</si>
  <si>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</si>
  <si>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</si>
  <si>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</si>
  <si>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</si>
  <si>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</si>
  <si>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</si>
  <si>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</si>
  <si>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</si>
  <si>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</si>
  <si>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</si>
  <si>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</si>
  <si>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</si>
  <si>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</si>
  <si>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</si>
  <si>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</si>
  <si>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</si>
  <si>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</si>
  <si>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</si>
  <si>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</si>
  <si>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</si>
  <si>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</si>
  <si>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</si>
  <si>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</si>
  <si>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</si>
  <si>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</si>
  <si>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</si>
  <si>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</si>
  <si>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</si>
  <si>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</si>
  <si>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</si>
  <si>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</si>
  <si>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</si>
  <si>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</si>
  <si>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</si>
  <si>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</si>
  <si>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</si>
  <si>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</si>
  <si>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S.01.00.00</t>
  </si>
  <si>
    <t>KANALIZACJA DESZCZOWA                                                        CPV  45111200-0, 45231300-8</t>
  </si>
  <si>
    <t>Roboty budowlane w zakresie budowy wodociągów i rurociągów do odprowadzania ścieków. Roboty montażowe</t>
  </si>
  <si>
    <t xml:space="preserve">Przykanaliki z rur PVC kielichowych, układane w gotowym wykopie umocnionym, na głębokości do 5 m o normalnej wilgotności, przy średnicy nominalnej: 200 mm (z Wykonaniem prób wodnych szczelności przykanalika.)                              </t>
  </si>
  <si>
    <t xml:space="preserve">Rurociągi kanalizacyjne z rur kielichowych PCV układane w gotowym wykopie umocnionym, na głębokości do 5 m, o normalnej wilgotności, przy średnicy nominalnej: 300 mm (z wykonaniem prób wodnych szczelności kanału.)                              </t>
  </si>
  <si>
    <t xml:space="preserve">Rurociągi kanalizacyjne z rur kielichowych PCV układane w gotowym wykopie umocnionym, na głębokości do 5 m, o normalnej wilgotności, przy średnicy nominalnej: 400 mm (z wykonaniem prób wodnych szczelności kanału.)                                   </t>
  </si>
  <si>
    <t xml:space="preserve">Rurociągi PE ciśnieniowe łączone metodą zgrzewania układane w gotowym wykopie umocnionym, na głębokości do 3 m, o normalnej wilgotności, przy średnicy zewnętrznej: 315 mm
Analogia - rurociąg tłoczny </t>
  </si>
  <si>
    <t>Oznakowanie trasy rurociągu ułożonego w ziemi, taśmą z tworzywa sztucznego</t>
  </si>
  <si>
    <t>Próba szczelności sieci wodociągowych z rur PE (długość próbnego odcinka rurociągu - 200 m), o średnicy nominalnej: 300 mm</t>
  </si>
  <si>
    <t>próba</t>
  </si>
  <si>
    <t>Nakłady uzupełniające za wykonanie próby szczelności przewodów/za każde 10m przewodu/ o długości różnej od 200 m i średnicy rur: 300 mm</t>
  </si>
  <si>
    <t>10m</t>
  </si>
  <si>
    <t>Jednokrotne płukanie sieci wodociągowych, przy średnicy nominalnej rur: 300 mm
WYPŁUKANIE ZANIECZYSZCZEŃ MECHANICZNYCH</t>
  </si>
  <si>
    <t>200m</t>
  </si>
  <si>
    <t>Uzupełnienie za wykonanie płukania przewodów /za każde 10 m/ długości różnej od 200 m dla średnicy rur: 300 mm</t>
  </si>
  <si>
    <t>Włączenie kanału PVC200 do istn. studni - wykucie otworu i osadzenie przejścia szczelnego dla rury PVC200</t>
  </si>
  <si>
    <t>przejść</t>
  </si>
  <si>
    <t>Włączenie kanału PVC315 do istn. studni - wykucie otworu i osadzenie przejścia szczelnego dla rury PVC315</t>
  </si>
  <si>
    <t xml:space="preserve">Podłoża pod kanały i obiekty wykonywane z pospółki o grubości: 15 cm - podłoże pod rurociągi </t>
  </si>
  <si>
    <t xml:space="preserve">Podłoża i obsypki z kruszyw naturalnych,wykonywane w gotowym wykopie umocnionym, na głębokości do 5 m o normalnej wilgotności, przy zastosowaniu: dowiezionej pospółki - obsypka rurociągu 30cm ponad wierzch rurociągu:                                                                      </t>
  </si>
  <si>
    <t xml:space="preserve">Podłoża z materiałów sypkich pod kanały i obiekty - podsypka pod skrzynki o grubości 5 cm  ze żwiru płukanego o uziarnieniu 16/32 mm                        
</t>
  </si>
  <si>
    <t xml:space="preserve">Podłoża i obsypki z kruszyw naturalnych,wykonywane w gotowym wykopie umocnionym, na głębokości do 5 m o normalnej wilgotności, przy zastosowaniu: dowiezionej pospółki - obsypka skrzynek                                      </t>
  </si>
  <si>
    <t xml:space="preserve">Podłoża z materiałów sypkich pod kanały i obiekty - grubość podłoża: 10 cm - podsypka piaskowa pod studnie, separator i pompownię                               </t>
  </si>
  <si>
    <t>Zagęszczenie uprzednio rozplantowanego warstwami gruntu w nasypie ubijakami mechanicznymi, w gruncie sypkim, kategorii : I-II - podsypka piaskowa pod studnie, separator i pompownię - zagęszczenie</t>
  </si>
  <si>
    <t xml:space="preserve">Podłoża betonowe pod kanały i obiekty - grubość podłoża: 15 cm - podłoże pod studnie, separatory i osadniki                                                                      </t>
  </si>
  <si>
    <t xml:space="preserve">Izolacje przeciwwilgociowe powłokowe bitumiczne powierzchni poziomych, dwuwarstwowe - izolacja podbetonu pod studnie, pompownię i separator </t>
  </si>
  <si>
    <t>studnia</t>
  </si>
  <si>
    <t>j.w. lecz gł. Do 3,0m</t>
  </si>
  <si>
    <t>j.w. lecz gł. Do 3,5m</t>
  </si>
  <si>
    <t>j.w. lecz gł. Do 4,0m</t>
  </si>
  <si>
    <t>j.w. lecz gł. Do 4,5m</t>
  </si>
  <si>
    <t>WPUST ŚCIEKOWY ULICZNY kl.D400 Z UCHYLNĄ KRATĄ NA ZAWIASACH</t>
  </si>
  <si>
    <t>kpl</t>
  </si>
  <si>
    <t>WPUST ŚCIEKOWY ULICZNY kl.D400 KRAWĘŻNIKOWO-JEZDNIOWY</t>
  </si>
  <si>
    <t>Ustawienie studni rewizyjnej z kręgów betonowych, w gotowym wykopie, o głębokości 3,0 m - średnica kręgów: 1500 mm
Analogia - montaż separatora SEP1 - separator lamelowy zintegrowany z osadnikiem, np ESL-H 6/60/1200 lub równoważny</t>
  </si>
  <si>
    <t>Ustawienie studni rewizyjnej z kręgów betonowych, w gotowym wykopie, o głębokości 3,0 m - średnica kręgów: 1500 mm - za każde 0,5 m różnicy głębokości
Analogia - montaż separatora SEP1</t>
  </si>
  <si>
    <t>Dostawa materiałów - separator lamelowy DN1500 zintegrowany z osadnikiem, np ESL-H 6/60/1200 lub równoważny</t>
  </si>
  <si>
    <t>Dostawa i montaż materiałów - skrzynki rozsaczające z łącznikami, geowłókniną itp. (całość - 58 szt.)</t>
  </si>
  <si>
    <t>Podłoża betonowe pod kanały i obiekty - grubość podłoża: 10 cm - Podbeton C15 pod przepompownię                                                         3.14 * 0.25 * 2.4 * 2.4 * 0.1</t>
  </si>
  <si>
    <t xml:space="preserve">Podstawa studni: betonowa - Płyta z betonu C30 wys. 20cm                                                                    2.3 * 2.3 * 0.2 </t>
  </si>
  <si>
    <t>Posadowienie zbiornika przepompowni</t>
  </si>
  <si>
    <t xml:space="preserve">Dostawa i montaż - Przepompownia EPS NST 
</t>
  </si>
  <si>
    <t>Roboty budowlane w zakresie budowy wodociągów i rurociągów do odprowadzania ścieków. Roboty demontażowe</t>
  </si>
  <si>
    <t>Demontaż rurociągu betonowego kielichowego uszczelnionego zaprawą cementową, o średnicy: 600 mm</t>
  </si>
  <si>
    <t>Demontaż rurociągu betonowego kielichowego uszczelnionego zaprawą cementową, o średnicy: 500 mm</t>
  </si>
  <si>
    <t>Demontaż rurociągu betonowego kielichowego uszczelnionego zaprawą cementową, o średnicy: 400 mm</t>
  </si>
  <si>
    <t>Demontaż studni rewizyjnych z kręgów betonowych w gotowym wykopie, przy użyciu wciągarki ręcznej, o średnicy kręgów: 1000 mm i głębokości 3 m</t>
  </si>
  <si>
    <t>Demontaż studni rewizyjnych z kręgów betonowych w gotowym wykopie, przy użyciu wciągarki ręcznej, o średnicy kręgów: 1500 mm i głębokości 3 m</t>
  </si>
  <si>
    <t>Demontaż studzienki ściekowej ulicznej betonowej o średnicy 500 mm z osadnikiem i syfonem</t>
  </si>
  <si>
    <t>Roboty w zakresie przygotowania terenu pod budowę i roboty ziemne.</t>
  </si>
  <si>
    <t xml:space="preserve">Roboty pomiarowe przy liniowych robotach ziemnych (drogach), w terenie: równinnym          </t>
  </si>
  <si>
    <t xml:space="preserve">Wykopy jamiste o głęb.do 5,0 m, wykonywane na odkład koparkami podsiębiernymi o pojemności łyżki: 1,20 m3 /grunt kat. III-IV/
WYKOP POD SYSTEM ROZSĄCZAJĄCY               </t>
  </si>
  <si>
    <t xml:space="preserve">Roboty ziemne wykonywane koparkami podsiębiernymi, z transportem urobku samochodami samowyładowczymi na odległość do 1 km, przy pojemności łyżki koparki: 1,20 m3 /grunt kat. III-IV i samochód 5-10 t/                           </t>
  </si>
  <si>
    <t>Nakłady uzupełniające za każdy dalszy rozpoczęty 1 km odległości transportu ponad 1 km, przy przewozie po terenie lub drogach gruntowych gruntu kat.I-IV, samochodami samowyładowczymi: do 5 t - dalsze 9km</t>
  </si>
  <si>
    <t>Zasypanie wykopów fundament.podłużnych,punktowych, rowów, wykopów obiektowych, w gruncie kat.III-IV, z zagęszczeniem mechanicznym spycharkami, spycharkami: 55 kW /50 KM/-grub.zagęszczanej warstwy 30 cm</t>
  </si>
  <si>
    <t xml:space="preserve">Wykopy w gruncie kat.III z zasypaniem, o ścianach zabezpieczonych liniową obudową płytową - typ słupowy z rozporą rolkową, przy głębokości do 2,40 m i szerokości: 0,90 do 1,00 m                                   </t>
  </si>
  <si>
    <t>100m3</t>
  </si>
  <si>
    <t xml:space="preserve">Wykopy w gruncie kat.III z zasypaniem, o ścianach zabezpieczonych liniową obudową płytową - typ słupowy z rozporą rolkową, przy głębokości do 2,40 m i szerokości: powyżej 1,00 do 2,00 m                </t>
  </si>
  <si>
    <t xml:space="preserve">Wykopy w gruncie kat.III z zasypaniem, o ścianach zabezpieczonych obudową płytową -typ słupowy, przy głębokości ponad 2,40 do 4,80 m i szerokości: ponad 2,00 do 3,00 m                                               </t>
  </si>
  <si>
    <t xml:space="preserve">Wykopy w gruncie kat.III z zasypaniem, o ścianach zabezpieczonych obudową płytową-typ słupowy, przy głębokości ponad 2,40 do 4,80 m i szerokości: ponad 3,00 do 4,00 m                                                </t>
  </si>
  <si>
    <t xml:space="preserve">Wykopy w gruncie kat.III z zasypaniem, o ścianach zabezpieczonych liniową obudową płytową - typ słupowy z rozporą rolkową, przy głębokości ponad 2,40 do 4,80 m i szerokości: ponad 1,00 do 2,00 m </t>
  </si>
  <si>
    <t xml:space="preserve">Wykopy ręczne liniowe o ścianach pionowych głębokości do 3,0 m, pod fundamenty, rurociągi i kolektory w gruntach suchych kat. III-IV, z wydobyciem urobku łopatą lub wyciągiem ręcznym: szer. wykopu 0,8-1,5 m                                          </t>
  </si>
  <si>
    <t>Ręczne zasypywanie wykopów liniowych o ścianach pionowych i głębokości do 3,0 m: grunt kat. III-IV, szer. wykopu 0,8-1,5 m</t>
  </si>
  <si>
    <t>Wykopy ręczne liniowe o ścianach pionowych głębokości do 6,0 m, pod fundamenty, rurociągi i kolektory w gruntach suchych kat. III-IV, z wydobyciem urobku łopatą lub wyciągiem ręcznym: szer. wykopu 0,8-1,5 m</t>
  </si>
  <si>
    <t>Ręczne zasypywanie wykopów liniowych o ścianach pionowych i głębokości do 6,0 m: grunt kat. III-IV, szer. wykopu 0,8-1,5 m</t>
  </si>
  <si>
    <t>Opłata za składowanie ziemi na wysypisku           1.6 * (261.188 + 1057.38 + 5.4 + 109.41 + 12.574 + 18.861)                                                                           1.6 * (3.14159 * 0.5^2 * 89.5 + 3.14159 * 0.6^2 * 37.5 + 3.14159 * 0.75^2 * 2.5 + 3.14159 * 1^2 * 3)</t>
  </si>
  <si>
    <t>Przewóz samoch.skrzyn.ład. 3,0 do 6,0 t, elementów ciężkich, z za- i wyład. mechan., na odl. 10 km, po drogach kat.IV Wg.ZNRTZMB(wyd."Promocja" W-wa 1998r) tabl.011704/01+02+79  - wywóz zdemontowanych elem. betonowych (rury, kręgi itp.)</t>
  </si>
  <si>
    <t xml:space="preserve">Koszt utylizacji  gruzu </t>
  </si>
  <si>
    <t>Montaż konstrukcji podwieszeń rurociągów i kanałów o rozpiętości: 4,00 m (1xl=4,0 m)</t>
  </si>
  <si>
    <t>Demontaż konstr.podwieszeń rurociągów i kanałów, o rozpiętości: 4,00 m</t>
  </si>
  <si>
    <t>Montaż konstrukcji podwieszeń kabli energetycznych i telekomunikacyjnych typu lekkiego,o rozpiętości: 4,00 m</t>
  </si>
  <si>
    <t>Demontaż konstr.podwieszeń kabli energetycznych i telekomunikacyjnych typu lekkiego,o rozpiętości: 4,00 m</t>
  </si>
  <si>
    <t>OBSŁUGA GEODEZYJNA, INWENTARYZACJA POWYKONAWCZA</t>
  </si>
  <si>
    <t>Obsługa geodezyjna (w tym dostarczenie dokumentacji geodezyjnej powykonawczej), inwentaryzacja powykonawcza.</t>
  </si>
  <si>
    <t>II</t>
  </si>
  <si>
    <t>D.01.03.06</t>
  </si>
  <si>
    <t>ROBOTY ZIEMNE                                                          CPV  45230000-8</t>
  </si>
  <si>
    <t>Wykopy oraz przekopy wykonywane na odkład koparkami podsiębiernymi o pojemności łyżki 0,40 m3, w gruncie kategorii: III, z transportem urobku samochodami samowyładowczymi o ładowności do 5 t, na składowisko Wykonawcy. Wykopy oraz przekopy wraz z odwodnieniem.</t>
  </si>
  <si>
    <t xml:space="preserve">Pełne umocnienie pionowych ścian wykopów liniowych za pomocą konstrukcji słupowej/palami szalunkowymi wraz z rozbiórką, przy szerokości wykopu do 1,0 m i głębokości do 3,0 m: grunt kat. III-IV. </t>
  </si>
  <si>
    <t>Podłoża z materiałów sypkich pod kanały i obiekty - grubość podłoża: 15 cm. Materiał z dokopu (zakupiony)</t>
  </si>
  <si>
    <t>Podłoża z materiałów sypkich pod kanały i obiekty - grubość podłoża: 30 cm - obsypka piaskowa ponad wierzch rury. Materiał z dokopu (zakupiony)</t>
  </si>
  <si>
    <t xml:space="preserve">Zasypanie wykopów fundament.podłużnych,punktowych, rowów, wykopów obiektowych, w gruncie kat.III-IV,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</si>
  <si>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>ROBOTY MONTAŻOWE                                              CPV  45230000-8</t>
  </si>
  <si>
    <t xml:space="preserve">Rura przewodowa PE, klasy PE100, szeregu SDR11 o średnicy Dz40mm w kolorze pomarańczowym </t>
  </si>
  <si>
    <t>Rura przewodowa PE, klasy PE100, szeregu SDR11 o średnicy Dz63mm w kolorze pomarańczowym</t>
  </si>
  <si>
    <t xml:space="preserve">Rura przewodowa PE, klasy PE100, szeregu SDR17,6 o średnicy Dz125mm w kolorze pomarańczowym </t>
  </si>
  <si>
    <t xml:space="preserve">Rura przewodowa PE, klasy PE100, szeregu SDR17,6 o średnicy Dz225mm w kolorze pomarańczowym </t>
  </si>
  <si>
    <t>Rura przewodowa PE, klasy PE100, szeregu SDR17,6 o średnicy Dz315mm w kolorze pomarańczowym</t>
  </si>
  <si>
    <t xml:space="preserve">Taśma ostrzegawcza szerokości 0,2m </t>
  </si>
  <si>
    <t>Przewód lokalizacyjny DY (CuDY min. 2,5 mm2), zabezpieczonym żółtą izolacją z tworzywa sztucznego</t>
  </si>
  <si>
    <t xml:space="preserve">Rura ochronna PE100 SDR11 Dz63mm wraz z kompletem płóz dystansowych  </t>
  </si>
  <si>
    <t xml:space="preserve">Rura ochronna PE100 SDR11 Dz125mm wraz z kompletem płóz dystansowych  </t>
  </si>
  <si>
    <t xml:space="preserve">Rura ochronna PE100 SDR11 Dz180mm wraz z kompletem płóz dystansowych  </t>
  </si>
  <si>
    <t xml:space="preserve">Elektromufa Dz40mm PE </t>
  </si>
  <si>
    <t xml:space="preserve">Elektromufa Dz63mm PE </t>
  </si>
  <si>
    <t xml:space="preserve">Elektromufa Dz125mm PE </t>
  </si>
  <si>
    <t xml:space="preserve">Elektromufa Dz225mm PE </t>
  </si>
  <si>
    <t xml:space="preserve">Elektromufa Dz315mm PE </t>
  </si>
  <si>
    <t>Zaciski do wstrzymania przepływu gazu dla rur PE o średnicy Dz40mm wraz z montażem muf naprawczych</t>
  </si>
  <si>
    <t>kpl.</t>
  </si>
  <si>
    <t>Zaciski do wstrzymania przepływu gazu dla rur PE o średnicy Dz63mm wraz z montażem muf naprawczych</t>
  </si>
  <si>
    <t>Odejście siodłowe do odpowietrzenia wraz z mufą zaślepiającą elektrooporową</t>
  </si>
  <si>
    <t>Technologia przełączenia gaziciągu Dz225mm zgodnie z projektem wykonawczym</t>
  </si>
  <si>
    <t>Technologia przełączenia gaziciągu Dz315mm zgodnie z projektem wykonawczym</t>
  </si>
  <si>
    <t>Łączenie rur polietylenowych metodą zgrzewania czołowego, o średnicy nominalnej: 40-63 mm - ilość szacunkowa</t>
  </si>
  <si>
    <t>Łączenie rur polietylenowych metodą zgrzewania czołowego, o średnicy nominalnej: 125-315 mm - ilość szacunkowa</t>
  </si>
  <si>
    <t>Próba szczelności i wytrzymałości sieci gazowych - montaż aparatury kontrolno-pomiarowej</t>
  </si>
  <si>
    <t>ROBOTY DEMONTAŻOWE                                              CPV  45230000-8</t>
  </si>
  <si>
    <t>Istniejący gazociąg Dz125 mm do likwidacji</t>
  </si>
  <si>
    <t>Istniejący gazociąg Dz315 mm do likwidacji</t>
  </si>
  <si>
    <t>Istniejący gazociąg Dz63 mm do likwidacji</t>
  </si>
  <si>
    <t>Istniejący gazociąg Dz40 mm do likwidacji</t>
  </si>
  <si>
    <t>USUNIĘCIE KOLIZJI GAZOWEJ</t>
  </si>
  <si>
    <t>III</t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</si>
  <si>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</si>
  <si>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1200 mm</t>
    </r>
    <r>
      <rPr>
        <sz val="7.5"/>
        <rFont val="Arial"/>
        <family val="2"/>
        <charset val="238"/>
      </rPr>
      <t xml:space="preserve">
Studnia osadnikowa prefabrykowana  gł. do 4,0m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</si>
  <si>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1500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</si>
  <si>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2000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</si>
  <si>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t>E.04</t>
  </si>
  <si>
    <t>Ręczne kopanie rowów dla kabli o głębokości do 0.8 m i szerokości dna do 0.4 w gruncie kat. III</t>
  </si>
  <si>
    <t>E-04</t>
  </si>
  <si>
    <t>Kopanie koparkami podsiębiernymi rowów dla kabli o głębokości do 0.8 m i szerokości dna do 0.4 m w gruncie kat. III-IV</t>
  </si>
  <si>
    <t>Ręczne zasypywanie rowów dla kabli o głębokości do 0.6 m i szerokości dna do 0.4 m w gruncie kat. III</t>
  </si>
  <si>
    <t>Mechaniczne zasypywanie spycharkami rowów dla kabli o głębokości do 0.6 m i szerokości dna do 0.4 m w gruncie kat. III-IV</t>
  </si>
  <si>
    <t>Ułożenie rur osłonowych z HDPE o śr.do 140 mm</t>
  </si>
  <si>
    <t>Zabezpieczenie istniejących kabli energetycznych rurami ochronnymi dwudzielnymi z PCW o śr. do 110 mm</t>
  </si>
  <si>
    <t>Nasypanie warstwy piasku na dnie rowu kablowego o szerokości do 0.4 m</t>
  </si>
  <si>
    <t>Układanie kabli o masie do 1.0 kg/m w rowach kablowych ręcznie- YAKY 4*35</t>
  </si>
  <si>
    <t>Układanie kabli o masie do 1.0 kg/m w rurach, pustakach lub kanałach zamkniętych- YAKY 4*25</t>
  </si>
  <si>
    <t>Montaż głowic kablowych - zarobienie na sucho końca kabla Al 4-żyłowego o przekroju do 50 mm2 na napięcie do 1 kV o izolacji i powłoce z tworzyw sztucznych</t>
  </si>
  <si>
    <t>Montaż w rowach muf przelotowych z rur termokurczliwych na kablach wielożyłowych z żyłami Al o przekroju do 35 mm2 na napięcie do 1 kV o izolacji i powłoce z tworzyw sztucznych</t>
  </si>
  <si>
    <t>Układanie uziomów w rowach kablowych</t>
  </si>
  <si>
    <t>Mechaniczne pogrążanie uziomów pionowych prętowych w gruncie kat III</t>
  </si>
  <si>
    <t>Montaż i stawianie słupów oświetleniowych o masie do 100 kg</t>
  </si>
  <si>
    <t>Zabezpieczenie podziemnej części słupów</t>
  </si>
  <si>
    <t>Montaż wysięgników rurowych o masie do 15 kg na słupie</t>
  </si>
  <si>
    <t>Montaż przewodów do opraw oświetleniowych - wciąganie w słupy, rury osłonowe i wysięgniki przy wysokości latarń do 7 m</t>
  </si>
  <si>
    <t>kpl.przew.</t>
  </si>
  <si>
    <t>Montaż przewodów do opraw oświetleniowych - wciąganie w słupy, rury osłonowe i wysięgniki przy wysokości latarń do 10 m</t>
  </si>
  <si>
    <t>Montaż opraw oświetlenia zewnętrznego na wysięgniku</t>
  </si>
  <si>
    <t>Wywóz ziemi samochodami samowyładowczymi na odległość do 1 km grunt.kat. III</t>
  </si>
  <si>
    <t>Wywóz ziemi samochodami samowyładowczymi - za każdy nast. 1 km wraz kasztami utylizacji</t>
  </si>
  <si>
    <t>Demontaż i ponowny montaż</t>
  </si>
  <si>
    <t>Demontaż wysięgników rurowych o ciężarze do 30 kg mocowanych na słupie lub ścianie</t>
  </si>
  <si>
    <t>Demontaż opraw oświetlenia zewnętrznego na trzpieniu słupa lub wysięgniku</t>
  </si>
  <si>
    <t>E-04.01</t>
  </si>
  <si>
    <t>Demontaż słupów oświetleniowych o masie do 100 kg</t>
  </si>
  <si>
    <t>Demontaż słupów drewnianych pojedynczych</t>
  </si>
  <si>
    <t>Demontaż kabli wielożyłowych o masie 0,5-1,0 kg/m układanych w gruncie kat. III-IV</t>
  </si>
  <si>
    <t>Montaż i stawianie słupów oświetleniowych o masie do 100 kg- słup z demontażu</t>
  </si>
  <si>
    <t>Montaż i ustawienie słupów pojedynczych drewnianych o długości 8.5 m bez belek ustojowych w terenie płaskim - kat. gruntu III - słup z demontażu</t>
  </si>
  <si>
    <t>Wymiana żarowych, rtęciowo-żarowych, sodowych źródeł światła w oprawach</t>
  </si>
  <si>
    <t>Przebudowa kabla PGNiG</t>
  </si>
  <si>
    <t>Ułożenie rur osłonowych z HDPE o śr.do 110 mm</t>
  </si>
  <si>
    <t>Nasypanie warstwy piasku na dno rowu kablowego o szerokości do 0.4 m</t>
  </si>
  <si>
    <t>Układanie kabli o masie do 1.0 kg/m w rurach, pustakach lub kanałach zamkniętych- YAKY 4*35</t>
  </si>
  <si>
    <t>Montaż w rowach muf przelotowych z rur termokurczliwych na kablach wielożyłowych z żyłami Al o przekroju do 70 mm2 na napięcie do 1 kV o izolacji i powłoce z tworzyw sztucznych</t>
  </si>
  <si>
    <t>Badania pomontażowe</t>
  </si>
  <si>
    <t>E_04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</si>
  <si>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</si>
  <si>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</si>
  <si>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</si>
  <si>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</si>
  <si>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IV</t>
  </si>
  <si>
    <t>OŚWIETLENIE DROGOWE</t>
  </si>
  <si>
    <t>Montaż podświetlenia drogowego</t>
  </si>
  <si>
    <t>Układanie kabli o masie do 3.0 kg/m w rurach, pustakach lub kanałach zamkniętych</t>
  </si>
  <si>
    <t>V</t>
  </si>
  <si>
    <t>USUNIĘCIE KOLIZJI ELEKTROENERGETYCZNYCH SN I nN</t>
  </si>
  <si>
    <t>Kolizje kablowe nn</t>
  </si>
  <si>
    <t>E-03</t>
  </si>
  <si>
    <t>Ręczne kopanie rowów dla kabli o głębokości do 0.8 m i szerokości dna do 0.4 w gruncie
kat. III</t>
  </si>
  <si>
    <t>Kopanie koparkami podsiębiernymi rowów dla kabli o głębokości do 0.8 m i szerokości
dna do 0.4 m w gruncie kat. III-IV</t>
  </si>
  <si>
    <t>Ręczne zasypywanie rowów dla kabli o głębokości do 0.6 m i szerokości dna do 0.4 m
w gruncie kat. III</t>
  </si>
  <si>
    <t>Mechaniczne zasypywanie spycharkami rowów dla kabli o głębokości do 0.6 m i szerokości
dna do 0.4 m w gruncie kat. III-IV</t>
  </si>
  <si>
    <t>Ułożenie rur osłonowych z PCW o śr.do 125 mm</t>
  </si>
  <si>
    <t>Zabezpieczenie istniejących kabli energetycznych rurami ochronnymi dwudzielnymi z
PCW o śr. 120 mm</t>
  </si>
  <si>
    <t>Układanie kabli o masie do 5.5 kg/m w rowach kablowych ręcznie- NAY2Y-J 4*240</t>
  </si>
  <si>
    <t>Układanie kabli o masie do 5.5 kg/m w rurach, pustakach lub kanałach zamkniętych-
NAY2Y-J 4*240</t>
  </si>
  <si>
    <t>Układanie kabli o masie do 3.0 kg/m w rowach kablowych ręcznie- NAY2Y-J 4*150</t>
  </si>
  <si>
    <t>Układanie kabli o masie do 3.0 kg/m w rurach, pustakach lub kanałach zamkniętych-
NAY2Y-JJ 4*150</t>
  </si>
  <si>
    <t>Układanie kabli o masie do 2.0 kg/m w rowach kablowych ręcznie- NAYY-J 4*70</t>
  </si>
  <si>
    <t>Układanie kabli o masie do 3.0 kg/m w rurach, pustakach lub kanałach zamkniętych-
NAYY-J 4*70</t>
  </si>
  <si>
    <t>Układanie kabli o masie do 3.0 kg/m w rowach kablowych ręcznie</t>
  </si>
  <si>
    <t>Montaż w rowach muf przelotowych z rur termokurczliwych na kablach wielożyłowych z
żyłami Al o przekroju do 240 mm2 na napięcie do 1 kV o izolacji i powłoce z tworzyw
sztucznych</t>
  </si>
  <si>
    <t>Montaż w rowach muf przelotowych z rur termokurczliwych na kablach wielożyłowych z
żyłami Al o przekroju do 70 mm2 na napięcie do 1 kV o izolacji i powłoce z tworzyw
sztucznych</t>
  </si>
  <si>
    <t>Montaż w rowach muf przelotowych z rur termokurczliwych na kablach wielożyłowych z
żyłami Al o przekroju do 120 mm2 na napięcie do 1 kV o izolacji i powłoce z tworzyw
sztucznych</t>
  </si>
  <si>
    <t>Układanie uziomów w rowach kablowych- FeZn 25*4</t>
  </si>
  <si>
    <t>Demontaż kabli wielożyłowych o masie 3,0-5,5 kg/m układanych w gruncie kat. III-IVYAKY
4*240</t>
  </si>
  <si>
    <t>Demontaż kabli wielożyłowych o masie 2,0-3,0 kg/m układanych w gruncie kat. III-IVYAKY
4*150</t>
  </si>
  <si>
    <t>Demontaż kabli wielożyłowych o masie 1,0-2,0 kg/m układanych w gruncie kat. III-IVYAKY
4*120</t>
  </si>
  <si>
    <t>Demontaż kabli wielożyłowych o masie 1,0-2,0 kg/m układanych w gruncie kat. III-IVYAKY
4*50</t>
  </si>
  <si>
    <t>Demontaż kabli wielożyłowych o masie 1,0-2,0 kg/m układanych w gruncie kat. III-IV</t>
  </si>
  <si>
    <t>Wywóz ziemi samochodami samowyładowczymi - za każdy nast. 1 km</t>
  </si>
  <si>
    <t>Kolizje kablowe nn - niezidentowane trasy, typy i adresy</t>
  </si>
  <si>
    <t>Ułożenie rur osłonowych z PCW o śr.do 140 mm</t>
  </si>
  <si>
    <t>Demontaż kabli wielożyłowych o masie 3,0-5,5 kg/m układanych w gruncie kat. III-IV</t>
  </si>
  <si>
    <t>Kolizje kablowe SN</t>
  </si>
  <si>
    <t>Ręczne kopanie rowów dla kabli o głębokości do 1.2 m i szerokości dna do 0.4 w gruncie
kat. III</t>
  </si>
  <si>
    <t>Kopanie koparkami podsiębiernymi rowów dla kabli o głębokości do 1.2 m i szerokości
dna do 0.4 m w gruncie kat. III-IV</t>
  </si>
  <si>
    <t>Ręczne kopanie rowów dla kabli o głębokości do 1.2 m i szerokości dna do 0.6 w gruncie
kat. III</t>
  </si>
  <si>
    <t>Kopanie koparkami podsiębiernymi rowów dla kabli o głębokości do 1.2 m i szerokości
dna do 0.6 m w gruncie kat. III-IV</t>
  </si>
  <si>
    <t>Ręczne kopanie rowów dla kabli o głębokości do 1.2 m i szerokości dna do 0.8 w gruncie
kat. III</t>
  </si>
  <si>
    <t>Kopanie koparkami podsiębiernymi rowów dla kabli o głębokości do 1.2 m i szerokości
dna do 0.8 m w gruncie kat. III-IV</t>
  </si>
  <si>
    <t>Ręczne kopanie rowów dla kabli o głębokości do 1.2 m i szerokości dna do 1.0 w gruncie
kat. III</t>
  </si>
  <si>
    <t>Kopanie koparkami podsiębiernymi rowów dla kabli o głębokości do 1.2 m i szerokości
dna do 1.0 m w gruncie kat. III-IV</t>
  </si>
  <si>
    <t>Ręczne zasypywanie rowów dla kabli o głębokości do 1.0 m i szerokości dna do 0.4 m
w gruncie kat. III</t>
  </si>
  <si>
    <t>Mechaniczne zasypywanie spycharkami rowów dla kabli o głębokości do 1.0 m i szerokości
dna do 0.4 m w gruncie kat. III-IV</t>
  </si>
  <si>
    <t>Ręczne zasypywanie rowów dla kabli o głębokości do 1.0 m i szerokości dna do 0.6 m
w gruncie kat. III</t>
  </si>
  <si>
    <t>Mechaniczne zasypywanie spycharkami rowów dla kabli o głębokości do 1.0 m i szerokości
dna do 0.6 m w gruncie kat. III-IV</t>
  </si>
  <si>
    <t>Ręczne zasypywanie rowów dla kabli o głębokości do 1.0 m i szerokości dna do 0.8 m
w gruncie kat. III</t>
  </si>
  <si>
    <t>Mechaniczne zasypywanie spycharkami rowów dla kabli o głębokości do 1.0 m i szerokości
dna do 0.8 m w gruncie kat. III-IV</t>
  </si>
  <si>
    <t>Ręczne zasypywanie rowów dla kabli o głębokości do 1.0 m i szerokości dna do 1.0 m
w gruncie kat. III</t>
  </si>
  <si>
    <t>Mechaniczne zasypywanie spycharkami rowów dla kabli o głębokości do 1.0 m i szerokości
dna do 1.0 m w gruncie kat. III-IV</t>
  </si>
  <si>
    <t>Nasypanie warstwy piasku na dno rowu kablowego o szerokości do 0.6 m</t>
  </si>
  <si>
    <t>Nasypanie warstwy piasku na dno rowu kablowego - dodatek za każde 0.2 m powyżej
0.6 m</t>
  </si>
  <si>
    <t>Układanie rur ochronnych z PCW o średnicy do 160 mm w wykopie</t>
  </si>
  <si>
    <t>Ręczne układanie kabli jednożyłowych o masie do 5.5 kg/m na napięcie znamionowe
poniżej 110 kV w rowach kablowych- NA2XS[F]2Y 1*240/25 mm2 12/20 kV</t>
  </si>
  <si>
    <t>Układanie kabli jednożyłowych o masie do 5.5 kg/m na napięcie znamionowe poniżej
110 kV w rurach, pustakach lub kanałach zamkniętych- NA2XS[F]2Y 1*240/25 mm2
12/20 kV</t>
  </si>
  <si>
    <t>Ręczne układanie kabli jednożyłowych o masie do 3.0 kg/m na napięcie znamionowe
poniżej 110 kV w rowach kablowych- NA2XS[F]2Y 1*150/25 mm2 12/20 kV</t>
  </si>
  <si>
    <t>Układanie kabli jednożyłowych o masie do 3.0 kg/m na napięcie znamionowe poniżej
110 kV w rurach, pustakach lub kanałach zamkniętych- NA2XS[F]2Y 1*150/25 mm2
12/20 kV</t>
  </si>
  <si>
    <t>Ręczne układanie kabli jednożyłowych o masie do 2.0 kg/m na napięcie znamionowe
poniżej 110 kV w rowach kablowych- MA2XS[F]2Y 1*70/25 mm2 12/20 kv</t>
  </si>
  <si>
    <t>Układanie kabli jednożyłowych o masie do 3.0 kg/m na napięcie znamionowe poniżej
110 kV w rurach, pustakach lub kanałach zamkniętych- NAXS[F]2Y 1*70/25 mm2 12/
20 kv</t>
  </si>
  <si>
    <t>Ręczne układanie kabli jednożyłowych o masie do 2.0 kg/m na napięcie znamionowe
poniżej 110 kV w rowach kablowych</t>
  </si>
  <si>
    <t>Układanie kabli jednożyłowych o masie do 3.0 kg/m na napięcie znamionowe poniżej
110 kV w rurach, pustakach lub kanałach zamkniętych</t>
  </si>
  <si>
    <t>Montaż w rowach muf przelotowych z taśm izolacyjnych na kablach jednożyłowych z
żyłami Al o przekroju do 240 mm2 na napięcie do 20 kV o izolacji i powłoce z tworzyw
sztucznych</t>
  </si>
  <si>
    <t>Łączenie w rowach kabli wielożyłowych o izolacji papierowej i powłoce ołowianej ( Al do
150 mm2) na U do 20 kV z kablami 1-żyłowymi z zastosowaniem mufy przelotowych i
muf z taśm izolacyjnych</t>
  </si>
  <si>
    <t>Łączenie w rowach kabli wielożyłowych o izolacji papierowej i powłoce ołowianej ( Al do
95 mm2) na U do 20 kV z kablami 1-żyłowymi z zastosowaniem mufy przelotowych i
muf z taśm izolacyjnych</t>
  </si>
  <si>
    <t>Łączenie w rowach kabli wielożyłowych o izolacji papierowej i powłoce ołowianej ( Al do
240 mm2) na U do 20 kV z kablami 1-żyłowymi z zastosowaniem mufy przelotowych i
muf z taśm izolacyjnych</t>
  </si>
  <si>
    <t>Mechaniczne zasypywanie spycharkami rowów dla kabli o głębokości do 0.8 m i szerokości
dna do 0.4 m w gruncie kat. III-IV</t>
  </si>
  <si>
    <t>Ręczne demontowanie kabli jednożyłowych o masie do 5.5 kg/m na napięcie znamionowe
poniżej 110 kV w rowach kablowych</t>
  </si>
  <si>
    <t>Ręczne demontowanie kabli jednożyłowych o masie do 2.0 kg/m na napięcie znamionowe
poniżej 110 kV w rowach kablowych</t>
  </si>
  <si>
    <t>Ręczne demontowanie kabli wielożyłowych o masie do 9.0 kg/m na napięcie znamionowe
poniżej 110 kV w rowach kablowych</t>
  </si>
  <si>
    <t>Badanie linii kablowej S.N.</t>
  </si>
  <si>
    <t>Kolizje kablowe SN - niezidentyfikowane trasy, typy i adresy</t>
  </si>
  <si>
    <t>Ręczne układanie kabli jednożyłowych o masie do 5.5 kg/m na napięcie znamionowe
poniżej 110 kV w rowach kablowych</t>
  </si>
  <si>
    <t>Układanie kabli jednożyłowych o masie do 5.5 kg/m na napięcie znamionowe poniżej
110 kV w rurach, pustakach lub kanałach zamkniętych</t>
  </si>
  <si>
    <t>Przestawienie istniejących szaf</t>
  </si>
  <si>
    <t>Demontaż złączy kablowych potrójnych z fundamentem</t>
  </si>
  <si>
    <t>Wykopy ręczne wraz z zasypaniem podkopów ziemnych nieumocnionych długości do 3
m w gruncie kat. III</t>
  </si>
  <si>
    <t>Złącza kablowe typu ZK3- z demontażu</t>
  </si>
  <si>
    <t>Pomiar złączy kablowych</t>
  </si>
  <si>
    <t>Złącze kablowe ZK1-1Pp "wojsko"</t>
  </si>
  <si>
    <t>Ręczne układanie kabli wielożyłowych o masie do 5.5 kg/m na napięcie znamionowe
poniżej 110 kV w rowach kablowych-NAY2Y-J 4*240</t>
  </si>
  <si>
    <t>Układanie kabli wielożyłowych o masie do 5.5 kg/m na napięcie znamionowe poniżej
110 kV w rurach, pustakach lub kanałach zamkniętych- NAY2Y-J 4*240</t>
  </si>
  <si>
    <t>Montaż głowic kablowych - zarobienie na sucho końca kabla 4-żyłowego o przekroju do
400 mm2 na napięcie do 1 kV o izolacji i powłoce z tworzyw sztucznych</t>
  </si>
  <si>
    <t>Złącza kablowe typu ZK1-1Pp</t>
  </si>
  <si>
    <t>Zasilanie RP (rozdzielni pompowni)</t>
  </si>
  <si>
    <t>Ręczne układanie kabli wielożyłowych o masie do 1.0 kg/m na napięcie znamionowe
poniżej 110 kV w rowach kablowych -YAKY 4*25</t>
  </si>
  <si>
    <t>Ręczne układanie kabli wielożyłowych o masie do 1.0 kg/m na napięcie znamionowe
poniżej 110 kV w szafkach bez mocowania - YAKKY 4*25</t>
  </si>
  <si>
    <t>Montaż głowic kablowych - zarobienie na sucho końca kabla 4-żyłowego o przekroju do
50 mm2 na napięcie do 1 kV o izolacji i powłoce z tworzyw sztucznych</t>
  </si>
  <si>
    <t>Układanie uziomów w rowach kablowych - FeZn 25*4</t>
  </si>
  <si>
    <t>VI</t>
  </si>
  <si>
    <t>USUNIĘCIE KOLIZJI LINII KABLOWYCH 110 kV</t>
  </si>
  <si>
    <t>100 m</t>
  </si>
  <si>
    <t>Demontaż kabli układanych w ziemi, o masie: ponad 3,0 do 5,5 kg/m/grunt kat. III-IV - kabel 3xXRUHKXS1X800 - ANALOGIA</t>
  </si>
  <si>
    <t>Demontaż kabli układanych w ziemi, o masie: ponad 3,0 do 5,5 kg/m/grunt kat. III-IV - kabel 3xhxchbmk1X400 - ANALOGIA</t>
  </si>
  <si>
    <t>Transport wewnętrzny na odległość do 20,0 km - przewodów, izolatorów, osprzętu i drewna</t>
  </si>
  <si>
    <t>Demontaże</t>
  </si>
  <si>
    <t>Montaże</t>
  </si>
  <si>
    <t>Mechaniczne kopanie rowów dla kabli, w gruncie: kat. III-IV (odcinek wg rysunku E1-02a)</t>
  </si>
  <si>
    <t>Mechaniczne kopanie rowów dla kabli, w gruncie: kat. III-IV (odcinek wg rysunku E1-02b)</t>
  </si>
  <si>
    <t>Mechaniczne kopanie rowów dla kabli, w gruncie: kat. III-IV (odcinek wg rysunku E1-02c)</t>
  </si>
  <si>
    <t>Mechaniczne zasypywanie rowów dla kabli, w gruncie kat. III-IV (odcinek wg rysunku E1-02a)</t>
  </si>
  <si>
    <t>Mechaniczne zasypywanie rowów dla kabli, w gruncie kat. III-IV (odcinek wg rysunku E1-02b)</t>
  </si>
  <si>
    <t>Mechaniczne zasypywanie rowów dla kabli, w gruncie kat. III-IV (odcinek wg rysunku E1-02c)</t>
  </si>
  <si>
    <t>Nasypanie warstwy betonitu na dnie rowu kablowego</t>
  </si>
  <si>
    <t>Zakup - ziemia</t>
  </si>
  <si>
    <t>Wywóz ziemi samochodami samowyładowczymi na odległość do 1 km, z załadowaniem i wyładowaniem gruntu kategorii: IV</t>
  </si>
  <si>
    <t>Dodatek do wywozu ziemi samochodami samowyładowczymi, za każdy 1 km powyżej pierwszego</t>
  </si>
  <si>
    <t>Zagęszczanie nasypów zagęszczarkami, w gruncie: sypkim kat. I-II</t>
  </si>
  <si>
    <t>Chodnik z płyt betonowych o wymiarach 50x50x7 cm na podsypce: piaskowej, z wypełn. spoin zaprawą cementową</t>
  </si>
  <si>
    <t>Ułożenie rur osłonowych typu QRGP 160</t>
  </si>
  <si>
    <t>Ułożenie rur osłonowych typu QRD 160</t>
  </si>
  <si>
    <t>Ułożenie rur osłonowych typu QRGP 110</t>
  </si>
  <si>
    <t>Osłona rurowa QRD 110</t>
  </si>
  <si>
    <t>Osłona rurowa RHDPEwp 40/3,7</t>
  </si>
  <si>
    <t>Zakup: płuczka betononitowa</t>
  </si>
  <si>
    <t>Zakup: złączki do rur QPU 160</t>
  </si>
  <si>
    <t>Zakup: złączki do rur QPU 110</t>
  </si>
  <si>
    <t>Zakup: kaptur termokurczliwy EC 160</t>
  </si>
  <si>
    <t>Zakup: kaptur termokurczliwy EC 110</t>
  </si>
  <si>
    <t>Zakup: płat termokurczliwy SRMAHV 115-30/1500</t>
  </si>
  <si>
    <t>Układanie w rowach kablowych, metodą uciągu czołowego, kabli jednożyłowych o masie: ponad 12 do 24 kg/m, z przykr. folią</t>
  </si>
  <si>
    <t>Zakup: dostawa materiału: kabel elektroenergetyczny N2XS(FL)2Y-2T2FM 1 x 800RMC/95mm2</t>
  </si>
  <si>
    <t>Zakup: dostawa materiału: kabel elektroenergetyczny N2XS(FL)2Y-2T2FM 1 x 400RMC/95mm2</t>
  </si>
  <si>
    <t>Przykrycie taśmą ostrzegawczą, kabli ułożonych w rowie kablowymi.</t>
  </si>
  <si>
    <t>Montaż muf kablowa liniowa MSA 123</t>
  </si>
  <si>
    <t>Wykonanie połączeń na mufach (uwaga: skrót jednostki miary "1kpl/3f/" oznacza - 1 komplet / 3 fazy/)</t>
  </si>
  <si>
    <t>1kpl/3f</t>
  </si>
  <si>
    <t>Mocowanie tabliczek opisowych</t>
  </si>
  <si>
    <t>Betonowy oznacznik trasy kabla literą "K" - analogia</t>
  </si>
  <si>
    <t>Nadzór przy montażu muf</t>
  </si>
  <si>
    <t>Nadzór nad montażem osprzętu i układaniem kabli</t>
  </si>
  <si>
    <t>Testy linni kablowej 110 kV</t>
  </si>
  <si>
    <t>STACJA TRANSFORMATOROWA "STEYERA" NR 2620</t>
  </si>
  <si>
    <t>VII</t>
  </si>
  <si>
    <t>Montaż stacji transformatorowej</t>
  </si>
  <si>
    <t>E-01</t>
  </si>
  <si>
    <t>Wykopy oraz przekopy wykonywane na odkład koparkami podsiębiernymi o pojemności łyżki 0,15 m3, w gruncie kategorii: III</t>
  </si>
  <si>
    <t>Plantowanie (obrobienie na czysto) powierzchni skarp i dna wykopów wykonywanych ręcznie, w gruncie kat.I-III</t>
  </si>
  <si>
    <t>Podkłady betonowe, z betonu: zwykłego z kruszywa naturalnego</t>
  </si>
  <si>
    <t>Ręczne zasypywanie wykopów ze skarpami warstwami 20 cm ziemi leżącej obok, z przerzutem ziemi na odległość do 3 m oraz zagęszczeniem warstw ubijakami ręcznymi; grunt kat.I-III</t>
  </si>
  <si>
    <t>Postawienie stacji kompaktowej</t>
  </si>
  <si>
    <t>kiosk</t>
  </si>
  <si>
    <t>Ustawienie transformatora lub dławika, dla napięć do 30 kV, o masie: do 1,0 t</t>
  </si>
  <si>
    <t>Podłączenie do transformatora dla napięć do 30 kV: przewodu prądowego</t>
  </si>
  <si>
    <t>podłącz.</t>
  </si>
  <si>
    <t>Podłączenie do transformatora dla napięć do 30 kV: bednarki uziemiającej</t>
  </si>
  <si>
    <t>Montaż uziomów poziomych w wykopie o głębokości do 0.8 m; kat.gruntu III</t>
  </si>
  <si>
    <t>Łączenie przewodów instalacji odgromowej lub przewodów wyrównawczych z bednarki o przekroju do 120 mm2 w wykopie</t>
  </si>
  <si>
    <t>Pomiary rozdzielnic prądu zmiennego lub stałego niskiego napięcia do 20 pól</t>
  </si>
  <si>
    <t>Pomiar rezystancji izolacji rozdzielnicy średniego napięcia o pojedynczym układzie szyn: do 10 pól</t>
  </si>
  <si>
    <t>Próba napięciowa rozdzielnicy na napięcie do 60kV i 10 pól</t>
  </si>
  <si>
    <t>Pomiar rozłącznika WN do 30kV</t>
  </si>
  <si>
    <t>Pomiar uziemnika WN</t>
  </si>
  <si>
    <t>Pomiar odłącznika NN</t>
  </si>
  <si>
    <t>Pomiar linii kablowej 4-żyłowej</t>
  </si>
  <si>
    <t>odc</t>
  </si>
  <si>
    <t>Pomiar linii kablowej o napięciu do 15kV, o długości do 100m</t>
  </si>
  <si>
    <t>Badania i próby pomontażowe transformatorów grupy III: 2-uzwojeniowy</t>
  </si>
  <si>
    <t>Pomiar rezystancji izolacji, próba działania, sprawdzenie charakterystyki działania regulatora regulator napięcia transformatora</t>
  </si>
  <si>
    <t>Badania i próby pomontażowe kondensatorów średniego napięcia: pojedynczy</t>
  </si>
  <si>
    <t>Pomiar rezystancji uziemienia roboczego dodatkowego lub ochronnego: za pierwsze złącze kontrolne</t>
  </si>
  <si>
    <t>Pomiar rezystancji uziemienia roboczego dodatkowego lub ochronnego: za każde nastepne złącze kontr.badania uziemienia</t>
  </si>
  <si>
    <t>Sprawdzenie i pomiar 1-fazowego obwodu elektrycznego niskiego napięcia</t>
  </si>
  <si>
    <t>pomiar</t>
  </si>
  <si>
    <t>Sprawdzenie i pomiar 3-fazowego obwodu elektrycznego niskiego napięcia</t>
  </si>
  <si>
    <t>Pobranie próbki oleju</t>
  </si>
  <si>
    <t>Próba przebicia 1 próbki oleju</t>
  </si>
  <si>
    <t>VIII</t>
  </si>
  <si>
    <t>ROZDZIELNICA WOJSKOWA kk8590</t>
  </si>
  <si>
    <t>Postawienie kontenerowej  rozdzielnicy nN</t>
  </si>
  <si>
    <t>Montaż przyścienny rozdzielnic, szaf, pulpitów, tablic przekażnikowych i nastawczych o masie do 50 kg- bateria kondensatorów 20 kVar</t>
  </si>
  <si>
    <t>Montaż przyścienny rozdzielnic, szaf, pulpitów, tablic przekażnikowych i nastawczych o masie do 50 kg- rozdzielnica oświetleniowa</t>
  </si>
  <si>
    <t>Układanie kabli o masie do 1.0 kg/m w budynkach, budowlach lub na estakadach z mocowaniem- YAKY 4*35</t>
  </si>
  <si>
    <t>Montaż głowic kablowych - zarobienie na sucho końca kabla 4-żyłowego o przekroju do 50 mm2 na napięcie do 1 kV o izolacji i powłoce z tworzyw sztucznych</t>
  </si>
  <si>
    <t>Pomiary rozdzielnic prądu zmiennego lub stałego niskiego napięcia do 10 pól</t>
  </si>
  <si>
    <t>Pomiar tablicy rozdzielczej z licznikiem 3- fazowym, do 5 odpływów</t>
  </si>
  <si>
    <t>Pomiar baterii kondensatora 3-fazowego, do 100 kVAr</t>
  </si>
  <si>
    <t>Pomiar obwodu pomiarowego lub napięciowego</t>
  </si>
  <si>
    <t>Pomiar przekładników prądowych NN do 1kV</t>
  </si>
  <si>
    <t>Pomiar zegara sterującego</t>
  </si>
  <si>
    <t>Pomiar regulatora baterii kondensatorów</t>
  </si>
  <si>
    <t>Badania i pomiary instalacji skuteczności zerowania (każdy następny pomiar)</t>
  </si>
  <si>
    <t>Rozdzielnia kontenerowa</t>
  </si>
  <si>
    <t>D.01.03.04</t>
  </si>
  <si>
    <t>sieć wojskowa</t>
  </si>
  <si>
    <t>Budowa kanalizacji kablowej z rur HDPE 110/6,3 w gruncie kategorii IV, warstwy X rury/warstwa = 1x2, suma otworów: 2</t>
  </si>
  <si>
    <t>Budowa studni kablowych prefabrykowanych rozdzielczych dwuelementowych, SK-2, grunt kategorii IV</t>
  </si>
  <si>
    <t>Wciąganie kabla w powłoce termoplastycznej do kanalizacji kablowej, ręczne, otwór wolny, średnica kabla 50-70·mm - 2x 42m-XzTKMXpw 15x4x0,8</t>
  </si>
  <si>
    <t>Układanie kabla w powłoce termoplastycznej w rowie kablowym, grunt kategorii IV, kabel do Fi·50·mm, pierwszy XzTKMXpw 15x4x0,8</t>
  </si>
  <si>
    <t>Układanie kabla w powłoce termoplastycznej w rowie kablowym, grunt kategorii IV, kabel do Fi·50·mm, każdy następny</t>
  </si>
  <si>
    <t>Montaż złączy równoległych kabli wypełnionych ułożonych w kanalizacji kablowej z zastosowaniem pojedynczych łączników żył i termokurczliwych osłon wzmocnionych, kabel o 30 parach</t>
  </si>
  <si>
    <t>złącze</t>
  </si>
  <si>
    <t>Pomiary końcowe prądem stałym, kabel o liczbie par·30</t>
  </si>
  <si>
    <t>odcinek</t>
  </si>
  <si>
    <t xml:space="preserve">km 0+640 : 1+000  wojsko-Orange-Netia-MMP </t>
  </si>
  <si>
    <t>Budowa kanalizacji kablowej z rur karbowanej 110 w gruncie kategorii IV, warstwy X rury/warstwa = 2x2, suma otworów: 4</t>
  </si>
  <si>
    <t>Wykonanie przepustów pod drogami i torami, prostoliniowo, przeciskiem hydraulicznym, z powrotnym wciąganiem rur (kategoria gruntu III-IV), długość do 10·m, rura HDPE 110·mm, nakłady częściowe liczone na 1·m (16m x 4 otw)</t>
  </si>
  <si>
    <t>Budowa studni kablowych prefabrykowanych rozdzielczych SKR, typ SKR-2, grunt kategorii IV</t>
  </si>
  <si>
    <t>Budowa kanalizacji kablowej z rur HDPE 110  w gruncie kategorii IV, warstwy X rury/warstwa = 1x3, suma otworów: 3</t>
  </si>
  <si>
    <t>Budowa kanalizacji kablowej z rur karbowanej 110  w gruncie kategorii IV, warstwy X rury/warstwa = 1x3, suma otworów: 3</t>
  </si>
  <si>
    <t>Wykonanie przepustów pod drogami i torami, prostoliniowo, przeciskiem hydraulicznym, z powrotnym wciąganiem rur (kategoria gruntu III-IV), długość do 10·m, rura HDPE 110·mm, nakłady częściowe liczone na 1·m (17,5m x 3otw)</t>
  </si>
  <si>
    <t>Budowa kanalizacji kablowej z rur HDPE 110 w gruncie kategorii IV, warstwy X rury/warstwa = 1x2, suma otworów: 2</t>
  </si>
  <si>
    <t>Budowa kanalizacji kablowej z rur karbowanej 110 w gruncie kategorii IV, warstwy X rury/warstwa = 1x2, suma otworów: 2</t>
  </si>
  <si>
    <t>Wykonanie przepustów pod drogami i torami, prostoliniowo, przeciskiem hydraulicznym, z powrotnym wciąganiem rur (kategoria gruntu III-IV), długość do 10·m, rura HDPE 110·mm, nakłady częściowe liczone na 1·m (36,5m x 2 otw)</t>
  </si>
  <si>
    <t>Budowa kanalizacji kablowej z rur karbowanej 110 w gruncie kategorii IV, warstwy X rury/warstwa = 1x1, suma otworów: 1</t>
  </si>
  <si>
    <t xml:space="preserve">Wykonanie przepustów pod drogami i torami, prostoliniowo, przeciskiem hydraulicznym, z powrotnym wciąganiem rur (kategoria gruntu III-IV), długość do 10·m, rura HDPE 110·mm, nakłady częściowe liczone na 1·m </t>
  </si>
  <si>
    <t>Budowa studni kablowych prefabrykowanych rozdzielczych SKR, typ SKR-1, grunt kategorii IV</t>
  </si>
  <si>
    <t>Netia SA</t>
  </si>
  <si>
    <t>Budowa studni kablowych prefabrykowanych rozdzielczych SKO2g, grunt kategorii IV</t>
  </si>
  <si>
    <t>MMP - Multimedia Polska SA</t>
  </si>
  <si>
    <t>Likwidacja ciągów kanalizacji kablowej  i wywóz</t>
  </si>
  <si>
    <t>Mechaniczna rozbiórka studni kablowych przy przebudowie, studnia SK2, studnia prefabrykowana</t>
  </si>
  <si>
    <t>Przewóz samochodem skrzyniowym o ładowności 2.5-3.5·t materiałów sztukowych, załadowanie i wyładowanie ręczne, nawierzchnia kategorii IV (na 1 kurs), przewóz na odległość do 10·km</t>
  </si>
  <si>
    <t>kurs</t>
  </si>
  <si>
    <t>Przewóz samochodem skrzyniowym o ładowności 2.5-3.5·t materiałów sztukowych, załadowanie i wyładowanie ręczne, nawierzchnia kategorii IV (na 1 kurs), przewóz za każdy rozpoczęty 1·km ponad 10·km</t>
  </si>
  <si>
    <t xml:space="preserve">km 1+250  Orange </t>
  </si>
  <si>
    <t>budowa kanalizacji</t>
  </si>
  <si>
    <t xml:space="preserve">Likwidacja ciągów kanalizacji kablowej </t>
  </si>
  <si>
    <t>Mechaniczna rozbiórka studni kablowych przy przebudowie, studnia SKR1, studnia prefabrykowana</t>
  </si>
  <si>
    <t xml:space="preserve"> km 0+740 : 1+000   Przebudowa kabli miedzianych i światłowodowych - Orange i inni Operatorzy </t>
  </si>
  <si>
    <t>sieć Orange - miedź</t>
  </si>
  <si>
    <t>Wciąganie kabla w powłoce termoplastycznej do kanalizacji kablowej, ręczne, otwór wolny, XzTKMXpw 5x4x0,5 (96m+31m+19m)</t>
  </si>
  <si>
    <t>Montaż złączy równoległych kabli wypełnionych ułożonych w kanalizacji kablowej z zastosowaniem pojedynczych łączników żył i termokurczliwych osłon wzmocnionych, kabel o 10 parach</t>
  </si>
  <si>
    <t>Pomiary końcowe prądem stałym, kabel o liczbie par·10</t>
  </si>
  <si>
    <t xml:space="preserve">Wciąganie kabla w powłoce termoplastycznej do kanalizacji kablowej, ręczne, otwór wolny, XzTKMXpw 15x4x0,5 </t>
  </si>
  <si>
    <t xml:space="preserve">Wciąganie kabla w powłoce termoplastycznej do kanalizacji kablowej, ręczne, otwór wolny, XzTKMXpw 10x4x0,5 </t>
  </si>
  <si>
    <t>Montaż złączy równoległych kabli wypełnionych ułożonych w kanalizacji kablowej z zastosowaniem pojedynczych łączników żył i termokurczliwych osłon wzmocnionych, kabel o 20 parach</t>
  </si>
  <si>
    <t>Pomiary końcowe prądem stałym, kabel o liczbie par·20</t>
  </si>
  <si>
    <t xml:space="preserve">Wyciąganie kabla w powłoce termoplastycznej z kanalizacji kablowej, </t>
  </si>
  <si>
    <t>sieć Orange - światłowód</t>
  </si>
  <si>
    <t>Ręczne wciąganie rur kanalizacji wtórnej, otwór wolny, rury w zwojach, 1xFi·32·mm</t>
  </si>
  <si>
    <t>Montaż złączy rur polietylenowych w kanalizacji, rury HDPE Fi·32·mm, złączki skręcane</t>
  </si>
  <si>
    <t>Badanie szczelności zmontowanych odcinków, do 2·km, kanalizacja wtórna, sprężarka, rury Fi·32·mm</t>
  </si>
  <si>
    <t>Wyciąganie kabla 12J światłowodowych z rurociagu</t>
  </si>
  <si>
    <t>Wciąganie kabli światłowodowych do kanalizacji wtórnej  - kabel 12J</t>
  </si>
  <si>
    <t>Montaż stelaży zapasów kabli światłowodowych, montaż w studni</t>
  </si>
  <si>
    <t xml:space="preserve">Montaż złączy przelotowych - montaż mufy _przecięcie kabla </t>
  </si>
  <si>
    <t>Montaż złączy przelotowych na kablach światłowodowych ułożonych w kanalizacji za każdy spajany światłowód za każdy następny zmierzony światłowód</t>
  </si>
  <si>
    <t xml:space="preserve">Pomiary reflektometryczne linii światłowodowych, pomiary końcowe odcinka regeneratorowego </t>
  </si>
  <si>
    <t>Pomiary tłumienności optycznej linii światłowodowych metodą transmisyjną, pomiar przeprowadzany razem z innymi pomiarami, dodatek za każdy następny zmierzony światłowód</t>
  </si>
  <si>
    <t>Wyciąganie kabla 24J światłowodowych z rurociagu</t>
  </si>
  <si>
    <t>Wciąganie kabli światłowodowych do kanalizacji wtórnej  - kabel 24J</t>
  </si>
  <si>
    <t>Montaż złączy przelotowych na kablach światłowodowych ułożonych w kanalizacji za każdy spajany światłowód</t>
  </si>
  <si>
    <t>Pomiary reflektometryczne linii światłowodowych, pomiary końcowe odcinka regeneratorowego z przełącznicy, dodatek za każdy następny zmierzony światłowód</t>
  </si>
  <si>
    <t>sieć światłowodowa-Netia</t>
  </si>
  <si>
    <t>Wciąganie istniejacego kabla światłowodowego do kanalizacji  - 24J</t>
  </si>
  <si>
    <t>Montaż złączy końcowych kabli światłowodowych, kabel tubowy, przełącznica każdy  spajany światłowód (24 wł)</t>
  </si>
  <si>
    <t>Pomiary reflektometryczne linii światłowodowych, pomiary - przed montażem  i po montażu - za każdy następny zmierzony światłowód</t>
  </si>
  <si>
    <t xml:space="preserve">sieć światłowodowa Multimedia </t>
  </si>
  <si>
    <t>Wyciąganie kabla  48J światłowodowych z rurociagu</t>
  </si>
  <si>
    <t>Wciąganie istniejacego kabla światłowodowego do kanalizacji  - 48J</t>
  </si>
  <si>
    <t>sieć wojskowa - miedź</t>
  </si>
  <si>
    <t xml:space="preserve">Wciąganie kabli w powłoce termoplastycznej do kanalizacji kablowej, </t>
  </si>
  <si>
    <t>Montaż złączy równoległych kabli wypełnionych ułożonych w kanalizacji kablowej z zastosowaniem pojedynczych łączników żył i termokurczliwych osłon wzmocnionych, kabel o 50 parach</t>
  </si>
  <si>
    <t>Montaż złączy równoległych kabli wypełnionych ułożonych w kanalizacji kablowej z zastosowaniem pojedynczych łączników żył i termokurczliwych osłon wzmocnionych, kabel o 200 parach</t>
  </si>
  <si>
    <t>Montaż złączy równoległych kabli wypełnionych ułożonych w kanalizacji kablowej z zastosowaniem pojedynczych łączników żył i termokurczliwych osłon wzmocnionych, kabel o 300 parach</t>
  </si>
  <si>
    <t>Montaż złączy równoległych kabli wypełnionych ułożonych w kanalizacji kablowej z zastosowaniem pojedynczych łączników żył i termokurczliwych osłon wzmocnionych, kabel o 400 parach</t>
  </si>
  <si>
    <t>Wyciąganie kabli w powłoce termoplastycznej -</t>
  </si>
  <si>
    <t>Układanie kabla w powłoce termoplastycznej w rowie kablowym,- analogia odkopanie i demontaz kabli</t>
  </si>
  <si>
    <t>Pomiary końcowe prądem stałym, kabel o liczbie par·50</t>
  </si>
  <si>
    <t>Pomiary końcowe prądem stałym, kabel o liczbie par·200</t>
  </si>
  <si>
    <t>Pomiary końcowe prądem stałym, kabel o liczbie par·300</t>
  </si>
  <si>
    <t>Pomiary końcowe prądem stałym, kabel o liczbie par·400</t>
  </si>
  <si>
    <t>km 0+640  -  wojsko</t>
  </si>
  <si>
    <t>Wciąganie kabla w powłoce termoplastycznej do kanalizacji kablowej, ręczne, otwór wolny, średnica kabla 50-70·mm</t>
  </si>
  <si>
    <t>Montaż złączy równoległych kabli wypełnionych ułożonych w kanalizacji kablowej z zastosowaniem pojedynczych łączników żył i termokurczliwych osłon wzmocnionych, kabel o 100 parach</t>
  </si>
  <si>
    <t>Pomiary końcowe prądem stałym, kabel o liczbie par·100</t>
  </si>
  <si>
    <t>sieć światłowodowa ENEA - wrsja II</t>
  </si>
  <si>
    <t>Budowa rurociągu kablowego na głębokości 1·m we wspólnym wykopie  grunt kategorii III, HDPE Fi·40·mm w zwojach, dodatek za każdą następną rurę w rurociągu</t>
  </si>
  <si>
    <t>Wciąganie kabli światłowodowych do kanalizacji wtórnej  - kabel 48J</t>
  </si>
  <si>
    <t>Wyciąganie kabla  12J światłowodowych z rurociagu</t>
  </si>
  <si>
    <t>Wciąganie istniejacego kabla światłowodowego do kanalizacji  - 12J</t>
  </si>
  <si>
    <t xml:space="preserve">PRZEBUDOWA KOLIZJI TELEKOMUNIKACYJNYCH                                            </t>
  </si>
  <si>
    <t>PODATEK VAT …. %</t>
  </si>
  <si>
    <r>
      <rPr>
        <b/>
        <sz val="15"/>
        <color theme="1"/>
        <rFont val="Calibri"/>
        <family val="2"/>
        <charset val="238"/>
        <scheme val="minor"/>
      </rPr>
      <t>ZAKRES RZECZOWO-FINANSOWY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"Budowa obwodnicy wschodniej łączącej tereny portowe na wyspie Uznam z drogą krajową nr 93"</t>
    </r>
  </si>
  <si>
    <t>Załącznik nr 2.2 do SIWZ</t>
  </si>
  <si>
    <t>WIM.271.1.13.2018</t>
  </si>
  <si>
    <t>1.</t>
  </si>
  <si>
    <t>BUDOWA DROGI WRAZ Z ODWODNIENIEM I OŚWIETLENIEM (ZAKRES GMINY)</t>
  </si>
  <si>
    <t>MODERNIZACJA SIECI I PRZYŁĄCZY (ZAKRES ZWiK)</t>
  </si>
  <si>
    <t>2.</t>
  </si>
  <si>
    <t>razem netto BUDOWA DROGI WRAZ Z ODWODNIENIEM I OŚWIETLENIEM (ZAKRES GMINY):</t>
  </si>
  <si>
    <t>razem netto MODERNIZACJA SIECI I PRZYŁĄCZY (ZAKRES ZWiK):</t>
  </si>
  <si>
    <t>razem netto ZAKRES GMINY I ZWiK:</t>
  </si>
  <si>
    <t>razem brutto ZAKRES GMINY I ZWiK:</t>
  </si>
  <si>
    <t>E-02</t>
  </si>
  <si>
    <t>2.1</t>
  </si>
  <si>
    <t>2.1.2</t>
  </si>
  <si>
    <t>Sieć wodociągowa</t>
  </si>
  <si>
    <t>Pomiary przy wykopach w terenie równinnym i nizinnym -wytyczenie i inwentaryzacja
geodezyjna</t>
  </si>
  <si>
    <t>Wykopy oraz przekopy wykonywane koparkami podsi biernymi 0.60 m3 na odkład w gruncie kat.I-II-przyj to 80%</t>
  </si>
  <si>
    <t>Wykopy liniowe szer. 0.8-1.5 m pod fundamenty, ruroci gi, kolektory w gruntach suchych z wydobyciem urobku łopatą  lub wyciągiem ręcznym, kat. I-II; głębokość do 1.5 m - przyjeto 20%</t>
  </si>
  <si>
    <t>Pełne umocnienie pionowych  ścian wykopów liniowych o głębokości do 3.0 m palami szalunkowymi (wypraskami) w gruntach suchych kat.I-II wraz z rozbiórką (szer.do 1m)</t>
  </si>
  <si>
    <t>Igłofiltry o śr. do 50 mm wpłukiwane w grunt bezpośrednio bez obsypki na gł. do 4 m</t>
  </si>
  <si>
    <t>Pompowanie zestawami igłofiltrowymi</t>
  </si>
  <si>
    <t>m-g</t>
  </si>
  <si>
    <t>Przewierty maszyną do wierceń poziomych rurami PEHD RC do wody PE100 śr. 160 mm w gruntach kat.I-II</t>
  </si>
  <si>
    <t>Podłoża pod kanały i obiekty z materiałów sypkich grub. 10 cm</t>
  </si>
  <si>
    <t>Rura f160mm PEHD do wody PE100 PN10 SDR17</t>
  </si>
  <si>
    <t>Rura f125mm PEHD do wody PE100 PN10 SDR17</t>
  </si>
  <si>
    <t>Rura f110mm PEHD do wody PE100 PN10 SDR17</t>
  </si>
  <si>
    <t>Rura f32mm PEHD do wody PE100 PN10 SDR11</t>
  </si>
  <si>
    <t>Sieci wodociągowe - połączenie rur polietylenowych ciśnieniowych PE, PEHD metodą zgrzewania czołowego o  śr.zewnętrznej 160 mm</t>
  </si>
  <si>
    <t>Sieci wodociągowe - połączenie rur polietylenowych ciśnieniowych PE, PEHD
metodą zgrzewania czołowego o śr.zewn trznej 110 mm</t>
  </si>
  <si>
    <t>Mufa elektrooporowa z PE100  śr. 160 mm</t>
  </si>
  <si>
    <t>Mufa elektrooporowa z PE100  śr. 125 mm</t>
  </si>
  <si>
    <t>Mufa elektrooporowa z PE100  śr. 110 mm</t>
  </si>
  <si>
    <t>Mufa elektrooporowa PE100 śr. 32mm</t>
  </si>
  <si>
    <t>Hydranty pożarowe nadziemne o  śr. 80 mm z zasuwą Dn80</t>
  </si>
  <si>
    <t>Zasuwa do wody kołnierzowa DN150 z żeliwa sferoidalnego z obudową i skrzynką do zasuw</t>
  </si>
  <si>
    <t>Zasuwa do wody kołnierzowa DN100 z żeliwa sferoidalnego z obudową i
skrzynką do zasuw</t>
  </si>
  <si>
    <t>Zawór kulowy PE-HD D32PE z obudową i skrzynką do zasuw</t>
  </si>
  <si>
    <t>Trójnik kołnierzowy redukcyjny z  żel. sferoidalnego dn=150/100</t>
  </si>
  <si>
    <t>Trójnik kołnierzowy redukcyjny z  żel. sferoidalnego dn=150/80</t>
  </si>
  <si>
    <t>Trójnik kołnierzowy redukcyjny z  żel. sferoidalnego dn=150/50</t>
  </si>
  <si>
    <t>Trójnik kołnierzowy redukcyjny z  żel. sferoidalnego dn=100/80</t>
  </si>
  <si>
    <t>Trójnik bosy z PE  śr. 110 mm</t>
  </si>
  <si>
    <t>Zwężka dwukołnierzowa z żeliwa sferoidalnego DN100/80</t>
  </si>
  <si>
    <t>Złącze rurowo - kołnierzowe DN80</t>
  </si>
  <si>
    <t>Tuleja kołnierzowa 160 PE z kołnierzem luźnym DN150</t>
  </si>
  <si>
    <t>Tuleja kołnierzowa 125 PE z kołnierzem luźnym DN100</t>
  </si>
  <si>
    <t>Tuleja kołnierzowa 110 PE z kołnierzem luźnym DN100</t>
  </si>
  <si>
    <t>Kolano elektrooporowe de160mm PE 90 st</t>
  </si>
  <si>
    <t>Kolano elektrooporowe de110mm PE 90 st</t>
  </si>
  <si>
    <t>Kolano bose  śr. 125mm 30st</t>
  </si>
  <si>
    <t>Kolano bose z PE  śr. 160 mm 30st</t>
  </si>
  <si>
    <t>Łuk bosy śr. 125mm 60 st.</t>
  </si>
  <si>
    <t>Kolano bose śr. 110mm 30st.</t>
  </si>
  <si>
    <t>Trójnik bosy redukcyjny z PE śr. 110/63 mm</t>
  </si>
  <si>
    <t>Trójnik bosy śr.110mm PE</t>
  </si>
  <si>
    <t>Mufa elektrooporowa red. 63/32mm PE</t>
  </si>
  <si>
    <t>Mufa elektrooporowa red. 160/125mm PE</t>
  </si>
  <si>
    <t>Mufa elektrooporowa red. 110/63mm PE</t>
  </si>
  <si>
    <t>Kolumna z zaworem napowietrzająco - odpowietrzającym</t>
  </si>
  <si>
    <t>Rury ochronne o śr.nom.160 mm</t>
  </si>
  <si>
    <t>Rury ochronne o śr.nom.180 mm</t>
  </si>
  <si>
    <t>Rury ochronne o śr.nom.225 mm</t>
  </si>
  <si>
    <t>Przeciaganie rurociągów przewodowych o śr.nominalnej 100-300 mm w rurach ochronnych</t>
  </si>
  <si>
    <t>Próba wodna szczelności sieci wodociągowych</t>
  </si>
  <si>
    <t>200m - 1 prób</t>
  </si>
  <si>
    <t>Dezynfekcja rurociągów sieci wodociągowych</t>
  </si>
  <si>
    <t>Jednokrotne płukanie sieci wodociągowej</t>
  </si>
  <si>
    <t>odc. 200 m</t>
  </si>
  <si>
    <t>Oznakowanie trasy rurociągu ułoąonego w ziemi taśmą z tworzywa sztucznego z wkładką magnetyczną</t>
  </si>
  <si>
    <t>Obsypanie rurociągu do wys. 30 cm ponad poziom rury - uwaga: uwzględnić materiał</t>
  </si>
  <si>
    <t>Zasypywanie wykopów liniowych o  ścianach pionowych głębokości do 1.5 m i szerokości 0.8-1.5 m; kat. gr. III-IV</t>
  </si>
  <si>
    <t>Zagęszczenie nasypów zagęszczarkami; grunty sypkie kat. I-III</t>
  </si>
  <si>
    <t>Roboty ziemne wykonywane koparkami podsiębiernymi 0.60 m3 w ziemi kat. IIII uprzednio zmagazynowanej w hałdach z transportem urobku samochodami samowyładowczymi na wymaganą odległość</t>
  </si>
  <si>
    <t>Opłata za składowanie ziemi</t>
  </si>
  <si>
    <t>Oznakowanie trasy rurociągu na słupku betonowym</t>
  </si>
  <si>
    <t>2.2.</t>
  </si>
  <si>
    <t>2.2.1</t>
  </si>
  <si>
    <t>Roboty nawierzchniowe - sieć wodociągowa</t>
  </si>
  <si>
    <t>Warstwy odsączające wykonane i zagęszczane mechanicznie o gr.10 cm</t>
  </si>
  <si>
    <t>Ława pod krawężniki betonowa z oporem 26-75 pojazdów na godzinę</t>
  </si>
  <si>
    <t>Ręczne plantowanie powierzchni gruntu rodzimego kat.I-III</t>
  </si>
  <si>
    <t>Wykonanie trawników dywanowych siewem na gruncie kat.I-II bez nawożenia</t>
  </si>
  <si>
    <t>Utylizacja gruzu betonowego</t>
  </si>
  <si>
    <t>Utylizacja asfaltu</t>
  </si>
  <si>
    <t>Demontaż rurociągu istniejącego - kolizyjne uzbrojenie podziemne</t>
  </si>
  <si>
    <t>Regulacja pionowa studzienek dla zaworów wodociągowych i gazowych</t>
  </si>
  <si>
    <t>Regulacja pionowa studzienek dla włazów kanałowych</t>
  </si>
  <si>
    <t>Regulacja pionowa studzienek dla studzienek telefonicznych</t>
  </si>
  <si>
    <t>Regulacja pionowa studzienek dla kratek ściekowych ulicznych</t>
  </si>
  <si>
    <t>2.2.2</t>
  </si>
  <si>
    <t>Roboty ziemne i odwodnienie wykopów - sieć wodociągowa</t>
  </si>
  <si>
    <t>Roboty pomiarowe przy liniowych robotach ziemnych - trasa drogi w terenie równinnym</t>
  </si>
  <si>
    <t>Mechaniczne rozebranie nawierzchni z mieszanek mineralno-bitumicznych o grubości 15 cm 26-75 pojazdów na godzinę</t>
  </si>
  <si>
    <t>Przywóz tłucznia (do podbudowy) samochodami skrzyniowymi na odległość 15 km</t>
  </si>
  <si>
    <t>Wykonanie i zagęszczenie mechanicze warstwy odsączającej w korycie lub na całej szerokości drogi - grubość warstwy po zag. 15 cm 26-75 pojazdów na godzinę &lt;podsypka&gt;</t>
  </si>
  <si>
    <t>Podbudowa z kruszywa łamanego - warstwa dolna o grubości po zagęszczeniu 15 cm 26-75 pojazdów na godzinę</t>
  </si>
  <si>
    <t>Podbudowa z kruszywa łamanego - warstwa górna o grubości po zagęszczeniu 10 cm 26-75 pojazdów na godzinę</t>
  </si>
  <si>
    <t>Mechaniczne oczyszczenie i skropienie emulsją asfaltową na zimno podbudowy tłuczniowej lub z gruntu stabilizowanego cementem; zużycie emulsji 0, 8 kg/m2 26-75 pojazdów na godzinę</t>
  </si>
  <si>
    <t>Transport mieszanki mineralno-bitumicznej z wytworni do miejsca wbudowania na odległość do 0.5 km środkami transportu o ładowności ponad 5.0 do 10.0 t</t>
  </si>
  <si>
    <t>Dodatek za transport mieszanki mineralno-bitumicznej z wytwórni do miejsca wbudowania na odległość powyżej 0.5 km środkami transportu o ładowności ponad 5.0 do 10.0 t - za każde 0.5 km</t>
  </si>
  <si>
    <t>Nawierzchnie z mieszanek mineralno-bitumicznych asfaltowych o grubości 5 cm (warstwa wiążąca) - obok czynnego pasa jezdni (26-75 poj)</t>
  </si>
  <si>
    <t>Mechaniczne oczyszczenie i skropienie emulsją asfaltową na zimno podbudowy lub nawierzchni betonowej/bitumicznej; zużycie emulsji 0,5 kg/m2 26- 75 pojazdów na godzinę</t>
  </si>
  <si>
    <t>Roboty remontowe - frezowanie nawierzchni bitumicznej o gr. 4 cm z wywozem materiału z rozbiórki na odl. do 1 km 26-75 pojazdów na godzinę</t>
  </si>
  <si>
    <t>Warstwa przeciwspękaniowa pod warstwy bitumiczne. Ułożenie w miejscu wykopu oraz na styku nowej warstwy ścieralnej geosiatki z włókien szklanych na podkładzie z włókniny, 26-75 pojazdów na godzinę</t>
  </si>
  <si>
    <t>Rozebranie nawierzchni z kostki brukowej betonowej o grubości 8 cm na podsypce cementowo-piaskowej</t>
  </si>
  <si>
    <t>Mechaniczne rozebranie podbudowy z kruszywa kamiennego o grubości 15 cm</t>
  </si>
  <si>
    <t>Podbudowa z kruszywa łamanego - warstwa górna o grubości po zagęszczeniu 15 cm</t>
  </si>
  <si>
    <t>Mechaniczne rozebranie nawierzchni z betonu o grubości 12 cm 26-75 pojazdów na godzinę</t>
  </si>
  <si>
    <t>Mechaniczne rozebranie podbudowy z kruszywa kamiennego o grubości 15 cm 26-75 pojazdów na godzinę</t>
  </si>
  <si>
    <t>Mechaniczne rozebranie podbudowy z kruszywa kamiennego - dalszy 1 cm grubości 26-75 pojazdów na godzinę</t>
  </si>
  <si>
    <t>Wykonanie i zagęszczenie mechanicze warstwy odsączającej w korycie lub na całej szerokości drogi - grubość warstwy po zag. 15 cm 26-75 pojazdów na godzinę</t>
  </si>
  <si>
    <t>Mechaniczne oczyszczenie i skropienie emulsją asfaltową na zimno podbudowy tłuczniowej lub z gruntu stabilizowanego cementem; zużycie emulsji 0,8 kg/m2 26-75 pojazdów na godzinę; &lt;j.bet.&gt;</t>
  </si>
  <si>
    <t>Mechaniczna rozbiórka krawężników betonowych 15x30 cm wraz z ławą z wywozem na odl. do 1 km 26-75 pojazdów na godzinę</t>
  </si>
  <si>
    <t>Rozebranie chodników, wysepek przystankowych i przejść dla pieszych z płyt betonowych 50x50x7 cm na podsypce cementowo-piaskowej 26-75 pojazdów na godzinę</t>
  </si>
  <si>
    <t>Warstwy odsączające zagęszczane mechanicznie o gr.10 cm - obok czynnego pasa jezdni (26-75 poj)</t>
  </si>
  <si>
    <t>Chodniki z płyt betonowych 50x50x7 cm na podsypce cementowo-piaskowej z wypełnieniem spoin zaprawą cementową 26-75 pojazdów na godzinę</t>
  </si>
  <si>
    <t>Załadowanie gruzu koparko-ładowarką przy obsłudze na zmianę roboczą przez 3 samochody samowyładowcze</t>
  </si>
  <si>
    <t>Załadowanie asfaltu koparko-ładowarką przy obsłudze na zmianę roboczą przez 3 samochody samowyładowcze</t>
  </si>
  <si>
    <t xml:space="preserve">Transport złomu samochodem skrzyniowym z załadunkiem i wyładunkiem mechanicznym na wymaganą odległość </t>
  </si>
  <si>
    <t>godz.</t>
  </si>
  <si>
    <t>Kanały rurowe - podłoża z materiałów sypkich o grubości 20 cm (podsypka)</t>
  </si>
  <si>
    <t>Kanały rurowe - podłoża z materiałów sypkich o grubości 10 cm &lt;obsypka&gt;</t>
  </si>
  <si>
    <t>Wywóz ziemi samochodami skrzyniowymi na odległość 15 km grunt.kat. III</t>
  </si>
  <si>
    <t>Roboty montażowe - sieć wodociągowa</t>
  </si>
  <si>
    <t>2.2.3</t>
  </si>
  <si>
    <t>Roboty ziemne wykon.koparkami podsiębiernymi o poj.łyżki 0.25 m3 w gr.kat.III z transp.urobku samochod.samowyładowczymi na odległość do 1 km (50% całości wykopów)</t>
  </si>
  <si>
    <t>Wykopy liniowe pod fundamenty, rurociągi, kolektory w gruntach suchych kat.III-IV z wydobyciem urobku łopatą lub wyciągiem ręcznym głębokość do 3 m -szerokość 0.8-1.5 m, (50% całości wykopów)</t>
  </si>
  <si>
    <t>Wykopy jamiste wykonywane koparkami podsiębiernymi 0.15 m3 na odkład w gruncie kat.III &lt;wykopy pod studnie&gt;</t>
  </si>
  <si>
    <t>Igłofiltry o śr.do 50 mm montowane w uprzednio wpłukanej rurze obsadowej z obsypką na głębok.do 4 m</t>
  </si>
  <si>
    <t>Pompowanie próbne pomiarowe lub oczyszcząjace przy śr.otw. 150-500 mm</t>
  </si>
  <si>
    <t>Pełne umocnienie pionowych ścian wykopów liniowych o głębok.do 3.0 m wypraskami w grunt.nawodnionych kat.III-IV wraz z rozbiór.(szer.do 1m)</t>
  </si>
  <si>
    <t>Pełne umocnienie pionowych ścian wykopów liniowych o głębok.do 3.0 m wypraskami w grunt.suchych kat.III-IV wraz z rozbiór.(szer.2.0m)</t>
  </si>
  <si>
    <t>Przywóz piasku samochodami skrzyniowymi na odległość 5 km grunt.kat. III (podsypka+obsypka)</t>
  </si>
  <si>
    <t>Zasypywanie wykopów liniowych i jamistych o ścianach pionowych głębokości do 3.0 m i szerokości 0.8-1.5 m; kat. gr. I-II</t>
  </si>
  <si>
    <t>Sieci wodociągowe w miastach - rurociągi z polietylenu (PE 100 SDR 11)
trójwarstwowe łączone metodą zgrzewania o śr.zewn. 180 mm - wykopy
umocnione nawodnione</t>
  </si>
  <si>
    <t>Sieci wodociągowe w miastach - rurociągi z polietylenu niskociśnieniowego
(PE 100 SDR 17) łączone metodą zgrzewania o śr.zewn. 160 mm - wykopy
umocnione nawodnione</t>
  </si>
  <si>
    <t>Sieci wodociągowe w miastach - rurociągi z polietylenu niskociśnieniowego
(PE 100 SDR 17) łączone metodą zgrzewania o śr.zewn. 125 mm - wykopy
umocnione nawodnione</t>
  </si>
  <si>
    <t>Sieci wodociągowe w miastach - rurociągi z polietylenu niskociśnieniowego
(PE 100 SDR 17) łączone metodą zgrzewania o śr.zewn. 90 mm - wykopy
umocnione nawodnione</t>
  </si>
  <si>
    <t>Sieci wodociągowe w miastach - rurociągi z polietylenu niskociśnieniowego
(PE 100 SDR 17) łączone metodą zgrzewania o śr.zewn. 63 mm - wykopy
umocnione nawodnione</t>
  </si>
  <si>
    <t>Montaż kształtek polietylenowych o śr. zewn. 180 mm łączone metodą
zgrzewania - wykopy umocnione nawodnione</t>
  </si>
  <si>
    <t>Montaż kształtek polietylenowych o śr. zewn. 125 - 160 mm łączone metodą
zgrzewania - wykopy umocnione nawodnione</t>
  </si>
  <si>
    <t>Montaż kształtek polietylenowych o śr. zewn. 90 mm łączone metodą zgrzewania
- wykopy umocnione nawodnione</t>
  </si>
  <si>
    <t>Sieci wodociągowe - połączenie rur polietylenowych ciśnieniowych PE,
PEHD za pomocą kształtek elektrooporowych o śr.zewnętrznej 63 mm</t>
  </si>
  <si>
    <t>Montaż siodła z króćcem z frezem D 160-63 PE 100 SDR 11</t>
  </si>
  <si>
    <t>Montaż siodła z króćcem z frezem D 160-32 PE 100 SDR 11</t>
  </si>
  <si>
    <t>Sieci wodociągowe w miastach - kształtki żeliwne przejściowe do rur azbestowo-
cementowych o śr.nom. 100 mm - wykopy umocnione nawodnione</t>
  </si>
  <si>
    <t>Zaślepienie rurociągów odciętych poprzez zabetonowanie końców rur o śr.
80-200 mm</t>
  </si>
  <si>
    <t>m3 bet.</t>
  </si>
  <si>
    <t>Zasuwy z żeliwa sferoidalnego z zabezpieczeniem antykorozyjnym, kołnierzowe
o śr.150 mm montowane na rurociągach PE (z obudową i skrzynką
uliczną)</t>
  </si>
  <si>
    <t>Zasuwy z żeliwa sferoidalnego z zabezpieczeniem antykorozyjnym, kołnierzowe
o śr.125 mm montowane na rurociągach PE (z obudową i skrzynką
uliczną)</t>
  </si>
  <si>
    <t>Zasuwy z żeliwa sferoidalnego z zabezpieczeniem antykorozyjnym, kołnierzowe
o śr.50 mm montowane na rurociągach PE (z obudową i skrzynką
uliczną)</t>
  </si>
  <si>
    <t>Hydranty pożarowe nadziemne o śr. 80 mm wraz z zasuwą kołnierzową o śr
80 mm (z obudową i skrzynką uliczną)</t>
  </si>
  <si>
    <t>Studnie rewizyjne z kręgów betonowych o śr. 1500 mm w gotowym wykopie
o głębokości do 2,50 m</t>
  </si>
  <si>
    <t>stud.</t>
  </si>
  <si>
    <t>Układanie mieszanki betonowej pojemnikiem do betonu - bloki oporowe</t>
  </si>
  <si>
    <t>Przewierty o długości do 30 m maszyną do wierceń poziomych WP 15/25
rurami o śr. zewn. 180 mm (PE100 RC XSC 50/PE 100 RC) w gruntach
kat.III-IV</t>
  </si>
  <si>
    <t>Próba szczelności sieci wodociągowych z rur z tworzyw sztucznych ( PE ) o
śr.nom. do 100 mm</t>
  </si>
  <si>
    <t>prób.</t>
  </si>
  <si>
    <t>Próba szczelności sieci wodociągowych z rur z tworzyw sztucznych ( PE ) o
śr.nom. 150 mm</t>
  </si>
  <si>
    <t>Próba szczelności sieci wodociągowych z rur z tworzyw sztucznych ( PE ) o
śr.nom. 200 mm</t>
  </si>
  <si>
    <t>Dezynfekcja rurociągów sieci wodociągowych o śr.nominalnej do 150 mm</t>
  </si>
  <si>
    <t>Oznakowanie trasy wodociągu ułożonego w ziemi taśmą z tworzywa sztucznego
- grunty nawodnione</t>
  </si>
  <si>
    <t>Oznakowanie trasy rurociągu tabliczkami na słupku betonowym</t>
  </si>
  <si>
    <t>Geodezyjny pomiar powykonawczy trasy sieci wodociągowej</t>
  </si>
  <si>
    <t>Roboty nawierzchniowe - przyłącza i instalacje zewnętrzne</t>
  </si>
  <si>
    <t>2.2.4</t>
  </si>
  <si>
    <t>Roboty remontowe - cięcie piłą nawierzchni bitumicznych na gł. 6-10 cm 26- 75 pojazdów na godzinę</t>
  </si>
  <si>
    <t>Mechaniczne rozebranie podbudowy z kruszywa kamiennego o grubości 15 cm 26-75 pojazdów na godzinę &lt;jezd. - dolna warstwa podbudowy&gt;</t>
  </si>
  <si>
    <t>Mechaniczne rozebranie podbudowy z kruszywa kamiennego - dalszy 1 cm grubości 26-75 pojazdów na godzinę &lt;jezd. - górna warstwa podbudowy&gt;</t>
  </si>
  <si>
    <t>Przywóz piasku samochodami skrzyniowymi pod w-wy konstrukcje nawierzchni na odległość 5 km grunt.kat. I-II</t>
  </si>
  <si>
    <t>Przywóz elementów sztukowych przy ręcznym załadowaniu i wyładowaniu samochodem skrzyniowym na wymaganą odległość</t>
  </si>
  <si>
    <t>Nawierzchnia z mieszanek mineralno-bitumicznych grysowych - warstw ścieralna asfaltowa - grubość po zagęszcz. 5 cm 26-75 pojazdów na godzinę</t>
  </si>
  <si>
    <t>Nawierzchnie z kostki brukowej betonowej grubość 8 cm na podsypce cementowo- piaskowej</t>
  </si>
  <si>
    <t>Rozebranie nawierzchni z kostki brukowej betonowej o grubości 6 cm, na podsypce cementowo-piaskowej &lt;chodniki z polbruku&gt;</t>
  </si>
  <si>
    <t>Warstwy odsączające wykonane i zagęszczane mechanicznie o gr.10 cm &lt; podsypka piaskowa&gt;</t>
  </si>
  <si>
    <t>Nawierzchnie z kostki brukowej betonowej grubość 6 cm na podsypce cementowo- piaskowej</t>
  </si>
  <si>
    <t>Krawężniki betonowe wystające o wymiarach 15x30 cm na podsypce cementowo- piaskowej 26-75 pojazdów na godzinę</t>
  </si>
  <si>
    <t>Wywiezienie gruzu z terenu rozbiórki przy mechanicznym załadowaniu i wyładowaniu samochodem samowyładowczym na wymaganą odległość</t>
  </si>
  <si>
    <t>Wywiezienie gruzu asfaltowego z terenu rozbiórki przy mechanicznym załadowaniu i wyładowaniu samochodem samowyładowczym na odległość 15 km</t>
  </si>
  <si>
    <t>Transport złomu samochodem skrzyniowym z załadunkiem i wyładunkiem mechanicznym na odległość 15 km</t>
  </si>
  <si>
    <t>2.2.5</t>
  </si>
  <si>
    <t>Roboty ziemne i odwodnienie wykopów - przyłącza i instalacje zewnętrzne</t>
  </si>
  <si>
    <t>Przywóz piasku samochodami skrzyniowymi na odległość 5 km grunt.kat. III</t>
  </si>
  <si>
    <t>2.2.6</t>
  </si>
  <si>
    <t>Roboty montażowe - przyłącza i instalacje zewnętrzne</t>
  </si>
  <si>
    <t>Sieci wodociągowe w miastach - rurociągi z polietylenu niskociśnieniowego (PE 100 SDR 17) łączone metodą zgrzewania o śr.zewn. 160 mm - wykopy umocnione nawodnione</t>
  </si>
  <si>
    <t>Wykopy liniowe o ścianach pionowych pod fundamenty, rurociągi, kolektory w gruntach suchych kat.III-IV z wydobyciem urobku łopatą lub wyciągiem ręcznym; głębokość do 1.5 m, szerokość 0.8-1.5 m (50% całości wykopów)</t>
  </si>
  <si>
    <t>Ażurowe umocnienie pionowych ścian wykopów liniowych o głębok.do 1.50 m wypraskami w grunt.suchych kat.III-IV wraz z rozbiór.(szer.do 1m)</t>
  </si>
  <si>
    <t>Pełne umocnienie pionowych ścian wykopów szerokoprzestrzennych o głębok. do 3.0 m wypraskami w grunt.suchych kat.III-IV wraz z rozbiór. (szer.1.70m)</t>
  </si>
  <si>
    <t>Studzienki wodomierzowe - podłoża z materiałów sypkich o grubości 10 cm metoda stabilizacji cementem (podsypka)</t>
  </si>
  <si>
    <t>Studzienki wodomierzowe - podłoża z materiałów sypkich o grubości 10 cm metoda stabilizacji cementem &lt;obsypka&gt;</t>
  </si>
  <si>
    <t>Przywóz cementu samochodami skrzyniowymi na odległość 15 km (podsypka+ obsypka - studnie)</t>
  </si>
  <si>
    <t>2.3.</t>
  </si>
  <si>
    <t>Sieci wodociągowe w miastach - rurociągi z polietylenu (PE 100 SDR 11) trójwarstwowe łączone metodą zgrzewania o śr.zewn. 110 mm - wykopy umocnione nawodnione</t>
  </si>
  <si>
    <t>Sieci wodociągowe w miastach - rurociągi z polietylenu niskociśnieniowego (PE 100 SDR 17) łączone metodą zgrzewania o śr.zewn. 90 mm - wykopy umocnione nawodnione</t>
  </si>
  <si>
    <t>Sieci wodociągowe w miastach - rurociągi z polietylenu niskociśnieniowego (PE 100 SDR 17) łączone metodą zgrzewania o śr.zewn. 63 mm - wykopy umocnione nawodnione</t>
  </si>
  <si>
    <t>Montaż wodociągu z polietylenu (PE 100 SDR17) o śr.zewn. 40 mm montowanego przy użyciu sprzętu ręcznego - wykopy umocnione - grunty nawodnione</t>
  </si>
  <si>
    <t>Montaż rurociągów z rur polietylenowych (PE100 SDR17) o śr. zewn. 32 mm z rur w zwojach - wykopy umocnione - grunty nawodnione</t>
  </si>
  <si>
    <t>Studzienki wodomierzowe tworzywowe (HDPE) z rurami przyłączeniowymi oraz włazem żeliwnym, śr. 1500 mm, wys. 2,0 m</t>
  </si>
  <si>
    <t>Studzienki wodomierzowe tworzywowe (HDPE) z rurami przyłączeniowymi oraz włazem żeliwnym, śr. 1500 mm, wys. 1,80 m</t>
  </si>
  <si>
    <t>Studzienki wodomierzowe tworzywowe (HDPE) z rurami przyłączeniowymi oraz włazem żeliwnym, śr. 1000 mm, wys. 2,00 m</t>
  </si>
  <si>
    <t>Studzienki wodomierzowe tworzywowe (HDPE) z rurami przyłączeniowymi oraz włazem żeliwnym, śr. 1000 mm, wys. 1,80 m</t>
  </si>
  <si>
    <t>Montaż kształtek polietylenowych o śr. zewn. 160 mm łączone metodą zgrzewania - wykopy umocnione nawodnione</t>
  </si>
  <si>
    <t>Montaż kształtek polietylenowych o śr. zewn. 110 mm łączone metodą zgrzewania - wykopy umocnione nawodnione</t>
  </si>
  <si>
    <t>Montaż kształtek polietylenowych o śr. zewn. 90 mm łączone metodą zgrzewania - wykopy umocnione nawodnione</t>
  </si>
  <si>
    <t>Sieci wodociągowe - połączenie rur polietylenowych ciśnieniowych PE, PEHD za pomocą kształtek elektrooporowych o śr.zewnętrznej 63-32 mm</t>
  </si>
  <si>
    <t>Zaślepienie rurociągów odciętych poprzez zabetonowanie końców rur o śr. 32-100 mm</t>
  </si>
  <si>
    <t>Zasuwy z żeliwa sferoidalnego z zabezpieczeniem antykorozyjnym, kołnierzowe o śr.150 mm montowane na rurociągach PE (z obudową i skrzynką uliczną)</t>
  </si>
  <si>
    <t>Zasuwy z żeliwa sferoidalnego z zabezpieczeniem antykorozyjnym, kołnierzowe śr. 100 montowane na rurociągach PE (z obudową i skrzynka uliczną)</t>
  </si>
  <si>
    <t>Zasuwy z żeliwa sferoidalnego z zabezpieczeniem antykorozyjnym, kołnierzowe śr. 80 mm montowane na rurociągach PE (z obudową i skrzynka uliczną)</t>
  </si>
  <si>
    <t>Zasuwy z żeliwa sferoidalnego z zabezpieczeniem antykorozyjnym, kołnierzowe o śr.50 mm montowane na rurociągach PE (z obudową i skrzynką uliczną)</t>
  </si>
  <si>
    <t>Zasuwy do przyłączy domowych o połączeniach mufowych (1 1/4") - wykopy umocnione - grunty nawodnione</t>
  </si>
  <si>
    <t>Zasuwy do przyłączy domowych o połączeniach mufowych (1") - wykopy umocnione - grunty nawodnione</t>
  </si>
  <si>
    <t>Wodomierze skrzydełkowe dystrybucyjne klasy C (Qn=10m3/h, DN=32 mm, G 1 1/2") do wody zimnej z 2 zaworami odcinającymi (G 2")</t>
  </si>
  <si>
    <t>Dodatki za wykonanie obustronnych podejść do wodomierzy skrzydełkowych o śr. nominalnej 32 mm w rurociągach stalowych</t>
  </si>
  <si>
    <t>Wodomierze skrzydełkowe dystrybucyjne klasy C (Qn=2,5m3/h, DN=20 mm, G 1") do wody zimnej z 2 zaworami odcinającymi (G 1")</t>
  </si>
  <si>
    <t>Dodatki za wykonanie obustronnych podejść do wodomierzy skrzydełkowych o śr. nominalnej 20 mm w rurociągach stalowych</t>
  </si>
  <si>
    <t>Wodomierze skrzydełkowe dystrybucyjne klasy C (Qn=16m3/h, DN=40 mm, G 2") do wody zimnej z 2 zaworami odcinającymi (G 2")</t>
  </si>
  <si>
    <t>Dodatki za wykonanie obustronnych podejść do wodomierzy skrzydełkowych o śr. nominalnej 40 mm w rurociągach stalowych</t>
  </si>
  <si>
    <t>Wodomierze skrzydełkowe dystrybucyjne klasy C (Qn= 63m3/h, DN= 80mm) do wody zimnej z 1 zasuwą odcinającą (DN80) w obudowie i skrzynce ulicznej</t>
  </si>
  <si>
    <t>Zawory zwrotne (antyskażeniowe) sieci wodociągowych typ EA o śr.nom. 50 mm</t>
  </si>
  <si>
    <t>Zawory zwrotne (antyskażeniowe) sieci wodociągowych typ EA o śr.nom. 25 mm</t>
  </si>
  <si>
    <t>Zawory zwrotne (antyskażeniowe) sieci wodociągowych typ EA o śr.nom. 80 mm</t>
  </si>
  <si>
    <t>Przewierty o długości do 20 m maszyną do wierceń poziomych WP 15/25 rurami o śr. zewn. 110 mm (PE100 RC XSC 50/PE 100 RC) w gruntach kat.III-IV</t>
  </si>
  <si>
    <t>Próba szczelności sieci wodociągowych z rur z tworzyw sztucznych ( PE ) o śr.nom. do 100 mm</t>
  </si>
  <si>
    <t>Próba szczelności sieci wodociągowych z rur z tworzyw sztucznych ( PE ) o śr.nom. 150 mm</t>
  </si>
  <si>
    <t>Oznakowanie trasy wodociągu ułożonego w ziemi taśmą z tworzywa sztucznego - grunty nawodnione</t>
  </si>
  <si>
    <t>Geodezyjny pomiar powykonawczy trasy przyłaczy i instalacji zewnętrznych wodociągowych</t>
  </si>
  <si>
    <t>PRZEBUDOWA SIECI WODOCIĄGOWEJ Z PRZYŁĄCZAMI W UL. STEYERA DZ. NR 271 (WOJSKO), 209/6, 188/133 DO WĘZŁA B WŁĄCZNIE DO ISTNIEJĄCEJ SIECI WODOCIĄGOWEJ PE 125 DZ, NR 190/4 OBRĘB 10 W ŚWINOUJŚCIU</t>
  </si>
  <si>
    <t>BUDOWA SIECI WODOCIĄGOWEJ W UL. KONTRADMIRAŁA WŁODZIMIERZA STEYERA 
W ŚWINOUJŚCIU Z PRZYŁĄCZAMI I ZEWNĘTRZNYMI INSTALACJAMI WODOCIĄGOWYMI DO BUDYNKÓW</t>
  </si>
  <si>
    <t>PRZEBUDOWA KOLEKTORA SANITARNEGO Z PRZEPOMPOWNI P3 UL. GRUNWALDZKA DO OCZYSZCZALNI ŚCIEKÓW W ŚWINOUJŚCIU - ETAP I REALIZACJI</t>
  </si>
  <si>
    <t>2.3.1</t>
  </si>
  <si>
    <t>Rurociag tłoczny ścieków ul. Portowa od węzła R 70 do R 94 - 
Roboty ziemne i montażowe</t>
  </si>
  <si>
    <t>Tymczasowe by-passy z odcinkami rurociągu tłocznego PE o długości 50mb</t>
  </si>
  <si>
    <t>Podłoża pod kanały i obiekty z materiałów sypkich gr. 15 cm</t>
  </si>
  <si>
    <t>Rury żeliwne ciśnieniowe kielichowe o śr. nominalnej 300 mm uszczelki blokowane</t>
  </si>
  <si>
    <t>Obsypka z materiałów sypkich</t>
  </si>
  <si>
    <t>Oznakowanie trasy rurociągu ułożonego w ziemi taśmą z tworzywa sztucznego</t>
  </si>
  <si>
    <t>Jednokrotne płukanie sieci o śr. nominalnej 300 mm</t>
  </si>
  <si>
    <t>Zagęszczenie nasypów ubijakami mechanicznymi; grunty sypkie kat. I-III</t>
  </si>
  <si>
    <t>2.3.2.</t>
  </si>
  <si>
    <t>Nawierzchnie z płyt żelbetowych pełnych (płyty o powierzchni do 3 m2) - rozebranie</t>
  </si>
  <si>
    <t>2.4.</t>
  </si>
  <si>
    <t>Demontaż rurociągu stalowego o złączach o śr.zew. 406/10.0</t>
  </si>
  <si>
    <t>Demontaż rurociągu żeliwnego o śr.nom. 400 mm</t>
  </si>
  <si>
    <t>Roboty ziemne z demontażem nawierzchni</t>
  </si>
  <si>
    <t>2.4.1.</t>
  </si>
  <si>
    <t>2.4.2</t>
  </si>
  <si>
    <t>Roboty instalacyjne</t>
  </si>
  <si>
    <t>Podłoża pod kanały i obiekty z materiałów sypkich grub. 20 cm</t>
  </si>
  <si>
    <t>Rury żeliwne kielichowe sferoidalne łączone na uszczelki o śr. 250 mm</t>
  </si>
  <si>
    <t>Łuki żeliwne sferoidalne 11st o śr. 400 mm wsp do R i S=1,34</t>
  </si>
  <si>
    <t>Łuki żeliwne sferoidalne 22st o śr. 400 mm wsp do R i S=1,34</t>
  </si>
  <si>
    <t>Łuki żeliwne sferoidalne 30st o śr. 400 mm wsp do R i S=1,34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</si>
  <si>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</si>
  <si>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</si>
  <si>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</si>
  <si>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Trójniki żeliwne sferoidalne o śr. 400/200 mm wsp do R i S=1,34</t>
  </si>
  <si>
    <t>Czwórniki żeliwne sferoidalne o śr. 400/400 mm wsp do R i S=1,34</t>
  </si>
  <si>
    <t>Redukcje żeliwne sferoidalne o śr. 400/300 mm wsp do R i S=1,34</t>
  </si>
  <si>
    <t>Zawory zwrotne żeliwne klapowe o śr. 300 mm</t>
  </si>
  <si>
    <t>Zasuwy żeliwne klinowe owalne kołnierzowe o śr.400 mm</t>
  </si>
  <si>
    <t>Zasuwy żeliwne klinowe owalne kołnierzowe o śr.250 mm</t>
  </si>
  <si>
    <t>Zasuwy żeliwne klinowe owalne kołnierzowe o śr.200 mm</t>
  </si>
  <si>
    <t>Deskowanie bloków o przekrojach do 0,06 m2</t>
  </si>
  <si>
    <t>Tuleje dla rur o śr. zewn. 250 mm tuleje</t>
  </si>
  <si>
    <t>Próba szczelności kanałów rurowych o śr.nominalnej 400 mm</t>
  </si>
  <si>
    <t>Próba szczelności kanałów rurowych o śr.nominalnej 200 mm</t>
  </si>
  <si>
    <t>2.4.3.</t>
  </si>
  <si>
    <t>Zasypanie wykopów</t>
  </si>
  <si>
    <t>Podłoża pod kanały i obiekty z materiałów sypkich grub 70 cm</t>
  </si>
  <si>
    <t>Zasypywanie wykopów liniowych o ścianach pionowych głębokości do 3  kat.gr.I-II -szerokość 0.8-1.5 m</t>
  </si>
  <si>
    <t>Zasypywanie wykopów spycharkami z przemieszczeniem gruntu na odl. do 10 m w gruncie kat. I-III</t>
  </si>
  <si>
    <t>Studnie rewizyjne z kręgów betonowych śr. 1400 mm w gotowym wykopie o gł. 3 m</t>
  </si>
  <si>
    <t>Studnie rewizyjne z kręgów betonowych o śr. 1200 mm w gotowym wykopie o głębok. 2,0m wsp do R i S=0,67</t>
  </si>
  <si>
    <t>Rury żeliwne kielichowe sferoidalne łączone na uszczelki o śr. 400 mm wsp do R i S=1,34</t>
  </si>
  <si>
    <t>Transport gruzu samochodem samowyładowczym przy ręcznym załadowaniu i mechanicznym rozładowaniu na wymaganą odległość</t>
  </si>
  <si>
    <t>Igłofiltry o śr.do 50 mm wpłukiwane w grunt bezpośrednio bez obsypki na głębok.do 8 m</t>
  </si>
  <si>
    <t>Pełne umocnienie pionowych ścian wykopów liniowych o głębok.do 3.0 m wypraskami w grunt.suchych kat.I-II wraz z rozbiór.(szer.do 1m)</t>
  </si>
  <si>
    <t>Demontaż konstrukcji podwieszeń rurociągów i kanałów o rozpiętości elementu 4.0 m</t>
  </si>
  <si>
    <t>Montaż konstrukcji podwieszeń rurociągów i kanałów o rozpiętości elementu 4.0 m</t>
  </si>
  <si>
    <t>Demontaż konstrukcji podwieszeń kabli energetycznych i telekomunikacyjnych typu lekkiego o rozpiętości elementu 4.0 m</t>
  </si>
  <si>
    <t>Montaż konstrukcji podwieszeń kabli energetycznych i telekomunikacyjnych typu lekkiego o rozpiętości elementu 4.0 m</t>
  </si>
  <si>
    <t>Przewierty o długości do 40 m maszyną do wierceń poziomych WP 30/60 rurami przeciskowymi z żeliwa sferoidalnego o śr.400mm w gruntach kat.III-IV</t>
  </si>
  <si>
    <t>Ręczne roboty ziemne z transportem urobku samochodami samowyładowczymi na wymaganą odległość (kat.gr.I-II)</t>
  </si>
  <si>
    <t>Wykopy liniowe szer. 0.8-1.5 m pod fundamenty, rurociągi, kolektory w gruntach suchych z wydobyciem urobku łopatą lub wyciągiem ręcznymkat. I-II; głębokość do 3.0 m</t>
  </si>
  <si>
    <t>Roboty ziemne wykonywane koparkami podsiębiernymi o poj.łyżki 0.40 m3 w gr.kat.I-II z transportem urobku samochodami samowyładowczymi na wymaganą odległość</t>
  </si>
  <si>
    <t>Wykopy oraz przekopy wykonywane koparkami podsiębiernymi 0.40 m3 na odkład w gruncie kat.I-II</t>
  </si>
  <si>
    <t>Roboty pomiarowe przy liniowych robotach ziemnych - trasa rurociągów w terenie równinnym</t>
  </si>
  <si>
    <t>Nawierzchnie z płyt żelbetowych pełnych (płyty o powierzchni ponad 3 m2) - budowa-80 % z odzysku</t>
  </si>
  <si>
    <t>Wywiezienie gruzu spryzmowanego samochodami samowyładowczymi na wymaganą odległość wraz z utylizacją gruzu</t>
  </si>
  <si>
    <t>Demontaż rurociągu żeliwnego ciśnieniowego kielichowego o śr. Nominalnej 300 mm wraz z utylizacją</t>
  </si>
  <si>
    <t>Pełne umocnienie pionowych ścian wykopów liniowych o głębokości do 3.0 m palami szalunkowymi (wypraskami) w gruntach suchych kat. I-II wraz z rozbiórką (szerokość do 1m)</t>
  </si>
  <si>
    <t>Wykopy liniowe o ścianach pionowych szerokości 0.8-1.5 m pod fundamenty, rurociągi, kolektory w gruntach suchych z wydobyciem urobku łopatą lub wyciągiem ręcznymkat. I-II; głębokość do 1.5 m-20%</t>
  </si>
  <si>
    <t>Wykopy oraz przekopy wykonywane koparkami podsiębiernymi 0.60 m3 na odkład w gruncie kat. I-II-PRZYJĘTO 80 %</t>
  </si>
  <si>
    <t>Roboty pomiarowe przy liniowych robotach ziemnych - wytyczenie i inwentaryzacja geodezyjna</t>
  </si>
  <si>
    <t>2.5.</t>
  </si>
  <si>
    <t>BUDOWA SIECI WODOCIĄGOWEJ Z PRZYŁĄCZAMI I KANALIZACJI SANITARNEJ 
Z PRZYŁĄCZAMI W UL. STEYERA W ŚWINOUJŚCIU</t>
  </si>
  <si>
    <t>Kształtki żeliwne ciśnieniowe kielichowe o śr. 300 mm-Łącznik rurowy blokowany
do istniejącej rury DN300 żel.</t>
  </si>
  <si>
    <t>Kształtki żeliwne ciśnieniowe kielichowe o śr. 300 mm-Łuk kielichowy 45st.
DN300 żel. Blokowany</t>
  </si>
  <si>
    <t>Kształtki żeliwne ciśnieniowe kielichowe o śr. 300 mm-Łącznik rurowy blokowany
do rury D315 PE</t>
  </si>
  <si>
    <t>Kształtki żeliwne ciśnieniowe kielichowe o śr. 300 mm-Prostki bose DN300 żel.
(między łukami, komora rokadowa)</t>
  </si>
  <si>
    <t>Dostawa i montaż studni z zaworem napowietrzająco - odpowietrzającym
D1500 mm ( zgodnie z rys. nr 3)</t>
  </si>
  <si>
    <t>Próba wodna szczelności sieci z rur żeliwnych ciśnieniowych o śr.nominalnej
300 mm</t>
  </si>
  <si>
    <t>Zasypywanie wykopów liniowych o ścianach pionowych głębokości do 1.5 m i
szerokości 0.8-1.5 m; kat. gr. I-II-20%</t>
  </si>
  <si>
    <t>Roboty ziemne wykonywane koparkami podsiębiernymi 0.60 m3 w ziemi kat. IIII
uprzednio zmagazynowanej w hałdach z transportem urobku samochodami
samowyładowczymi na odległość do 1 km</t>
  </si>
  <si>
    <t>Nakłady uzupełniające za każde dalsze rozpoczęte 0.5 km transportu ponad 1
km samochodami samowyładowczymi po drogach utwardzonych ziemi kat. I-IIza
4 km
Krotność = 8</t>
  </si>
  <si>
    <t>Rurociag tłoczny ścieków - Rozbiórki i odtworzenia nawierzchni drogowych</t>
  </si>
  <si>
    <t>Rury stalowe kwasoodporne o złaczach spawanych o śr.zewnętrznej i grub. ścianek 406.4/10.0 mm</t>
  </si>
  <si>
    <t>Tuleje dla rur o śr. Zewn. 400 mm tuleje</t>
  </si>
  <si>
    <t>Wywóz ziemi samochodami samowyładowczymi na wymaganą odległość grunt.kat. III</t>
  </si>
  <si>
    <t>PRZEBUDOWA KOLEKTORA SANITARNEGO TŁOCZNEGO ZRZUTOWEGO O ŚR. 400 MM Z PRZEPOMPOWNI ŚCIEKÓW P2 NA OCZYSZCZALNIĘ I</t>
  </si>
  <si>
    <t>PRZEBUDOWA KOLEKTORA SANITARNEGO TŁOCZNEGO ZRZUTOWEGO O ŚR. 400 MM Z PRZEPOMPOWNI ŚCIEKÓW P2 NA OCZYSZCZALNIĘ II</t>
  </si>
  <si>
    <t>Roboty pomiarowe przy liniowych robotach ziemnych - trasa kanalizacji w terenie
równinnym</t>
  </si>
  <si>
    <t>Mechaniczne rozebranie nawierzchni z mieszanek mineralno-bitumicznych o
grub. 3 cm</t>
  </si>
  <si>
    <t>Mechaniczne rozebranie nawierzchni z mieszanek mineralno-bitumicznych - dalszy
1 cm grub. krotność 4</t>
  </si>
  <si>
    <t>Ręczne rozebranie nawierzchni z kostki</t>
  </si>
  <si>
    <t>Rozebranie krawężników betonowych 20x30 cm na podsypce cem.piaskowej</t>
  </si>
  <si>
    <t>Rozebranie ław pod krawężniki z betonu</t>
  </si>
  <si>
    <t>Wykopy oraz przekopy wykonywane koparkami podsiębiernymi 0.40 m3 na odkład
w gruncie kat.I-II</t>
  </si>
  <si>
    <t>Roboty ziemne wykonywane koparkami podsiębiernymi o poj.łyżki 0.40 m3 w
gr.kat.I-II z transportem urobku samochodami samowyładowczymi na odległość
do 1 km</t>
  </si>
  <si>
    <t>Wykopy liniowe pod rurociągi w gruntach suchych kat.III-IV z wydobyciem urobku
łopatą lub wyciągiem ręcznym głębokość do 3 m -szerokość 0.8-1.5 m</t>
  </si>
  <si>
    <t>Ręczne roboty ziemne z transportem urobku samochodami samowyładowczymi (
kat.gr.III)</t>
  </si>
  <si>
    <t>Przewierty o długości do 40 m maszyną do wierceń poziomych WP 30/60 rurami
przeciskowymi z żeliwa sferoidalnego o śr.400mm w gruntach kat.I-II</t>
  </si>
  <si>
    <t>Nakłady uzupełn.za każde dalsze rozp. 0.5 km transportu ponad 1 km samochodami
samowyładowczymi po drogach utwardzonych ziemi kat.I-II (przyjęto 5km
wsp=10)</t>
  </si>
  <si>
    <t>Montaż konstrukcji podwieszeń kabli energetycznych i telekomunikacyjnych typu
lekkiego o rozpiętości elementu 4.0 m</t>
  </si>
  <si>
    <t>Demontaż konstrukcji podwieszeń kabli energetycznych i telekomunikacyjnych typu
lekkiego o rozpiętości elementu 4.0 m</t>
  </si>
  <si>
    <t>Montaż konstrukcji podwieszeń rurociągów i kanałów o rozpiętości elementu 4.0
m</t>
  </si>
  <si>
    <t>Demontaż konstrukcji podwieszeń rurociągów i kanałów o rozpiętości elementu
4.0 m</t>
  </si>
  <si>
    <t>Pełne umocnienie pionowych ścian wykopów liniowych o głębok.do 3.0 m wypraskami
w grunt.suchych kat.III-IV wraz z rozbiór.(szer.do 1m)</t>
  </si>
  <si>
    <t>Igłofiltry o śr.do 50 mm wpłukiwane w grunt bezpośrednio bez obsypki na
głębok.do 4 m</t>
  </si>
  <si>
    <t>Transport gruzu samochodem samowyładowczym przy ręcznym załadowaniu i
mechanicznym rozładowaniu na odl.do 1 km</t>
  </si>
  <si>
    <t>Transport gruzu samochodem samowyładowczym przy ręcznym załadowaniu i
mechanicznym rozładowaniu - dodatek za każdy rozpoczęty km ponad 1 km krotność
12</t>
  </si>
  <si>
    <t>Opłata za utylizację asfalty na wysypisku</t>
  </si>
  <si>
    <t>Roboty ziemne</t>
  </si>
  <si>
    <t>Rury żeliwne kielichowe sferoidalne łączone na uszczelki o śr. 400 mm wsp do R
i S=1,34</t>
  </si>
  <si>
    <t>Zawory napowietrzno-odpowietrzające do ścieków żeliwne o śr. 200 mm</t>
  </si>
  <si>
    <t>Zawory zaporowe żeliwne kołnierzowe o śr. 200 mm</t>
  </si>
  <si>
    <t>Studnie rewizyjne z kręgów betonowych śr. 1400 mm w gotowym wykopie o gł. 2,
50m wsp do R i S=0,80</t>
  </si>
  <si>
    <t>Układanie mieszanki betonowej w konstrukcjach - bloki oporowe - transport mieszanki
betonowej pojemnikiem do betonu</t>
  </si>
  <si>
    <t>Tuleje dla rur o o śr. 400 mm</t>
  </si>
  <si>
    <t>Oznakowanie trasy kanalizacji w ziemi taśmą magnetyczną</t>
  </si>
  <si>
    <t>Warstwa przeciwspękaniowa geotkanina poliropylenowa</t>
  </si>
  <si>
    <t>Podbudowa z kruszywa łamanego - warstwa dolna - za każdy dalszy 1 cm
grub.po zagęszcz.krotność 10</t>
  </si>
  <si>
    <t>Podbudowa z kruszywa łamanego - warstwa dolna o grub.po zagęszcz. 15 cm</t>
  </si>
  <si>
    <t>Podbudowa z kruszywa łamanego - warstwa górna - za każdy dalszy 1 cm
grub.po zagęszcz. krotność 12</t>
  </si>
  <si>
    <t>Podbudowa z kruszywa łamanego - warstwa górna o grub.po zagęszcz. 8 cm</t>
  </si>
  <si>
    <t>Podbudowa z mieszanki mineralno-bitumicznej klincowo-żwirowej o lepiszczu asfaltowym
- grub.warstwy po zagęszczeniu 4+3=7 cm</t>
  </si>
  <si>
    <t>Nawierzchnia z mieszanek mineralno-bitumicznych grysowych - warstwa wiążąca
asfaltowa - grub.po zagęszcz. 4+3,30=7,30 cm</t>
  </si>
  <si>
    <t>Nawierzchnia z mieszanek mineralno-bitumicznych grysowych - warstwa ścieralna
asfaltowa - grub.po zagęszcz. 3+1=4 cm</t>
  </si>
  <si>
    <t>Podłoża pod kanały i obiekty z materiałów sypkich grub. 25 cm</t>
  </si>
  <si>
    <t>Zasypywanie wykopów spycharkami z przemieszczeniem gruntu na odl. do 10 m
w gruncie kat. I-III</t>
  </si>
  <si>
    <t>Zasypywanie wykopów liniowych o ścianach pionowych głębokości do 3 m
kat.gr.I-II -szerokość 0.8-1.5 m</t>
  </si>
  <si>
    <t>Ława pod krawężniki betonowa z oporem</t>
  </si>
  <si>
    <t>Krawężniki betonowe wystające o wym. 20x30 cm na podsypce piaskowej</t>
  </si>
  <si>
    <t>Krawężniki betonowe - dod.za ustawienie na łukach o prom.do 10 m</t>
  </si>
  <si>
    <t>Wykopy oraz przekopy wykonywane koparkami podsiębiernymi 0.25 m3 na odkład w gruncie kat. I-II</t>
  </si>
  <si>
    <t>Ręczne wykopy ciągłe lub jamiste ze skarpami o szer. dna do 1,5 m i głębokości do 1,5 m ze złożeniem urobku na odkład (kat. gr. III)</t>
  </si>
  <si>
    <t>Zasypywanie wykopów liniowych o ścianach pionowych głębokości do 1,5 m i szer. 0,8-1,5 m, kat. gr. I-II</t>
  </si>
  <si>
    <t>Montaż konstrukcji podwieszeń kabli energetycznych i telekomunikacyjnych typ ciężki; element o rozpiętości 4 m</t>
  </si>
  <si>
    <t>Igłofiltry o śr.do 50 mm wpłukiwane w grunt bezpośrednio bez obsypki na głębok.do 6 m</t>
  </si>
  <si>
    <t>Igłofiltry o śr.do 50 mm wpłukiwane w grunt bezpośrednio bez obsypki na głębok.do 4 m</t>
  </si>
  <si>
    <t>Pompowanie wody z zestawu igłofiltrów</t>
  </si>
  <si>
    <t>Roboty ziemne kanalizacja</t>
  </si>
  <si>
    <t>Roboty ziemne wodociąg</t>
  </si>
  <si>
    <t>Wykopy oraz przekopy wykonywane koparkami podsiębiernymi 0,25 m3 na odkład w gruncie kat. I-II</t>
  </si>
  <si>
    <t>Zasypywanie wykopów spycharkami (koparko ładowarkami) z przemieszczeniem gruntu na odl. do 10 m w gruncie kat. I-III</t>
  </si>
  <si>
    <t>Montaż konstrukcji podwieszeń kabli energetycznych i telekomunikacyjnych i innych przewodów w wykopie typ lekki, element o rozpiętości 4 m</t>
  </si>
  <si>
    <t>Montaż konstrukcji podwieszeń rurociągów i kanałów o rozpiętości elementu 4,0 m</t>
  </si>
  <si>
    <t>Roboty instalacyjne wodociąg</t>
  </si>
  <si>
    <t>Sieci wodociągowe - montaż rurociągów z rur polietylenowych (PE, PEHD) o śr. zewnętrznej 110 mm, odcinek Z10-W19</t>
  </si>
  <si>
    <t>Sieci wodociągowe - montaż rurociągów z rur polietylenowych (PE, PEHD) o śr. zewnętrznej 63 mm</t>
  </si>
  <si>
    <t>Sieci wodociągowe - montaż rurociągów z rur polietylenowych (PE, PEHD) o śr. zewnętrznej 180 mm</t>
  </si>
  <si>
    <t>Sieci wodociągowe - połączenie rur polietylenowych ciśnieniowych PE, PEHD za pomocą kształtek elektrooporowych o śr.zewnętrznej 90 mm</t>
  </si>
  <si>
    <t>Sieci wodociągowe - kształtki żeliwne ciśnieniowe kołnierzowe o śr. 80 mm króćce dwukołnierzowe DN80 L=1,0 m</t>
  </si>
  <si>
    <t xml:space="preserve">Hydranty pożarowe nadziemne o śr. 80 mm  </t>
  </si>
  <si>
    <t>Sieci wodociągowe - montaż kształtek ciśnieniowych PE, PEHD o połączeniach zgrzewano-kołnierzowych (tuleje kołnierzowe na luźny kołnierz) o śr. zewnętrznej do 110-140 mm</t>
  </si>
  <si>
    <t>Sieci wodociągowe - montaż kształtek ciśnieniowych PE, PEHD o połączeniach zgrzewano-kołnierzowych (tuleje kołnierzowe na luźny kołnierz) o śr. zewnętrznej do 90 mm</t>
  </si>
  <si>
    <t>Sieci wodociągowe - montaż kształtek ciśnieniowych PE, PEHD o połączeniach zgrzewano-kołnierzowych (tuleje kołnierzowe na luźny kołnierz) o śr. zewnętrznej do 160-225 mm</t>
  </si>
  <si>
    <t>Tabliczki informacyjne do zasuw i hydrantów</t>
  </si>
  <si>
    <t>Oznakowanie trasy wodociągu ułożonego w ziemi taśmą z tworzywa sztucznego</t>
  </si>
  <si>
    <t>Zasuwy żeliwne klinowe owalne kołnierzowe z obudową o śr. 150 mm</t>
  </si>
  <si>
    <t>Sieci wodociągowe - rury żeliwne ciśnieniowe kielichowe LKD o śr. nominalnej 200 mm</t>
  </si>
  <si>
    <t>Sieci wodociągowe - rury żeliwne ciśnieniowe kielichowe LKD o śr. nominalnej 80 mm, podejścia pod hydranty</t>
  </si>
  <si>
    <t>Sieci wodociągowe - kształtki żeliwne ciśnieniowe kielichowe z uszczelką gumową przejścia kielichowo kołnierzowe o śr. 200 mm</t>
  </si>
  <si>
    <t>Sieci wodociągowe - kształtki żeliwne ciśnieniowe kielichowe z uszczelką gumową kolana o śr. 200 mm</t>
  </si>
  <si>
    <t>Sieci wodociągowe - kształtki żeliwne ciśnieniowe kołnierzowe o śr. 200 mm, trójnik</t>
  </si>
  <si>
    <t>Sieci wodociągowe - kształtki żeliwne ciśnieniowe kołnierzowe trójnik o śr. 150 mm</t>
  </si>
  <si>
    <t>Zasuwy żeliwne klinowe owalne kołnierzowe z obudową o śr. 50 mm</t>
  </si>
  <si>
    <t>Zasuwy żeliwne klinowe owalne kołnierzowe z obudową o śr. 100 mm</t>
  </si>
  <si>
    <t>Zasuwy żeliwne klinowe owalne kołnierzowe z obudową o śr. 200 mm</t>
  </si>
  <si>
    <t>Jednokrotne płukanie sieci wodociągowej o śr. nominalnej do 150 mm</t>
  </si>
  <si>
    <t>Próba wodna szczelności sieci wodociągowych z rur typu HOBAS, PCW, PVC, PE, PEHD o śr. nominalnej 90-110 mm</t>
  </si>
  <si>
    <t>Jednokrotne płukanie sieci wodociągowej o śr. nominalnej do 200 mm</t>
  </si>
  <si>
    <t>Próba wodna szczelności sieci wodociągowych z rur żeliwnych ciśnieniowych i stalowych o śr. nominalnej 200 mm</t>
  </si>
  <si>
    <t>Dezynfekcja rurociągów sieci wodociągowych o śr.nominalnej do 200-250 mm</t>
  </si>
  <si>
    <t>Wykonanie przecisków o długości do 20 m rurami o śr. nominalnej 300 mm w gruncie kat. I-II</t>
  </si>
  <si>
    <t>Przeciąganie rurociągów przewodowych o śr. nominalnej 100-300 mm w rurach ochronnych - bez ujęcia ceny rury przewodowej (ujęto w pozycji wyżej)</t>
  </si>
  <si>
    <t>Podłoża pod kanały i obiekty z materiałów sypkich o grub. 15 cm</t>
  </si>
  <si>
    <t>Zabezpieczenie istniejących kabli elektrycznych w miejscach skrzyżowań z projektowaną kanalizacją r.o. na kablu</t>
  </si>
  <si>
    <t>Roboty instalacyjne kanalizacja sanitarna</t>
  </si>
  <si>
    <t>Studnie rewizyjne z kręgów betonowych o śr. 1500 mm w gotowym wykopie o głębokości 3 m</t>
  </si>
  <si>
    <t>Studnie rewizyjne z kręgów betonowych o śr. 1500 mm w gotowym wykopie za każde 0,5 m różnicy głębokości</t>
  </si>
  <si>
    <t>[0,5 m] stud.</t>
  </si>
  <si>
    <t>Studnie rewizyjne z kręgów betonowych o śr. 1200 mm w gotowym wykopie o głębokości 3 m</t>
  </si>
  <si>
    <t>Studnie rewizyjne z kręgów betonowych o śr. 1200 mm w gotowym wykopie za każde 0,5 m różnicy głębokości</t>
  </si>
  <si>
    <t>Studnie rewizyjne z kręgów betonowych o śr. 1000 mm w gotowym wykopie o głębokości 3 m</t>
  </si>
  <si>
    <t>Studnie rewizyjne z kręgów betonowych o śr. 1000 mm w gotowym wykopie za każde 0,5 różnicy głębokości</t>
  </si>
  <si>
    <t>Studzienki kanalizacyjne systemowe "WAVIN" o śr. 600 mm - zamknięcie rurą teleskopową</t>
  </si>
  <si>
    <t>Kanały z rur kamionkowych bezkielichowych, łączone za pomocą łączników z PP produkowane zgodnie z normą PN-EN 295-1:2013: Rura kamionkowa DN 150 system E lub G, o wytrzymałości na zgniatanie 40 kN/m</t>
  </si>
  <si>
    <t>Kanały z rur kamionkowych kanalizacyjnych typu "HEPWORTH" o śr. nominalnej 200 mm łączone na mufę-złączkę</t>
  </si>
  <si>
    <t>Kanały z rur kamionkowych bezkielichowych, łączone za pomocą łączników z PP produkowane zgodnie z normą PN-EN 295-1:2013: Rura kamionkowa DN 250 system E lub G, klasa 240 o wytrzymałości na zgniatanie 60 kN/m</t>
  </si>
  <si>
    <t>Kanały z rur kamionkowych bezkielichowych, łączone za pomocą łączników z PP produkowane zgodnie z normą PN-EN 295-1:2013: Rura kamionkowa DN 300 system E lub G, klasa 240 o wytrzymałości na zgniatanie 72 kN/m</t>
  </si>
  <si>
    <t>Kształtki kamionkowe z rur typu "HEPWORTH" o śr. nominalnej 300 mm łączone na mufę-złączkę - trójnik</t>
  </si>
  <si>
    <t>Mechaniczne czyszczenie kanałów kołowych sieci zewn. o śr. 0,25 m wypełnionych osadem do 1/3 wysokości kanału</t>
  </si>
  <si>
    <t>Mechaniczne czyszczenie kanałów kołowych sieci zewn. o śr. 0,30 m wypełnionych osadem do 1/3 wysokości kanału</t>
  </si>
  <si>
    <t>odc. - 1 prób.</t>
  </si>
  <si>
    <t>Próba wodna szczelności kanałów rurowych o śr. nominalnej 200 mm</t>
  </si>
  <si>
    <t>Próba wodna szczelności kanałów rurowych o śr. nominalnej 250 mm</t>
  </si>
  <si>
    <t>Próba wodna szczelności kanałów rurowych o śr. nominalnej 300 mm</t>
  </si>
  <si>
    <t>Pompowanie ścieków na czas budowy danego odcinka na trasie istniejącego kolektora sanitarnego</t>
  </si>
  <si>
    <t>Roboty rozbiórkowe nawierzchni</t>
  </si>
  <si>
    <t>Rozebranie krawężników betonowych 15x30 cm na podsypce piaskowej</t>
  </si>
  <si>
    <t>Mechaniczne rozebranie podbudowy z kruszywa kamiennego o grub. 15 cm</t>
  </si>
  <si>
    <t xml:space="preserve">Rozebranie chodników, wysepek przystankowych i przejść dla pieszych z płyt betonowych 50x50x7 cm na podsypce piaskowej </t>
  </si>
  <si>
    <t xml:space="preserve">Odtworzenie nawierzchni  </t>
  </si>
  <si>
    <t>Podbudowa z kruszywa naturalnego - warstwa dolna o grub. po zagęszczeniu 20 cm - tłuczeń 31,5-63 mm</t>
  </si>
  <si>
    <t>Mechaniczne zagęszczenie warstwy odsączającej w korycie lub na całej szerokości drogi - grub. warstwy po zagęszczeniu 10 cm</t>
  </si>
  <si>
    <t>Układanie nawierzchni chodników i placów z betonowej kostki brukowej gr. 6 i 8 cm - do 10 elementów/m2 - kostka z rozbiórki</t>
  </si>
  <si>
    <t>Ława pod krawężniki z oporerm</t>
  </si>
  <si>
    <t>Krawężniki betonowe wystające o wym. 15x30 cm na podsypce cem.piaskowej - krawężniki z rozbiórki</t>
  </si>
  <si>
    <t>Rozbiórka istniejących kanałów - roboty demontażowe</t>
  </si>
  <si>
    <t>Demontaż rurociągu kamionkowego kielichowego o śr. nom. 400 mm uszczelnionego smołą z pakiem</t>
  </si>
  <si>
    <t>Demontaż rurociągu kamionkowego kielichowego o śr. nom. 200 mm uszczelnionego smołą z pakiem</t>
  </si>
  <si>
    <t>Demontaż rurociągu kamionkowego kielichowego o śr. nom. 250 mm uszczelnionego smołą z pakiem</t>
  </si>
  <si>
    <t>Demontaż rurociągu kamionkowego o śr. 150 mm - w wykopie</t>
  </si>
  <si>
    <t>Demontaż studni rewizyjnych z kręgów betonowych o śr. 1200 mm w gotowym wykopie o głębokości 3 m</t>
  </si>
  <si>
    <t>Demontaż studni rewizyjnych z kręgów betonowych o śr. 1000 mm w gotowym wykopie o głębokości 3 m</t>
  </si>
  <si>
    <t>Demontaż rurociągu z polietylenu 110 mm</t>
  </si>
  <si>
    <t>Przejęcie do utylizacji rurociągu z polietylenu 110 mm</t>
  </si>
  <si>
    <t>Przejęcie do utylizacji gruzu betonowego, ceramicznego</t>
  </si>
  <si>
    <t>Załadunek i wyładunek materiałów budowlanych - samochód skrzyniowy z żurawiem przeładunkowym, masa jednego ładunku do 1,25 t</t>
  </si>
  <si>
    <t>Roboty ziemne wykonywane koparkami przedsiębiernymi o poj. łyżki 0,25 m3 w gr. kat. IV z transportem urobku samochodami samowyładowczymi na wymaganą odłegłość</t>
  </si>
  <si>
    <t>Przewóz materiałów budowlanych na wymaganą odległość po drodze o nawierzchni kl. I</t>
  </si>
  <si>
    <t>Rozbiórka istniejących kanałów - roboty ziemne</t>
  </si>
  <si>
    <t>Mechaniczne zagęszczenie warstwy odsączającej w korycie lub na całej szerokości drogi - grub. warstwy po zagęszczeniu 10 cm - uzupełnienie piaskiem wykopu</t>
  </si>
  <si>
    <t>Przygotowanie terenu pod nasadzenia - drzewa gł.100cm, średnica 100 cm</t>
  </si>
  <si>
    <t>Przygotowanie terenu pod nasadzenia - krzewy gł.30cm</t>
  </si>
  <si>
    <t>Wykonanie nasadzeń rekompensujących - Grab pospolity, wys. ok. 250-300 cm, obwód pnia 8-10 cm</t>
  </si>
  <si>
    <t>Wykonanie nasadzeń rekompensujących - Robinia akacjowa wys. ok. 300-350 cm, obwód pnia 8-10 cm</t>
  </si>
  <si>
    <t>Sadzenie krzewów w terenie płaskim. Berberys Thunberga Summer Sunset</t>
  </si>
  <si>
    <t>Sadzenie krzewów w terenie płaskim. Berberys Thunberga Red Carpet</t>
  </si>
  <si>
    <t>Sadzenie krzewów w terenie płaskim. Berberys Thunberga Aurea</t>
  </si>
  <si>
    <t>Sadzenie krzewów w terenie płaskim. Berberys Thunberga Tiny Gold</t>
  </si>
  <si>
    <t>Sadzenie krzewów w terenie płaskim. Berberys Thunberga Maria</t>
  </si>
  <si>
    <t>Sadzenie krzewów w terenie płaskim. Berberys Thunberga Golden Ring</t>
  </si>
  <si>
    <t>Ułożenie maty antywegetacyjnej z zasypaniem korą gr. 5 cm</t>
  </si>
  <si>
    <t>Ułożenie palisady z PCV wokół zasypki z kory</t>
  </si>
  <si>
    <t>D.02.03.01</t>
  </si>
  <si>
    <t>D.02.03.01e</t>
  </si>
  <si>
    <t xml:space="preserve">Usunięcie  i utylizacja kiosku znajdującego się na działce nr 183/1 obręb 002 </t>
  </si>
  <si>
    <t>Wygrodzenie pełne placu budowy</t>
  </si>
  <si>
    <t>miesiac</t>
  </si>
  <si>
    <t>Zapewnienie nadzoru przyrodniczego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</si>
</sst>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#,##0.00\ _z_ł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10"/>
      <name val="Arial CE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8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7.5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20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6" fillId="3" borderId="5" xfId="0" applyNumberFormat="1" applyFont="1" applyFill="1" applyBorder="1" applyAlignment="1" applyProtection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 wrapText="1"/>
    </xf>
    <xf numFmtId="164" fontId="8" fillId="0" borderId="4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165" fontId="7" fillId="0" borderId="12" xfId="1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4" fillId="3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2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0" fontId="3" fillId="0" borderId="11" xfId="0" quotePrefix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25" xfId="0" quotePrefix="1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5" xfId="0" quotePrefix="1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22" xfId="0" applyNumberFormat="1" applyFont="1" applyFill="1" applyBorder="1" applyAlignment="1" applyProtection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left" vertical="center"/>
    </xf>
    <xf numFmtId="165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3" borderId="28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</cellXfs>
  <cellStyles count="3">
    <cellStyle name="Currency" xfId="1" builtinId="4"/>
    <cellStyle name="Normal" xfId="0" builtinId="0"/>
    <cellStyle name="Normalny 2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14"/>
  <sheetViews>
    <sheetView tabSelected="1" view="pageBreakPreview" topLeftCell="A1300" zoomScaleNormal="100" zoomScaleSheetLayoutView="100" workbookViewId="0">
      <selection activeCell="A1324" sqref="A1324"/>
    </sheetView>
  </sheetViews>
  <sheetFormatPr defaultColWidth="8.88671875" defaultRowHeight="14.4" x14ac:dyDescent="0.3"/>
  <cols>
    <col min="1" max="1" width="6.6640625" style="126" customWidth="1"/>
    <col min="2" max="2" width="8.88671875" style="29"/>
    <col min="3" max="3" width="62.109375" style="39" customWidth="1"/>
    <col min="4" max="4" width="8.88671875" style="25"/>
    <col min="5" max="5" width="8.88671875" style="26"/>
    <col min="6" max="6" width="10.5546875" style="40" customWidth="1"/>
    <col min="7" max="7" width="13.33203125" style="40" customWidth="1"/>
    <col min="8" max="16384" width="8.88671875" style="25"/>
  </cols>
  <sheetData>
    <row r="1" spans="1:7" x14ac:dyDescent="0.3">
      <c r="A1" s="180" t="s">
        <v>697</v>
      </c>
      <c r="B1" s="180"/>
      <c r="C1" s="180"/>
      <c r="F1" s="177" t="s">
        <v>696</v>
      </c>
      <c r="G1" s="177"/>
    </row>
    <row r="3" spans="1:7" ht="58.2" customHeight="1" x14ac:dyDescent="0.3">
      <c r="A3" s="178" t="s">
        <v>695</v>
      </c>
      <c r="B3" s="179"/>
      <c r="C3" s="179"/>
      <c r="D3" s="179"/>
      <c r="E3" s="179"/>
      <c r="F3" s="179"/>
      <c r="G3" s="179"/>
    </row>
    <row r="4" spans="1:7" ht="15" thickBot="1" x14ac:dyDescent="0.35"/>
    <row r="5" spans="1:7" ht="30.6" x14ac:dyDescent="0.3">
      <c r="A5" s="127" t="s">
        <v>0</v>
      </c>
      <c r="B5" s="85" t="s">
        <v>1</v>
      </c>
      <c r="C5" s="85" t="s">
        <v>2</v>
      </c>
      <c r="D5" s="85" t="s">
        <v>3</v>
      </c>
      <c r="E5" s="86" t="s">
        <v>204</v>
      </c>
      <c r="F5" s="87" t="s">
        <v>207</v>
      </c>
      <c r="G5" s="88" t="s">
        <v>208</v>
      </c>
    </row>
    <row r="6" spans="1:7" ht="15" thickBot="1" x14ac:dyDescent="0.35">
      <c r="A6" s="128" t="s">
        <v>209</v>
      </c>
      <c r="B6" s="89" t="s">
        <v>210</v>
      </c>
      <c r="C6" s="89" t="s">
        <v>211</v>
      </c>
      <c r="D6" s="89" t="s">
        <v>212</v>
      </c>
      <c r="E6" s="90" t="s">
        <v>213</v>
      </c>
      <c r="F6" s="91" t="s">
        <v>214</v>
      </c>
      <c r="G6" s="92" t="s">
        <v>215</v>
      </c>
    </row>
    <row r="7" spans="1:7" s="53" customFormat="1" x14ac:dyDescent="0.3">
      <c r="A7" s="129" t="s">
        <v>698</v>
      </c>
      <c r="B7" s="181" t="s">
        <v>699</v>
      </c>
      <c r="C7" s="182"/>
      <c r="D7" s="182"/>
      <c r="E7" s="182"/>
      <c r="F7" s="183"/>
      <c r="G7" s="65"/>
    </row>
    <row r="8" spans="1:7" x14ac:dyDescent="0.3">
      <c r="A8" s="130" t="s">
        <v>205</v>
      </c>
      <c r="B8" s="19"/>
      <c r="C8" s="155" t="s">
        <v>206</v>
      </c>
      <c r="D8" s="156"/>
      <c r="E8" s="156"/>
      <c r="F8" s="157"/>
      <c r="G8" s="66"/>
    </row>
    <row r="9" spans="1:7" x14ac:dyDescent="0.3">
      <c r="A9" s="131"/>
      <c r="B9" s="1"/>
      <c r="C9" s="191" t="s">
        <v>4</v>
      </c>
      <c r="D9" s="191"/>
      <c r="E9" s="191"/>
      <c r="F9" s="191"/>
      <c r="G9" s="63"/>
    </row>
    <row r="10" spans="1:7" x14ac:dyDescent="0.3">
      <c r="A10" s="131"/>
      <c r="B10" s="1"/>
      <c r="C10" s="191" t="s">
        <v>5</v>
      </c>
      <c r="D10" s="191"/>
      <c r="E10" s="191"/>
      <c r="F10" s="191"/>
      <c r="G10" s="63"/>
    </row>
    <row r="11" spans="1:7" x14ac:dyDescent="0.3">
      <c r="A11" s="131"/>
      <c r="B11" s="1"/>
      <c r="C11" s="191" t="s">
        <v>6</v>
      </c>
      <c r="D11" s="191"/>
      <c r="E11" s="191"/>
      <c r="F11" s="191"/>
      <c r="G11" s="63"/>
    </row>
    <row r="12" spans="1:7" ht="7.2" customHeight="1" x14ac:dyDescent="0.3">
      <c r="A12" s="161" t="s">
        <v>209</v>
      </c>
      <c r="B12" s="187" t="s">
        <v>7</v>
      </c>
      <c r="C12" s="188" t="s">
        <v>8</v>
      </c>
      <c r="D12" s="187" t="s">
        <v>9</v>
      </c>
      <c r="E12" s="189">
        <v>1.51</v>
      </c>
      <c r="F12" s="190"/>
      <c r="G12" s="184">
        <f>ROUND(E12*F12,2)</f>
        <v>0</v>
      </c>
    </row>
    <row r="13" spans="1:7" ht="7.2" customHeight="1" x14ac:dyDescent="0.3">
      <c r="A13" s="161"/>
      <c r="B13" s="187"/>
      <c r="C13" s="188"/>
      <c r="D13" s="187"/>
      <c r="E13" s="189"/>
      <c r="F13" s="190"/>
      <c r="G13" s="184"/>
    </row>
    <row r="14" spans="1:7" ht="14.4" customHeight="1" x14ac:dyDescent="0.3">
      <c r="A14" s="131"/>
      <c r="B14" s="1"/>
      <c r="C14" s="191" t="s">
        <v>10</v>
      </c>
      <c r="D14" s="191"/>
      <c r="E14" s="191"/>
      <c r="F14" s="191"/>
      <c r="G14" s="63"/>
    </row>
    <row r="15" spans="1:7" ht="7.2" customHeight="1" x14ac:dyDescent="0.3">
      <c r="A15" s="161" t="s">
        <v>210</v>
      </c>
      <c r="B15" s="187" t="s">
        <v>11</v>
      </c>
      <c r="C15" s="188" t="s">
        <v>12</v>
      </c>
      <c r="D15" s="187" t="s">
        <v>13</v>
      </c>
      <c r="E15" s="189">
        <v>139</v>
      </c>
      <c r="F15" s="190"/>
      <c r="G15" s="184">
        <f>ROUND(E15*F15,2)</f>
        <v>0</v>
      </c>
    </row>
    <row r="16" spans="1:7" ht="7.2" customHeight="1" x14ac:dyDescent="0.3">
      <c r="A16" s="161"/>
      <c r="B16" s="187"/>
      <c r="C16" s="188"/>
      <c r="D16" s="187"/>
      <c r="E16" s="189"/>
      <c r="F16" s="190"/>
      <c r="G16" s="184"/>
    </row>
    <row r="17" spans="1:7" ht="7.2" customHeight="1" x14ac:dyDescent="0.3">
      <c r="A17" s="161" t="s">
        <v>211</v>
      </c>
      <c r="B17" s="187" t="s">
        <v>11</v>
      </c>
      <c r="C17" s="188" t="s">
        <v>14</v>
      </c>
      <c r="D17" s="187" t="s">
        <v>13</v>
      </c>
      <c r="E17" s="189">
        <v>74</v>
      </c>
      <c r="F17" s="190"/>
      <c r="G17" s="184">
        <f>ROUND(E17*F17,2)</f>
        <v>0</v>
      </c>
    </row>
    <row r="18" spans="1:7" ht="7.2" customHeight="1" x14ac:dyDescent="0.3">
      <c r="A18" s="161"/>
      <c r="B18" s="187"/>
      <c r="C18" s="188"/>
      <c r="D18" s="187"/>
      <c r="E18" s="189"/>
      <c r="F18" s="190"/>
      <c r="G18" s="184"/>
    </row>
    <row r="19" spans="1:7" ht="7.2" customHeight="1" x14ac:dyDescent="0.3">
      <c r="A19" s="161" t="s">
        <v>212</v>
      </c>
      <c r="B19" s="187" t="s">
        <v>11</v>
      </c>
      <c r="C19" s="188" t="s">
        <v>15</v>
      </c>
      <c r="D19" s="187" t="s">
        <v>13</v>
      </c>
      <c r="E19" s="189">
        <v>33</v>
      </c>
      <c r="F19" s="190"/>
      <c r="G19" s="184">
        <f t="shared" ref="G19" si="0">ROUND(E19*F19,2)</f>
        <v>0</v>
      </c>
    </row>
    <row r="20" spans="1:7" ht="7.2" customHeight="1" x14ac:dyDescent="0.3">
      <c r="A20" s="161"/>
      <c r="B20" s="187"/>
      <c r="C20" s="188"/>
      <c r="D20" s="187"/>
      <c r="E20" s="189"/>
      <c r="F20" s="190"/>
      <c r="G20" s="184"/>
    </row>
    <row r="21" spans="1:7" ht="7.2" customHeight="1" x14ac:dyDescent="0.3">
      <c r="A21" s="161" t="s">
        <v>213</v>
      </c>
      <c r="B21" s="187" t="s">
        <v>11</v>
      </c>
      <c r="C21" s="188" t="s">
        <v>16</v>
      </c>
      <c r="D21" s="187" t="s">
        <v>13</v>
      </c>
      <c r="E21" s="189">
        <v>13</v>
      </c>
      <c r="F21" s="190"/>
      <c r="G21" s="184">
        <f t="shared" ref="G21" si="1">ROUND(E21*F21,2)</f>
        <v>0</v>
      </c>
    </row>
    <row r="22" spans="1:7" ht="7.2" customHeight="1" x14ac:dyDescent="0.3">
      <c r="A22" s="161"/>
      <c r="B22" s="187"/>
      <c r="C22" s="188"/>
      <c r="D22" s="187"/>
      <c r="E22" s="189"/>
      <c r="F22" s="190"/>
      <c r="G22" s="184"/>
    </row>
    <row r="23" spans="1:7" ht="7.2" customHeight="1" x14ac:dyDescent="0.3">
      <c r="A23" s="161" t="s">
        <v>214</v>
      </c>
      <c r="B23" s="187" t="s">
        <v>11</v>
      </c>
      <c r="C23" s="188" t="s">
        <v>17</v>
      </c>
      <c r="D23" s="187" t="s">
        <v>13</v>
      </c>
      <c r="E23" s="189">
        <v>7</v>
      </c>
      <c r="F23" s="190"/>
      <c r="G23" s="184">
        <f t="shared" ref="G23" si="2">ROUND(E23*F23,2)</f>
        <v>0</v>
      </c>
    </row>
    <row r="24" spans="1:7" ht="7.2" customHeight="1" x14ac:dyDescent="0.3">
      <c r="A24" s="161"/>
      <c r="B24" s="187"/>
      <c r="C24" s="188"/>
      <c r="D24" s="187"/>
      <c r="E24" s="189"/>
      <c r="F24" s="190"/>
      <c r="G24" s="184"/>
    </row>
    <row r="25" spans="1:7" ht="7.2" customHeight="1" x14ac:dyDescent="0.3">
      <c r="A25" s="161" t="s">
        <v>215</v>
      </c>
      <c r="B25" s="187" t="s">
        <v>11</v>
      </c>
      <c r="C25" s="188" t="s">
        <v>18</v>
      </c>
      <c r="D25" s="187" t="s">
        <v>13</v>
      </c>
      <c r="E25" s="189">
        <v>5</v>
      </c>
      <c r="F25" s="190"/>
      <c r="G25" s="184">
        <f t="shared" ref="G25" si="3">ROUND(E25*F25,2)</f>
        <v>0</v>
      </c>
    </row>
    <row r="26" spans="1:7" ht="7.2" customHeight="1" x14ac:dyDescent="0.3">
      <c r="A26" s="161"/>
      <c r="B26" s="187"/>
      <c r="C26" s="188"/>
      <c r="D26" s="187"/>
      <c r="E26" s="189"/>
      <c r="F26" s="190"/>
      <c r="G26" s="184"/>
    </row>
    <row r="27" spans="1:7" ht="7.2" customHeight="1" x14ac:dyDescent="0.3">
      <c r="A27" s="161" t="s">
        <v>216</v>
      </c>
      <c r="B27" s="187" t="s">
        <v>11</v>
      </c>
      <c r="C27" s="188" t="s">
        <v>19</v>
      </c>
      <c r="D27" s="187" t="s">
        <v>13</v>
      </c>
      <c r="E27" s="189">
        <v>2</v>
      </c>
      <c r="F27" s="190"/>
      <c r="G27" s="184">
        <f t="shared" ref="G27" si="4">ROUND(E27*F27,2)</f>
        <v>0</v>
      </c>
    </row>
    <row r="28" spans="1:7" ht="7.2" customHeight="1" x14ac:dyDescent="0.3">
      <c r="A28" s="161"/>
      <c r="B28" s="187"/>
      <c r="C28" s="188"/>
      <c r="D28" s="187"/>
      <c r="E28" s="189"/>
      <c r="F28" s="190"/>
      <c r="G28" s="184"/>
    </row>
    <row r="29" spans="1:7" ht="7.2" customHeight="1" x14ac:dyDescent="0.3">
      <c r="A29" s="161" t="s">
        <v>217</v>
      </c>
      <c r="B29" s="187" t="s">
        <v>11</v>
      </c>
      <c r="C29" s="188" t="s">
        <v>20</v>
      </c>
      <c r="D29" s="187" t="s">
        <v>13</v>
      </c>
      <c r="E29" s="189">
        <v>9</v>
      </c>
      <c r="F29" s="190"/>
      <c r="G29" s="184">
        <f t="shared" ref="G29" si="5">ROUND(E29*F29,2)</f>
        <v>0</v>
      </c>
    </row>
    <row r="30" spans="1:7" ht="7.2" customHeight="1" x14ac:dyDescent="0.3">
      <c r="A30" s="161"/>
      <c r="B30" s="187"/>
      <c r="C30" s="188"/>
      <c r="D30" s="187"/>
      <c r="E30" s="189"/>
      <c r="F30" s="190"/>
      <c r="G30" s="184"/>
    </row>
    <row r="31" spans="1:7" ht="7.2" customHeight="1" x14ac:dyDescent="0.3">
      <c r="A31" s="161" t="s">
        <v>218</v>
      </c>
      <c r="B31" s="187" t="s">
        <v>11</v>
      </c>
      <c r="C31" s="188" t="s">
        <v>21</v>
      </c>
      <c r="D31" s="187" t="s">
        <v>13</v>
      </c>
      <c r="E31" s="189">
        <v>139</v>
      </c>
      <c r="F31" s="190"/>
      <c r="G31" s="184">
        <f t="shared" ref="G31" si="6">ROUND(E31*F31,2)</f>
        <v>0</v>
      </c>
    </row>
    <row r="32" spans="1:7" ht="7.2" customHeight="1" x14ac:dyDescent="0.3">
      <c r="A32" s="161"/>
      <c r="B32" s="187"/>
      <c r="C32" s="188"/>
      <c r="D32" s="187"/>
      <c r="E32" s="189"/>
      <c r="F32" s="190"/>
      <c r="G32" s="184"/>
    </row>
    <row r="33" spans="1:7" ht="7.2" customHeight="1" x14ac:dyDescent="0.3">
      <c r="A33" s="161" t="s">
        <v>219</v>
      </c>
      <c r="B33" s="187" t="s">
        <v>11</v>
      </c>
      <c r="C33" s="188" t="s">
        <v>22</v>
      </c>
      <c r="D33" s="187" t="s">
        <v>13</v>
      </c>
      <c r="E33" s="189">
        <v>74</v>
      </c>
      <c r="F33" s="190"/>
      <c r="G33" s="184">
        <f t="shared" ref="G33" si="7">ROUND(E33*F33,2)</f>
        <v>0</v>
      </c>
    </row>
    <row r="34" spans="1:7" ht="7.2" customHeight="1" x14ac:dyDescent="0.3">
      <c r="A34" s="161"/>
      <c r="B34" s="187"/>
      <c r="C34" s="188"/>
      <c r="D34" s="187"/>
      <c r="E34" s="189"/>
      <c r="F34" s="190"/>
      <c r="G34" s="184"/>
    </row>
    <row r="35" spans="1:7" ht="7.2" customHeight="1" x14ac:dyDescent="0.3">
      <c r="A35" s="161" t="s">
        <v>220</v>
      </c>
      <c r="B35" s="187" t="s">
        <v>11</v>
      </c>
      <c r="C35" s="188" t="s">
        <v>23</v>
      </c>
      <c r="D35" s="187" t="s">
        <v>13</v>
      </c>
      <c r="E35" s="189">
        <v>33</v>
      </c>
      <c r="F35" s="190"/>
      <c r="G35" s="184">
        <f t="shared" ref="G35" si="8">ROUND(E35*F35,2)</f>
        <v>0</v>
      </c>
    </row>
    <row r="36" spans="1:7" ht="7.2" customHeight="1" x14ac:dyDescent="0.3">
      <c r="A36" s="161"/>
      <c r="B36" s="187"/>
      <c r="C36" s="188"/>
      <c r="D36" s="187"/>
      <c r="E36" s="189"/>
      <c r="F36" s="190"/>
      <c r="G36" s="184"/>
    </row>
    <row r="37" spans="1:7" ht="7.2" customHeight="1" x14ac:dyDescent="0.3">
      <c r="A37" s="161" t="s">
        <v>221</v>
      </c>
      <c r="B37" s="187" t="s">
        <v>11</v>
      </c>
      <c r="C37" s="188" t="s">
        <v>24</v>
      </c>
      <c r="D37" s="187" t="s">
        <v>13</v>
      </c>
      <c r="E37" s="189">
        <v>13</v>
      </c>
      <c r="F37" s="190"/>
      <c r="G37" s="184">
        <f t="shared" ref="G37" si="9">ROUND(E37*F37,2)</f>
        <v>0</v>
      </c>
    </row>
    <row r="38" spans="1:7" ht="7.2" customHeight="1" x14ac:dyDescent="0.3">
      <c r="A38" s="161"/>
      <c r="B38" s="187"/>
      <c r="C38" s="188"/>
      <c r="D38" s="187"/>
      <c r="E38" s="189"/>
      <c r="F38" s="190"/>
      <c r="G38" s="184"/>
    </row>
    <row r="39" spans="1:7" ht="7.2" customHeight="1" x14ac:dyDescent="0.3">
      <c r="A39" s="161" t="s">
        <v>222</v>
      </c>
      <c r="B39" s="187" t="s">
        <v>11</v>
      </c>
      <c r="C39" s="188" t="s">
        <v>25</v>
      </c>
      <c r="D39" s="187" t="s">
        <v>13</v>
      </c>
      <c r="E39" s="189">
        <v>7</v>
      </c>
      <c r="F39" s="190"/>
      <c r="G39" s="184">
        <f t="shared" ref="G39" si="10">ROUND(E39*F39,2)</f>
        <v>0</v>
      </c>
    </row>
    <row r="40" spans="1:7" ht="7.2" customHeight="1" x14ac:dyDescent="0.3">
      <c r="A40" s="161"/>
      <c r="B40" s="187"/>
      <c r="C40" s="188"/>
      <c r="D40" s="187"/>
      <c r="E40" s="189"/>
      <c r="F40" s="190"/>
      <c r="G40" s="184"/>
    </row>
    <row r="41" spans="1:7" ht="7.2" customHeight="1" x14ac:dyDescent="0.3">
      <c r="A41" s="161" t="s">
        <v>223</v>
      </c>
      <c r="B41" s="187" t="s">
        <v>11</v>
      </c>
      <c r="C41" s="188" t="s">
        <v>26</v>
      </c>
      <c r="D41" s="187" t="s">
        <v>13</v>
      </c>
      <c r="E41" s="189">
        <v>5</v>
      </c>
      <c r="F41" s="190"/>
      <c r="G41" s="184">
        <f t="shared" ref="G41" si="11">ROUND(E41*F41,2)</f>
        <v>0</v>
      </c>
    </row>
    <row r="42" spans="1:7" ht="7.2" customHeight="1" x14ac:dyDescent="0.3">
      <c r="A42" s="161"/>
      <c r="B42" s="187"/>
      <c r="C42" s="188"/>
      <c r="D42" s="187"/>
      <c r="E42" s="189"/>
      <c r="F42" s="190"/>
      <c r="G42" s="184"/>
    </row>
    <row r="43" spans="1:7" ht="7.2" customHeight="1" x14ac:dyDescent="0.3">
      <c r="A43" s="161" t="s">
        <v>224</v>
      </c>
      <c r="B43" s="187" t="s">
        <v>11</v>
      </c>
      <c r="C43" s="188" t="s">
        <v>27</v>
      </c>
      <c r="D43" s="187" t="s">
        <v>13</v>
      </c>
      <c r="E43" s="189">
        <v>2</v>
      </c>
      <c r="F43" s="190"/>
      <c r="G43" s="184">
        <f t="shared" ref="G43" si="12">ROUND(E43*F43,2)</f>
        <v>0</v>
      </c>
    </row>
    <row r="44" spans="1:7" ht="7.2" customHeight="1" x14ac:dyDescent="0.3">
      <c r="A44" s="161"/>
      <c r="B44" s="187"/>
      <c r="C44" s="188"/>
      <c r="D44" s="187"/>
      <c r="E44" s="189"/>
      <c r="F44" s="190"/>
      <c r="G44" s="184"/>
    </row>
    <row r="45" spans="1:7" ht="7.2" customHeight="1" x14ac:dyDescent="0.3">
      <c r="A45" s="161" t="s">
        <v>225</v>
      </c>
      <c r="B45" s="187" t="s">
        <v>11</v>
      </c>
      <c r="C45" s="188" t="s">
        <v>28</v>
      </c>
      <c r="D45" s="187" t="s">
        <v>13</v>
      </c>
      <c r="E45" s="189">
        <v>9</v>
      </c>
      <c r="F45" s="190"/>
      <c r="G45" s="184">
        <f t="shared" ref="G45" si="13">ROUND(E45*F45,2)</f>
        <v>0</v>
      </c>
    </row>
    <row r="46" spans="1:7" ht="7.2" customHeight="1" x14ac:dyDescent="0.3">
      <c r="A46" s="161"/>
      <c r="B46" s="187"/>
      <c r="C46" s="188"/>
      <c r="D46" s="187"/>
      <c r="E46" s="189"/>
      <c r="F46" s="190"/>
      <c r="G46" s="184"/>
    </row>
    <row r="47" spans="1:7" ht="7.2" customHeight="1" x14ac:dyDescent="0.3">
      <c r="A47" s="161" t="s">
        <v>226</v>
      </c>
      <c r="B47" s="187" t="s">
        <v>11</v>
      </c>
      <c r="C47" s="188" t="s">
        <v>29</v>
      </c>
      <c r="D47" s="187" t="s">
        <v>30</v>
      </c>
      <c r="E47" s="189">
        <v>58.54</v>
      </c>
      <c r="F47" s="190"/>
      <c r="G47" s="184">
        <f t="shared" ref="G47" si="14">ROUND(E47*F47,2)</f>
        <v>0</v>
      </c>
    </row>
    <row r="48" spans="1:7" ht="7.2" customHeight="1" x14ac:dyDescent="0.3">
      <c r="A48" s="161"/>
      <c r="B48" s="187"/>
      <c r="C48" s="188"/>
      <c r="D48" s="187"/>
      <c r="E48" s="189"/>
      <c r="F48" s="190"/>
      <c r="G48" s="184"/>
    </row>
    <row r="49" spans="1:7" ht="7.2" customHeight="1" x14ac:dyDescent="0.3">
      <c r="A49" s="161" t="s">
        <v>227</v>
      </c>
      <c r="B49" s="187" t="s">
        <v>11</v>
      </c>
      <c r="C49" s="188" t="s">
        <v>31</v>
      </c>
      <c r="D49" s="187" t="s">
        <v>30</v>
      </c>
      <c r="E49" s="189">
        <v>40.79</v>
      </c>
      <c r="F49" s="190"/>
      <c r="G49" s="184">
        <f t="shared" ref="G49" si="15">ROUND(E49*F49,2)</f>
        <v>0</v>
      </c>
    </row>
    <row r="50" spans="1:7" ht="7.2" customHeight="1" x14ac:dyDescent="0.3">
      <c r="A50" s="161"/>
      <c r="B50" s="187"/>
      <c r="C50" s="188"/>
      <c r="D50" s="187"/>
      <c r="E50" s="189"/>
      <c r="F50" s="190"/>
      <c r="G50" s="184"/>
    </row>
    <row r="51" spans="1:7" ht="7.2" customHeight="1" x14ac:dyDescent="0.3">
      <c r="A51" s="161" t="s">
        <v>228</v>
      </c>
      <c r="B51" s="187" t="s">
        <v>11</v>
      </c>
      <c r="C51" s="188" t="s">
        <v>32</v>
      </c>
      <c r="D51" s="187" t="s">
        <v>30</v>
      </c>
      <c r="E51" s="189">
        <v>97.58</v>
      </c>
      <c r="F51" s="190"/>
      <c r="G51" s="184">
        <f t="shared" ref="G51" si="16">ROUND(E51*F51,2)</f>
        <v>0</v>
      </c>
    </row>
    <row r="52" spans="1:7" ht="7.2" customHeight="1" x14ac:dyDescent="0.3">
      <c r="A52" s="161"/>
      <c r="B52" s="187"/>
      <c r="C52" s="188"/>
      <c r="D52" s="187"/>
      <c r="E52" s="189"/>
      <c r="F52" s="190"/>
      <c r="G52" s="184"/>
    </row>
    <row r="53" spans="1:7" ht="14.4" customHeight="1" x14ac:dyDescent="0.3">
      <c r="A53" s="132"/>
      <c r="B53" s="1"/>
      <c r="C53" s="191" t="s">
        <v>33</v>
      </c>
      <c r="D53" s="191"/>
      <c r="E53" s="191"/>
      <c r="F53" s="191"/>
      <c r="G53" s="63"/>
    </row>
    <row r="54" spans="1:7" ht="7.2" customHeight="1" x14ac:dyDescent="0.3">
      <c r="A54" s="161" t="s">
        <v>229</v>
      </c>
      <c r="B54" s="187" t="s">
        <v>34</v>
      </c>
      <c r="C54" s="188" t="s">
        <v>35</v>
      </c>
      <c r="D54" s="187" t="s">
        <v>36</v>
      </c>
      <c r="E54" s="189">
        <v>16.032</v>
      </c>
      <c r="F54" s="190"/>
      <c r="G54" s="184">
        <f>ROUND(E54*F54,2)</f>
        <v>0</v>
      </c>
    </row>
    <row r="55" spans="1:7" ht="7.2" customHeight="1" x14ac:dyDescent="0.3">
      <c r="A55" s="161"/>
      <c r="B55" s="187"/>
      <c r="C55" s="188"/>
      <c r="D55" s="187"/>
      <c r="E55" s="189"/>
      <c r="F55" s="190"/>
      <c r="G55" s="184"/>
    </row>
    <row r="56" spans="1:7" ht="7.2" customHeight="1" x14ac:dyDescent="0.3">
      <c r="A56" s="161" t="s">
        <v>230</v>
      </c>
      <c r="B56" s="187" t="s">
        <v>34</v>
      </c>
      <c r="C56" s="188" t="s">
        <v>37</v>
      </c>
      <c r="D56" s="187" t="s">
        <v>38</v>
      </c>
      <c r="E56" s="189">
        <v>2904.01</v>
      </c>
      <c r="F56" s="190"/>
      <c r="G56" s="184">
        <f t="shared" ref="G56" si="17">ROUND(E56*F56,2)</f>
        <v>0</v>
      </c>
    </row>
    <row r="57" spans="1:7" ht="7.2" customHeight="1" x14ac:dyDescent="0.3">
      <c r="A57" s="161"/>
      <c r="B57" s="187"/>
      <c r="C57" s="188"/>
      <c r="D57" s="187"/>
      <c r="E57" s="189"/>
      <c r="F57" s="190"/>
      <c r="G57" s="184"/>
    </row>
    <row r="58" spans="1:7" ht="7.2" customHeight="1" x14ac:dyDescent="0.3">
      <c r="A58" s="161" t="s">
        <v>231</v>
      </c>
      <c r="B58" s="187" t="s">
        <v>39</v>
      </c>
      <c r="C58" s="188" t="s">
        <v>40</v>
      </c>
      <c r="D58" s="187" t="s">
        <v>38</v>
      </c>
      <c r="E58" s="189">
        <v>5484.99</v>
      </c>
      <c r="F58" s="190"/>
      <c r="G58" s="184">
        <f t="shared" ref="G58" si="18">ROUND(E58*F58,2)</f>
        <v>0</v>
      </c>
    </row>
    <row r="59" spans="1:7" ht="7.2" customHeight="1" x14ac:dyDescent="0.3">
      <c r="A59" s="161"/>
      <c r="B59" s="187"/>
      <c r="C59" s="188"/>
      <c r="D59" s="187"/>
      <c r="E59" s="189"/>
      <c r="F59" s="190"/>
      <c r="G59" s="184"/>
    </row>
    <row r="60" spans="1:7" ht="7.2" customHeight="1" x14ac:dyDescent="0.3">
      <c r="A60" s="161" t="s">
        <v>232</v>
      </c>
      <c r="B60" s="187" t="s">
        <v>39</v>
      </c>
      <c r="C60" s="188" t="s">
        <v>41</v>
      </c>
      <c r="D60" s="187" t="s">
        <v>38</v>
      </c>
      <c r="E60" s="189">
        <v>63.76</v>
      </c>
      <c r="F60" s="190"/>
      <c r="G60" s="184">
        <f t="shared" ref="G60" si="19">ROUND(E60*F60,2)</f>
        <v>0</v>
      </c>
    </row>
    <row r="61" spans="1:7" ht="7.2" customHeight="1" x14ac:dyDescent="0.3">
      <c r="A61" s="161"/>
      <c r="B61" s="187"/>
      <c r="C61" s="188"/>
      <c r="D61" s="187"/>
      <c r="E61" s="189"/>
      <c r="F61" s="190"/>
      <c r="G61" s="184"/>
    </row>
    <row r="62" spans="1:7" ht="12" customHeight="1" x14ac:dyDescent="0.3">
      <c r="A62" s="161" t="s">
        <v>233</v>
      </c>
      <c r="B62" s="187" t="s">
        <v>39</v>
      </c>
      <c r="C62" s="188" t="s">
        <v>42</v>
      </c>
      <c r="D62" s="187" t="s">
        <v>38</v>
      </c>
      <c r="E62" s="189">
        <v>169.37</v>
      </c>
      <c r="F62" s="190"/>
      <c r="G62" s="184">
        <f t="shared" ref="G62" si="20">ROUND(E62*F62,2)</f>
        <v>0</v>
      </c>
    </row>
    <row r="63" spans="1:7" ht="12" customHeight="1" x14ac:dyDescent="0.3">
      <c r="A63" s="161"/>
      <c r="B63" s="187"/>
      <c r="C63" s="188"/>
      <c r="D63" s="187"/>
      <c r="E63" s="189"/>
      <c r="F63" s="190"/>
      <c r="G63" s="184"/>
    </row>
    <row r="64" spans="1:7" ht="7.2" customHeight="1" x14ac:dyDescent="0.3">
      <c r="A64" s="161" t="s">
        <v>234</v>
      </c>
      <c r="B64" s="187" t="s">
        <v>39</v>
      </c>
      <c r="C64" s="188" t="s">
        <v>43</v>
      </c>
      <c r="D64" s="187" t="s">
        <v>38</v>
      </c>
      <c r="E64" s="189">
        <v>127.75</v>
      </c>
      <c r="F64" s="190"/>
      <c r="G64" s="184">
        <f t="shared" ref="G64" si="21">ROUND(E64*F64,2)</f>
        <v>0</v>
      </c>
    </row>
    <row r="65" spans="1:7" ht="7.2" customHeight="1" x14ac:dyDescent="0.3">
      <c r="A65" s="161"/>
      <c r="B65" s="187"/>
      <c r="C65" s="188"/>
      <c r="D65" s="187"/>
      <c r="E65" s="189"/>
      <c r="F65" s="190"/>
      <c r="G65" s="184"/>
    </row>
    <row r="66" spans="1:7" ht="7.2" customHeight="1" x14ac:dyDescent="0.3">
      <c r="A66" s="161" t="s">
        <v>235</v>
      </c>
      <c r="B66" s="187" t="s">
        <v>39</v>
      </c>
      <c r="C66" s="188" t="s">
        <v>44</v>
      </c>
      <c r="D66" s="187" t="s">
        <v>38</v>
      </c>
      <c r="E66" s="189">
        <v>237.66</v>
      </c>
      <c r="F66" s="190"/>
      <c r="G66" s="184">
        <f t="shared" ref="G66" si="22">ROUND(E66*F66,2)</f>
        <v>0</v>
      </c>
    </row>
    <row r="67" spans="1:7" ht="7.2" customHeight="1" x14ac:dyDescent="0.3">
      <c r="A67" s="161"/>
      <c r="B67" s="187"/>
      <c r="C67" s="188"/>
      <c r="D67" s="187"/>
      <c r="E67" s="189"/>
      <c r="F67" s="190"/>
      <c r="G67" s="184"/>
    </row>
    <row r="68" spans="1:7" ht="7.2" customHeight="1" x14ac:dyDescent="0.3">
      <c r="A68" s="161" t="s">
        <v>236</v>
      </c>
      <c r="B68" s="187" t="s">
        <v>34</v>
      </c>
      <c r="C68" s="188" t="s">
        <v>45</v>
      </c>
      <c r="D68" s="187" t="s">
        <v>38</v>
      </c>
      <c r="E68" s="189">
        <v>1803.82</v>
      </c>
      <c r="F68" s="190"/>
      <c r="G68" s="184">
        <f t="shared" ref="G68" si="23">ROUND(E68*F68,2)</f>
        <v>0</v>
      </c>
    </row>
    <row r="69" spans="1:7" ht="7.2" customHeight="1" x14ac:dyDescent="0.3">
      <c r="A69" s="161"/>
      <c r="B69" s="187"/>
      <c r="C69" s="188"/>
      <c r="D69" s="187"/>
      <c r="E69" s="189"/>
      <c r="F69" s="190"/>
      <c r="G69" s="184"/>
    </row>
    <row r="70" spans="1:7" ht="7.2" customHeight="1" x14ac:dyDescent="0.3">
      <c r="A70" s="161" t="s">
        <v>237</v>
      </c>
      <c r="B70" s="187" t="s">
        <v>39</v>
      </c>
      <c r="C70" s="188" t="s">
        <v>46</v>
      </c>
      <c r="D70" s="187" t="s">
        <v>38</v>
      </c>
      <c r="E70" s="189">
        <v>757.2</v>
      </c>
      <c r="F70" s="190"/>
      <c r="G70" s="184">
        <f t="shared" ref="G70" si="24">ROUND(E70*F70,2)</f>
        <v>0</v>
      </c>
    </row>
    <row r="71" spans="1:7" ht="7.2" customHeight="1" x14ac:dyDescent="0.3">
      <c r="A71" s="161"/>
      <c r="B71" s="187"/>
      <c r="C71" s="188"/>
      <c r="D71" s="187"/>
      <c r="E71" s="189"/>
      <c r="F71" s="190"/>
      <c r="G71" s="184"/>
    </row>
    <row r="72" spans="1:7" ht="7.2" customHeight="1" x14ac:dyDescent="0.3">
      <c r="A72" s="161" t="s">
        <v>238</v>
      </c>
      <c r="B72" s="187" t="s">
        <v>39</v>
      </c>
      <c r="C72" s="188" t="s">
        <v>47</v>
      </c>
      <c r="D72" s="187" t="s">
        <v>38</v>
      </c>
      <c r="E72" s="189">
        <v>1217.3399999999999</v>
      </c>
      <c r="F72" s="190"/>
      <c r="G72" s="184">
        <f t="shared" ref="G72" si="25">ROUND(E72*F72,2)</f>
        <v>0</v>
      </c>
    </row>
    <row r="73" spans="1:7" ht="7.2" customHeight="1" x14ac:dyDescent="0.3">
      <c r="A73" s="161"/>
      <c r="B73" s="187"/>
      <c r="C73" s="188"/>
      <c r="D73" s="187"/>
      <c r="E73" s="189"/>
      <c r="F73" s="190"/>
      <c r="G73" s="184"/>
    </row>
    <row r="74" spans="1:7" ht="7.2" customHeight="1" x14ac:dyDescent="0.3">
      <c r="A74" s="161" t="s">
        <v>239</v>
      </c>
      <c r="B74" s="187" t="s">
        <v>34</v>
      </c>
      <c r="C74" s="188" t="s">
        <v>48</v>
      </c>
      <c r="D74" s="187" t="s">
        <v>49</v>
      </c>
      <c r="E74" s="189">
        <v>765.38</v>
      </c>
      <c r="F74" s="190"/>
      <c r="G74" s="184">
        <f t="shared" ref="G74" si="26">ROUND(E74*F74,2)</f>
        <v>0</v>
      </c>
    </row>
    <row r="75" spans="1:7" ht="7.2" customHeight="1" x14ac:dyDescent="0.3">
      <c r="A75" s="161"/>
      <c r="B75" s="187"/>
      <c r="C75" s="188"/>
      <c r="D75" s="187"/>
      <c r="E75" s="189"/>
      <c r="F75" s="190"/>
      <c r="G75" s="184"/>
    </row>
    <row r="76" spans="1:7" ht="7.2" customHeight="1" x14ac:dyDescent="0.3">
      <c r="A76" s="161" t="s">
        <v>240</v>
      </c>
      <c r="B76" s="187" t="s">
        <v>34</v>
      </c>
      <c r="C76" s="188" t="s">
        <v>50</v>
      </c>
      <c r="D76" s="187" t="s">
        <v>49</v>
      </c>
      <c r="E76" s="189">
        <v>1148.98</v>
      </c>
      <c r="F76" s="190"/>
      <c r="G76" s="184">
        <f t="shared" ref="G76" si="27">ROUND(E76*F76,2)</f>
        <v>0</v>
      </c>
    </row>
    <row r="77" spans="1:7" ht="7.2" customHeight="1" x14ac:dyDescent="0.3">
      <c r="A77" s="161"/>
      <c r="B77" s="187"/>
      <c r="C77" s="188"/>
      <c r="D77" s="187"/>
      <c r="E77" s="189"/>
      <c r="F77" s="190"/>
      <c r="G77" s="184"/>
    </row>
    <row r="78" spans="1:7" ht="12" customHeight="1" x14ac:dyDescent="0.3">
      <c r="A78" s="161" t="s">
        <v>241</v>
      </c>
      <c r="B78" s="187" t="s">
        <v>34</v>
      </c>
      <c r="C78" s="188" t="s">
        <v>51</v>
      </c>
      <c r="D78" s="187" t="s">
        <v>49</v>
      </c>
      <c r="E78" s="189">
        <v>762.86</v>
      </c>
      <c r="F78" s="190"/>
      <c r="G78" s="184">
        <f t="shared" ref="G78" si="28">ROUND(E78*F78,2)</f>
        <v>0</v>
      </c>
    </row>
    <row r="79" spans="1:7" ht="12" customHeight="1" x14ac:dyDescent="0.3">
      <c r="A79" s="161"/>
      <c r="B79" s="187"/>
      <c r="C79" s="188"/>
      <c r="D79" s="187"/>
      <c r="E79" s="189"/>
      <c r="F79" s="190"/>
      <c r="G79" s="184"/>
    </row>
    <row r="80" spans="1:7" ht="7.2" customHeight="1" x14ac:dyDescent="0.3">
      <c r="A80" s="161" t="s">
        <v>242</v>
      </c>
      <c r="B80" s="187" t="s">
        <v>39</v>
      </c>
      <c r="C80" s="188" t="s">
        <v>52</v>
      </c>
      <c r="D80" s="187" t="s">
        <v>36</v>
      </c>
      <c r="E80" s="189">
        <v>206.524</v>
      </c>
      <c r="F80" s="190"/>
      <c r="G80" s="184">
        <f t="shared" ref="G80" si="29">ROUND(E80*F80,2)</f>
        <v>0</v>
      </c>
    </row>
    <row r="81" spans="1:7" ht="7.2" customHeight="1" x14ac:dyDescent="0.3">
      <c r="A81" s="161"/>
      <c r="B81" s="187"/>
      <c r="C81" s="188"/>
      <c r="D81" s="187"/>
      <c r="E81" s="189"/>
      <c r="F81" s="190"/>
      <c r="G81" s="184"/>
    </row>
    <row r="82" spans="1:7" ht="12" customHeight="1" x14ac:dyDescent="0.3">
      <c r="A82" s="161" t="s">
        <v>243</v>
      </c>
      <c r="B82" s="187" t="s">
        <v>34</v>
      </c>
      <c r="C82" s="188" t="s">
        <v>53</v>
      </c>
      <c r="D82" s="187" t="s">
        <v>36</v>
      </c>
      <c r="E82" s="189">
        <v>75.914000000000001</v>
      </c>
      <c r="F82" s="190"/>
      <c r="G82" s="184">
        <f t="shared" ref="G82" si="30">ROUND(E82*F82,2)</f>
        <v>0</v>
      </c>
    </row>
    <row r="83" spans="1:7" ht="12" customHeight="1" x14ac:dyDescent="0.3">
      <c r="A83" s="161"/>
      <c r="B83" s="187"/>
      <c r="C83" s="188"/>
      <c r="D83" s="187"/>
      <c r="E83" s="189"/>
      <c r="F83" s="190"/>
      <c r="G83" s="184"/>
    </row>
    <row r="84" spans="1:7" ht="7.2" customHeight="1" x14ac:dyDescent="0.3">
      <c r="A84" s="161" t="s">
        <v>244</v>
      </c>
      <c r="B84" s="187" t="s">
        <v>34</v>
      </c>
      <c r="C84" s="188" t="s">
        <v>54</v>
      </c>
      <c r="D84" s="187" t="s">
        <v>36</v>
      </c>
      <c r="E84" s="189">
        <v>1.92</v>
      </c>
      <c r="F84" s="190"/>
      <c r="G84" s="184">
        <f t="shared" ref="G84" si="31">ROUND(E84*F84,2)</f>
        <v>0</v>
      </c>
    </row>
    <row r="85" spans="1:7" ht="7.2" customHeight="1" x14ac:dyDescent="0.3">
      <c r="A85" s="161"/>
      <c r="B85" s="187"/>
      <c r="C85" s="188"/>
      <c r="D85" s="187"/>
      <c r="E85" s="189"/>
      <c r="F85" s="190"/>
      <c r="G85" s="184"/>
    </row>
    <row r="86" spans="1:7" ht="12" customHeight="1" x14ac:dyDescent="0.3">
      <c r="A86" s="161" t="s">
        <v>245</v>
      </c>
      <c r="B86" s="187" t="s">
        <v>34</v>
      </c>
      <c r="C86" s="188" t="s">
        <v>55</v>
      </c>
      <c r="D86" s="187" t="s">
        <v>36</v>
      </c>
      <c r="E86" s="189">
        <v>1645.36</v>
      </c>
      <c r="F86" s="190"/>
      <c r="G86" s="184">
        <f t="shared" ref="G86" si="32">ROUND(E86*F86,2)</f>
        <v>0</v>
      </c>
    </row>
    <row r="87" spans="1:7" ht="12" customHeight="1" x14ac:dyDescent="0.3">
      <c r="A87" s="161"/>
      <c r="B87" s="187"/>
      <c r="C87" s="188"/>
      <c r="D87" s="187"/>
      <c r="E87" s="189"/>
      <c r="F87" s="190"/>
      <c r="G87" s="184"/>
    </row>
    <row r="88" spans="1:7" ht="7.2" customHeight="1" x14ac:dyDescent="0.3">
      <c r="A88" s="161" t="s">
        <v>246</v>
      </c>
      <c r="B88" s="187" t="s">
        <v>39</v>
      </c>
      <c r="C88" s="188" t="s">
        <v>56</v>
      </c>
      <c r="D88" s="187" t="s">
        <v>57</v>
      </c>
      <c r="E88" s="189">
        <v>3919.24</v>
      </c>
      <c r="F88" s="190"/>
      <c r="G88" s="184">
        <f t="shared" ref="G88" si="33">ROUND(E88*F88,2)</f>
        <v>0</v>
      </c>
    </row>
    <row r="89" spans="1:7" ht="7.2" customHeight="1" x14ac:dyDescent="0.3">
      <c r="A89" s="161"/>
      <c r="B89" s="187"/>
      <c r="C89" s="188"/>
      <c r="D89" s="187"/>
      <c r="E89" s="189"/>
      <c r="F89" s="190"/>
      <c r="G89" s="184"/>
    </row>
    <row r="90" spans="1:7" ht="7.2" customHeight="1" x14ac:dyDescent="0.3">
      <c r="A90" s="161" t="s">
        <v>247</v>
      </c>
      <c r="B90" s="187" t="s">
        <v>39</v>
      </c>
      <c r="C90" s="188" t="s">
        <v>58</v>
      </c>
      <c r="D90" s="187" t="s">
        <v>13</v>
      </c>
      <c r="E90" s="189">
        <v>2</v>
      </c>
      <c r="F90" s="190"/>
      <c r="G90" s="184">
        <f t="shared" ref="G90" si="34">ROUND(E90*F90,2)</f>
        <v>0</v>
      </c>
    </row>
    <row r="91" spans="1:7" ht="7.2" customHeight="1" x14ac:dyDescent="0.3">
      <c r="A91" s="161"/>
      <c r="B91" s="187"/>
      <c r="C91" s="188"/>
      <c r="D91" s="187"/>
      <c r="E91" s="189"/>
      <c r="F91" s="190"/>
      <c r="G91" s="184"/>
    </row>
    <row r="92" spans="1:7" ht="7.2" customHeight="1" x14ac:dyDescent="0.3">
      <c r="A92" s="161" t="s">
        <v>248</v>
      </c>
      <c r="B92" s="187" t="s">
        <v>39</v>
      </c>
      <c r="C92" s="188" t="s">
        <v>59</v>
      </c>
      <c r="D92" s="187" t="s">
        <v>13</v>
      </c>
      <c r="E92" s="189">
        <v>4</v>
      </c>
      <c r="F92" s="190"/>
      <c r="G92" s="184">
        <f t="shared" ref="G92" si="35">ROUND(E92*F92,2)</f>
        <v>0</v>
      </c>
    </row>
    <row r="93" spans="1:7" ht="7.2" customHeight="1" x14ac:dyDescent="0.3">
      <c r="A93" s="161"/>
      <c r="B93" s="187"/>
      <c r="C93" s="188"/>
      <c r="D93" s="187"/>
      <c r="E93" s="189"/>
      <c r="F93" s="190"/>
      <c r="G93" s="184"/>
    </row>
    <row r="94" spans="1:7" ht="7.2" customHeight="1" x14ac:dyDescent="0.3">
      <c r="A94" s="161" t="s">
        <v>249</v>
      </c>
      <c r="B94" s="187" t="s">
        <v>39</v>
      </c>
      <c r="C94" s="188" t="s">
        <v>60</v>
      </c>
      <c r="D94" s="187" t="s">
        <v>49</v>
      </c>
      <c r="E94" s="189">
        <v>17.2</v>
      </c>
      <c r="F94" s="190"/>
      <c r="G94" s="184">
        <f t="shared" ref="G94" si="36">ROUND(E94*F94,2)</f>
        <v>0</v>
      </c>
    </row>
    <row r="95" spans="1:7" ht="7.2" customHeight="1" x14ac:dyDescent="0.3">
      <c r="A95" s="161"/>
      <c r="B95" s="187"/>
      <c r="C95" s="188"/>
      <c r="D95" s="187"/>
      <c r="E95" s="189"/>
      <c r="F95" s="190"/>
      <c r="G95" s="184"/>
    </row>
    <row r="96" spans="1:7" ht="7.2" customHeight="1" x14ac:dyDescent="0.3">
      <c r="A96" s="161" t="s">
        <v>250</v>
      </c>
      <c r="B96" s="187" t="s">
        <v>39</v>
      </c>
      <c r="C96" s="188" t="s">
        <v>61</v>
      </c>
      <c r="D96" s="187" t="s">
        <v>49</v>
      </c>
      <c r="E96" s="189">
        <v>570.25</v>
      </c>
      <c r="F96" s="190"/>
      <c r="G96" s="184">
        <f t="shared" ref="G96" si="37">ROUND(E96*F96,2)</f>
        <v>0</v>
      </c>
    </row>
    <row r="97" spans="1:7" ht="7.2" customHeight="1" x14ac:dyDescent="0.3">
      <c r="A97" s="161"/>
      <c r="B97" s="187"/>
      <c r="C97" s="188"/>
      <c r="D97" s="187"/>
      <c r="E97" s="189"/>
      <c r="F97" s="190"/>
      <c r="G97" s="184"/>
    </row>
    <row r="98" spans="1:7" ht="7.2" customHeight="1" x14ac:dyDescent="0.3">
      <c r="A98" s="161" t="s">
        <v>251</v>
      </c>
      <c r="B98" s="187" t="s">
        <v>39</v>
      </c>
      <c r="C98" s="188" t="s">
        <v>62</v>
      </c>
      <c r="D98" s="187" t="s">
        <v>38</v>
      </c>
      <c r="E98" s="189">
        <v>655.96</v>
      </c>
      <c r="F98" s="190"/>
      <c r="G98" s="184">
        <f t="shared" ref="G98" si="38">ROUND(E98*F98,2)</f>
        <v>0</v>
      </c>
    </row>
    <row r="99" spans="1:7" ht="7.2" customHeight="1" x14ac:dyDescent="0.3">
      <c r="A99" s="161"/>
      <c r="B99" s="187"/>
      <c r="C99" s="188"/>
      <c r="D99" s="187"/>
      <c r="E99" s="189"/>
      <c r="F99" s="190"/>
      <c r="G99" s="184"/>
    </row>
    <row r="100" spans="1:7" x14ac:dyDescent="0.3">
      <c r="A100" s="161" t="s">
        <v>252</v>
      </c>
      <c r="B100" s="187" t="s">
        <v>39</v>
      </c>
      <c r="C100" s="188" t="s">
        <v>63</v>
      </c>
      <c r="D100" s="187" t="s">
        <v>13</v>
      </c>
      <c r="E100" s="189">
        <v>29</v>
      </c>
      <c r="F100" s="190"/>
      <c r="G100" s="184">
        <f t="shared" ref="G100" si="39">ROUND(E100*F100,2)</f>
        <v>0</v>
      </c>
    </row>
    <row r="101" spans="1:7" x14ac:dyDescent="0.3">
      <c r="A101" s="161"/>
      <c r="B101" s="187"/>
      <c r="C101" s="188"/>
      <c r="D101" s="187"/>
      <c r="E101" s="189"/>
      <c r="F101" s="190"/>
      <c r="G101" s="184"/>
    </row>
    <row r="102" spans="1:7" ht="7.2" customHeight="1" x14ac:dyDescent="0.3">
      <c r="A102" s="161" t="s">
        <v>253</v>
      </c>
      <c r="B102" s="187" t="s">
        <v>39</v>
      </c>
      <c r="C102" s="188" t="s">
        <v>64</v>
      </c>
      <c r="D102" s="187" t="s">
        <v>13</v>
      </c>
      <c r="E102" s="189">
        <v>29</v>
      </c>
      <c r="F102" s="190"/>
      <c r="G102" s="184">
        <f t="shared" ref="G102" si="40">ROUND(E102*F102,2)</f>
        <v>0</v>
      </c>
    </row>
    <row r="103" spans="1:7" ht="7.2" customHeight="1" x14ac:dyDescent="0.3">
      <c r="A103" s="161"/>
      <c r="B103" s="187"/>
      <c r="C103" s="188"/>
      <c r="D103" s="187"/>
      <c r="E103" s="189"/>
      <c r="F103" s="190"/>
      <c r="G103" s="184"/>
    </row>
    <row r="104" spans="1:7" ht="7.2" customHeight="1" x14ac:dyDescent="0.3">
      <c r="A104" s="161" t="s">
        <v>254</v>
      </c>
      <c r="B104" s="187" t="s">
        <v>39</v>
      </c>
      <c r="C104" s="188" t="s">
        <v>65</v>
      </c>
      <c r="D104" s="187" t="s">
        <v>57</v>
      </c>
      <c r="E104" s="189">
        <v>69.903000000000006</v>
      </c>
      <c r="F104" s="190"/>
      <c r="G104" s="184">
        <f t="shared" ref="G104" si="41">ROUND(E104*F104,2)</f>
        <v>0</v>
      </c>
    </row>
    <row r="105" spans="1:7" ht="7.2" customHeight="1" x14ac:dyDescent="0.3">
      <c r="A105" s="161"/>
      <c r="B105" s="187"/>
      <c r="C105" s="188"/>
      <c r="D105" s="187"/>
      <c r="E105" s="189"/>
      <c r="F105" s="190"/>
      <c r="G105" s="184"/>
    </row>
    <row r="106" spans="1:7" x14ac:dyDescent="0.3">
      <c r="A106" s="132"/>
      <c r="B106" s="1"/>
      <c r="C106" s="191" t="s">
        <v>66</v>
      </c>
      <c r="D106" s="191"/>
      <c r="E106" s="191"/>
      <c r="F106" s="191"/>
      <c r="G106" s="63"/>
    </row>
    <row r="107" spans="1:7" ht="7.2" customHeight="1" x14ac:dyDescent="0.3">
      <c r="A107" s="161" t="s">
        <v>255</v>
      </c>
      <c r="B107" s="187" t="s">
        <v>39</v>
      </c>
      <c r="C107" s="188" t="s">
        <v>67</v>
      </c>
      <c r="D107" s="187" t="s">
        <v>49</v>
      </c>
      <c r="E107" s="189">
        <v>29</v>
      </c>
      <c r="F107" s="190"/>
      <c r="G107" s="184">
        <f>ROUND(E107*F107,2)</f>
        <v>0</v>
      </c>
    </row>
    <row r="108" spans="1:7" ht="7.2" customHeight="1" x14ac:dyDescent="0.3">
      <c r="A108" s="161"/>
      <c r="B108" s="187"/>
      <c r="C108" s="188"/>
      <c r="D108" s="187"/>
      <c r="E108" s="189"/>
      <c r="F108" s="190"/>
      <c r="G108" s="184"/>
    </row>
    <row r="109" spans="1:7" ht="7.2" customHeight="1" x14ac:dyDescent="0.3">
      <c r="A109" s="161" t="s">
        <v>256</v>
      </c>
      <c r="B109" s="187" t="s">
        <v>39</v>
      </c>
      <c r="C109" s="188" t="s">
        <v>68</v>
      </c>
      <c r="D109" s="187" t="s">
        <v>49</v>
      </c>
      <c r="E109" s="189">
        <v>112.4</v>
      </c>
      <c r="F109" s="190"/>
      <c r="G109" s="184">
        <f t="shared" ref="G109" si="42">ROUND(E109*F109,2)</f>
        <v>0</v>
      </c>
    </row>
    <row r="110" spans="1:7" ht="7.2" customHeight="1" x14ac:dyDescent="0.3">
      <c r="A110" s="161"/>
      <c r="B110" s="187"/>
      <c r="C110" s="188"/>
      <c r="D110" s="187"/>
      <c r="E110" s="189"/>
      <c r="F110" s="190"/>
      <c r="G110" s="184"/>
    </row>
    <row r="111" spans="1:7" ht="7.2" customHeight="1" x14ac:dyDescent="0.3">
      <c r="A111" s="161" t="s">
        <v>257</v>
      </c>
      <c r="B111" s="187" t="s">
        <v>39</v>
      </c>
      <c r="C111" s="188" t="s">
        <v>69</v>
      </c>
      <c r="D111" s="187" t="s">
        <v>13</v>
      </c>
      <c r="E111" s="189">
        <v>3</v>
      </c>
      <c r="F111" s="190"/>
      <c r="G111" s="184">
        <f t="shared" ref="G111" si="43">ROUND(E111*F111,2)</f>
        <v>0</v>
      </c>
    </row>
    <row r="112" spans="1:7" ht="7.2" customHeight="1" x14ac:dyDescent="0.3">
      <c r="A112" s="161"/>
      <c r="B112" s="187"/>
      <c r="C112" s="188"/>
      <c r="D112" s="187"/>
      <c r="E112" s="189"/>
      <c r="F112" s="190"/>
      <c r="G112" s="184"/>
    </row>
    <row r="113" spans="1:7" s="148" customFormat="1" ht="7.2" customHeight="1" x14ac:dyDescent="0.3">
      <c r="A113" s="185">
        <v>50</v>
      </c>
      <c r="B113" s="187" t="s">
        <v>39</v>
      </c>
      <c r="C113" s="188" t="s">
        <v>1156</v>
      </c>
      <c r="D113" s="187" t="s">
        <v>13</v>
      </c>
      <c r="E113" s="189">
        <v>1</v>
      </c>
      <c r="F113" s="190"/>
      <c r="G113" s="184">
        <f t="shared" ref="G113" si="44">ROUND(E113*F113,2)</f>
        <v>0</v>
      </c>
    </row>
    <row r="114" spans="1:7" s="148" customFormat="1" ht="7.2" customHeight="1" x14ac:dyDescent="0.3">
      <c r="A114" s="186"/>
      <c r="B114" s="187"/>
      <c r="C114" s="188"/>
      <c r="D114" s="187"/>
      <c r="E114" s="189"/>
      <c r="F114" s="190"/>
      <c r="G114" s="184"/>
    </row>
    <row r="115" spans="1:7" ht="7.2" customHeight="1" x14ac:dyDescent="0.3">
      <c r="A115" s="161">
        <f>1+A113</f>
        <v>51</v>
      </c>
      <c r="B115" s="187" t="s">
        <v>39</v>
      </c>
      <c r="C115" s="188" t="s">
        <v>70</v>
      </c>
      <c r="D115" s="187" t="s">
        <v>13</v>
      </c>
      <c r="E115" s="189">
        <v>5</v>
      </c>
      <c r="F115" s="190"/>
      <c r="G115" s="184">
        <f t="shared" ref="G115" si="45">ROUND(E115*F115,2)</f>
        <v>0</v>
      </c>
    </row>
    <row r="116" spans="1:7" ht="7.2" customHeight="1" x14ac:dyDescent="0.3">
      <c r="A116" s="161"/>
      <c r="B116" s="187"/>
      <c r="C116" s="188"/>
      <c r="D116" s="187"/>
      <c r="E116" s="189"/>
      <c r="F116" s="190"/>
      <c r="G116" s="184"/>
    </row>
    <row r="117" spans="1:7" ht="7.2" customHeight="1" x14ac:dyDescent="0.3">
      <c r="A117" s="161">
        <f t="shared" ref="A117" si="46">1+A115</f>
        <v>52</v>
      </c>
      <c r="B117" s="187" t="s">
        <v>39</v>
      </c>
      <c r="C117" s="188" t="s">
        <v>71</v>
      </c>
      <c r="D117" s="187" t="s">
        <v>38</v>
      </c>
      <c r="E117" s="189">
        <v>951.53399999999999</v>
      </c>
      <c r="F117" s="190"/>
      <c r="G117" s="184">
        <f t="shared" ref="G117" si="47">ROUND(E117*F117,2)</f>
        <v>0</v>
      </c>
    </row>
    <row r="118" spans="1:7" ht="7.2" customHeight="1" x14ac:dyDescent="0.3">
      <c r="A118" s="161"/>
      <c r="B118" s="187"/>
      <c r="C118" s="188"/>
      <c r="D118" s="187"/>
      <c r="E118" s="189"/>
      <c r="F118" s="190"/>
      <c r="G118" s="184"/>
    </row>
    <row r="119" spans="1:7" ht="7.2" customHeight="1" x14ac:dyDescent="0.3">
      <c r="A119" s="161">
        <f t="shared" ref="A119" si="48">1+A117</f>
        <v>53</v>
      </c>
      <c r="B119" s="187" t="s">
        <v>39</v>
      </c>
      <c r="C119" s="188" t="s">
        <v>72</v>
      </c>
      <c r="D119" s="187" t="s">
        <v>38</v>
      </c>
      <c r="E119" s="189">
        <v>951.53399999999999</v>
      </c>
      <c r="F119" s="190"/>
      <c r="G119" s="184">
        <f t="shared" ref="G119" si="49">ROUND(E119*F119,2)</f>
        <v>0</v>
      </c>
    </row>
    <row r="120" spans="1:7" ht="7.2" customHeight="1" x14ac:dyDescent="0.3">
      <c r="A120" s="161"/>
      <c r="B120" s="187"/>
      <c r="C120" s="188"/>
      <c r="D120" s="187"/>
      <c r="E120" s="189"/>
      <c r="F120" s="190"/>
      <c r="G120" s="184"/>
    </row>
    <row r="121" spans="1:7" ht="7.2" customHeight="1" x14ac:dyDescent="0.3">
      <c r="A121" s="161">
        <f t="shared" ref="A121" si="50">1+A119</f>
        <v>54</v>
      </c>
      <c r="B121" s="187" t="s">
        <v>39</v>
      </c>
      <c r="C121" s="188" t="s">
        <v>73</v>
      </c>
      <c r="D121" s="187" t="s">
        <v>57</v>
      </c>
      <c r="E121" s="189">
        <v>21.763000000000002</v>
      </c>
      <c r="F121" s="190"/>
      <c r="G121" s="184">
        <f t="shared" ref="G121" si="51">ROUND(E121*F121,2)</f>
        <v>0</v>
      </c>
    </row>
    <row r="122" spans="1:7" ht="7.2" customHeight="1" x14ac:dyDescent="0.3">
      <c r="A122" s="161"/>
      <c r="B122" s="187"/>
      <c r="C122" s="188"/>
      <c r="D122" s="187"/>
      <c r="E122" s="189"/>
      <c r="F122" s="190"/>
      <c r="G122" s="184"/>
    </row>
    <row r="123" spans="1:7" ht="7.2" customHeight="1" x14ac:dyDescent="0.3">
      <c r="A123" s="161">
        <f t="shared" ref="A123" si="52">1+A121</f>
        <v>55</v>
      </c>
      <c r="B123" s="187" t="s">
        <v>39</v>
      </c>
      <c r="C123" s="188" t="s">
        <v>74</v>
      </c>
      <c r="D123" s="187" t="s">
        <v>57</v>
      </c>
      <c r="E123" s="189">
        <v>0.505</v>
      </c>
      <c r="F123" s="190"/>
      <c r="G123" s="184">
        <f t="shared" ref="G123" si="53">ROUND(E123*F123,2)</f>
        <v>0</v>
      </c>
    </row>
    <row r="124" spans="1:7" ht="7.2" customHeight="1" x14ac:dyDescent="0.3">
      <c r="A124" s="161"/>
      <c r="B124" s="187"/>
      <c r="C124" s="188"/>
      <c r="D124" s="187"/>
      <c r="E124" s="189"/>
      <c r="F124" s="190"/>
      <c r="G124" s="184"/>
    </row>
    <row r="125" spans="1:7" ht="7.2" customHeight="1" x14ac:dyDescent="0.3">
      <c r="A125" s="161">
        <f t="shared" ref="A125" si="54">1+A123</f>
        <v>56</v>
      </c>
      <c r="B125" s="187" t="s">
        <v>39</v>
      </c>
      <c r="C125" s="188" t="s">
        <v>75</v>
      </c>
      <c r="D125" s="187" t="s">
        <v>57</v>
      </c>
      <c r="E125" s="189">
        <v>0.17499999999999999</v>
      </c>
      <c r="F125" s="190"/>
      <c r="G125" s="184">
        <f t="shared" ref="G125" si="55">ROUND(E125*F125,2)</f>
        <v>0</v>
      </c>
    </row>
    <row r="126" spans="1:7" ht="7.2" customHeight="1" x14ac:dyDescent="0.3">
      <c r="A126" s="161"/>
      <c r="B126" s="187"/>
      <c r="C126" s="188"/>
      <c r="D126" s="187"/>
      <c r="E126" s="189"/>
      <c r="F126" s="190"/>
      <c r="G126" s="184"/>
    </row>
    <row r="127" spans="1:7" ht="7.2" customHeight="1" x14ac:dyDescent="0.3">
      <c r="A127" s="161">
        <f t="shared" ref="A127" si="56">1+A125</f>
        <v>57</v>
      </c>
      <c r="B127" s="187" t="s">
        <v>39</v>
      </c>
      <c r="C127" s="188" t="s">
        <v>76</v>
      </c>
      <c r="D127" s="187" t="s">
        <v>57</v>
      </c>
      <c r="E127" s="189">
        <v>1.127</v>
      </c>
      <c r="F127" s="190"/>
      <c r="G127" s="184">
        <f t="shared" ref="G127" si="57">ROUND(E127*F127,2)</f>
        <v>0</v>
      </c>
    </row>
    <row r="128" spans="1:7" ht="7.2" customHeight="1" x14ac:dyDescent="0.3">
      <c r="A128" s="161"/>
      <c r="B128" s="187"/>
      <c r="C128" s="188"/>
      <c r="D128" s="187"/>
      <c r="E128" s="189"/>
      <c r="F128" s="190"/>
      <c r="G128" s="184"/>
    </row>
    <row r="129" spans="1:7" ht="7.2" customHeight="1" x14ac:dyDescent="0.3">
      <c r="A129" s="161">
        <f t="shared" ref="A129" si="58">1+A127</f>
        <v>58</v>
      </c>
      <c r="B129" s="187" t="s">
        <v>39</v>
      </c>
      <c r="C129" s="188" t="s">
        <v>77</v>
      </c>
      <c r="D129" s="187" t="s">
        <v>49</v>
      </c>
      <c r="E129" s="189">
        <v>26.62</v>
      </c>
      <c r="F129" s="190"/>
      <c r="G129" s="184">
        <f t="shared" ref="G129" si="59">ROUND(E129*F129,2)</f>
        <v>0</v>
      </c>
    </row>
    <row r="130" spans="1:7" ht="7.2" customHeight="1" x14ac:dyDescent="0.3">
      <c r="A130" s="161"/>
      <c r="B130" s="187"/>
      <c r="C130" s="188"/>
      <c r="D130" s="187"/>
      <c r="E130" s="189"/>
      <c r="F130" s="190"/>
      <c r="G130" s="184"/>
    </row>
    <row r="131" spans="1:7" ht="7.2" customHeight="1" x14ac:dyDescent="0.3">
      <c r="A131" s="161">
        <f t="shared" ref="A131" si="60">1+A129</f>
        <v>59</v>
      </c>
      <c r="B131" s="187" t="s">
        <v>39</v>
      </c>
      <c r="C131" s="188" t="s">
        <v>78</v>
      </c>
      <c r="D131" s="187" t="s">
        <v>38</v>
      </c>
      <c r="E131" s="189">
        <v>38.51</v>
      </c>
      <c r="F131" s="190"/>
      <c r="G131" s="184">
        <f t="shared" ref="G131" si="61">ROUND(E131*F131,2)</f>
        <v>0</v>
      </c>
    </row>
    <row r="132" spans="1:7" ht="7.2" customHeight="1" x14ac:dyDescent="0.3">
      <c r="A132" s="161"/>
      <c r="B132" s="187"/>
      <c r="C132" s="188"/>
      <c r="D132" s="187"/>
      <c r="E132" s="189"/>
      <c r="F132" s="190"/>
      <c r="G132" s="184"/>
    </row>
    <row r="133" spans="1:7" ht="7.2" customHeight="1" x14ac:dyDescent="0.3">
      <c r="A133" s="161">
        <f t="shared" ref="A133" si="62">1+A131</f>
        <v>60</v>
      </c>
      <c r="B133" s="187" t="s">
        <v>39</v>
      </c>
      <c r="C133" s="188" t="s">
        <v>79</v>
      </c>
      <c r="D133" s="187" t="s">
        <v>38</v>
      </c>
      <c r="E133" s="189">
        <v>501.41</v>
      </c>
      <c r="F133" s="190"/>
      <c r="G133" s="184">
        <f t="shared" ref="G133" si="63">ROUND(E133*F133,2)</f>
        <v>0</v>
      </c>
    </row>
    <row r="134" spans="1:7" ht="7.2" customHeight="1" x14ac:dyDescent="0.3">
      <c r="A134" s="161"/>
      <c r="B134" s="187"/>
      <c r="C134" s="188"/>
      <c r="D134" s="187"/>
      <c r="E134" s="189"/>
      <c r="F134" s="190"/>
      <c r="G134" s="184"/>
    </row>
    <row r="135" spans="1:7" ht="7.2" customHeight="1" x14ac:dyDescent="0.3">
      <c r="A135" s="161">
        <f t="shared" ref="A135" si="64">1+A133</f>
        <v>61</v>
      </c>
      <c r="B135" s="187" t="s">
        <v>39</v>
      </c>
      <c r="C135" s="188" t="s">
        <v>80</v>
      </c>
      <c r="D135" s="187" t="s">
        <v>36</v>
      </c>
      <c r="E135" s="189">
        <v>123.675</v>
      </c>
      <c r="F135" s="190"/>
      <c r="G135" s="184">
        <f t="shared" ref="G135" si="65">ROUND(E135*F135,2)</f>
        <v>0</v>
      </c>
    </row>
    <row r="136" spans="1:7" ht="7.2" customHeight="1" x14ac:dyDescent="0.3">
      <c r="A136" s="161"/>
      <c r="B136" s="187"/>
      <c r="C136" s="188"/>
      <c r="D136" s="187"/>
      <c r="E136" s="189"/>
      <c r="F136" s="190"/>
      <c r="G136" s="184"/>
    </row>
    <row r="137" spans="1:7" ht="7.2" customHeight="1" x14ac:dyDescent="0.3">
      <c r="A137" s="161">
        <f t="shared" ref="A137" si="66">1+A135</f>
        <v>62</v>
      </c>
      <c r="B137" s="187" t="s">
        <v>39</v>
      </c>
      <c r="C137" s="188" t="s">
        <v>81</v>
      </c>
      <c r="D137" s="187" t="s">
        <v>36</v>
      </c>
      <c r="E137" s="189">
        <v>74.56</v>
      </c>
      <c r="F137" s="190"/>
      <c r="G137" s="184">
        <f t="shared" ref="G137" si="67">ROUND(E137*F137,2)</f>
        <v>0</v>
      </c>
    </row>
    <row r="138" spans="1:7" ht="7.2" customHeight="1" x14ac:dyDescent="0.3">
      <c r="A138" s="161"/>
      <c r="B138" s="187"/>
      <c r="C138" s="188"/>
      <c r="D138" s="187"/>
      <c r="E138" s="189"/>
      <c r="F138" s="190"/>
      <c r="G138" s="184"/>
    </row>
    <row r="139" spans="1:7" ht="7.2" customHeight="1" x14ac:dyDescent="0.3">
      <c r="A139" s="161">
        <f t="shared" ref="A139" si="68">1+A137</f>
        <v>63</v>
      </c>
      <c r="B139" s="187" t="s">
        <v>39</v>
      </c>
      <c r="C139" s="188" t="s">
        <v>82</v>
      </c>
      <c r="D139" s="187" t="s">
        <v>36</v>
      </c>
      <c r="E139" s="189">
        <v>53.314999999999998</v>
      </c>
      <c r="F139" s="190"/>
      <c r="G139" s="184">
        <f t="shared" ref="G139" si="69">ROUND(E139*F139,2)</f>
        <v>0</v>
      </c>
    </row>
    <row r="140" spans="1:7" ht="7.2" customHeight="1" x14ac:dyDescent="0.3">
      <c r="A140" s="161"/>
      <c r="B140" s="187"/>
      <c r="C140" s="188"/>
      <c r="D140" s="187"/>
      <c r="E140" s="189"/>
      <c r="F140" s="190"/>
      <c r="G140" s="184"/>
    </row>
    <row r="141" spans="1:7" x14ac:dyDescent="0.3">
      <c r="A141" s="132"/>
      <c r="B141" s="1"/>
      <c r="C141" s="191" t="s">
        <v>83</v>
      </c>
      <c r="D141" s="191"/>
      <c r="E141" s="191"/>
      <c r="F141" s="191"/>
      <c r="G141" s="63"/>
    </row>
    <row r="142" spans="1:7" ht="7.2" customHeight="1" x14ac:dyDescent="0.3">
      <c r="A142" s="161">
        <v>64</v>
      </c>
      <c r="B142" s="187" t="s">
        <v>84</v>
      </c>
      <c r="C142" s="188" t="s">
        <v>85</v>
      </c>
      <c r="D142" s="187" t="s">
        <v>13</v>
      </c>
      <c r="E142" s="189">
        <v>23</v>
      </c>
      <c r="F142" s="190"/>
      <c r="G142" s="184">
        <f>ROUND(E142*F142,2)</f>
        <v>0</v>
      </c>
    </row>
    <row r="143" spans="1:7" ht="7.2" customHeight="1" x14ac:dyDescent="0.3">
      <c r="A143" s="161"/>
      <c r="B143" s="187"/>
      <c r="C143" s="188"/>
      <c r="D143" s="187"/>
      <c r="E143" s="189"/>
      <c r="F143" s="190"/>
      <c r="G143" s="184"/>
    </row>
    <row r="144" spans="1:7" ht="7.2" customHeight="1" x14ac:dyDescent="0.3">
      <c r="A144" s="161">
        <v>65</v>
      </c>
      <c r="B144" s="187" t="s">
        <v>84</v>
      </c>
      <c r="C144" s="188" t="s">
        <v>86</v>
      </c>
      <c r="D144" s="187" t="s">
        <v>13</v>
      </c>
      <c r="E144" s="189">
        <v>12</v>
      </c>
      <c r="F144" s="190"/>
      <c r="G144" s="184">
        <f>ROUND(E144*F144,2)</f>
        <v>0</v>
      </c>
    </row>
    <row r="145" spans="1:7" ht="7.2" customHeight="1" x14ac:dyDescent="0.3">
      <c r="A145" s="161"/>
      <c r="B145" s="187"/>
      <c r="C145" s="188"/>
      <c r="D145" s="187"/>
      <c r="E145" s="189"/>
      <c r="F145" s="190"/>
      <c r="G145" s="184"/>
    </row>
    <row r="146" spans="1:7" x14ac:dyDescent="0.3">
      <c r="A146" s="132"/>
      <c r="B146" s="1"/>
      <c r="C146" s="191" t="s">
        <v>87</v>
      </c>
      <c r="D146" s="191"/>
      <c r="E146" s="191"/>
      <c r="F146" s="191"/>
      <c r="G146" s="63"/>
    </row>
    <row r="147" spans="1:7" x14ac:dyDescent="0.3">
      <c r="A147" s="132"/>
      <c r="B147" s="1"/>
      <c r="C147" s="191" t="s">
        <v>88</v>
      </c>
      <c r="D147" s="191"/>
      <c r="E147" s="191"/>
      <c r="F147" s="191"/>
      <c r="G147" s="63"/>
    </row>
    <row r="148" spans="1:7" ht="7.2" customHeight="1" x14ac:dyDescent="0.3">
      <c r="A148" s="161">
        <v>66</v>
      </c>
      <c r="B148" s="187" t="s">
        <v>89</v>
      </c>
      <c r="C148" s="188" t="s">
        <v>90</v>
      </c>
      <c r="D148" s="187" t="s">
        <v>38</v>
      </c>
      <c r="E148" s="189">
        <v>18360</v>
      </c>
      <c r="F148" s="190"/>
      <c r="G148" s="184">
        <f>ROUND(E148*F148,2)</f>
        <v>0</v>
      </c>
    </row>
    <row r="149" spans="1:7" ht="7.2" customHeight="1" x14ac:dyDescent="0.3">
      <c r="A149" s="161"/>
      <c r="B149" s="187"/>
      <c r="C149" s="188"/>
      <c r="D149" s="187"/>
      <c r="E149" s="189"/>
      <c r="F149" s="190"/>
      <c r="G149" s="184"/>
    </row>
    <row r="150" spans="1:7" x14ac:dyDescent="0.3">
      <c r="A150" s="161">
        <f>1+A148</f>
        <v>67</v>
      </c>
      <c r="B150" s="187" t="s">
        <v>89</v>
      </c>
      <c r="C150" s="188" t="s">
        <v>91</v>
      </c>
      <c r="D150" s="187" t="s">
        <v>36</v>
      </c>
      <c r="E150" s="189">
        <v>7294</v>
      </c>
      <c r="F150" s="190"/>
      <c r="G150" s="184">
        <f t="shared" ref="G150" si="70">ROUND(E150*F150,2)</f>
        <v>0</v>
      </c>
    </row>
    <row r="151" spans="1:7" x14ac:dyDescent="0.3">
      <c r="A151" s="161"/>
      <c r="B151" s="187"/>
      <c r="C151" s="188"/>
      <c r="D151" s="187"/>
      <c r="E151" s="189"/>
      <c r="F151" s="190"/>
      <c r="G151" s="184"/>
    </row>
    <row r="152" spans="1:7" ht="7.2" customHeight="1" x14ac:dyDescent="0.3">
      <c r="A152" s="161">
        <f t="shared" ref="A152" si="71">1+A150</f>
        <v>68</v>
      </c>
      <c r="B152" s="187" t="s">
        <v>1154</v>
      </c>
      <c r="C152" s="188" t="s">
        <v>92</v>
      </c>
      <c r="D152" s="187" t="s">
        <v>36</v>
      </c>
      <c r="E152" s="189">
        <v>967</v>
      </c>
      <c r="F152" s="190"/>
      <c r="G152" s="184">
        <f t="shared" ref="G152" si="72">ROUND(E152*F152,2)</f>
        <v>0</v>
      </c>
    </row>
    <row r="153" spans="1:7" ht="7.2" customHeight="1" x14ac:dyDescent="0.3">
      <c r="A153" s="161"/>
      <c r="B153" s="187"/>
      <c r="C153" s="188"/>
      <c r="D153" s="187"/>
      <c r="E153" s="189"/>
      <c r="F153" s="190"/>
      <c r="G153" s="184"/>
    </row>
    <row r="154" spans="1:7" ht="7.2" customHeight="1" x14ac:dyDescent="0.3">
      <c r="A154" s="161">
        <f t="shared" ref="A154" si="73">1+A152</f>
        <v>69</v>
      </c>
      <c r="B154" s="187" t="s">
        <v>1155</v>
      </c>
      <c r="C154" s="188" t="s">
        <v>93</v>
      </c>
      <c r="D154" s="187" t="s">
        <v>38</v>
      </c>
      <c r="E154" s="189">
        <v>28495.55</v>
      </c>
      <c r="F154" s="190"/>
      <c r="G154" s="184">
        <f t="shared" ref="G154" si="74">ROUND(E154*F154,2)</f>
        <v>0</v>
      </c>
    </row>
    <row r="155" spans="1:7" ht="7.2" customHeight="1" x14ac:dyDescent="0.3">
      <c r="A155" s="161"/>
      <c r="B155" s="187"/>
      <c r="C155" s="188"/>
      <c r="D155" s="187"/>
      <c r="E155" s="189"/>
      <c r="F155" s="190"/>
      <c r="G155" s="184"/>
    </row>
    <row r="156" spans="1:7" ht="7.2" customHeight="1" x14ac:dyDescent="0.3">
      <c r="A156" s="161">
        <f t="shared" ref="A156" si="75">1+A154</f>
        <v>70</v>
      </c>
      <c r="B156" s="187" t="s">
        <v>1155</v>
      </c>
      <c r="C156" s="188" t="s">
        <v>94</v>
      </c>
      <c r="D156" s="187" t="s">
        <v>38</v>
      </c>
      <c r="E156" s="189">
        <v>16948.2</v>
      </c>
      <c r="F156" s="190"/>
      <c r="G156" s="184">
        <f t="shared" ref="G156" si="76">ROUND(E156*F156,2)</f>
        <v>0</v>
      </c>
    </row>
    <row r="157" spans="1:7" ht="7.2" customHeight="1" x14ac:dyDescent="0.3">
      <c r="A157" s="161"/>
      <c r="B157" s="187"/>
      <c r="C157" s="188"/>
      <c r="D157" s="187"/>
      <c r="E157" s="189"/>
      <c r="F157" s="190"/>
      <c r="G157" s="184"/>
    </row>
    <row r="158" spans="1:7" x14ac:dyDescent="0.3">
      <c r="A158" s="132"/>
      <c r="B158" s="1"/>
      <c r="C158" s="191" t="s">
        <v>95</v>
      </c>
      <c r="D158" s="191"/>
      <c r="E158" s="191"/>
      <c r="F158" s="191"/>
      <c r="G158" s="63"/>
    </row>
    <row r="159" spans="1:7" x14ac:dyDescent="0.3">
      <c r="A159" s="132"/>
      <c r="B159" s="1"/>
      <c r="C159" s="191" t="s">
        <v>96</v>
      </c>
      <c r="D159" s="191"/>
      <c r="E159" s="191"/>
      <c r="F159" s="191"/>
      <c r="G159" s="63"/>
    </row>
    <row r="160" spans="1:7" ht="12" customHeight="1" x14ac:dyDescent="0.3">
      <c r="A160" s="161">
        <v>71</v>
      </c>
      <c r="B160" s="187" t="s">
        <v>97</v>
      </c>
      <c r="C160" s="188" t="s">
        <v>98</v>
      </c>
      <c r="D160" s="187" t="s">
        <v>38</v>
      </c>
      <c r="E160" s="189">
        <v>17172.48</v>
      </c>
      <c r="F160" s="190"/>
      <c r="G160" s="184">
        <f>ROUND(E160*F160,2)</f>
        <v>0</v>
      </c>
    </row>
    <row r="161" spans="1:7" ht="12" customHeight="1" x14ac:dyDescent="0.3">
      <c r="A161" s="161"/>
      <c r="B161" s="187"/>
      <c r="C161" s="188"/>
      <c r="D161" s="187"/>
      <c r="E161" s="189"/>
      <c r="F161" s="190"/>
      <c r="G161" s="184"/>
    </row>
    <row r="162" spans="1:7" ht="12" customHeight="1" x14ac:dyDescent="0.3">
      <c r="A162" s="161">
        <v>72</v>
      </c>
      <c r="B162" s="187" t="s">
        <v>97</v>
      </c>
      <c r="C162" s="188" t="s">
        <v>99</v>
      </c>
      <c r="D162" s="187" t="s">
        <v>38</v>
      </c>
      <c r="E162" s="189">
        <v>30218.58</v>
      </c>
      <c r="F162" s="190"/>
      <c r="G162" s="184">
        <f>ROUND(E162*F162,2)</f>
        <v>0</v>
      </c>
    </row>
    <row r="163" spans="1:7" ht="12" customHeight="1" x14ac:dyDescent="0.3">
      <c r="A163" s="161"/>
      <c r="B163" s="187"/>
      <c r="C163" s="188"/>
      <c r="D163" s="187"/>
      <c r="E163" s="189"/>
      <c r="F163" s="190"/>
      <c r="G163" s="184"/>
    </row>
    <row r="164" spans="1:7" x14ac:dyDescent="0.3">
      <c r="A164" s="132"/>
      <c r="B164" s="1"/>
      <c r="C164" s="191" t="s">
        <v>100</v>
      </c>
      <c r="D164" s="191"/>
      <c r="E164" s="191"/>
      <c r="F164" s="191"/>
      <c r="G164" s="63"/>
    </row>
    <row r="165" spans="1:7" ht="7.2" customHeight="1" x14ac:dyDescent="0.3">
      <c r="A165" s="161">
        <v>73</v>
      </c>
      <c r="B165" s="187" t="s">
        <v>101</v>
      </c>
      <c r="C165" s="188" t="s">
        <v>102</v>
      </c>
      <c r="D165" s="187" t="s">
        <v>38</v>
      </c>
      <c r="E165" s="189">
        <v>11.39</v>
      </c>
      <c r="F165" s="190"/>
      <c r="G165" s="184">
        <f>ROUND(E165*F165,2)</f>
        <v>0</v>
      </c>
    </row>
    <row r="166" spans="1:7" ht="7.2" customHeight="1" x14ac:dyDescent="0.3">
      <c r="A166" s="161"/>
      <c r="B166" s="187"/>
      <c r="C166" s="188"/>
      <c r="D166" s="187"/>
      <c r="E166" s="189"/>
      <c r="F166" s="190"/>
      <c r="G166" s="184"/>
    </row>
    <row r="167" spans="1:7" ht="7.2" customHeight="1" x14ac:dyDescent="0.3">
      <c r="A167" s="161">
        <v>74</v>
      </c>
      <c r="B167" s="187" t="s">
        <v>101</v>
      </c>
      <c r="C167" s="188" t="s">
        <v>103</v>
      </c>
      <c r="D167" s="187" t="s">
        <v>38</v>
      </c>
      <c r="E167" s="189">
        <v>11.39</v>
      </c>
      <c r="F167" s="190"/>
      <c r="G167" s="184">
        <f t="shared" ref="G167" si="77">ROUND(E167*F167,2)</f>
        <v>0</v>
      </c>
    </row>
    <row r="168" spans="1:7" ht="7.2" customHeight="1" x14ac:dyDescent="0.3">
      <c r="A168" s="161"/>
      <c r="B168" s="187"/>
      <c r="C168" s="188"/>
      <c r="D168" s="187"/>
      <c r="E168" s="189"/>
      <c r="F168" s="190"/>
      <c r="G168" s="184"/>
    </row>
    <row r="169" spans="1:7" ht="7.2" customHeight="1" x14ac:dyDescent="0.3">
      <c r="A169" s="161">
        <v>75</v>
      </c>
      <c r="B169" s="187" t="s">
        <v>101</v>
      </c>
      <c r="C169" s="188" t="s">
        <v>104</v>
      </c>
      <c r="D169" s="187" t="s">
        <v>38</v>
      </c>
      <c r="E169" s="189">
        <v>6369.8</v>
      </c>
      <c r="F169" s="190"/>
      <c r="G169" s="184">
        <f t="shared" ref="G169" si="78">ROUND(E169*F169,2)</f>
        <v>0</v>
      </c>
    </row>
    <row r="170" spans="1:7" ht="7.2" customHeight="1" x14ac:dyDescent="0.3">
      <c r="A170" s="161"/>
      <c r="B170" s="187"/>
      <c r="C170" s="188"/>
      <c r="D170" s="187"/>
      <c r="E170" s="189"/>
      <c r="F170" s="190"/>
      <c r="G170" s="184"/>
    </row>
    <row r="171" spans="1:7" ht="7.2" customHeight="1" x14ac:dyDescent="0.3">
      <c r="A171" s="161">
        <v>76</v>
      </c>
      <c r="B171" s="187" t="s">
        <v>101</v>
      </c>
      <c r="C171" s="188" t="s">
        <v>105</v>
      </c>
      <c r="D171" s="187" t="s">
        <v>38</v>
      </c>
      <c r="E171" s="189">
        <v>66.819999999999993</v>
      </c>
      <c r="F171" s="190"/>
      <c r="G171" s="184">
        <f t="shared" ref="G171" si="79">ROUND(E171*F171,2)</f>
        <v>0</v>
      </c>
    </row>
    <row r="172" spans="1:7" ht="7.2" customHeight="1" x14ac:dyDescent="0.3">
      <c r="A172" s="161"/>
      <c r="B172" s="187"/>
      <c r="C172" s="188"/>
      <c r="D172" s="187"/>
      <c r="E172" s="189"/>
      <c r="F172" s="190"/>
      <c r="G172" s="184"/>
    </row>
    <row r="173" spans="1:7" ht="7.2" customHeight="1" x14ac:dyDescent="0.3">
      <c r="A173" s="161">
        <v>77</v>
      </c>
      <c r="B173" s="187" t="s">
        <v>101</v>
      </c>
      <c r="C173" s="188" t="s">
        <v>106</v>
      </c>
      <c r="D173" s="187" t="s">
        <v>38</v>
      </c>
      <c r="E173" s="189">
        <v>119.4</v>
      </c>
      <c r="F173" s="190"/>
      <c r="G173" s="184">
        <f t="shared" ref="G173" si="80">ROUND(E173*F173,2)</f>
        <v>0</v>
      </c>
    </row>
    <row r="174" spans="1:7" ht="7.2" customHeight="1" x14ac:dyDescent="0.3">
      <c r="A174" s="161"/>
      <c r="B174" s="187"/>
      <c r="C174" s="188"/>
      <c r="D174" s="187"/>
      <c r="E174" s="189"/>
      <c r="F174" s="190"/>
      <c r="G174" s="184"/>
    </row>
    <row r="175" spans="1:7" ht="7.2" customHeight="1" x14ac:dyDescent="0.3">
      <c r="A175" s="161">
        <v>78</v>
      </c>
      <c r="B175" s="187" t="s">
        <v>101</v>
      </c>
      <c r="C175" s="188" t="s">
        <v>107</v>
      </c>
      <c r="D175" s="187" t="s">
        <v>38</v>
      </c>
      <c r="E175" s="189">
        <v>484.5</v>
      </c>
      <c r="F175" s="190"/>
      <c r="G175" s="184">
        <f t="shared" ref="G175" si="81">ROUND(E175*F175,2)</f>
        <v>0</v>
      </c>
    </row>
    <row r="176" spans="1:7" ht="7.2" customHeight="1" x14ac:dyDescent="0.3">
      <c r="A176" s="161"/>
      <c r="B176" s="187"/>
      <c r="C176" s="188"/>
      <c r="D176" s="187"/>
      <c r="E176" s="189"/>
      <c r="F176" s="190"/>
      <c r="G176" s="184"/>
    </row>
    <row r="177" spans="1:7" ht="7.2" customHeight="1" x14ac:dyDescent="0.3">
      <c r="A177" s="161">
        <v>79</v>
      </c>
      <c r="B177" s="187" t="s">
        <v>101</v>
      </c>
      <c r="C177" s="188" t="s">
        <v>108</v>
      </c>
      <c r="D177" s="187" t="s">
        <v>38</v>
      </c>
      <c r="E177" s="189">
        <v>66.819999999999993</v>
      </c>
      <c r="F177" s="190"/>
      <c r="G177" s="184">
        <f t="shared" ref="G177" si="82">ROUND(E177*F177,2)</f>
        <v>0</v>
      </c>
    </row>
    <row r="178" spans="1:7" ht="7.2" customHeight="1" x14ac:dyDescent="0.3">
      <c r="A178" s="161"/>
      <c r="B178" s="187"/>
      <c r="C178" s="188"/>
      <c r="D178" s="187"/>
      <c r="E178" s="189"/>
      <c r="F178" s="190"/>
      <c r="G178" s="184"/>
    </row>
    <row r="179" spans="1:7" ht="7.2" customHeight="1" x14ac:dyDescent="0.3">
      <c r="A179" s="161">
        <v>80</v>
      </c>
      <c r="B179" s="187" t="s">
        <v>101</v>
      </c>
      <c r="C179" s="188" t="s">
        <v>109</v>
      </c>
      <c r="D179" s="187" t="s">
        <v>38</v>
      </c>
      <c r="E179" s="189">
        <v>119.4</v>
      </c>
      <c r="F179" s="190"/>
      <c r="G179" s="184">
        <f t="shared" ref="G179" si="83">ROUND(E179*F179,2)</f>
        <v>0</v>
      </c>
    </row>
    <row r="180" spans="1:7" ht="7.2" customHeight="1" x14ac:dyDescent="0.3">
      <c r="A180" s="161"/>
      <c r="B180" s="187"/>
      <c r="C180" s="188"/>
      <c r="D180" s="187"/>
      <c r="E180" s="189"/>
      <c r="F180" s="190"/>
      <c r="G180" s="184"/>
    </row>
    <row r="181" spans="1:7" x14ac:dyDescent="0.3">
      <c r="A181" s="132"/>
      <c r="B181" s="1"/>
      <c r="C181" s="191" t="s">
        <v>110</v>
      </c>
      <c r="D181" s="191"/>
      <c r="E181" s="191"/>
      <c r="F181" s="191"/>
      <c r="G181" s="63"/>
    </row>
    <row r="182" spans="1:7" ht="7.2" customHeight="1" x14ac:dyDescent="0.3">
      <c r="A182" s="161">
        <v>81</v>
      </c>
      <c r="B182" s="187" t="s">
        <v>101</v>
      </c>
      <c r="C182" s="188" t="s">
        <v>111</v>
      </c>
      <c r="D182" s="187" t="s">
        <v>38</v>
      </c>
      <c r="E182" s="189">
        <v>1082.0999999999999</v>
      </c>
      <c r="F182" s="190"/>
      <c r="G182" s="184">
        <f>ROUND(E182*F182,2)</f>
        <v>0</v>
      </c>
    </row>
    <row r="183" spans="1:7" ht="7.2" customHeight="1" x14ac:dyDescent="0.3">
      <c r="A183" s="161"/>
      <c r="B183" s="187"/>
      <c r="C183" s="188"/>
      <c r="D183" s="187"/>
      <c r="E183" s="189"/>
      <c r="F183" s="190"/>
      <c r="G183" s="184"/>
    </row>
    <row r="184" spans="1:7" ht="7.2" customHeight="1" x14ac:dyDescent="0.3">
      <c r="A184" s="161">
        <f>1+A182</f>
        <v>82</v>
      </c>
      <c r="B184" s="187" t="s">
        <v>101</v>
      </c>
      <c r="C184" s="188" t="s">
        <v>112</v>
      </c>
      <c r="D184" s="187" t="s">
        <v>38</v>
      </c>
      <c r="E184" s="189">
        <v>3259.08</v>
      </c>
      <c r="F184" s="190"/>
      <c r="G184" s="184">
        <f t="shared" ref="G184" si="84">ROUND(E184*F184,2)</f>
        <v>0</v>
      </c>
    </row>
    <row r="185" spans="1:7" ht="7.2" customHeight="1" x14ac:dyDescent="0.3">
      <c r="A185" s="161"/>
      <c r="B185" s="187"/>
      <c r="C185" s="188"/>
      <c r="D185" s="187"/>
      <c r="E185" s="189"/>
      <c r="F185" s="190"/>
      <c r="G185" s="184"/>
    </row>
    <row r="186" spans="1:7" ht="7.2" customHeight="1" x14ac:dyDescent="0.3">
      <c r="A186" s="161">
        <f t="shared" ref="A186" si="85">1+A184</f>
        <v>83</v>
      </c>
      <c r="B186" s="187" t="s">
        <v>101</v>
      </c>
      <c r="C186" s="188" t="s">
        <v>113</v>
      </c>
      <c r="D186" s="187" t="s">
        <v>38</v>
      </c>
      <c r="E186" s="189">
        <v>14068.2</v>
      </c>
      <c r="F186" s="190"/>
      <c r="G186" s="184">
        <f t="shared" ref="G186" si="86">ROUND(E186*F186,2)</f>
        <v>0</v>
      </c>
    </row>
    <row r="187" spans="1:7" ht="7.2" customHeight="1" x14ac:dyDescent="0.3">
      <c r="A187" s="161"/>
      <c r="B187" s="187"/>
      <c r="C187" s="188"/>
      <c r="D187" s="187"/>
      <c r="E187" s="189"/>
      <c r="F187" s="190"/>
      <c r="G187" s="184"/>
    </row>
    <row r="188" spans="1:7" ht="7.2" customHeight="1" x14ac:dyDescent="0.3">
      <c r="A188" s="161">
        <f t="shared" ref="A188" si="87">1+A186</f>
        <v>84</v>
      </c>
      <c r="B188" s="187" t="s">
        <v>101</v>
      </c>
      <c r="C188" s="188" t="s">
        <v>114</v>
      </c>
      <c r="D188" s="187" t="s">
        <v>38</v>
      </c>
      <c r="E188" s="189">
        <v>15831.1</v>
      </c>
      <c r="F188" s="190"/>
      <c r="G188" s="184">
        <f t="shared" ref="G188" si="88">ROUND(E188*F188,2)</f>
        <v>0</v>
      </c>
    </row>
    <row r="189" spans="1:7" ht="7.2" customHeight="1" x14ac:dyDescent="0.3">
      <c r="A189" s="161"/>
      <c r="B189" s="187"/>
      <c r="C189" s="188"/>
      <c r="D189" s="187"/>
      <c r="E189" s="189"/>
      <c r="F189" s="190"/>
      <c r="G189" s="184"/>
    </row>
    <row r="190" spans="1:7" ht="7.2" customHeight="1" x14ac:dyDescent="0.3">
      <c r="A190" s="161">
        <f t="shared" ref="A190" si="89">1+A188</f>
        <v>85</v>
      </c>
      <c r="B190" s="187" t="s">
        <v>101</v>
      </c>
      <c r="C190" s="188" t="s">
        <v>115</v>
      </c>
      <c r="D190" s="187" t="s">
        <v>38</v>
      </c>
      <c r="E190" s="189">
        <v>253.9</v>
      </c>
      <c r="F190" s="190"/>
      <c r="G190" s="184">
        <f t="shared" ref="G190" si="90">ROUND(E190*F190,2)</f>
        <v>0</v>
      </c>
    </row>
    <row r="191" spans="1:7" ht="7.2" customHeight="1" x14ac:dyDescent="0.3">
      <c r="A191" s="161"/>
      <c r="B191" s="187"/>
      <c r="C191" s="188"/>
      <c r="D191" s="187"/>
      <c r="E191" s="189"/>
      <c r="F191" s="190"/>
      <c r="G191" s="184"/>
    </row>
    <row r="192" spans="1:7" x14ac:dyDescent="0.3">
      <c r="A192" s="132"/>
      <c r="B192" s="1"/>
      <c r="C192" s="191" t="s">
        <v>116</v>
      </c>
      <c r="D192" s="191"/>
      <c r="E192" s="191"/>
      <c r="F192" s="191"/>
      <c r="G192" s="63"/>
    </row>
    <row r="193" spans="1:7" ht="7.2" customHeight="1" x14ac:dyDescent="0.3">
      <c r="A193" s="161">
        <v>86</v>
      </c>
      <c r="B193" s="187" t="s">
        <v>117</v>
      </c>
      <c r="C193" s="188" t="s">
        <v>118</v>
      </c>
      <c r="D193" s="187" t="s">
        <v>38</v>
      </c>
      <c r="E193" s="189">
        <v>25875.47</v>
      </c>
      <c r="F193" s="190"/>
      <c r="G193" s="184">
        <f>ROUND(E193*F193,2)</f>
        <v>0</v>
      </c>
    </row>
    <row r="194" spans="1:7" ht="7.2" customHeight="1" x14ac:dyDescent="0.3">
      <c r="A194" s="161"/>
      <c r="B194" s="187"/>
      <c r="C194" s="188"/>
      <c r="D194" s="187"/>
      <c r="E194" s="189"/>
      <c r="F194" s="190"/>
      <c r="G194" s="184"/>
    </row>
    <row r="195" spans="1:7" ht="7.2" customHeight="1" x14ac:dyDescent="0.3">
      <c r="A195" s="161">
        <v>87</v>
      </c>
      <c r="B195" s="187" t="s">
        <v>117</v>
      </c>
      <c r="C195" s="188" t="s">
        <v>119</v>
      </c>
      <c r="D195" s="187" t="s">
        <v>38</v>
      </c>
      <c r="E195" s="189">
        <v>1513.5</v>
      </c>
      <c r="F195" s="190"/>
      <c r="G195" s="184">
        <f>ROUND(E195*F195,2)</f>
        <v>0</v>
      </c>
    </row>
    <row r="196" spans="1:7" ht="7.2" customHeight="1" x14ac:dyDescent="0.3">
      <c r="A196" s="161"/>
      <c r="B196" s="187"/>
      <c r="C196" s="188"/>
      <c r="D196" s="187"/>
      <c r="E196" s="189"/>
      <c r="F196" s="190"/>
      <c r="G196" s="184"/>
    </row>
    <row r="197" spans="1:7" x14ac:dyDescent="0.3">
      <c r="A197" s="132"/>
      <c r="B197" s="1"/>
      <c r="C197" s="191" t="s">
        <v>120</v>
      </c>
      <c r="D197" s="191"/>
      <c r="E197" s="191"/>
      <c r="F197" s="191"/>
      <c r="G197" s="63"/>
    </row>
    <row r="198" spans="1:7" ht="7.2" customHeight="1" x14ac:dyDescent="0.3">
      <c r="A198" s="161">
        <v>88</v>
      </c>
      <c r="B198" s="187" t="s">
        <v>121</v>
      </c>
      <c r="C198" s="188" t="s">
        <v>122</v>
      </c>
      <c r="D198" s="187" t="s">
        <v>38</v>
      </c>
      <c r="E198" s="189">
        <v>630.20000000000005</v>
      </c>
      <c r="F198" s="190"/>
      <c r="G198" s="184">
        <f>ROUND(E198*F198,2)</f>
        <v>0</v>
      </c>
    </row>
    <row r="199" spans="1:7" ht="7.2" customHeight="1" x14ac:dyDescent="0.3">
      <c r="A199" s="161"/>
      <c r="B199" s="187"/>
      <c r="C199" s="188"/>
      <c r="D199" s="187"/>
      <c r="E199" s="189"/>
      <c r="F199" s="190"/>
      <c r="G199" s="184"/>
    </row>
    <row r="200" spans="1:7" ht="7.2" customHeight="1" x14ac:dyDescent="0.3">
      <c r="A200" s="161">
        <f>1+A198</f>
        <v>89</v>
      </c>
      <c r="B200" s="187" t="s">
        <v>121</v>
      </c>
      <c r="C200" s="188" t="s">
        <v>123</v>
      </c>
      <c r="D200" s="187" t="s">
        <v>38</v>
      </c>
      <c r="E200" s="189">
        <v>695.2</v>
      </c>
      <c r="F200" s="190"/>
      <c r="G200" s="184">
        <f t="shared" ref="G200" si="91">ROUND(E200*F200,2)</f>
        <v>0</v>
      </c>
    </row>
    <row r="201" spans="1:7" ht="7.2" customHeight="1" x14ac:dyDescent="0.3">
      <c r="A201" s="161"/>
      <c r="B201" s="187"/>
      <c r="C201" s="188"/>
      <c r="D201" s="187"/>
      <c r="E201" s="189"/>
      <c r="F201" s="190"/>
      <c r="G201" s="184"/>
    </row>
    <row r="202" spans="1:7" ht="7.2" customHeight="1" x14ac:dyDescent="0.3">
      <c r="A202" s="161">
        <f>1+A200</f>
        <v>90</v>
      </c>
      <c r="B202" s="187" t="s">
        <v>121</v>
      </c>
      <c r="C202" s="188" t="s">
        <v>124</v>
      </c>
      <c r="D202" s="187" t="s">
        <v>38</v>
      </c>
      <c r="E202" s="189">
        <v>168.15</v>
      </c>
      <c r="F202" s="190"/>
      <c r="G202" s="184">
        <f t="shared" ref="G202" si="92">ROUND(E202*F202,2)</f>
        <v>0</v>
      </c>
    </row>
    <row r="203" spans="1:7" ht="7.2" customHeight="1" x14ac:dyDescent="0.3">
      <c r="A203" s="161"/>
      <c r="B203" s="187"/>
      <c r="C203" s="188"/>
      <c r="D203" s="187"/>
      <c r="E203" s="189"/>
      <c r="F203" s="190"/>
      <c r="G203" s="184"/>
    </row>
    <row r="204" spans="1:7" x14ac:dyDescent="0.3">
      <c r="A204" s="132"/>
      <c r="B204" s="1"/>
      <c r="C204" s="191" t="s">
        <v>125</v>
      </c>
      <c r="D204" s="191"/>
      <c r="E204" s="191"/>
      <c r="F204" s="191"/>
      <c r="G204" s="63"/>
    </row>
    <row r="205" spans="1:7" ht="12" customHeight="1" x14ac:dyDescent="0.3">
      <c r="A205" s="161">
        <v>91</v>
      </c>
      <c r="B205" s="187" t="s">
        <v>126</v>
      </c>
      <c r="C205" s="188" t="s">
        <v>127</v>
      </c>
      <c r="D205" s="187" t="s">
        <v>38</v>
      </c>
      <c r="E205" s="189">
        <v>1402.3</v>
      </c>
      <c r="F205" s="190"/>
      <c r="G205" s="184">
        <f>ROUND(E205*F205,2)</f>
        <v>0</v>
      </c>
    </row>
    <row r="206" spans="1:7" ht="12" customHeight="1" x14ac:dyDescent="0.3">
      <c r="A206" s="161"/>
      <c r="B206" s="187"/>
      <c r="C206" s="188"/>
      <c r="D206" s="187"/>
      <c r="E206" s="189"/>
      <c r="F206" s="190"/>
      <c r="G206" s="184"/>
    </row>
    <row r="207" spans="1:7" ht="12" customHeight="1" x14ac:dyDescent="0.3">
      <c r="A207" s="161">
        <v>92</v>
      </c>
      <c r="B207" s="187" t="s">
        <v>126</v>
      </c>
      <c r="C207" s="188" t="s">
        <v>128</v>
      </c>
      <c r="D207" s="187" t="s">
        <v>38</v>
      </c>
      <c r="E207" s="189">
        <v>11644.8</v>
      </c>
      <c r="F207" s="190"/>
      <c r="G207" s="184">
        <f>ROUND(E207*F207,2)</f>
        <v>0</v>
      </c>
    </row>
    <row r="208" spans="1:7" ht="12" customHeight="1" x14ac:dyDescent="0.3">
      <c r="A208" s="161"/>
      <c r="B208" s="187"/>
      <c r="C208" s="188"/>
      <c r="D208" s="187"/>
      <c r="E208" s="189"/>
      <c r="F208" s="190"/>
      <c r="G208" s="184"/>
    </row>
    <row r="209" spans="1:7" x14ac:dyDescent="0.3">
      <c r="A209" s="132"/>
      <c r="B209" s="1"/>
      <c r="C209" s="191" t="s">
        <v>129</v>
      </c>
      <c r="D209" s="191"/>
      <c r="E209" s="191"/>
      <c r="F209" s="191"/>
      <c r="G209" s="63"/>
    </row>
    <row r="210" spans="1:7" x14ac:dyDescent="0.3">
      <c r="A210" s="132"/>
      <c r="B210" s="1"/>
      <c r="C210" s="191" t="s">
        <v>130</v>
      </c>
      <c r="D210" s="191"/>
      <c r="E210" s="191"/>
      <c r="F210" s="191"/>
      <c r="G210" s="63"/>
    </row>
    <row r="211" spans="1:7" ht="12" customHeight="1" x14ac:dyDescent="0.3">
      <c r="A211" s="161">
        <v>93</v>
      </c>
      <c r="B211" s="187" t="s">
        <v>131</v>
      </c>
      <c r="C211" s="188" t="s">
        <v>132</v>
      </c>
      <c r="D211" s="187" t="s">
        <v>38</v>
      </c>
      <c r="E211" s="189">
        <v>695.2</v>
      </c>
      <c r="F211" s="190"/>
      <c r="G211" s="184">
        <f>ROUND(E211*F211,2)</f>
        <v>0</v>
      </c>
    </row>
    <row r="212" spans="1:7" ht="12" customHeight="1" x14ac:dyDescent="0.3">
      <c r="A212" s="161"/>
      <c r="B212" s="187"/>
      <c r="C212" s="188"/>
      <c r="D212" s="187"/>
      <c r="E212" s="189"/>
      <c r="F212" s="190"/>
      <c r="G212" s="184"/>
    </row>
    <row r="213" spans="1:7" x14ac:dyDescent="0.3">
      <c r="A213" s="132"/>
      <c r="B213" s="1"/>
      <c r="C213" s="191" t="s">
        <v>133</v>
      </c>
      <c r="D213" s="191"/>
      <c r="E213" s="191"/>
      <c r="F213" s="191"/>
      <c r="G213" s="63"/>
    </row>
    <row r="214" spans="1:7" ht="12" customHeight="1" x14ac:dyDescent="0.3">
      <c r="A214" s="161">
        <v>94</v>
      </c>
      <c r="B214" s="187" t="s">
        <v>134</v>
      </c>
      <c r="C214" s="188" t="s">
        <v>135</v>
      </c>
      <c r="D214" s="187" t="s">
        <v>38</v>
      </c>
      <c r="E214" s="189">
        <v>446.1</v>
      </c>
      <c r="F214" s="190"/>
      <c r="G214" s="184">
        <f>ROUND(E214*F214,2)</f>
        <v>0</v>
      </c>
    </row>
    <row r="215" spans="1:7" ht="12" customHeight="1" x14ac:dyDescent="0.3">
      <c r="A215" s="161"/>
      <c r="B215" s="187"/>
      <c r="C215" s="188"/>
      <c r="D215" s="187"/>
      <c r="E215" s="189"/>
      <c r="F215" s="190"/>
      <c r="G215" s="184"/>
    </row>
    <row r="216" spans="1:7" ht="12" customHeight="1" x14ac:dyDescent="0.3">
      <c r="A216" s="161">
        <f>1+A214</f>
        <v>95</v>
      </c>
      <c r="B216" s="187" t="s">
        <v>134</v>
      </c>
      <c r="C216" s="188" t="s">
        <v>136</v>
      </c>
      <c r="D216" s="187" t="s">
        <v>38</v>
      </c>
      <c r="E216" s="189">
        <v>11644</v>
      </c>
      <c r="F216" s="190"/>
      <c r="G216" s="184">
        <f t="shared" ref="G216" si="93">ROUND(E216*F216,2)</f>
        <v>0</v>
      </c>
    </row>
    <row r="217" spans="1:7" ht="12" customHeight="1" x14ac:dyDescent="0.3">
      <c r="A217" s="161"/>
      <c r="B217" s="187"/>
      <c r="C217" s="188"/>
      <c r="D217" s="187"/>
      <c r="E217" s="189"/>
      <c r="F217" s="190"/>
      <c r="G217" s="184"/>
    </row>
    <row r="218" spans="1:7" ht="12" customHeight="1" x14ac:dyDescent="0.3">
      <c r="A218" s="161">
        <f t="shared" ref="A218" si="94">1+A216</f>
        <v>96</v>
      </c>
      <c r="B218" s="187" t="s">
        <v>134</v>
      </c>
      <c r="C218" s="188" t="s">
        <v>137</v>
      </c>
      <c r="D218" s="187" t="s">
        <v>38</v>
      </c>
      <c r="E218" s="189">
        <v>1402</v>
      </c>
      <c r="F218" s="190"/>
      <c r="G218" s="184">
        <f t="shared" ref="G218" si="95">ROUND(E218*F218,2)</f>
        <v>0</v>
      </c>
    </row>
    <row r="219" spans="1:7" ht="12" customHeight="1" x14ac:dyDescent="0.3">
      <c r="A219" s="161"/>
      <c r="B219" s="187"/>
      <c r="C219" s="188"/>
      <c r="D219" s="187"/>
      <c r="E219" s="189"/>
      <c r="F219" s="190"/>
      <c r="G219" s="184"/>
    </row>
    <row r="220" spans="1:7" ht="12" customHeight="1" x14ac:dyDescent="0.3">
      <c r="A220" s="161">
        <f t="shared" ref="A220" si="96">1+A218</f>
        <v>97</v>
      </c>
      <c r="B220" s="187" t="s">
        <v>134</v>
      </c>
      <c r="C220" s="188" t="s">
        <v>138</v>
      </c>
      <c r="D220" s="187" t="s">
        <v>38</v>
      </c>
      <c r="E220" s="189">
        <v>3679.98</v>
      </c>
      <c r="F220" s="190"/>
      <c r="G220" s="184">
        <f t="shared" ref="G220" si="97">ROUND(E220*F220,2)</f>
        <v>0</v>
      </c>
    </row>
    <row r="221" spans="1:7" ht="12" customHeight="1" x14ac:dyDescent="0.3">
      <c r="A221" s="161"/>
      <c r="B221" s="187"/>
      <c r="C221" s="188"/>
      <c r="D221" s="187"/>
      <c r="E221" s="189"/>
      <c r="F221" s="190"/>
      <c r="G221" s="184"/>
    </row>
    <row r="222" spans="1:7" x14ac:dyDescent="0.3">
      <c r="A222" s="132"/>
      <c r="B222" s="1"/>
      <c r="C222" s="191" t="s">
        <v>139</v>
      </c>
      <c r="D222" s="191"/>
      <c r="E222" s="191"/>
      <c r="F222" s="191"/>
      <c r="G222" s="63"/>
    </row>
    <row r="223" spans="1:7" ht="12" customHeight="1" x14ac:dyDescent="0.3">
      <c r="A223" s="161">
        <v>98</v>
      </c>
      <c r="B223" s="187" t="s">
        <v>140</v>
      </c>
      <c r="C223" s="188" t="s">
        <v>141</v>
      </c>
      <c r="D223" s="187" t="s">
        <v>38</v>
      </c>
      <c r="E223" s="189">
        <v>3451.88</v>
      </c>
      <c r="F223" s="190"/>
      <c r="G223" s="184">
        <f>ROUND(E223*F223,2)</f>
        <v>0</v>
      </c>
    </row>
    <row r="224" spans="1:7" ht="12" customHeight="1" x14ac:dyDescent="0.3">
      <c r="A224" s="161"/>
      <c r="B224" s="187"/>
      <c r="C224" s="188"/>
      <c r="D224" s="187"/>
      <c r="E224" s="189"/>
      <c r="F224" s="190"/>
      <c r="G224" s="184"/>
    </row>
    <row r="225" spans="1:7" ht="12" customHeight="1" x14ac:dyDescent="0.3">
      <c r="A225" s="161">
        <f>1+A223</f>
        <v>99</v>
      </c>
      <c r="B225" s="187" t="s">
        <v>140</v>
      </c>
      <c r="C225" s="188" t="s">
        <v>142</v>
      </c>
      <c r="D225" s="187" t="s">
        <v>38</v>
      </c>
      <c r="E225" s="189">
        <v>228.1</v>
      </c>
      <c r="F225" s="190"/>
      <c r="G225" s="184">
        <f t="shared" ref="G225" si="98">ROUND(E225*F225,2)</f>
        <v>0</v>
      </c>
    </row>
    <row r="226" spans="1:7" ht="12" customHeight="1" x14ac:dyDescent="0.3">
      <c r="A226" s="161"/>
      <c r="B226" s="187"/>
      <c r="C226" s="188"/>
      <c r="D226" s="187"/>
      <c r="E226" s="189"/>
      <c r="F226" s="190"/>
      <c r="G226" s="184"/>
    </row>
    <row r="227" spans="1:7" ht="12" customHeight="1" x14ac:dyDescent="0.3">
      <c r="A227" s="161">
        <f>1+A225</f>
        <v>100</v>
      </c>
      <c r="B227" s="187" t="s">
        <v>140</v>
      </c>
      <c r="C227" s="188" t="s">
        <v>143</v>
      </c>
      <c r="D227" s="187" t="s">
        <v>38</v>
      </c>
      <c r="E227" s="189">
        <v>446.1</v>
      </c>
      <c r="F227" s="190"/>
      <c r="G227" s="184">
        <f t="shared" ref="G227" si="99">ROUND(E227*F227,2)</f>
        <v>0</v>
      </c>
    </row>
    <row r="228" spans="1:7" ht="12" customHeight="1" x14ac:dyDescent="0.3">
      <c r="A228" s="161"/>
      <c r="B228" s="187"/>
      <c r="C228" s="188"/>
      <c r="D228" s="187"/>
      <c r="E228" s="189"/>
      <c r="F228" s="190"/>
      <c r="G228" s="184"/>
    </row>
    <row r="229" spans="1:7" x14ac:dyDescent="0.3">
      <c r="A229" s="132"/>
      <c r="B229" s="1"/>
      <c r="C229" s="191" t="s">
        <v>144</v>
      </c>
      <c r="D229" s="191"/>
      <c r="E229" s="191"/>
      <c r="F229" s="191"/>
      <c r="G229" s="63"/>
    </row>
    <row r="230" spans="1:7" ht="12" customHeight="1" x14ac:dyDescent="0.3">
      <c r="A230" s="161">
        <v>101</v>
      </c>
      <c r="B230" s="187" t="s">
        <v>140</v>
      </c>
      <c r="C230" s="188" t="s">
        <v>145</v>
      </c>
      <c r="D230" s="187" t="s">
        <v>38</v>
      </c>
      <c r="E230" s="189">
        <v>13046</v>
      </c>
      <c r="F230" s="190"/>
      <c r="G230" s="184">
        <f>ROUND(E230*F230,2)</f>
        <v>0</v>
      </c>
    </row>
    <row r="231" spans="1:7" ht="12" customHeight="1" x14ac:dyDescent="0.3">
      <c r="A231" s="161"/>
      <c r="B231" s="187"/>
      <c r="C231" s="188"/>
      <c r="D231" s="187"/>
      <c r="E231" s="189"/>
      <c r="F231" s="190"/>
      <c r="G231" s="184"/>
    </row>
    <row r="232" spans="1:7" x14ac:dyDescent="0.3">
      <c r="A232" s="132"/>
      <c r="B232" s="1"/>
      <c r="C232" s="191" t="s">
        <v>146</v>
      </c>
      <c r="D232" s="191"/>
      <c r="E232" s="191"/>
      <c r="F232" s="191"/>
      <c r="G232" s="63"/>
    </row>
    <row r="233" spans="1:7" ht="12" customHeight="1" x14ac:dyDescent="0.3">
      <c r="A233" s="161">
        <v>102</v>
      </c>
      <c r="B233" s="187" t="s">
        <v>147</v>
      </c>
      <c r="C233" s="188" t="s">
        <v>148</v>
      </c>
      <c r="D233" s="187" t="s">
        <v>38</v>
      </c>
      <c r="E233" s="189">
        <v>798.35</v>
      </c>
      <c r="F233" s="190"/>
      <c r="G233" s="184">
        <f>ROUND(E233*F233,2)</f>
        <v>0</v>
      </c>
    </row>
    <row r="234" spans="1:7" ht="12" customHeight="1" x14ac:dyDescent="0.3">
      <c r="A234" s="161"/>
      <c r="B234" s="187"/>
      <c r="C234" s="188"/>
      <c r="D234" s="187"/>
      <c r="E234" s="189"/>
      <c r="F234" s="190"/>
      <c r="G234" s="184"/>
    </row>
    <row r="235" spans="1:7" ht="12" customHeight="1" x14ac:dyDescent="0.3">
      <c r="A235" s="161">
        <f>1+A233</f>
        <v>103</v>
      </c>
      <c r="B235" s="187" t="s">
        <v>147</v>
      </c>
      <c r="C235" s="188" t="s">
        <v>149</v>
      </c>
      <c r="D235" s="187" t="s">
        <v>38</v>
      </c>
      <c r="E235" s="189">
        <v>127.4</v>
      </c>
      <c r="F235" s="190"/>
      <c r="G235" s="184">
        <f t="shared" ref="G235" si="100">ROUND(E235*F235,2)</f>
        <v>0</v>
      </c>
    </row>
    <row r="236" spans="1:7" ht="12" customHeight="1" x14ac:dyDescent="0.3">
      <c r="A236" s="161"/>
      <c r="B236" s="187"/>
      <c r="C236" s="188"/>
      <c r="D236" s="187"/>
      <c r="E236" s="189"/>
      <c r="F236" s="190"/>
      <c r="G236" s="184"/>
    </row>
    <row r="237" spans="1:7" ht="12" customHeight="1" x14ac:dyDescent="0.3">
      <c r="A237" s="161">
        <f t="shared" ref="A237" si="101">1+A235</f>
        <v>104</v>
      </c>
      <c r="B237" s="187" t="s">
        <v>147</v>
      </c>
      <c r="C237" s="188" t="s">
        <v>150</v>
      </c>
      <c r="D237" s="187" t="s">
        <v>38</v>
      </c>
      <c r="E237" s="189">
        <v>253.9</v>
      </c>
      <c r="F237" s="190"/>
      <c r="G237" s="184">
        <f t="shared" ref="G237" si="102">ROUND(E237*F237,2)</f>
        <v>0</v>
      </c>
    </row>
    <row r="238" spans="1:7" ht="12" customHeight="1" x14ac:dyDescent="0.3">
      <c r="A238" s="161"/>
      <c r="B238" s="187"/>
      <c r="C238" s="188"/>
      <c r="D238" s="187"/>
      <c r="E238" s="189"/>
      <c r="F238" s="190"/>
      <c r="G238" s="184"/>
    </row>
    <row r="239" spans="1:7" ht="12" customHeight="1" x14ac:dyDescent="0.3">
      <c r="A239" s="161">
        <f t="shared" ref="A239" si="103">1+A237</f>
        <v>105</v>
      </c>
      <c r="B239" s="187" t="s">
        <v>147</v>
      </c>
      <c r="C239" s="188" t="s">
        <v>151</v>
      </c>
      <c r="D239" s="187" t="s">
        <v>38</v>
      </c>
      <c r="E239" s="189">
        <v>6713.64</v>
      </c>
      <c r="F239" s="190"/>
      <c r="G239" s="184">
        <f t="shared" ref="G239" si="104">ROUND(E239*F239,2)</f>
        <v>0</v>
      </c>
    </row>
    <row r="240" spans="1:7" ht="12" customHeight="1" x14ac:dyDescent="0.3">
      <c r="A240" s="161"/>
      <c r="B240" s="187"/>
      <c r="C240" s="188"/>
      <c r="D240" s="187"/>
      <c r="E240" s="189"/>
      <c r="F240" s="190"/>
      <c r="G240" s="184"/>
    </row>
    <row r="241" spans="1:7" x14ac:dyDescent="0.3">
      <c r="A241" s="132"/>
      <c r="B241" s="1"/>
      <c r="C241" s="191" t="s">
        <v>152</v>
      </c>
      <c r="D241" s="191"/>
      <c r="E241" s="191"/>
      <c r="F241" s="191"/>
      <c r="G241" s="63"/>
    </row>
    <row r="242" spans="1:7" x14ac:dyDescent="0.3">
      <c r="A242" s="132"/>
      <c r="B242" s="1"/>
      <c r="C242" s="191" t="s">
        <v>153</v>
      </c>
      <c r="D242" s="191"/>
      <c r="E242" s="191"/>
      <c r="F242" s="191"/>
      <c r="G242" s="63"/>
    </row>
    <row r="243" spans="1:7" x14ac:dyDescent="0.3">
      <c r="A243" s="161">
        <v>106</v>
      </c>
      <c r="B243" s="187" t="s">
        <v>154</v>
      </c>
      <c r="C243" s="188" t="s">
        <v>155</v>
      </c>
      <c r="D243" s="187" t="s">
        <v>38</v>
      </c>
      <c r="E243" s="189">
        <v>546.9</v>
      </c>
      <c r="F243" s="190"/>
      <c r="G243" s="199">
        <f>ROUND(E243*F243,2)</f>
        <v>0</v>
      </c>
    </row>
    <row r="244" spans="1:7" x14ac:dyDescent="0.3">
      <c r="A244" s="161"/>
      <c r="B244" s="187"/>
      <c r="C244" s="188"/>
      <c r="D244" s="187"/>
      <c r="E244" s="189"/>
      <c r="F244" s="190"/>
      <c r="G244" s="200"/>
    </row>
    <row r="245" spans="1:7" ht="12" customHeight="1" x14ac:dyDescent="0.3">
      <c r="A245" s="161">
        <v>107</v>
      </c>
      <c r="B245" s="187" t="s">
        <v>154</v>
      </c>
      <c r="C245" s="188" t="s">
        <v>156</v>
      </c>
      <c r="D245" s="187" t="s">
        <v>38</v>
      </c>
      <c r="E245" s="189">
        <v>629.66</v>
      </c>
      <c r="F245" s="190"/>
      <c r="G245" s="199">
        <f>ROUND(E245*F245,2)</f>
        <v>0</v>
      </c>
    </row>
    <row r="246" spans="1:7" ht="12" customHeight="1" x14ac:dyDescent="0.3">
      <c r="A246" s="161"/>
      <c r="B246" s="187"/>
      <c r="C246" s="188"/>
      <c r="D246" s="187"/>
      <c r="E246" s="189"/>
      <c r="F246" s="190"/>
      <c r="G246" s="200"/>
    </row>
    <row r="247" spans="1:7" x14ac:dyDescent="0.3">
      <c r="A247" s="132"/>
      <c r="B247" s="1"/>
      <c r="C247" s="191" t="s">
        <v>157</v>
      </c>
      <c r="D247" s="191"/>
      <c r="E247" s="191"/>
      <c r="F247" s="191"/>
      <c r="G247" s="63"/>
    </row>
    <row r="248" spans="1:7" ht="7.2" customHeight="1" x14ac:dyDescent="0.3">
      <c r="A248" s="161">
        <v>108</v>
      </c>
      <c r="B248" s="187" t="s">
        <v>158</v>
      </c>
      <c r="C248" s="188" t="s">
        <v>159</v>
      </c>
      <c r="D248" s="187" t="s">
        <v>13</v>
      </c>
      <c r="E248" s="189">
        <v>128</v>
      </c>
      <c r="F248" s="190"/>
      <c r="G248" s="184">
        <f>ROUND(E248*F248,2)</f>
        <v>0</v>
      </c>
    </row>
    <row r="249" spans="1:7" ht="7.2" customHeight="1" x14ac:dyDescent="0.3">
      <c r="A249" s="161"/>
      <c r="B249" s="187"/>
      <c r="C249" s="188"/>
      <c r="D249" s="187"/>
      <c r="E249" s="189"/>
      <c r="F249" s="190"/>
      <c r="G249" s="184"/>
    </row>
    <row r="250" spans="1:7" ht="7.2" customHeight="1" x14ac:dyDescent="0.3">
      <c r="A250" s="161">
        <f>1+A248</f>
        <v>109</v>
      </c>
      <c r="B250" s="187" t="s">
        <v>158</v>
      </c>
      <c r="C250" s="188" t="s">
        <v>160</v>
      </c>
      <c r="D250" s="187" t="s">
        <v>13</v>
      </c>
      <c r="E250" s="189">
        <v>13</v>
      </c>
      <c r="F250" s="190"/>
      <c r="G250" s="184">
        <f t="shared" ref="G250" si="105">ROUND(E250*F250,2)</f>
        <v>0</v>
      </c>
    </row>
    <row r="251" spans="1:7" ht="7.2" customHeight="1" x14ac:dyDescent="0.3">
      <c r="A251" s="161"/>
      <c r="B251" s="187"/>
      <c r="C251" s="188"/>
      <c r="D251" s="187"/>
      <c r="E251" s="189"/>
      <c r="F251" s="190"/>
      <c r="G251" s="184"/>
    </row>
    <row r="252" spans="1:7" ht="7.2" customHeight="1" x14ac:dyDescent="0.3">
      <c r="A252" s="161">
        <f t="shared" ref="A252" si="106">1+A250</f>
        <v>110</v>
      </c>
      <c r="B252" s="187" t="s">
        <v>158</v>
      </c>
      <c r="C252" s="188" t="s">
        <v>161</v>
      </c>
      <c r="D252" s="187" t="s">
        <v>13</v>
      </c>
      <c r="E252" s="189">
        <v>108</v>
      </c>
      <c r="F252" s="190"/>
      <c r="G252" s="184">
        <f t="shared" ref="G252" si="107">ROUND(E252*F252,2)</f>
        <v>0</v>
      </c>
    </row>
    <row r="253" spans="1:7" ht="7.2" customHeight="1" x14ac:dyDescent="0.3">
      <c r="A253" s="161"/>
      <c r="B253" s="187"/>
      <c r="C253" s="188"/>
      <c r="D253" s="187"/>
      <c r="E253" s="189"/>
      <c r="F253" s="190"/>
      <c r="G253" s="184"/>
    </row>
    <row r="254" spans="1:7" ht="7.2" customHeight="1" x14ac:dyDescent="0.3">
      <c r="A254" s="161">
        <f t="shared" ref="A254" si="108">1+A252</f>
        <v>111</v>
      </c>
      <c r="B254" s="187" t="s">
        <v>158</v>
      </c>
      <c r="C254" s="188" t="s">
        <v>162</v>
      </c>
      <c r="D254" s="187" t="s">
        <v>13</v>
      </c>
      <c r="E254" s="189">
        <v>7</v>
      </c>
      <c r="F254" s="190"/>
      <c r="G254" s="184">
        <f t="shared" ref="G254" si="109">ROUND(E254*F254,2)</f>
        <v>0</v>
      </c>
    </row>
    <row r="255" spans="1:7" ht="7.2" customHeight="1" x14ac:dyDescent="0.3">
      <c r="A255" s="161"/>
      <c r="B255" s="187"/>
      <c r="C255" s="188"/>
      <c r="D255" s="187"/>
      <c r="E255" s="189"/>
      <c r="F255" s="190"/>
      <c r="G255" s="184"/>
    </row>
    <row r="256" spans="1:7" x14ac:dyDescent="0.3">
      <c r="A256" s="132"/>
      <c r="B256" s="1"/>
      <c r="C256" s="191" t="s">
        <v>163</v>
      </c>
      <c r="D256" s="191"/>
      <c r="E256" s="191"/>
      <c r="F256" s="191"/>
      <c r="G256" s="68"/>
    </row>
    <row r="257" spans="1:7" x14ac:dyDescent="0.3">
      <c r="A257" s="132"/>
      <c r="B257" s="1"/>
      <c r="C257" s="191" t="s">
        <v>164</v>
      </c>
      <c r="D257" s="191"/>
      <c r="E257" s="191"/>
      <c r="F257" s="191"/>
      <c r="G257" s="68"/>
    </row>
    <row r="258" spans="1:7" ht="12" customHeight="1" x14ac:dyDescent="0.3">
      <c r="A258" s="161">
        <v>112</v>
      </c>
      <c r="B258" s="187" t="s">
        <v>165</v>
      </c>
      <c r="C258" s="188" t="s">
        <v>166</v>
      </c>
      <c r="D258" s="187" t="s">
        <v>49</v>
      </c>
      <c r="E258" s="189">
        <v>5543.32</v>
      </c>
      <c r="F258" s="190"/>
      <c r="G258" s="184">
        <f>ROUND(E258*F258,2)</f>
        <v>0</v>
      </c>
    </row>
    <row r="259" spans="1:7" ht="12" customHeight="1" x14ac:dyDescent="0.3">
      <c r="A259" s="161"/>
      <c r="B259" s="187"/>
      <c r="C259" s="188"/>
      <c r="D259" s="187"/>
      <c r="E259" s="189"/>
      <c r="F259" s="190"/>
      <c r="G259" s="184"/>
    </row>
    <row r="260" spans="1:7" ht="12" customHeight="1" x14ac:dyDescent="0.3">
      <c r="A260" s="161">
        <f>1+A258</f>
        <v>113</v>
      </c>
      <c r="B260" s="187" t="s">
        <v>165</v>
      </c>
      <c r="C260" s="188" t="s">
        <v>167</v>
      </c>
      <c r="D260" s="187" t="s">
        <v>49</v>
      </c>
      <c r="E260" s="189">
        <v>182.16</v>
      </c>
      <c r="F260" s="190"/>
      <c r="G260" s="184">
        <f>ROUND(E260*F260,2)</f>
        <v>0</v>
      </c>
    </row>
    <row r="261" spans="1:7" ht="12" customHeight="1" x14ac:dyDescent="0.3">
      <c r="A261" s="161"/>
      <c r="B261" s="187"/>
      <c r="C261" s="188"/>
      <c r="D261" s="187"/>
      <c r="E261" s="189"/>
      <c r="F261" s="190"/>
      <c r="G261" s="184"/>
    </row>
    <row r="262" spans="1:7" x14ac:dyDescent="0.3">
      <c r="A262" s="132"/>
      <c r="B262" s="1"/>
      <c r="C262" s="191" t="s">
        <v>168</v>
      </c>
      <c r="D262" s="191"/>
      <c r="E262" s="191"/>
      <c r="F262" s="191"/>
      <c r="G262" s="63"/>
    </row>
    <row r="263" spans="1:7" ht="12" customHeight="1" x14ac:dyDescent="0.3">
      <c r="A263" s="161">
        <v>114</v>
      </c>
      <c r="B263" s="187" t="s">
        <v>169</v>
      </c>
      <c r="C263" s="188" t="s">
        <v>170</v>
      </c>
      <c r="D263" s="187" t="s">
        <v>49</v>
      </c>
      <c r="E263" s="189">
        <v>2510.38</v>
      </c>
      <c r="F263" s="190"/>
      <c r="G263" s="184">
        <f>ROUND(E263*F263,2)</f>
        <v>0</v>
      </c>
    </row>
    <row r="264" spans="1:7" ht="12" customHeight="1" x14ac:dyDescent="0.3">
      <c r="A264" s="161"/>
      <c r="B264" s="187"/>
      <c r="C264" s="188"/>
      <c r="D264" s="187"/>
      <c r="E264" s="189"/>
      <c r="F264" s="190"/>
      <c r="G264" s="184"/>
    </row>
    <row r="265" spans="1:7" ht="12" customHeight="1" x14ac:dyDescent="0.3">
      <c r="A265" s="161">
        <f>1+A263</f>
        <v>115</v>
      </c>
      <c r="B265" s="187" t="s">
        <v>169</v>
      </c>
      <c r="C265" s="188" t="s">
        <v>171</v>
      </c>
      <c r="D265" s="187" t="s">
        <v>49</v>
      </c>
      <c r="E265" s="189">
        <v>110.06</v>
      </c>
      <c r="F265" s="190"/>
      <c r="G265" s="184">
        <f t="shared" ref="G265" si="110">ROUND(E265*F265,2)</f>
        <v>0</v>
      </c>
    </row>
    <row r="266" spans="1:7" ht="12" customHeight="1" x14ac:dyDescent="0.3">
      <c r="A266" s="161"/>
      <c r="B266" s="187"/>
      <c r="C266" s="188"/>
      <c r="D266" s="187"/>
      <c r="E266" s="189"/>
      <c r="F266" s="190"/>
      <c r="G266" s="184"/>
    </row>
    <row r="267" spans="1:7" ht="12" customHeight="1" x14ac:dyDescent="0.3">
      <c r="A267" s="161">
        <f t="shared" ref="A267" si="111">1+A265</f>
        <v>116</v>
      </c>
      <c r="B267" s="187" t="s">
        <v>169</v>
      </c>
      <c r="C267" s="188" t="s">
        <v>172</v>
      </c>
      <c r="D267" s="187" t="s">
        <v>49</v>
      </c>
      <c r="E267" s="189">
        <v>457.18</v>
      </c>
      <c r="F267" s="190"/>
      <c r="G267" s="184">
        <f t="shared" ref="G267" si="112">ROUND(E267*F267,2)</f>
        <v>0</v>
      </c>
    </row>
    <row r="268" spans="1:7" ht="12" customHeight="1" x14ac:dyDescent="0.3">
      <c r="A268" s="161"/>
      <c r="B268" s="187"/>
      <c r="C268" s="188"/>
      <c r="D268" s="187"/>
      <c r="E268" s="189"/>
      <c r="F268" s="190"/>
      <c r="G268" s="184"/>
    </row>
    <row r="269" spans="1:7" ht="12" customHeight="1" x14ac:dyDescent="0.3">
      <c r="A269" s="161">
        <f t="shared" ref="A269" si="113">1+A267</f>
        <v>117</v>
      </c>
      <c r="B269" s="187" t="s">
        <v>169</v>
      </c>
      <c r="C269" s="188" t="s">
        <v>173</v>
      </c>
      <c r="D269" s="187" t="s">
        <v>49</v>
      </c>
      <c r="E269" s="189">
        <v>361.32</v>
      </c>
      <c r="F269" s="190"/>
      <c r="G269" s="184">
        <f t="shared" ref="G269" si="114">ROUND(E269*F269,2)</f>
        <v>0</v>
      </c>
    </row>
    <row r="270" spans="1:7" ht="12" customHeight="1" x14ac:dyDescent="0.3">
      <c r="A270" s="161"/>
      <c r="B270" s="187"/>
      <c r="C270" s="188"/>
      <c r="D270" s="187"/>
      <c r="E270" s="189"/>
      <c r="F270" s="190"/>
      <c r="G270" s="184"/>
    </row>
    <row r="271" spans="1:7" x14ac:dyDescent="0.3">
      <c r="A271" s="132"/>
      <c r="B271" s="1"/>
      <c r="C271" s="191" t="s">
        <v>174</v>
      </c>
      <c r="D271" s="191"/>
      <c r="E271" s="191"/>
      <c r="F271" s="191"/>
      <c r="G271" s="63"/>
    </row>
    <row r="272" spans="1:7" ht="12" customHeight="1" x14ac:dyDescent="0.3">
      <c r="A272" s="161">
        <v>118</v>
      </c>
      <c r="B272" s="187" t="s">
        <v>169</v>
      </c>
      <c r="C272" s="188" t="s">
        <v>175</v>
      </c>
      <c r="D272" s="187" t="s">
        <v>49</v>
      </c>
      <c r="E272" s="189">
        <v>361.46</v>
      </c>
      <c r="F272" s="190"/>
      <c r="G272" s="184">
        <f>ROUND(E272*F272,2)</f>
        <v>0</v>
      </c>
    </row>
    <row r="273" spans="1:7" ht="12" customHeight="1" x14ac:dyDescent="0.3">
      <c r="A273" s="161"/>
      <c r="B273" s="187"/>
      <c r="C273" s="188"/>
      <c r="D273" s="187"/>
      <c r="E273" s="189"/>
      <c r="F273" s="190"/>
      <c r="G273" s="184"/>
    </row>
    <row r="274" spans="1:7" x14ac:dyDescent="0.3">
      <c r="A274" s="132"/>
      <c r="B274" s="1"/>
      <c r="C274" s="191" t="s">
        <v>176</v>
      </c>
      <c r="D274" s="191"/>
      <c r="E274" s="191"/>
      <c r="F274" s="191"/>
      <c r="G274" s="63"/>
    </row>
    <row r="275" spans="1:7" ht="7.2" customHeight="1" x14ac:dyDescent="0.3">
      <c r="A275" s="161">
        <v>119</v>
      </c>
      <c r="B275" s="187"/>
      <c r="C275" s="188" t="s">
        <v>177</v>
      </c>
      <c r="D275" s="187" t="s">
        <v>49</v>
      </c>
      <c r="E275" s="189">
        <v>4</v>
      </c>
      <c r="F275" s="190"/>
      <c r="G275" s="184">
        <f>ROUND(E275*F275,2)</f>
        <v>0</v>
      </c>
    </row>
    <row r="276" spans="1:7" ht="7.2" customHeight="1" x14ac:dyDescent="0.3">
      <c r="A276" s="161"/>
      <c r="B276" s="187"/>
      <c r="C276" s="188"/>
      <c r="D276" s="187"/>
      <c r="E276" s="189"/>
      <c r="F276" s="190"/>
      <c r="G276" s="184"/>
    </row>
    <row r="277" spans="1:7" ht="7.2" customHeight="1" x14ac:dyDescent="0.3">
      <c r="A277" s="161">
        <f>1+A275</f>
        <v>120</v>
      </c>
      <c r="B277" s="187" t="s">
        <v>178</v>
      </c>
      <c r="C277" s="188" t="s">
        <v>179</v>
      </c>
      <c r="D277" s="187" t="s">
        <v>38</v>
      </c>
      <c r="E277" s="189">
        <v>4.05</v>
      </c>
      <c r="F277" s="190"/>
      <c r="G277" s="184">
        <f>ROUND(E277*F277,2)</f>
        <v>0</v>
      </c>
    </row>
    <row r="278" spans="1:7" ht="7.2" customHeight="1" x14ac:dyDescent="0.3">
      <c r="A278" s="161"/>
      <c r="B278" s="187"/>
      <c r="C278" s="188"/>
      <c r="D278" s="187"/>
      <c r="E278" s="189"/>
      <c r="F278" s="190"/>
      <c r="G278" s="184"/>
    </row>
    <row r="279" spans="1:7" x14ac:dyDescent="0.3">
      <c r="A279" s="132"/>
      <c r="B279" s="1"/>
      <c r="C279" s="191" t="s">
        <v>180</v>
      </c>
      <c r="D279" s="191"/>
      <c r="E279" s="191"/>
      <c r="F279" s="191"/>
      <c r="G279" s="63"/>
    </row>
    <row r="280" spans="1:7" x14ac:dyDescent="0.3">
      <c r="A280" s="132"/>
      <c r="B280" s="1"/>
      <c r="C280" s="191" t="s">
        <v>181</v>
      </c>
      <c r="D280" s="191"/>
      <c r="E280" s="191"/>
      <c r="F280" s="191"/>
      <c r="G280" s="63"/>
    </row>
    <row r="281" spans="1:7" ht="7.2" customHeight="1" x14ac:dyDescent="0.3">
      <c r="A281" s="161">
        <v>121</v>
      </c>
      <c r="B281" s="187" t="s">
        <v>182</v>
      </c>
      <c r="C281" s="188" t="s">
        <v>183</v>
      </c>
      <c r="D281" s="187" t="s">
        <v>38</v>
      </c>
      <c r="E281" s="189">
        <v>5318.69</v>
      </c>
      <c r="F281" s="190"/>
      <c r="G281" s="184">
        <f>ROUND(E281*F281,2)</f>
        <v>0</v>
      </c>
    </row>
    <row r="282" spans="1:7" ht="7.2" customHeight="1" x14ac:dyDescent="0.3">
      <c r="A282" s="161"/>
      <c r="B282" s="187"/>
      <c r="C282" s="188"/>
      <c r="D282" s="187"/>
      <c r="E282" s="189"/>
      <c r="F282" s="190"/>
      <c r="G282" s="184"/>
    </row>
    <row r="283" spans="1:7" ht="7.2" customHeight="1" x14ac:dyDescent="0.3">
      <c r="A283" s="161">
        <f>1+A281</f>
        <v>122</v>
      </c>
      <c r="B283" s="187" t="s">
        <v>184</v>
      </c>
      <c r="C283" s="188" t="s">
        <v>1142</v>
      </c>
      <c r="D283" s="187" t="s">
        <v>38</v>
      </c>
      <c r="E283" s="189">
        <v>65</v>
      </c>
      <c r="F283" s="190"/>
      <c r="G283" s="184">
        <f t="shared" ref="G283" si="115">ROUND(E283*F283,2)</f>
        <v>0</v>
      </c>
    </row>
    <row r="284" spans="1:7" ht="7.2" customHeight="1" x14ac:dyDescent="0.3">
      <c r="A284" s="161"/>
      <c r="B284" s="187"/>
      <c r="C284" s="188"/>
      <c r="D284" s="187"/>
      <c r="E284" s="189"/>
      <c r="F284" s="190"/>
      <c r="G284" s="184"/>
    </row>
    <row r="285" spans="1:7" ht="7.2" customHeight="1" x14ac:dyDescent="0.3">
      <c r="A285" s="161">
        <f t="shared" ref="A285" si="116">1+A283</f>
        <v>123</v>
      </c>
      <c r="B285" s="187" t="s">
        <v>184</v>
      </c>
      <c r="C285" s="188" t="s">
        <v>1143</v>
      </c>
      <c r="D285" s="187" t="s">
        <v>38</v>
      </c>
      <c r="E285" s="189">
        <v>1619.16</v>
      </c>
      <c r="F285" s="190"/>
      <c r="G285" s="184">
        <f t="shared" ref="G285" si="117">ROUND(E285*F285,2)</f>
        <v>0</v>
      </c>
    </row>
    <row r="286" spans="1:7" ht="7.2" customHeight="1" x14ac:dyDescent="0.3">
      <c r="A286" s="161"/>
      <c r="B286" s="187"/>
      <c r="C286" s="188"/>
      <c r="D286" s="187"/>
      <c r="E286" s="189"/>
      <c r="F286" s="190"/>
      <c r="G286" s="184"/>
    </row>
    <row r="287" spans="1:7" ht="12" customHeight="1" x14ac:dyDescent="0.3">
      <c r="A287" s="161">
        <f t="shared" ref="A287" si="118">1+A285</f>
        <v>124</v>
      </c>
      <c r="B287" s="187" t="s">
        <v>184</v>
      </c>
      <c r="C287" s="188" t="s">
        <v>1144</v>
      </c>
      <c r="D287" s="187" t="s">
        <v>13</v>
      </c>
      <c r="E287" s="189">
        <v>59</v>
      </c>
      <c r="F287" s="190"/>
      <c r="G287" s="184">
        <f t="shared" ref="G287" si="119">ROUND(E287*F287,2)</f>
        <v>0</v>
      </c>
    </row>
    <row r="288" spans="1:7" ht="12" customHeight="1" x14ac:dyDescent="0.3">
      <c r="A288" s="161"/>
      <c r="B288" s="187"/>
      <c r="C288" s="188"/>
      <c r="D288" s="187"/>
      <c r="E288" s="189"/>
      <c r="F288" s="190"/>
      <c r="G288" s="184"/>
    </row>
    <row r="289" spans="1:7" ht="12" customHeight="1" x14ac:dyDescent="0.3">
      <c r="A289" s="161">
        <f t="shared" ref="A289" si="120">1+A287</f>
        <v>125</v>
      </c>
      <c r="B289" s="187" t="s">
        <v>184</v>
      </c>
      <c r="C289" s="188" t="s">
        <v>1145</v>
      </c>
      <c r="D289" s="187" t="s">
        <v>13</v>
      </c>
      <c r="E289" s="189">
        <v>6</v>
      </c>
      <c r="F289" s="190"/>
      <c r="G289" s="184">
        <f t="shared" ref="G289" si="121">ROUND(E289*F289,2)</f>
        <v>0</v>
      </c>
    </row>
    <row r="290" spans="1:7" ht="12" customHeight="1" x14ac:dyDescent="0.3">
      <c r="A290" s="161"/>
      <c r="B290" s="187"/>
      <c r="C290" s="188"/>
      <c r="D290" s="187"/>
      <c r="E290" s="189"/>
      <c r="F290" s="190"/>
      <c r="G290" s="184"/>
    </row>
    <row r="291" spans="1:7" ht="7.2" customHeight="1" x14ac:dyDescent="0.3">
      <c r="A291" s="161">
        <f>1+A289</f>
        <v>126</v>
      </c>
      <c r="B291" s="187" t="s">
        <v>184</v>
      </c>
      <c r="C291" s="188" t="s">
        <v>1146</v>
      </c>
      <c r="D291" s="187" t="s">
        <v>13</v>
      </c>
      <c r="E291" s="189">
        <v>310</v>
      </c>
      <c r="F291" s="190"/>
      <c r="G291" s="184">
        <f t="shared" ref="G291" si="122">ROUND(E291*F291,2)</f>
        <v>0</v>
      </c>
    </row>
    <row r="292" spans="1:7" ht="7.2" customHeight="1" x14ac:dyDescent="0.3">
      <c r="A292" s="161"/>
      <c r="B292" s="187"/>
      <c r="C292" s="188"/>
      <c r="D292" s="187"/>
      <c r="E292" s="189"/>
      <c r="F292" s="190"/>
      <c r="G292" s="184"/>
    </row>
    <row r="293" spans="1:7" ht="7.2" customHeight="1" x14ac:dyDescent="0.3">
      <c r="A293" s="161">
        <f t="shared" ref="A293" si="123">1+A291</f>
        <v>127</v>
      </c>
      <c r="B293" s="187" t="s">
        <v>184</v>
      </c>
      <c r="C293" s="188" t="s">
        <v>1147</v>
      </c>
      <c r="D293" s="187" t="s">
        <v>13</v>
      </c>
      <c r="E293" s="189">
        <v>225</v>
      </c>
      <c r="F293" s="190"/>
      <c r="G293" s="184">
        <f t="shared" ref="G293" si="124">ROUND(E293*F293,2)</f>
        <v>0</v>
      </c>
    </row>
    <row r="294" spans="1:7" ht="7.2" customHeight="1" x14ac:dyDescent="0.3">
      <c r="A294" s="161"/>
      <c r="B294" s="187"/>
      <c r="C294" s="188"/>
      <c r="D294" s="187"/>
      <c r="E294" s="189"/>
      <c r="F294" s="190"/>
      <c r="G294" s="184"/>
    </row>
    <row r="295" spans="1:7" ht="7.2" customHeight="1" x14ac:dyDescent="0.3">
      <c r="A295" s="161">
        <f t="shared" ref="A295" si="125">1+A293</f>
        <v>128</v>
      </c>
      <c r="B295" s="187" t="s">
        <v>184</v>
      </c>
      <c r="C295" s="188" t="s">
        <v>1148</v>
      </c>
      <c r="D295" s="187" t="s">
        <v>13</v>
      </c>
      <c r="E295" s="189">
        <v>240</v>
      </c>
      <c r="F295" s="190"/>
      <c r="G295" s="184">
        <f t="shared" ref="G295" si="126">ROUND(E295*F295,2)</f>
        <v>0</v>
      </c>
    </row>
    <row r="296" spans="1:7" ht="7.2" customHeight="1" x14ac:dyDescent="0.3">
      <c r="A296" s="161"/>
      <c r="B296" s="187"/>
      <c r="C296" s="188"/>
      <c r="D296" s="187"/>
      <c r="E296" s="189"/>
      <c r="F296" s="190"/>
      <c r="G296" s="184"/>
    </row>
    <row r="297" spans="1:7" s="125" customFormat="1" ht="14.4" customHeight="1" x14ac:dyDescent="0.3">
      <c r="A297" s="132">
        <f>1+A295</f>
        <v>129</v>
      </c>
      <c r="B297" s="120" t="s">
        <v>184</v>
      </c>
      <c r="C297" s="121" t="s">
        <v>1149</v>
      </c>
      <c r="D297" s="120" t="s">
        <v>13</v>
      </c>
      <c r="E297" s="122">
        <v>420</v>
      </c>
      <c r="F297" s="123"/>
      <c r="G297" s="124"/>
    </row>
    <row r="298" spans="1:7" s="125" customFormat="1" ht="14.4" customHeight="1" x14ac:dyDescent="0.3">
      <c r="A298" s="147">
        <f>1+A297</f>
        <v>130</v>
      </c>
      <c r="B298" s="120" t="s">
        <v>184</v>
      </c>
      <c r="C298" s="121" t="s">
        <v>1150</v>
      </c>
      <c r="D298" s="120" t="s">
        <v>13</v>
      </c>
      <c r="E298" s="122">
        <v>280</v>
      </c>
      <c r="F298" s="123"/>
      <c r="G298" s="124"/>
    </row>
    <row r="299" spans="1:7" s="125" customFormat="1" ht="14.4" customHeight="1" x14ac:dyDescent="0.3">
      <c r="A299" s="147">
        <f t="shared" ref="A299:A301" si="127">1+A298</f>
        <v>131</v>
      </c>
      <c r="B299" s="120" t="s">
        <v>184</v>
      </c>
      <c r="C299" s="121" t="s">
        <v>1151</v>
      </c>
      <c r="D299" s="120" t="s">
        <v>13</v>
      </c>
      <c r="E299" s="122">
        <v>556</v>
      </c>
      <c r="F299" s="123"/>
      <c r="G299" s="124"/>
    </row>
    <row r="300" spans="1:7" s="125" customFormat="1" ht="14.4" customHeight="1" x14ac:dyDescent="0.3">
      <c r="A300" s="147">
        <f t="shared" si="127"/>
        <v>132</v>
      </c>
      <c r="B300" s="120" t="s">
        <v>184</v>
      </c>
      <c r="C300" s="121" t="s">
        <v>1152</v>
      </c>
      <c r="D300" s="120" t="s">
        <v>38</v>
      </c>
      <c r="E300" s="122">
        <v>1619.16</v>
      </c>
      <c r="F300" s="123"/>
      <c r="G300" s="124"/>
    </row>
    <row r="301" spans="1:7" s="125" customFormat="1" ht="14.4" customHeight="1" x14ac:dyDescent="0.3">
      <c r="A301" s="147">
        <f t="shared" si="127"/>
        <v>133</v>
      </c>
      <c r="B301" s="120" t="s">
        <v>184</v>
      </c>
      <c r="C301" s="121" t="s">
        <v>1153</v>
      </c>
      <c r="D301" s="120" t="s">
        <v>49</v>
      </c>
      <c r="E301" s="122">
        <v>1644.46</v>
      </c>
      <c r="F301" s="123"/>
      <c r="G301" s="124"/>
    </row>
    <row r="302" spans="1:7" x14ac:dyDescent="0.3">
      <c r="A302" s="132"/>
      <c r="B302" s="1"/>
      <c r="C302" s="191" t="s">
        <v>185</v>
      </c>
      <c r="D302" s="191"/>
      <c r="E302" s="191"/>
      <c r="F302" s="191"/>
      <c r="G302" s="63"/>
    </row>
    <row r="303" spans="1:7" ht="7.2" customHeight="1" x14ac:dyDescent="0.3">
      <c r="A303" s="161">
        <v>134</v>
      </c>
      <c r="B303" s="187" t="s">
        <v>186</v>
      </c>
      <c r="C303" s="188" t="s">
        <v>187</v>
      </c>
      <c r="D303" s="187" t="s">
        <v>188</v>
      </c>
      <c r="E303" s="189">
        <v>4</v>
      </c>
      <c r="F303" s="190"/>
      <c r="G303" s="184">
        <f>ROUND(E303*F303,2)</f>
        <v>0</v>
      </c>
    </row>
    <row r="304" spans="1:7" ht="7.2" customHeight="1" x14ac:dyDescent="0.3">
      <c r="A304" s="161"/>
      <c r="B304" s="187"/>
      <c r="C304" s="188"/>
      <c r="D304" s="187"/>
      <c r="E304" s="189"/>
      <c r="F304" s="190"/>
      <c r="G304" s="184"/>
    </row>
    <row r="305" spans="1:7" ht="7.2" customHeight="1" x14ac:dyDescent="0.3">
      <c r="A305" s="161">
        <f>1+A303</f>
        <v>135</v>
      </c>
      <c r="B305" s="187" t="s">
        <v>189</v>
      </c>
      <c r="C305" s="188" t="s">
        <v>190</v>
      </c>
      <c r="D305" s="187" t="s">
        <v>188</v>
      </c>
      <c r="E305" s="189">
        <v>2</v>
      </c>
      <c r="F305" s="190"/>
      <c r="G305" s="184">
        <f t="shared" ref="G305" si="128">ROUND(E305*F305,2)</f>
        <v>0</v>
      </c>
    </row>
    <row r="306" spans="1:7" ht="7.2" customHeight="1" x14ac:dyDescent="0.3">
      <c r="A306" s="161"/>
      <c r="B306" s="187"/>
      <c r="C306" s="188"/>
      <c r="D306" s="187"/>
      <c r="E306" s="189"/>
      <c r="F306" s="190"/>
      <c r="G306" s="184"/>
    </row>
    <row r="307" spans="1:7" ht="7.2" customHeight="1" x14ac:dyDescent="0.3">
      <c r="A307" s="161">
        <f t="shared" ref="A307" si="129">1+A305</f>
        <v>136</v>
      </c>
      <c r="B307" s="187" t="s">
        <v>189</v>
      </c>
      <c r="C307" s="188" t="s">
        <v>191</v>
      </c>
      <c r="D307" s="187" t="s">
        <v>13</v>
      </c>
      <c r="E307" s="189">
        <v>60</v>
      </c>
      <c r="F307" s="190"/>
      <c r="G307" s="184">
        <f t="shared" ref="G307" si="130">ROUND(E307*F307,2)</f>
        <v>0</v>
      </c>
    </row>
    <row r="308" spans="1:7" ht="7.2" customHeight="1" x14ac:dyDescent="0.3">
      <c r="A308" s="161"/>
      <c r="B308" s="187"/>
      <c r="C308" s="188"/>
      <c r="D308" s="187"/>
      <c r="E308" s="189"/>
      <c r="F308" s="190"/>
      <c r="G308" s="184"/>
    </row>
    <row r="309" spans="1:7" ht="7.2" customHeight="1" x14ac:dyDescent="0.3">
      <c r="A309" s="161">
        <f t="shared" ref="A309" si="131">1+A307</f>
        <v>137</v>
      </c>
      <c r="B309" s="187" t="s">
        <v>189</v>
      </c>
      <c r="C309" s="188" t="s">
        <v>192</v>
      </c>
      <c r="D309" s="187" t="s">
        <v>193</v>
      </c>
      <c r="E309" s="189">
        <v>15</v>
      </c>
      <c r="F309" s="190"/>
      <c r="G309" s="184">
        <f t="shared" ref="G309" si="132">ROUND(E309*F309,2)</f>
        <v>0</v>
      </c>
    </row>
    <row r="310" spans="1:7" ht="7.2" customHeight="1" x14ac:dyDescent="0.3">
      <c r="A310" s="161"/>
      <c r="B310" s="187"/>
      <c r="C310" s="188"/>
      <c r="D310" s="187"/>
      <c r="E310" s="189"/>
      <c r="F310" s="190"/>
      <c r="G310" s="184"/>
    </row>
    <row r="311" spans="1:7" ht="7.2" customHeight="1" x14ac:dyDescent="0.3">
      <c r="A311" s="161">
        <f t="shared" ref="A311" si="133">1+A309</f>
        <v>138</v>
      </c>
      <c r="B311" s="187" t="s">
        <v>194</v>
      </c>
      <c r="C311" s="188" t="s">
        <v>195</v>
      </c>
      <c r="D311" s="187" t="s">
        <v>49</v>
      </c>
      <c r="E311" s="189">
        <v>620.76</v>
      </c>
      <c r="F311" s="190"/>
      <c r="G311" s="184">
        <f t="shared" ref="G311" si="134">ROUND(E311*F311,2)</f>
        <v>0</v>
      </c>
    </row>
    <row r="312" spans="1:7" ht="7.2" customHeight="1" x14ac:dyDescent="0.3">
      <c r="A312" s="161"/>
      <c r="B312" s="187"/>
      <c r="C312" s="188"/>
      <c r="D312" s="187"/>
      <c r="E312" s="189"/>
      <c r="F312" s="190"/>
      <c r="G312" s="184"/>
    </row>
    <row r="313" spans="1:7" ht="12" customHeight="1" x14ac:dyDescent="0.3">
      <c r="A313" s="161">
        <f t="shared" ref="A313" si="135">1+A311</f>
        <v>139</v>
      </c>
      <c r="B313" s="187" t="s">
        <v>194</v>
      </c>
      <c r="C313" s="188" t="s">
        <v>196</v>
      </c>
      <c r="D313" s="187" t="s">
        <v>49</v>
      </c>
      <c r="E313" s="189">
        <v>14</v>
      </c>
      <c r="F313" s="190"/>
      <c r="G313" s="184">
        <f t="shared" ref="G313" si="136">ROUND(E313*F313,2)</f>
        <v>0</v>
      </c>
    </row>
    <row r="314" spans="1:7" ht="12" customHeight="1" x14ac:dyDescent="0.3">
      <c r="A314" s="161"/>
      <c r="B314" s="187"/>
      <c r="C314" s="188"/>
      <c r="D314" s="187"/>
      <c r="E314" s="189"/>
      <c r="F314" s="190"/>
      <c r="G314" s="184"/>
    </row>
    <row r="315" spans="1:7" ht="7.2" customHeight="1" x14ac:dyDescent="0.3">
      <c r="A315" s="161">
        <f t="shared" ref="A315" si="137">1+A313</f>
        <v>140</v>
      </c>
      <c r="B315" s="187" t="s">
        <v>194</v>
      </c>
      <c r="C315" s="188" t="s">
        <v>197</v>
      </c>
      <c r="D315" s="187" t="s">
        <v>49</v>
      </c>
      <c r="E315" s="189">
        <v>507.65</v>
      </c>
      <c r="F315" s="190"/>
      <c r="G315" s="184">
        <f t="shared" ref="G315" si="138">ROUND(E315*F315,2)</f>
        <v>0</v>
      </c>
    </row>
    <row r="316" spans="1:7" ht="7.2" customHeight="1" x14ac:dyDescent="0.3">
      <c r="A316" s="161"/>
      <c r="B316" s="187"/>
      <c r="C316" s="188"/>
      <c r="D316" s="187"/>
      <c r="E316" s="189"/>
      <c r="F316" s="190"/>
      <c r="G316" s="184"/>
    </row>
    <row r="317" spans="1:7" ht="12" customHeight="1" x14ac:dyDescent="0.3">
      <c r="A317" s="161">
        <f t="shared" ref="A317" si="139">1+A315</f>
        <v>141</v>
      </c>
      <c r="B317" s="187" t="s">
        <v>194</v>
      </c>
      <c r="C317" s="188" t="s">
        <v>198</v>
      </c>
      <c r="D317" s="187" t="s">
        <v>49</v>
      </c>
      <c r="E317" s="189">
        <v>39</v>
      </c>
      <c r="F317" s="190"/>
      <c r="G317" s="184">
        <f t="shared" ref="G317" si="140">ROUND(E317*F317,2)</f>
        <v>0</v>
      </c>
    </row>
    <row r="318" spans="1:7" ht="12" customHeight="1" x14ac:dyDescent="0.3">
      <c r="A318" s="161"/>
      <c r="B318" s="187"/>
      <c r="C318" s="188"/>
      <c r="D318" s="187"/>
      <c r="E318" s="189"/>
      <c r="F318" s="190"/>
      <c r="G318" s="184"/>
    </row>
    <row r="319" spans="1:7" ht="7.2" customHeight="1" x14ac:dyDescent="0.3">
      <c r="A319" s="161">
        <f t="shared" ref="A319" si="141">1+A317</f>
        <v>142</v>
      </c>
      <c r="B319" s="187" t="s">
        <v>194</v>
      </c>
      <c r="C319" s="188" t="s">
        <v>199</v>
      </c>
      <c r="D319" s="187" t="s">
        <v>38</v>
      </c>
      <c r="E319" s="189">
        <v>27</v>
      </c>
      <c r="F319" s="190"/>
      <c r="G319" s="184">
        <f t="shared" ref="G319" si="142">ROUND(E319*F319,2)</f>
        <v>0</v>
      </c>
    </row>
    <row r="320" spans="1:7" ht="7.2" customHeight="1" x14ac:dyDescent="0.3">
      <c r="A320" s="161"/>
      <c r="B320" s="187"/>
      <c r="C320" s="188"/>
      <c r="D320" s="187"/>
      <c r="E320" s="189"/>
      <c r="F320" s="190"/>
      <c r="G320" s="184"/>
    </row>
    <row r="321" spans="1:7" ht="7.2" customHeight="1" x14ac:dyDescent="0.3">
      <c r="A321" s="161">
        <f t="shared" ref="A321" si="143">1+A319</f>
        <v>143</v>
      </c>
      <c r="B321" s="187" t="s">
        <v>194</v>
      </c>
      <c r="C321" s="188" t="s">
        <v>200</v>
      </c>
      <c r="D321" s="187" t="s">
        <v>38</v>
      </c>
      <c r="E321" s="189">
        <v>28.8</v>
      </c>
      <c r="F321" s="190"/>
      <c r="G321" s="184">
        <f t="shared" ref="G321" si="144">ROUND(E321*F321,2)</f>
        <v>0</v>
      </c>
    </row>
    <row r="322" spans="1:7" ht="7.2" customHeight="1" x14ac:dyDescent="0.3">
      <c r="A322" s="161"/>
      <c r="B322" s="187"/>
      <c r="C322" s="188"/>
      <c r="D322" s="187"/>
      <c r="E322" s="189"/>
      <c r="F322" s="190"/>
      <c r="G322" s="184"/>
    </row>
    <row r="323" spans="1:7" ht="12" customHeight="1" x14ac:dyDescent="0.3">
      <c r="A323" s="161">
        <f t="shared" ref="A323" si="145">1+A321</f>
        <v>144</v>
      </c>
      <c r="B323" s="187" t="s">
        <v>194</v>
      </c>
      <c r="C323" s="188" t="s">
        <v>201</v>
      </c>
      <c r="D323" s="187" t="s">
        <v>49</v>
      </c>
      <c r="E323" s="189">
        <v>30</v>
      </c>
      <c r="F323" s="190"/>
      <c r="G323" s="184">
        <f t="shared" ref="G323" si="146">ROUND(E323*F323,2)</f>
        <v>0</v>
      </c>
    </row>
    <row r="324" spans="1:7" ht="12" customHeight="1" x14ac:dyDescent="0.3">
      <c r="A324" s="161"/>
      <c r="B324" s="187"/>
      <c r="C324" s="188"/>
      <c r="D324" s="187"/>
      <c r="E324" s="189"/>
      <c r="F324" s="190"/>
      <c r="G324" s="184"/>
    </row>
    <row r="325" spans="1:7" ht="7.2" customHeight="1" x14ac:dyDescent="0.3">
      <c r="A325" s="161">
        <f t="shared" ref="A325" si="147">1+A323</f>
        <v>145</v>
      </c>
      <c r="B325" s="187" t="s">
        <v>194</v>
      </c>
      <c r="C325" s="188" t="s">
        <v>202</v>
      </c>
      <c r="D325" s="187" t="s">
        <v>49</v>
      </c>
      <c r="E325" s="189">
        <v>58</v>
      </c>
      <c r="F325" s="190"/>
      <c r="G325" s="184">
        <f t="shared" ref="G325" si="148">ROUND(E325*F325,2)</f>
        <v>0</v>
      </c>
    </row>
    <row r="326" spans="1:7" ht="7.2" customHeight="1" x14ac:dyDescent="0.3">
      <c r="A326" s="161"/>
      <c r="B326" s="187"/>
      <c r="C326" s="188"/>
      <c r="D326" s="187"/>
      <c r="E326" s="189"/>
      <c r="F326" s="190"/>
      <c r="G326" s="184"/>
    </row>
    <row r="327" spans="1:7" ht="7.2" customHeight="1" x14ac:dyDescent="0.3">
      <c r="A327" s="161">
        <f t="shared" ref="A327" si="149">1+A325</f>
        <v>146</v>
      </c>
      <c r="B327" s="187" t="s">
        <v>194</v>
      </c>
      <c r="C327" s="188" t="s">
        <v>203</v>
      </c>
      <c r="D327" s="187" t="s">
        <v>13</v>
      </c>
      <c r="E327" s="189">
        <v>2</v>
      </c>
      <c r="F327" s="190"/>
      <c r="G327" s="184">
        <f t="shared" ref="G327" si="150">ROUND(E327*F327,2)</f>
        <v>0</v>
      </c>
    </row>
    <row r="328" spans="1:7" ht="7.2" customHeight="1" x14ac:dyDescent="0.3">
      <c r="A328" s="161"/>
      <c r="B328" s="187"/>
      <c r="C328" s="188"/>
      <c r="D328" s="187"/>
      <c r="E328" s="189"/>
      <c r="F328" s="190"/>
      <c r="G328" s="184"/>
    </row>
    <row r="329" spans="1:7" x14ac:dyDescent="0.3">
      <c r="A329" s="69" t="s">
        <v>332</v>
      </c>
      <c r="B329" s="2" t="s">
        <v>258</v>
      </c>
      <c r="C329" s="158" t="s">
        <v>259</v>
      </c>
      <c r="D329" s="159"/>
      <c r="E329" s="159"/>
      <c r="F329" s="159"/>
      <c r="G329" s="160"/>
    </row>
    <row r="330" spans="1:7" x14ac:dyDescent="0.3">
      <c r="A330" s="70"/>
      <c r="B330" s="5" t="s">
        <v>258</v>
      </c>
      <c r="C330" s="171" t="s">
        <v>260</v>
      </c>
      <c r="D330" s="172"/>
      <c r="E330" s="172"/>
      <c r="F330" s="172"/>
      <c r="G330" s="173"/>
    </row>
    <row r="331" spans="1:7" ht="30.6" x14ac:dyDescent="0.3">
      <c r="A331" s="71">
        <v>147</v>
      </c>
      <c r="B331" s="4"/>
      <c r="C331" s="11" t="s">
        <v>261</v>
      </c>
      <c r="D331" s="12" t="s">
        <v>49</v>
      </c>
      <c r="E331" s="13">
        <v>357.5</v>
      </c>
      <c r="F331" s="41">
        <v>0</v>
      </c>
      <c r="G331" s="72">
        <f>ROUND(E331*F331,2)</f>
        <v>0</v>
      </c>
    </row>
    <row r="332" spans="1:7" ht="30.6" x14ac:dyDescent="0.3">
      <c r="A332" s="71">
        <f>1+A331</f>
        <v>148</v>
      </c>
      <c r="B332" s="4"/>
      <c r="C332" s="11" t="s">
        <v>262</v>
      </c>
      <c r="D332" s="12" t="s">
        <v>49</v>
      </c>
      <c r="E332" s="13">
        <v>946.5</v>
      </c>
      <c r="F332" s="41">
        <v>0</v>
      </c>
      <c r="G332" s="72">
        <f t="shared" ref="G332:G367" si="151">ROUND(E332*F332,2)</f>
        <v>0</v>
      </c>
    </row>
    <row r="333" spans="1:7" ht="30.6" x14ac:dyDescent="0.3">
      <c r="A333" s="71">
        <f t="shared" ref="A333:A367" si="152">1+A332</f>
        <v>149</v>
      </c>
      <c r="B333" s="4"/>
      <c r="C333" s="11" t="s">
        <v>263</v>
      </c>
      <c r="D333" s="12" t="s">
        <v>49</v>
      </c>
      <c r="E333" s="13">
        <v>260</v>
      </c>
      <c r="F333" s="41">
        <v>0</v>
      </c>
      <c r="G333" s="72">
        <f t="shared" si="151"/>
        <v>0</v>
      </c>
    </row>
    <row r="334" spans="1:7" ht="40.799999999999997" x14ac:dyDescent="0.3">
      <c r="A334" s="71">
        <f t="shared" si="152"/>
        <v>150</v>
      </c>
      <c r="B334" s="4"/>
      <c r="C334" s="11" t="s">
        <v>264</v>
      </c>
      <c r="D334" s="12" t="s">
        <v>49</v>
      </c>
      <c r="E334" s="13">
        <v>16</v>
      </c>
      <c r="F334" s="41">
        <v>0</v>
      </c>
      <c r="G334" s="72">
        <f t="shared" si="151"/>
        <v>0</v>
      </c>
    </row>
    <row r="335" spans="1:7" x14ac:dyDescent="0.3">
      <c r="A335" s="71">
        <f t="shared" si="152"/>
        <v>151</v>
      </c>
      <c r="B335" s="4"/>
      <c r="C335" s="11" t="s">
        <v>265</v>
      </c>
      <c r="D335" s="12" t="s">
        <v>49</v>
      </c>
      <c r="E335" s="13">
        <v>16</v>
      </c>
      <c r="F335" s="41">
        <v>0</v>
      </c>
      <c r="G335" s="72">
        <f t="shared" si="151"/>
        <v>0</v>
      </c>
    </row>
    <row r="336" spans="1:7" ht="20.399999999999999" x14ac:dyDescent="0.3">
      <c r="A336" s="71">
        <f t="shared" si="152"/>
        <v>152</v>
      </c>
      <c r="B336" s="4"/>
      <c r="C336" s="11" t="s">
        <v>266</v>
      </c>
      <c r="D336" s="12" t="s">
        <v>267</v>
      </c>
      <c r="E336" s="13">
        <v>1</v>
      </c>
      <c r="F336" s="41">
        <v>0</v>
      </c>
      <c r="G336" s="72">
        <f t="shared" si="151"/>
        <v>0</v>
      </c>
    </row>
    <row r="337" spans="1:7" ht="20.399999999999999" x14ac:dyDescent="0.3">
      <c r="A337" s="71">
        <f t="shared" si="152"/>
        <v>153</v>
      </c>
      <c r="B337" s="4"/>
      <c r="C337" s="11" t="s">
        <v>268</v>
      </c>
      <c r="D337" s="12" t="s">
        <v>269</v>
      </c>
      <c r="E337" s="13">
        <v>-18</v>
      </c>
      <c r="F337" s="41">
        <v>0</v>
      </c>
      <c r="G337" s="72">
        <f t="shared" si="151"/>
        <v>0</v>
      </c>
    </row>
    <row r="338" spans="1:7" ht="20.399999999999999" x14ac:dyDescent="0.3">
      <c r="A338" s="71">
        <f t="shared" si="152"/>
        <v>154</v>
      </c>
      <c r="B338" s="4"/>
      <c r="C338" s="11" t="s">
        <v>270</v>
      </c>
      <c r="D338" s="12" t="s">
        <v>271</v>
      </c>
      <c r="E338" s="13">
        <v>1</v>
      </c>
      <c r="F338" s="41">
        <v>0</v>
      </c>
      <c r="G338" s="72">
        <f t="shared" si="151"/>
        <v>0</v>
      </c>
    </row>
    <row r="339" spans="1:7" ht="20.399999999999999" x14ac:dyDescent="0.3">
      <c r="A339" s="71">
        <f t="shared" si="152"/>
        <v>155</v>
      </c>
      <c r="B339" s="4"/>
      <c r="C339" s="11" t="s">
        <v>272</v>
      </c>
      <c r="D339" s="12" t="s">
        <v>269</v>
      </c>
      <c r="E339" s="13">
        <v>-18</v>
      </c>
      <c r="F339" s="41">
        <v>0</v>
      </c>
      <c r="G339" s="72">
        <f t="shared" si="151"/>
        <v>0</v>
      </c>
    </row>
    <row r="340" spans="1:7" ht="20.399999999999999" x14ac:dyDescent="0.3">
      <c r="A340" s="71">
        <f t="shared" si="152"/>
        <v>156</v>
      </c>
      <c r="B340" s="4"/>
      <c r="C340" s="11" t="s">
        <v>273</v>
      </c>
      <c r="D340" s="12" t="s">
        <v>274</v>
      </c>
      <c r="E340" s="13">
        <v>2</v>
      </c>
      <c r="F340" s="41">
        <v>0</v>
      </c>
      <c r="G340" s="72">
        <f t="shared" si="151"/>
        <v>0</v>
      </c>
    </row>
    <row r="341" spans="1:7" ht="20.399999999999999" x14ac:dyDescent="0.3">
      <c r="A341" s="71">
        <f t="shared" si="152"/>
        <v>157</v>
      </c>
      <c r="B341" s="4"/>
      <c r="C341" s="11" t="s">
        <v>275</v>
      </c>
      <c r="D341" s="12" t="s">
        <v>274</v>
      </c>
      <c r="E341" s="13">
        <v>1</v>
      </c>
      <c r="F341" s="41">
        <v>0</v>
      </c>
      <c r="G341" s="72">
        <f t="shared" si="151"/>
        <v>0</v>
      </c>
    </row>
    <row r="342" spans="1:7" ht="20.399999999999999" x14ac:dyDescent="0.3">
      <c r="A342" s="71">
        <f t="shared" si="152"/>
        <v>158</v>
      </c>
      <c r="B342" s="4"/>
      <c r="C342" s="11" t="s">
        <v>276</v>
      </c>
      <c r="D342" s="12" t="s">
        <v>36</v>
      </c>
      <c r="E342" s="13">
        <v>261.18799999999999</v>
      </c>
      <c r="F342" s="41">
        <v>0</v>
      </c>
      <c r="G342" s="72">
        <f t="shared" si="151"/>
        <v>0</v>
      </c>
    </row>
    <row r="343" spans="1:7" ht="30.6" x14ac:dyDescent="0.3">
      <c r="A343" s="71">
        <f t="shared" si="152"/>
        <v>159</v>
      </c>
      <c r="B343" s="4"/>
      <c r="C343" s="11" t="s">
        <v>277</v>
      </c>
      <c r="D343" s="12" t="s">
        <v>36</v>
      </c>
      <c r="E343" s="13">
        <v>938.529</v>
      </c>
      <c r="F343" s="41">
        <v>0</v>
      </c>
      <c r="G343" s="72">
        <f t="shared" si="151"/>
        <v>0</v>
      </c>
    </row>
    <row r="344" spans="1:7" ht="30.6" x14ac:dyDescent="0.3">
      <c r="A344" s="71">
        <f t="shared" si="152"/>
        <v>160</v>
      </c>
      <c r="B344" s="4"/>
      <c r="C344" s="11" t="s">
        <v>278</v>
      </c>
      <c r="D344" s="12" t="s">
        <v>36</v>
      </c>
      <c r="E344" s="13">
        <v>5.4</v>
      </c>
      <c r="F344" s="41">
        <v>0</v>
      </c>
      <c r="G344" s="72">
        <f t="shared" si="151"/>
        <v>0</v>
      </c>
    </row>
    <row r="345" spans="1:7" ht="30.6" x14ac:dyDescent="0.3">
      <c r="A345" s="71">
        <f t="shared" si="152"/>
        <v>161</v>
      </c>
      <c r="B345" s="4"/>
      <c r="C345" s="11" t="s">
        <v>279</v>
      </c>
      <c r="D345" s="12" t="s">
        <v>36</v>
      </c>
      <c r="E345" s="13">
        <v>63.957000000000001</v>
      </c>
      <c r="F345" s="41">
        <v>0</v>
      </c>
      <c r="G345" s="72">
        <f t="shared" si="151"/>
        <v>0</v>
      </c>
    </row>
    <row r="346" spans="1:7" ht="20.399999999999999" x14ac:dyDescent="0.3">
      <c r="A346" s="71">
        <f t="shared" si="152"/>
        <v>162</v>
      </c>
      <c r="B346" s="4"/>
      <c r="C346" s="11" t="s">
        <v>280</v>
      </c>
      <c r="D346" s="12" t="s">
        <v>36</v>
      </c>
      <c r="E346" s="13">
        <v>12.574</v>
      </c>
      <c r="F346" s="41">
        <v>0</v>
      </c>
      <c r="G346" s="72">
        <f t="shared" si="151"/>
        <v>0</v>
      </c>
    </row>
    <row r="347" spans="1:7" ht="30.6" x14ac:dyDescent="0.3">
      <c r="A347" s="71">
        <f t="shared" si="152"/>
        <v>163</v>
      </c>
      <c r="B347" s="4"/>
      <c r="C347" s="11" t="s">
        <v>281</v>
      </c>
      <c r="D347" s="12" t="s">
        <v>36</v>
      </c>
      <c r="E347" s="13">
        <v>12.574</v>
      </c>
      <c r="F347" s="41">
        <v>0</v>
      </c>
      <c r="G347" s="72">
        <f t="shared" si="151"/>
        <v>0</v>
      </c>
    </row>
    <row r="348" spans="1:7" ht="20.399999999999999" x14ac:dyDescent="0.3">
      <c r="A348" s="71">
        <f t="shared" si="152"/>
        <v>164</v>
      </c>
      <c r="B348" s="4"/>
      <c r="C348" s="11" t="s">
        <v>282</v>
      </c>
      <c r="D348" s="12" t="s">
        <v>36</v>
      </c>
      <c r="E348" s="13">
        <v>18.861000000000001</v>
      </c>
      <c r="F348" s="41">
        <v>0</v>
      </c>
      <c r="G348" s="72">
        <f t="shared" si="151"/>
        <v>0</v>
      </c>
    </row>
    <row r="349" spans="1:7" ht="20.399999999999999" x14ac:dyDescent="0.3">
      <c r="A349" s="71">
        <f t="shared" si="152"/>
        <v>165</v>
      </c>
      <c r="B349" s="4"/>
      <c r="C349" s="11" t="s">
        <v>283</v>
      </c>
      <c r="D349" s="12" t="s">
        <v>38</v>
      </c>
      <c r="E349" s="13">
        <v>125.74</v>
      </c>
      <c r="F349" s="41">
        <v>0</v>
      </c>
      <c r="G349" s="72">
        <f t="shared" si="151"/>
        <v>0</v>
      </c>
    </row>
    <row r="350" spans="1:7" ht="61.2" x14ac:dyDescent="0.3">
      <c r="A350" s="71">
        <f t="shared" si="152"/>
        <v>166</v>
      </c>
      <c r="B350" s="4"/>
      <c r="C350" s="11" t="s">
        <v>372</v>
      </c>
      <c r="D350" s="12" t="s">
        <v>284</v>
      </c>
      <c r="E350" s="13">
        <v>10</v>
      </c>
      <c r="F350" s="41">
        <v>0</v>
      </c>
      <c r="G350" s="72">
        <f t="shared" si="151"/>
        <v>0</v>
      </c>
    </row>
    <row r="351" spans="1:7" x14ac:dyDescent="0.3">
      <c r="A351" s="71">
        <f t="shared" si="152"/>
        <v>167</v>
      </c>
      <c r="B351" s="4"/>
      <c r="C351" s="11" t="s">
        <v>285</v>
      </c>
      <c r="D351" s="12" t="s">
        <v>284</v>
      </c>
      <c r="E351" s="13">
        <v>6</v>
      </c>
      <c r="F351" s="41">
        <v>0</v>
      </c>
      <c r="G351" s="72">
        <f t="shared" si="151"/>
        <v>0</v>
      </c>
    </row>
    <row r="352" spans="1:7" x14ac:dyDescent="0.3">
      <c r="A352" s="71">
        <f t="shared" si="152"/>
        <v>168</v>
      </c>
      <c r="B352" s="4"/>
      <c r="C352" s="11" t="s">
        <v>286</v>
      </c>
      <c r="D352" s="12" t="s">
        <v>284</v>
      </c>
      <c r="E352" s="13">
        <v>11</v>
      </c>
      <c r="F352" s="41">
        <v>0</v>
      </c>
      <c r="G352" s="72">
        <f t="shared" si="151"/>
        <v>0</v>
      </c>
    </row>
    <row r="353" spans="1:7" x14ac:dyDescent="0.3">
      <c r="A353" s="71">
        <f t="shared" si="152"/>
        <v>169</v>
      </c>
      <c r="B353" s="4"/>
      <c r="C353" s="11" t="s">
        <v>287</v>
      </c>
      <c r="D353" s="12" t="s">
        <v>284</v>
      </c>
      <c r="E353" s="13">
        <v>2</v>
      </c>
      <c r="F353" s="41">
        <v>0</v>
      </c>
      <c r="G353" s="72">
        <f t="shared" si="151"/>
        <v>0</v>
      </c>
    </row>
    <row r="354" spans="1:7" ht="61.2" x14ac:dyDescent="0.3">
      <c r="A354" s="71">
        <f t="shared" si="152"/>
        <v>170</v>
      </c>
      <c r="B354" s="4"/>
      <c r="C354" s="11" t="s">
        <v>373</v>
      </c>
      <c r="D354" s="12" t="s">
        <v>284</v>
      </c>
      <c r="E354" s="13">
        <v>6</v>
      </c>
      <c r="F354" s="41">
        <v>0</v>
      </c>
      <c r="G354" s="72">
        <f t="shared" si="151"/>
        <v>0</v>
      </c>
    </row>
    <row r="355" spans="1:7" x14ac:dyDescent="0.3">
      <c r="A355" s="71">
        <f t="shared" si="152"/>
        <v>171</v>
      </c>
      <c r="B355" s="4"/>
      <c r="C355" s="11" t="s">
        <v>288</v>
      </c>
      <c r="D355" s="12" t="s">
        <v>284</v>
      </c>
      <c r="E355" s="13">
        <v>3</v>
      </c>
      <c r="F355" s="41">
        <v>0</v>
      </c>
      <c r="G355" s="72">
        <f t="shared" si="151"/>
        <v>0</v>
      </c>
    </row>
    <row r="356" spans="1:7" ht="61.2" x14ac:dyDescent="0.3">
      <c r="A356" s="71">
        <f t="shared" si="152"/>
        <v>172</v>
      </c>
      <c r="B356" s="4"/>
      <c r="C356" s="11" t="s">
        <v>374</v>
      </c>
      <c r="D356" s="12" t="s">
        <v>284</v>
      </c>
      <c r="E356" s="13">
        <v>1</v>
      </c>
      <c r="F356" s="41">
        <v>0</v>
      </c>
      <c r="G356" s="72">
        <f t="shared" si="151"/>
        <v>0</v>
      </c>
    </row>
    <row r="357" spans="1:7" ht="61.2" x14ac:dyDescent="0.3">
      <c r="A357" s="71">
        <f t="shared" si="152"/>
        <v>173</v>
      </c>
      <c r="B357" s="4"/>
      <c r="C357" s="11" t="s">
        <v>375</v>
      </c>
      <c r="D357" s="12" t="s">
        <v>284</v>
      </c>
      <c r="E357" s="13">
        <v>1</v>
      </c>
      <c r="F357" s="41">
        <v>0</v>
      </c>
      <c r="G357" s="72">
        <f t="shared" si="151"/>
        <v>0</v>
      </c>
    </row>
    <row r="358" spans="1:7" x14ac:dyDescent="0.3">
      <c r="A358" s="71">
        <f t="shared" si="152"/>
        <v>174</v>
      </c>
      <c r="B358" s="4"/>
      <c r="C358" s="11" t="s">
        <v>289</v>
      </c>
      <c r="D358" s="12" t="s">
        <v>290</v>
      </c>
      <c r="E358" s="13">
        <v>11</v>
      </c>
      <c r="F358" s="41">
        <v>0</v>
      </c>
      <c r="G358" s="72">
        <f t="shared" si="151"/>
        <v>0</v>
      </c>
    </row>
    <row r="359" spans="1:7" x14ac:dyDescent="0.3">
      <c r="A359" s="71">
        <f t="shared" si="152"/>
        <v>175</v>
      </c>
      <c r="B359" s="4"/>
      <c r="C359" s="11" t="s">
        <v>291</v>
      </c>
      <c r="D359" s="12" t="s">
        <v>290</v>
      </c>
      <c r="E359" s="13">
        <v>46</v>
      </c>
      <c r="F359" s="41">
        <v>0</v>
      </c>
      <c r="G359" s="72">
        <f t="shared" si="151"/>
        <v>0</v>
      </c>
    </row>
    <row r="360" spans="1:7" ht="40.799999999999997" x14ac:dyDescent="0.3">
      <c r="A360" s="71">
        <f t="shared" si="152"/>
        <v>176</v>
      </c>
      <c r="B360" s="4"/>
      <c r="C360" s="11" t="s">
        <v>292</v>
      </c>
      <c r="D360" s="12" t="s">
        <v>284</v>
      </c>
      <c r="E360" s="13">
        <v>1</v>
      </c>
      <c r="F360" s="41">
        <v>0</v>
      </c>
      <c r="G360" s="72">
        <f t="shared" si="151"/>
        <v>0</v>
      </c>
    </row>
    <row r="361" spans="1:7" ht="30.6" x14ac:dyDescent="0.3">
      <c r="A361" s="71">
        <f t="shared" si="152"/>
        <v>177</v>
      </c>
      <c r="B361" s="4"/>
      <c r="C361" s="11" t="s">
        <v>293</v>
      </c>
      <c r="D361" s="12" t="s">
        <v>193</v>
      </c>
      <c r="E361" s="13">
        <v>4</v>
      </c>
      <c r="F361" s="41">
        <v>0</v>
      </c>
      <c r="G361" s="72">
        <f t="shared" si="151"/>
        <v>0</v>
      </c>
    </row>
    <row r="362" spans="1:7" ht="20.399999999999999" x14ac:dyDescent="0.3">
      <c r="A362" s="71">
        <f t="shared" si="152"/>
        <v>178</v>
      </c>
      <c r="B362" s="4"/>
      <c r="C362" s="11" t="s">
        <v>294</v>
      </c>
      <c r="D362" s="12" t="s">
        <v>290</v>
      </c>
      <c r="E362" s="13">
        <v>1</v>
      </c>
      <c r="F362" s="41">
        <v>0</v>
      </c>
      <c r="G362" s="72">
        <f t="shared" si="151"/>
        <v>0</v>
      </c>
    </row>
    <row r="363" spans="1:7" ht="20.399999999999999" x14ac:dyDescent="0.3">
      <c r="A363" s="71">
        <f t="shared" si="152"/>
        <v>179</v>
      </c>
      <c r="B363" s="4"/>
      <c r="C363" s="11" t="s">
        <v>295</v>
      </c>
      <c r="D363" s="12" t="s">
        <v>290</v>
      </c>
      <c r="E363" s="13">
        <v>1</v>
      </c>
      <c r="F363" s="41">
        <v>0</v>
      </c>
      <c r="G363" s="72">
        <f t="shared" si="151"/>
        <v>0</v>
      </c>
    </row>
    <row r="364" spans="1:7" ht="20.399999999999999" x14ac:dyDescent="0.3">
      <c r="A364" s="71">
        <f t="shared" si="152"/>
        <v>180</v>
      </c>
      <c r="B364" s="4"/>
      <c r="C364" s="11" t="s">
        <v>296</v>
      </c>
      <c r="D364" s="12" t="s">
        <v>36</v>
      </c>
      <c r="E364" s="13">
        <v>0.45200000000000001</v>
      </c>
      <c r="F364" s="41">
        <v>0</v>
      </c>
      <c r="G364" s="72">
        <f t="shared" si="151"/>
        <v>0</v>
      </c>
    </row>
    <row r="365" spans="1:7" ht="20.399999999999999" x14ac:dyDescent="0.3">
      <c r="A365" s="71">
        <f t="shared" si="152"/>
        <v>181</v>
      </c>
      <c r="B365" s="4"/>
      <c r="C365" s="11" t="s">
        <v>297</v>
      </c>
      <c r="D365" s="12" t="s">
        <v>36</v>
      </c>
      <c r="E365" s="13">
        <v>1.0580000000000001</v>
      </c>
      <c r="F365" s="41">
        <v>0</v>
      </c>
      <c r="G365" s="72">
        <f t="shared" si="151"/>
        <v>0</v>
      </c>
    </row>
    <row r="366" spans="1:7" x14ac:dyDescent="0.3">
      <c r="A366" s="71">
        <f t="shared" si="152"/>
        <v>182</v>
      </c>
      <c r="B366" s="4"/>
      <c r="C366" s="11" t="s">
        <v>298</v>
      </c>
      <c r="D366" s="12" t="s">
        <v>290</v>
      </c>
      <c r="E366" s="13">
        <v>1</v>
      </c>
      <c r="F366" s="41">
        <v>0</v>
      </c>
      <c r="G366" s="72">
        <f t="shared" si="151"/>
        <v>0</v>
      </c>
    </row>
    <row r="367" spans="1:7" ht="20.399999999999999" x14ac:dyDescent="0.3">
      <c r="A367" s="71">
        <f t="shared" si="152"/>
        <v>183</v>
      </c>
      <c r="B367" s="4"/>
      <c r="C367" s="11" t="s">
        <v>299</v>
      </c>
      <c r="D367" s="12" t="s">
        <v>290</v>
      </c>
      <c r="E367" s="13">
        <v>1</v>
      </c>
      <c r="F367" s="41">
        <v>0</v>
      </c>
      <c r="G367" s="72">
        <f t="shared" si="151"/>
        <v>0</v>
      </c>
    </row>
    <row r="368" spans="1:7" x14ac:dyDescent="0.3">
      <c r="A368" s="71"/>
      <c r="B368" s="5" t="s">
        <v>258</v>
      </c>
      <c r="C368" s="171" t="s">
        <v>300</v>
      </c>
      <c r="D368" s="172"/>
      <c r="E368" s="172"/>
      <c r="F368" s="172"/>
      <c r="G368" s="173"/>
    </row>
    <row r="369" spans="1:7" ht="20.399999999999999" x14ac:dyDescent="0.3">
      <c r="A369" s="71">
        <v>184</v>
      </c>
      <c r="B369" s="4"/>
      <c r="C369" s="11" t="s">
        <v>301</v>
      </c>
      <c r="D369" s="12" t="s">
        <v>49</v>
      </c>
      <c r="E369" s="13">
        <v>85</v>
      </c>
      <c r="F369" s="41">
        <v>0</v>
      </c>
      <c r="G369" s="72">
        <f>ROUND(E369*F369,2)</f>
        <v>0</v>
      </c>
    </row>
    <row r="370" spans="1:7" ht="20.399999999999999" x14ac:dyDescent="0.3">
      <c r="A370" s="71">
        <f>1+A369</f>
        <v>185</v>
      </c>
      <c r="B370" s="4"/>
      <c r="C370" s="11" t="s">
        <v>302</v>
      </c>
      <c r="D370" s="12" t="s">
        <v>49</v>
      </c>
      <c r="E370" s="13">
        <v>500</v>
      </c>
      <c r="F370" s="41">
        <v>0</v>
      </c>
      <c r="G370" s="72">
        <f t="shared" ref="G370:G374" si="153">ROUND(E370*F370,2)</f>
        <v>0</v>
      </c>
    </row>
    <row r="371" spans="1:7" ht="20.399999999999999" x14ac:dyDescent="0.3">
      <c r="A371" s="71">
        <f t="shared" ref="A371:A374" si="154">1+A370</f>
        <v>186</v>
      </c>
      <c r="B371" s="4"/>
      <c r="C371" s="11" t="s">
        <v>303</v>
      </c>
      <c r="D371" s="12" t="s">
        <v>49</v>
      </c>
      <c r="E371" s="13">
        <v>100</v>
      </c>
      <c r="F371" s="41">
        <v>0</v>
      </c>
      <c r="G371" s="72">
        <f t="shared" si="153"/>
        <v>0</v>
      </c>
    </row>
    <row r="372" spans="1:7" ht="20.399999999999999" x14ac:dyDescent="0.3">
      <c r="A372" s="71">
        <f t="shared" si="154"/>
        <v>187</v>
      </c>
      <c r="B372" s="4"/>
      <c r="C372" s="11" t="s">
        <v>304</v>
      </c>
      <c r="D372" s="12" t="s">
        <v>290</v>
      </c>
      <c r="E372" s="13">
        <v>30</v>
      </c>
      <c r="F372" s="41">
        <v>0</v>
      </c>
      <c r="G372" s="72">
        <f t="shared" si="153"/>
        <v>0</v>
      </c>
    </row>
    <row r="373" spans="1:7" ht="20.399999999999999" x14ac:dyDescent="0.3">
      <c r="A373" s="71">
        <f t="shared" si="154"/>
        <v>188</v>
      </c>
      <c r="B373" s="4"/>
      <c r="C373" s="11" t="s">
        <v>305</v>
      </c>
      <c r="D373" s="12" t="s">
        <v>290</v>
      </c>
      <c r="E373" s="13">
        <v>4</v>
      </c>
      <c r="F373" s="41">
        <v>0</v>
      </c>
      <c r="G373" s="72">
        <f t="shared" si="153"/>
        <v>0</v>
      </c>
    </row>
    <row r="374" spans="1:7" ht="20.399999999999999" x14ac:dyDescent="0.3">
      <c r="A374" s="71">
        <f t="shared" si="154"/>
        <v>189</v>
      </c>
      <c r="B374" s="4"/>
      <c r="C374" s="11" t="s">
        <v>306</v>
      </c>
      <c r="D374" s="12" t="s">
        <v>290</v>
      </c>
      <c r="E374" s="13">
        <v>35</v>
      </c>
      <c r="F374" s="41">
        <v>0</v>
      </c>
      <c r="G374" s="72">
        <f t="shared" si="153"/>
        <v>0</v>
      </c>
    </row>
    <row r="375" spans="1:7" x14ac:dyDescent="0.3">
      <c r="A375" s="71"/>
      <c r="B375" s="5" t="s">
        <v>258</v>
      </c>
      <c r="C375" s="171" t="s">
        <v>307</v>
      </c>
      <c r="D375" s="172"/>
      <c r="E375" s="172"/>
      <c r="F375" s="172"/>
      <c r="G375" s="173"/>
    </row>
    <row r="376" spans="1:7" x14ac:dyDescent="0.3">
      <c r="A376" s="71">
        <v>190</v>
      </c>
      <c r="B376" s="5"/>
      <c r="C376" s="11" t="s">
        <v>308</v>
      </c>
      <c r="D376" s="12" t="s">
        <v>9</v>
      </c>
      <c r="E376" s="13">
        <v>2.2650000000000001</v>
      </c>
      <c r="F376" s="41">
        <v>0</v>
      </c>
      <c r="G376" s="72">
        <f>ROUND(E376*F376,2)</f>
        <v>0</v>
      </c>
    </row>
    <row r="377" spans="1:7" ht="30.6" x14ac:dyDescent="0.3">
      <c r="A377" s="71">
        <f>1+A376</f>
        <v>191</v>
      </c>
      <c r="B377" s="5"/>
      <c r="C377" s="11" t="s">
        <v>309</v>
      </c>
      <c r="D377" s="12" t="s">
        <v>36</v>
      </c>
      <c r="E377" s="13">
        <v>672.28</v>
      </c>
      <c r="F377" s="41">
        <v>0</v>
      </c>
      <c r="G377" s="72">
        <f t="shared" ref="G377:G396" si="155">ROUND(E377*F377,2)</f>
        <v>0</v>
      </c>
    </row>
    <row r="378" spans="1:7" ht="30.6" x14ac:dyDescent="0.3">
      <c r="A378" s="71">
        <f t="shared" ref="A378:A396" si="156">1+A377</f>
        <v>192</v>
      </c>
      <c r="B378" s="5"/>
      <c r="C378" s="11" t="s">
        <v>310</v>
      </c>
      <c r="D378" s="12" t="s">
        <v>36</v>
      </c>
      <c r="E378" s="13">
        <v>109.41</v>
      </c>
      <c r="F378" s="41">
        <v>0</v>
      </c>
      <c r="G378" s="72">
        <f t="shared" si="155"/>
        <v>0</v>
      </c>
    </row>
    <row r="379" spans="1:7" ht="30.6" x14ac:dyDescent="0.3">
      <c r="A379" s="71">
        <f t="shared" si="156"/>
        <v>193</v>
      </c>
      <c r="B379" s="5"/>
      <c r="C379" s="11" t="s">
        <v>311</v>
      </c>
      <c r="D379" s="12" t="s">
        <v>36</v>
      </c>
      <c r="E379" s="13">
        <v>984.69</v>
      </c>
      <c r="F379" s="41">
        <v>0</v>
      </c>
      <c r="G379" s="72">
        <f t="shared" si="155"/>
        <v>0</v>
      </c>
    </row>
    <row r="380" spans="1:7" ht="30.6" x14ac:dyDescent="0.3">
      <c r="A380" s="71">
        <f t="shared" si="156"/>
        <v>194</v>
      </c>
      <c r="B380" s="5"/>
      <c r="C380" s="11" t="s">
        <v>312</v>
      </c>
      <c r="D380" s="12" t="s">
        <v>36</v>
      </c>
      <c r="E380" s="13">
        <v>672.28</v>
      </c>
      <c r="F380" s="41">
        <v>0</v>
      </c>
      <c r="G380" s="72">
        <f t="shared" si="155"/>
        <v>0</v>
      </c>
    </row>
    <row r="381" spans="1:7" ht="30.6" x14ac:dyDescent="0.3">
      <c r="A381" s="71">
        <f t="shared" si="156"/>
        <v>195</v>
      </c>
      <c r="B381" s="5"/>
      <c r="C381" s="11" t="s">
        <v>313</v>
      </c>
      <c r="D381" s="12" t="s">
        <v>314</v>
      </c>
      <c r="E381" s="13">
        <v>5.1479999999999997</v>
      </c>
      <c r="F381" s="41">
        <v>0</v>
      </c>
      <c r="G381" s="72">
        <f t="shared" si="155"/>
        <v>0</v>
      </c>
    </row>
    <row r="382" spans="1:7" ht="30.6" x14ac:dyDescent="0.3">
      <c r="A382" s="71">
        <f t="shared" si="156"/>
        <v>196</v>
      </c>
      <c r="B382" s="5"/>
      <c r="C382" s="11" t="s">
        <v>315</v>
      </c>
      <c r="D382" s="12" t="s">
        <v>314</v>
      </c>
      <c r="E382" s="13">
        <v>6.8719999999999999</v>
      </c>
      <c r="F382" s="41">
        <v>0</v>
      </c>
      <c r="G382" s="72">
        <f t="shared" si="155"/>
        <v>0</v>
      </c>
    </row>
    <row r="383" spans="1:7" ht="20.399999999999999" x14ac:dyDescent="0.3">
      <c r="A383" s="71">
        <f t="shared" si="156"/>
        <v>197</v>
      </c>
      <c r="B383" s="5"/>
      <c r="C383" s="11" t="s">
        <v>316</v>
      </c>
      <c r="D383" s="12" t="s">
        <v>314</v>
      </c>
      <c r="E383" s="13">
        <v>7.0579999999999998</v>
      </c>
      <c r="F383" s="41">
        <v>0</v>
      </c>
      <c r="G383" s="72">
        <f t="shared" si="155"/>
        <v>0</v>
      </c>
    </row>
    <row r="384" spans="1:7" ht="20.399999999999999" x14ac:dyDescent="0.3">
      <c r="A384" s="71">
        <f t="shared" si="156"/>
        <v>198</v>
      </c>
      <c r="B384" s="5"/>
      <c r="C384" s="11" t="s">
        <v>317</v>
      </c>
      <c r="D384" s="12" t="s">
        <v>314</v>
      </c>
      <c r="E384" s="13">
        <v>0.94799999999999995</v>
      </c>
      <c r="F384" s="41">
        <v>0</v>
      </c>
      <c r="G384" s="72">
        <f t="shared" si="155"/>
        <v>0</v>
      </c>
    </row>
    <row r="385" spans="1:7" ht="30.6" x14ac:dyDescent="0.3">
      <c r="A385" s="71">
        <f t="shared" si="156"/>
        <v>199</v>
      </c>
      <c r="B385" s="5"/>
      <c r="C385" s="11" t="s">
        <v>318</v>
      </c>
      <c r="D385" s="12" t="s">
        <v>314</v>
      </c>
      <c r="E385" s="13">
        <v>28.111000000000001</v>
      </c>
      <c r="F385" s="41">
        <v>0</v>
      </c>
      <c r="G385" s="72">
        <f t="shared" si="155"/>
        <v>0</v>
      </c>
    </row>
    <row r="386" spans="1:7" ht="30.6" x14ac:dyDescent="0.3">
      <c r="A386" s="71">
        <f t="shared" si="156"/>
        <v>200</v>
      </c>
      <c r="B386" s="5"/>
      <c r="C386" s="11" t="s">
        <v>319</v>
      </c>
      <c r="D386" s="12" t="s">
        <v>36</v>
      </c>
      <c r="E386" s="13">
        <v>300.5</v>
      </c>
      <c r="F386" s="41">
        <v>0</v>
      </c>
      <c r="G386" s="72">
        <f t="shared" si="155"/>
        <v>0</v>
      </c>
    </row>
    <row r="387" spans="1:7" ht="20.399999999999999" x14ac:dyDescent="0.3">
      <c r="A387" s="71">
        <f t="shared" si="156"/>
        <v>201</v>
      </c>
      <c r="B387" s="5"/>
      <c r="C387" s="11" t="s">
        <v>320</v>
      </c>
      <c r="D387" s="12" t="s">
        <v>36</v>
      </c>
      <c r="E387" s="13">
        <v>300.5</v>
      </c>
      <c r="F387" s="41">
        <v>0</v>
      </c>
      <c r="G387" s="72">
        <f t="shared" si="155"/>
        <v>0</v>
      </c>
    </row>
    <row r="388" spans="1:7" ht="30.6" x14ac:dyDescent="0.3">
      <c r="A388" s="71">
        <f t="shared" si="156"/>
        <v>202</v>
      </c>
      <c r="B388" s="5"/>
      <c r="C388" s="11" t="s">
        <v>321</v>
      </c>
      <c r="D388" s="12" t="s">
        <v>36</v>
      </c>
      <c r="E388" s="13">
        <v>702.8</v>
      </c>
      <c r="F388" s="41">
        <v>0</v>
      </c>
      <c r="G388" s="72">
        <f t="shared" si="155"/>
        <v>0</v>
      </c>
    </row>
    <row r="389" spans="1:7" ht="20.399999999999999" x14ac:dyDescent="0.3">
      <c r="A389" s="71">
        <f t="shared" si="156"/>
        <v>203</v>
      </c>
      <c r="B389" s="5"/>
      <c r="C389" s="11" t="s">
        <v>322</v>
      </c>
      <c r="D389" s="12" t="s">
        <v>36</v>
      </c>
      <c r="E389" s="13">
        <v>702.8</v>
      </c>
      <c r="F389" s="41">
        <v>0</v>
      </c>
      <c r="G389" s="72">
        <f t="shared" si="155"/>
        <v>0</v>
      </c>
    </row>
    <row r="390" spans="1:7" ht="30.6" x14ac:dyDescent="0.3">
      <c r="A390" s="71">
        <f t="shared" si="156"/>
        <v>204</v>
      </c>
      <c r="B390" s="5"/>
      <c r="C390" s="11" t="s">
        <v>323</v>
      </c>
      <c r="D390" s="12" t="s">
        <v>57</v>
      </c>
      <c r="E390" s="13">
        <v>2546.1759999999999</v>
      </c>
      <c r="F390" s="41">
        <v>0</v>
      </c>
      <c r="G390" s="72">
        <f t="shared" si="155"/>
        <v>0</v>
      </c>
    </row>
    <row r="391" spans="1:7" ht="30.6" x14ac:dyDescent="0.3">
      <c r="A391" s="71">
        <f t="shared" si="156"/>
        <v>205</v>
      </c>
      <c r="B391" s="5"/>
      <c r="C391" s="11" t="s">
        <v>324</v>
      </c>
      <c r="D391" s="12" t="s">
        <v>57</v>
      </c>
      <c r="E391" s="13">
        <v>400</v>
      </c>
      <c r="F391" s="41">
        <v>0</v>
      </c>
      <c r="G391" s="72">
        <f t="shared" si="155"/>
        <v>0</v>
      </c>
    </row>
    <row r="392" spans="1:7" x14ac:dyDescent="0.3">
      <c r="A392" s="71">
        <f t="shared" si="156"/>
        <v>206</v>
      </c>
      <c r="B392" s="5"/>
      <c r="C392" s="11" t="s">
        <v>325</v>
      </c>
      <c r="D392" s="12" t="s">
        <v>57</v>
      </c>
      <c r="E392" s="13">
        <v>400</v>
      </c>
      <c r="F392" s="41">
        <v>0</v>
      </c>
      <c r="G392" s="72">
        <f t="shared" si="155"/>
        <v>0</v>
      </c>
    </row>
    <row r="393" spans="1:7" x14ac:dyDescent="0.3">
      <c r="A393" s="71">
        <f t="shared" si="156"/>
        <v>207</v>
      </c>
      <c r="B393" s="5"/>
      <c r="C393" s="11" t="s">
        <v>326</v>
      </c>
      <c r="D393" s="12" t="s">
        <v>290</v>
      </c>
      <c r="E393" s="13">
        <v>84</v>
      </c>
      <c r="F393" s="41">
        <v>0</v>
      </c>
      <c r="G393" s="72">
        <f t="shared" si="155"/>
        <v>0</v>
      </c>
    </row>
    <row r="394" spans="1:7" x14ac:dyDescent="0.3">
      <c r="A394" s="71">
        <f t="shared" si="156"/>
        <v>208</v>
      </c>
      <c r="B394" s="5"/>
      <c r="C394" s="11" t="s">
        <v>327</v>
      </c>
      <c r="D394" s="12" t="s">
        <v>290</v>
      </c>
      <c r="E394" s="13">
        <v>84</v>
      </c>
      <c r="F394" s="41">
        <v>0</v>
      </c>
      <c r="G394" s="72">
        <f t="shared" si="155"/>
        <v>0</v>
      </c>
    </row>
    <row r="395" spans="1:7" ht="20.399999999999999" x14ac:dyDescent="0.3">
      <c r="A395" s="71">
        <f t="shared" si="156"/>
        <v>209</v>
      </c>
      <c r="B395" s="5"/>
      <c r="C395" s="11" t="s">
        <v>328</v>
      </c>
      <c r="D395" s="12" t="s">
        <v>290</v>
      </c>
      <c r="E395" s="13">
        <v>167</v>
      </c>
      <c r="F395" s="41">
        <v>0</v>
      </c>
      <c r="G395" s="72">
        <f t="shared" si="155"/>
        <v>0</v>
      </c>
    </row>
    <row r="396" spans="1:7" ht="20.399999999999999" x14ac:dyDescent="0.3">
      <c r="A396" s="71">
        <f t="shared" si="156"/>
        <v>210</v>
      </c>
      <c r="B396" s="5"/>
      <c r="C396" s="11" t="s">
        <v>329</v>
      </c>
      <c r="D396" s="12" t="s">
        <v>290</v>
      </c>
      <c r="E396" s="13">
        <v>167</v>
      </c>
      <c r="F396" s="41">
        <v>0</v>
      </c>
      <c r="G396" s="72">
        <f t="shared" si="155"/>
        <v>0</v>
      </c>
    </row>
    <row r="397" spans="1:7" x14ac:dyDescent="0.3">
      <c r="A397" s="71"/>
      <c r="B397" s="5" t="s">
        <v>258</v>
      </c>
      <c r="C397" s="171" t="s">
        <v>330</v>
      </c>
      <c r="D397" s="172"/>
      <c r="E397" s="172"/>
      <c r="F397" s="172"/>
      <c r="G397" s="173"/>
    </row>
    <row r="398" spans="1:7" ht="20.399999999999999" x14ac:dyDescent="0.3">
      <c r="A398" s="71">
        <v>211</v>
      </c>
      <c r="B398" s="5"/>
      <c r="C398" s="11" t="s">
        <v>331</v>
      </c>
      <c r="D398" s="12" t="s">
        <v>290</v>
      </c>
      <c r="E398" s="13">
        <v>1</v>
      </c>
      <c r="F398" s="41">
        <v>0</v>
      </c>
      <c r="G398" s="73">
        <f>ROUND(E398*F398,2)</f>
        <v>0</v>
      </c>
    </row>
    <row r="399" spans="1:7" x14ac:dyDescent="0.3">
      <c r="A399" s="133" t="s">
        <v>371</v>
      </c>
      <c r="B399" s="74"/>
      <c r="C399" s="7" t="s">
        <v>370</v>
      </c>
      <c r="D399" s="75"/>
      <c r="E399" s="76"/>
      <c r="F399" s="77"/>
      <c r="G399" s="78"/>
    </row>
    <row r="400" spans="1:7" x14ac:dyDescent="0.3">
      <c r="A400" s="70"/>
      <c r="B400" s="5" t="s">
        <v>333</v>
      </c>
      <c r="C400" s="174" t="s">
        <v>334</v>
      </c>
      <c r="D400" s="175"/>
      <c r="E400" s="175"/>
      <c r="F400" s="175"/>
      <c r="G400" s="176"/>
    </row>
    <row r="401" spans="1:7" ht="40.799999999999997" x14ac:dyDescent="0.3">
      <c r="A401" s="71">
        <v>212</v>
      </c>
      <c r="B401" s="4"/>
      <c r="C401" s="21" t="s">
        <v>335</v>
      </c>
      <c r="D401" s="22" t="s">
        <v>36</v>
      </c>
      <c r="E401" s="23">
        <f>(E407+E408+E409+E410+E411)*2*1.2</f>
        <v>657.6</v>
      </c>
      <c r="F401" s="42"/>
      <c r="G401" s="73">
        <f>ROUND(E401*F401,2)</f>
        <v>0</v>
      </c>
    </row>
    <row r="402" spans="1:7" ht="30.6" x14ac:dyDescent="0.3">
      <c r="A402" s="71">
        <f>1+A401</f>
        <v>213</v>
      </c>
      <c r="B402" s="5"/>
      <c r="C402" s="21" t="s">
        <v>336</v>
      </c>
      <c r="D402" s="22" t="s">
        <v>38</v>
      </c>
      <c r="E402" s="23">
        <f>(E407+E408+E409+E410+E411)*2*2</f>
        <v>1096</v>
      </c>
      <c r="F402" s="42"/>
      <c r="G402" s="73">
        <f t="shared" ref="G402:G405" si="157">ROUND(E402*F402,2)</f>
        <v>0</v>
      </c>
    </row>
    <row r="403" spans="1:7" ht="20.399999999999999" x14ac:dyDescent="0.3">
      <c r="A403" s="71">
        <f t="shared" ref="A403:A429" si="158">1+A402</f>
        <v>214</v>
      </c>
      <c r="B403" s="5"/>
      <c r="C403" s="21" t="s">
        <v>337</v>
      </c>
      <c r="D403" s="22" t="s">
        <v>36</v>
      </c>
      <c r="E403" s="23">
        <f>(E407+E408+E409+E410+E411)*0.15*1.2</f>
        <v>49.32</v>
      </c>
      <c r="F403" s="42"/>
      <c r="G403" s="73">
        <f t="shared" si="157"/>
        <v>0</v>
      </c>
    </row>
    <row r="404" spans="1:7" ht="20.399999999999999" x14ac:dyDescent="0.3">
      <c r="A404" s="71">
        <f t="shared" si="158"/>
        <v>215</v>
      </c>
      <c r="B404" s="5"/>
      <c r="C404" s="6" t="s">
        <v>338</v>
      </c>
      <c r="D404" s="8" t="s">
        <v>36</v>
      </c>
      <c r="E404" s="9">
        <f>(E407+E408+E409+E410+E411)*0.3*1.2</f>
        <v>98.64</v>
      </c>
      <c r="F404" s="43"/>
      <c r="G404" s="73">
        <f t="shared" si="157"/>
        <v>0</v>
      </c>
    </row>
    <row r="405" spans="1:7" ht="51" x14ac:dyDescent="0.3">
      <c r="A405" s="71">
        <f t="shared" si="158"/>
        <v>216</v>
      </c>
      <c r="B405" s="5"/>
      <c r="C405" s="21" t="s">
        <v>339</v>
      </c>
      <c r="D405" s="22" t="s">
        <v>36</v>
      </c>
      <c r="E405" s="23">
        <f>E401-E403-E404</f>
        <v>509.64</v>
      </c>
      <c r="F405" s="42"/>
      <c r="G405" s="73">
        <f t="shared" si="157"/>
        <v>0</v>
      </c>
    </row>
    <row r="406" spans="1:7" x14ac:dyDescent="0.3">
      <c r="A406" s="71"/>
      <c r="B406" s="5" t="s">
        <v>333</v>
      </c>
      <c r="C406" s="171" t="s">
        <v>340</v>
      </c>
      <c r="D406" s="172"/>
      <c r="E406" s="172"/>
      <c r="F406" s="172"/>
      <c r="G406" s="173"/>
    </row>
    <row r="407" spans="1:7" ht="20.399999999999999" x14ac:dyDescent="0.3">
      <c r="A407" s="71">
        <v>217</v>
      </c>
      <c r="B407" s="5"/>
      <c r="C407" s="21" t="s">
        <v>341</v>
      </c>
      <c r="D407" s="22" t="s">
        <v>49</v>
      </c>
      <c r="E407" s="23">
        <v>100</v>
      </c>
      <c r="F407" s="42"/>
      <c r="G407" s="73">
        <f>ROUND(F407*E407,2)</f>
        <v>0</v>
      </c>
    </row>
    <row r="408" spans="1:7" ht="20.399999999999999" x14ac:dyDescent="0.3">
      <c r="A408" s="71">
        <f t="shared" si="158"/>
        <v>218</v>
      </c>
      <c r="B408" s="5"/>
      <c r="C408" s="21" t="s">
        <v>342</v>
      </c>
      <c r="D408" s="22" t="s">
        <v>49</v>
      </c>
      <c r="E408" s="23">
        <v>14</v>
      </c>
      <c r="F408" s="42"/>
      <c r="G408" s="73">
        <f t="shared" ref="G408:G429" si="159">ROUND(F408*E408,2)</f>
        <v>0</v>
      </c>
    </row>
    <row r="409" spans="1:7" ht="20.399999999999999" x14ac:dyDescent="0.3">
      <c r="A409" s="71">
        <f t="shared" si="158"/>
        <v>219</v>
      </c>
      <c r="B409" s="5"/>
      <c r="C409" s="21" t="s">
        <v>343</v>
      </c>
      <c r="D409" s="22" t="s">
        <v>49</v>
      </c>
      <c r="E409" s="23">
        <v>16</v>
      </c>
      <c r="F409" s="42"/>
      <c r="G409" s="73">
        <f t="shared" si="159"/>
        <v>0</v>
      </c>
    </row>
    <row r="410" spans="1:7" ht="20.399999999999999" x14ac:dyDescent="0.3">
      <c r="A410" s="71">
        <f t="shared" si="158"/>
        <v>220</v>
      </c>
      <c r="B410" s="5"/>
      <c r="C410" s="21" t="s">
        <v>344</v>
      </c>
      <c r="D410" s="22" t="s">
        <v>49</v>
      </c>
      <c r="E410" s="23">
        <v>105</v>
      </c>
      <c r="F410" s="42"/>
      <c r="G410" s="73">
        <f t="shared" si="159"/>
        <v>0</v>
      </c>
    </row>
    <row r="411" spans="1:7" ht="20.399999999999999" x14ac:dyDescent="0.3">
      <c r="A411" s="71">
        <f t="shared" si="158"/>
        <v>221</v>
      </c>
      <c r="B411" s="5"/>
      <c r="C411" s="21" t="s">
        <v>345</v>
      </c>
      <c r="D411" s="22" t="s">
        <v>49</v>
      </c>
      <c r="E411" s="23">
        <v>39</v>
      </c>
      <c r="F411" s="42"/>
      <c r="G411" s="73">
        <f t="shared" si="159"/>
        <v>0</v>
      </c>
    </row>
    <row r="412" spans="1:7" x14ac:dyDescent="0.3">
      <c r="A412" s="71">
        <f t="shared" si="158"/>
        <v>222</v>
      </c>
      <c r="B412" s="5"/>
      <c r="C412" s="21" t="s">
        <v>346</v>
      </c>
      <c r="D412" s="22" t="s">
        <v>49</v>
      </c>
      <c r="E412" s="23">
        <f>SUM(E407:E411)</f>
        <v>274</v>
      </c>
      <c r="F412" s="42"/>
      <c r="G412" s="73">
        <f t="shared" si="159"/>
        <v>0</v>
      </c>
    </row>
    <row r="413" spans="1:7" ht="20.399999999999999" x14ac:dyDescent="0.3">
      <c r="A413" s="71">
        <f t="shared" si="158"/>
        <v>223</v>
      </c>
      <c r="B413" s="5"/>
      <c r="C413" s="21" t="s">
        <v>347</v>
      </c>
      <c r="D413" s="22" t="s">
        <v>49</v>
      </c>
      <c r="E413" s="23">
        <f>E412</f>
        <v>274</v>
      </c>
      <c r="F413" s="42"/>
      <c r="G413" s="73">
        <f t="shared" si="159"/>
        <v>0</v>
      </c>
    </row>
    <row r="414" spans="1:7" x14ac:dyDescent="0.3">
      <c r="A414" s="71">
        <f t="shared" si="158"/>
        <v>224</v>
      </c>
      <c r="B414" s="5"/>
      <c r="C414" s="21" t="s">
        <v>348</v>
      </c>
      <c r="D414" s="22" t="s">
        <v>49</v>
      </c>
      <c r="E414" s="23">
        <v>18</v>
      </c>
      <c r="F414" s="42"/>
      <c r="G414" s="73">
        <f t="shared" si="159"/>
        <v>0</v>
      </c>
    </row>
    <row r="415" spans="1:7" x14ac:dyDescent="0.3">
      <c r="A415" s="71">
        <f t="shared" si="158"/>
        <v>225</v>
      </c>
      <c r="B415" s="5"/>
      <c r="C415" s="21" t="s">
        <v>349</v>
      </c>
      <c r="D415" s="22" t="s">
        <v>49</v>
      </c>
      <c r="E415" s="23">
        <v>11</v>
      </c>
      <c r="F415" s="42"/>
      <c r="G415" s="73">
        <f t="shared" si="159"/>
        <v>0</v>
      </c>
    </row>
    <row r="416" spans="1:7" x14ac:dyDescent="0.3">
      <c r="A416" s="71">
        <f t="shared" si="158"/>
        <v>226</v>
      </c>
      <c r="B416" s="5"/>
      <c r="C416" s="21" t="s">
        <v>350</v>
      </c>
      <c r="D416" s="22" t="s">
        <v>49</v>
      </c>
      <c r="E416" s="23">
        <v>12</v>
      </c>
      <c r="F416" s="42"/>
      <c r="G416" s="73">
        <f t="shared" si="159"/>
        <v>0</v>
      </c>
    </row>
    <row r="417" spans="1:7" x14ac:dyDescent="0.3">
      <c r="A417" s="71">
        <f t="shared" si="158"/>
        <v>227</v>
      </c>
      <c r="B417" s="5"/>
      <c r="C417" s="21" t="s">
        <v>351</v>
      </c>
      <c r="D417" s="24" t="s">
        <v>290</v>
      </c>
      <c r="E417" s="23">
        <v>2</v>
      </c>
      <c r="F417" s="42"/>
      <c r="G417" s="73">
        <f t="shared" si="159"/>
        <v>0</v>
      </c>
    </row>
    <row r="418" spans="1:7" x14ac:dyDescent="0.3">
      <c r="A418" s="71">
        <f t="shared" si="158"/>
        <v>228</v>
      </c>
      <c r="B418" s="5"/>
      <c r="C418" s="21" t="s">
        <v>352</v>
      </c>
      <c r="D418" s="24" t="s">
        <v>290</v>
      </c>
      <c r="E418" s="23">
        <v>2</v>
      </c>
      <c r="F418" s="42"/>
      <c r="G418" s="73">
        <f t="shared" si="159"/>
        <v>0</v>
      </c>
    </row>
    <row r="419" spans="1:7" x14ac:dyDescent="0.3">
      <c r="A419" s="71">
        <f t="shared" si="158"/>
        <v>229</v>
      </c>
      <c r="B419" s="5"/>
      <c r="C419" s="21" t="s">
        <v>353</v>
      </c>
      <c r="D419" s="24" t="s">
        <v>290</v>
      </c>
      <c r="E419" s="23">
        <v>2</v>
      </c>
      <c r="F419" s="42"/>
      <c r="G419" s="73">
        <f t="shared" si="159"/>
        <v>0</v>
      </c>
    </row>
    <row r="420" spans="1:7" x14ac:dyDescent="0.3">
      <c r="A420" s="71">
        <f t="shared" si="158"/>
        <v>230</v>
      </c>
      <c r="B420" s="5"/>
      <c r="C420" s="21" t="s">
        <v>354</v>
      </c>
      <c r="D420" s="24" t="s">
        <v>290</v>
      </c>
      <c r="E420" s="23">
        <v>2</v>
      </c>
      <c r="F420" s="42"/>
      <c r="G420" s="73">
        <f t="shared" si="159"/>
        <v>0</v>
      </c>
    </row>
    <row r="421" spans="1:7" x14ac:dyDescent="0.3">
      <c r="A421" s="71">
        <f t="shared" si="158"/>
        <v>231</v>
      </c>
      <c r="B421" s="5"/>
      <c r="C421" s="21" t="s">
        <v>355</v>
      </c>
      <c r="D421" s="24" t="s">
        <v>290</v>
      </c>
      <c r="E421" s="23">
        <v>2</v>
      </c>
      <c r="F421" s="42"/>
      <c r="G421" s="73">
        <f t="shared" si="159"/>
        <v>0</v>
      </c>
    </row>
    <row r="422" spans="1:7" ht="20.399999999999999" x14ac:dyDescent="0.3">
      <c r="A422" s="71">
        <f t="shared" si="158"/>
        <v>232</v>
      </c>
      <c r="B422" s="5"/>
      <c r="C422" s="21" t="s">
        <v>356</v>
      </c>
      <c r="D422" s="22" t="s">
        <v>357</v>
      </c>
      <c r="E422" s="23">
        <v>2</v>
      </c>
      <c r="F422" s="44"/>
      <c r="G422" s="73">
        <f t="shared" si="159"/>
        <v>0</v>
      </c>
    </row>
    <row r="423" spans="1:7" ht="20.399999999999999" x14ac:dyDescent="0.3">
      <c r="A423" s="71">
        <f t="shared" si="158"/>
        <v>233</v>
      </c>
      <c r="B423" s="5"/>
      <c r="C423" s="21" t="s">
        <v>358</v>
      </c>
      <c r="D423" s="22" t="s">
        <v>357</v>
      </c>
      <c r="E423" s="23">
        <v>2</v>
      </c>
      <c r="F423" s="44"/>
      <c r="G423" s="73">
        <f t="shared" si="159"/>
        <v>0</v>
      </c>
    </row>
    <row r="424" spans="1:7" x14ac:dyDescent="0.3">
      <c r="A424" s="71">
        <f t="shared" si="158"/>
        <v>234</v>
      </c>
      <c r="B424" s="5"/>
      <c r="C424" s="21" t="s">
        <v>359</v>
      </c>
      <c r="D424" s="22" t="s">
        <v>357</v>
      </c>
      <c r="E424" s="23">
        <v>4</v>
      </c>
      <c r="F424" s="44"/>
      <c r="G424" s="73">
        <f t="shared" si="159"/>
        <v>0</v>
      </c>
    </row>
    <row r="425" spans="1:7" x14ac:dyDescent="0.3">
      <c r="A425" s="71">
        <f t="shared" si="158"/>
        <v>235</v>
      </c>
      <c r="B425" s="5"/>
      <c r="C425" s="21" t="s">
        <v>360</v>
      </c>
      <c r="D425" s="22" t="s">
        <v>290</v>
      </c>
      <c r="E425" s="23">
        <v>1</v>
      </c>
      <c r="F425" s="44"/>
      <c r="G425" s="73">
        <f t="shared" si="159"/>
        <v>0</v>
      </c>
    </row>
    <row r="426" spans="1:7" x14ac:dyDescent="0.3">
      <c r="A426" s="71">
        <f t="shared" si="158"/>
        <v>236</v>
      </c>
      <c r="B426" s="5"/>
      <c r="C426" s="21" t="s">
        <v>361</v>
      </c>
      <c r="D426" s="22" t="s">
        <v>290</v>
      </c>
      <c r="E426" s="23">
        <v>1</v>
      </c>
      <c r="F426" s="44"/>
      <c r="G426" s="73">
        <f t="shared" si="159"/>
        <v>0</v>
      </c>
    </row>
    <row r="427" spans="1:7" ht="20.399999999999999" x14ac:dyDescent="0.3">
      <c r="A427" s="71">
        <f t="shared" si="158"/>
        <v>237</v>
      </c>
      <c r="B427" s="5"/>
      <c r="C427" s="21" t="s">
        <v>362</v>
      </c>
      <c r="D427" s="22" t="s">
        <v>290</v>
      </c>
      <c r="E427" s="23">
        <f>(E407+E408)/6</f>
        <v>19</v>
      </c>
      <c r="F427" s="44"/>
      <c r="G427" s="73">
        <f t="shared" si="159"/>
        <v>0</v>
      </c>
    </row>
    <row r="428" spans="1:7" ht="20.399999999999999" x14ac:dyDescent="0.3">
      <c r="A428" s="71">
        <f t="shared" si="158"/>
        <v>238</v>
      </c>
      <c r="B428" s="5"/>
      <c r="C428" s="21" t="s">
        <v>363</v>
      </c>
      <c r="D428" s="22" t="s">
        <v>290</v>
      </c>
      <c r="E428" s="23">
        <f>(E409+E410+E411)/6</f>
        <v>26.666666666666668</v>
      </c>
      <c r="F428" s="44"/>
      <c r="G428" s="73">
        <f t="shared" si="159"/>
        <v>0</v>
      </c>
    </row>
    <row r="429" spans="1:7" x14ac:dyDescent="0.3">
      <c r="A429" s="71">
        <f t="shared" si="158"/>
        <v>239</v>
      </c>
      <c r="B429" s="5"/>
      <c r="C429" s="21" t="s">
        <v>364</v>
      </c>
      <c r="D429" s="22" t="s">
        <v>290</v>
      </c>
      <c r="E429" s="23">
        <f>E412/100</f>
        <v>2.74</v>
      </c>
      <c r="F429" s="44"/>
      <c r="G429" s="73">
        <f t="shared" si="159"/>
        <v>0</v>
      </c>
    </row>
    <row r="430" spans="1:7" x14ac:dyDescent="0.3">
      <c r="A430" s="71"/>
      <c r="B430" s="5" t="s">
        <v>333</v>
      </c>
      <c r="C430" s="171" t="s">
        <v>365</v>
      </c>
      <c r="D430" s="172"/>
      <c r="E430" s="172"/>
      <c r="F430" s="172"/>
      <c r="G430" s="173"/>
    </row>
    <row r="431" spans="1:7" x14ac:dyDescent="0.3">
      <c r="A431" s="71">
        <v>240</v>
      </c>
      <c r="B431" s="5"/>
      <c r="C431" s="21" t="s">
        <v>366</v>
      </c>
      <c r="D431" s="22" t="s">
        <v>49</v>
      </c>
      <c r="E431" s="23">
        <v>13</v>
      </c>
      <c r="F431" s="42"/>
      <c r="G431" s="73">
        <f>ROUND(E431*F431,2)</f>
        <v>0</v>
      </c>
    </row>
    <row r="432" spans="1:7" x14ac:dyDescent="0.3">
      <c r="A432" s="71">
        <f>1+A431</f>
        <v>241</v>
      </c>
      <c r="B432" s="5"/>
      <c r="C432" s="21" t="s">
        <v>367</v>
      </c>
      <c r="D432" s="22" t="s">
        <v>49</v>
      </c>
      <c r="E432" s="23">
        <v>39</v>
      </c>
      <c r="F432" s="42"/>
      <c r="G432" s="73">
        <f t="shared" ref="G432:G495" si="160">ROUND(E432*F432,2)</f>
        <v>0</v>
      </c>
    </row>
    <row r="433" spans="1:7" x14ac:dyDescent="0.3">
      <c r="A433" s="71">
        <f t="shared" ref="A433:A434" si="161">1+A432</f>
        <v>242</v>
      </c>
      <c r="B433" s="5"/>
      <c r="C433" s="21" t="s">
        <v>368</v>
      </c>
      <c r="D433" s="22" t="s">
        <v>49</v>
      </c>
      <c r="E433" s="23">
        <v>13</v>
      </c>
      <c r="F433" s="42"/>
      <c r="G433" s="73">
        <f t="shared" si="160"/>
        <v>0</v>
      </c>
    </row>
    <row r="434" spans="1:7" x14ac:dyDescent="0.3">
      <c r="A434" s="71">
        <f t="shared" si="161"/>
        <v>243</v>
      </c>
      <c r="B434" s="5"/>
      <c r="C434" s="6" t="s">
        <v>369</v>
      </c>
      <c r="D434" s="8" t="s">
        <v>49</v>
      </c>
      <c r="E434" s="9">
        <v>66</v>
      </c>
      <c r="F434" s="43"/>
      <c r="G434" s="73">
        <f t="shared" si="160"/>
        <v>0</v>
      </c>
    </row>
    <row r="435" spans="1:7" x14ac:dyDescent="0.3">
      <c r="A435" s="134" t="s">
        <v>421</v>
      </c>
      <c r="B435" s="30"/>
      <c r="C435" s="17" t="s">
        <v>422</v>
      </c>
      <c r="D435" s="16"/>
      <c r="E435" s="18"/>
      <c r="F435" s="45"/>
      <c r="G435" s="79"/>
    </row>
    <row r="436" spans="1:7" x14ac:dyDescent="0.3">
      <c r="A436" s="135"/>
      <c r="B436" s="55"/>
      <c r="C436" s="10" t="s">
        <v>423</v>
      </c>
      <c r="D436" s="14"/>
      <c r="E436" s="15"/>
      <c r="F436" s="54"/>
      <c r="G436" s="73"/>
    </row>
    <row r="437" spans="1:7" ht="20.399999999999999" x14ac:dyDescent="0.3">
      <c r="A437" s="136">
        <v>244</v>
      </c>
      <c r="B437" s="55" t="s">
        <v>376</v>
      </c>
      <c r="C437" s="56" t="s">
        <v>377</v>
      </c>
      <c r="D437" s="14" t="s">
        <v>49</v>
      </c>
      <c r="E437" s="15">
        <v>220</v>
      </c>
      <c r="F437" s="54">
        <v>0</v>
      </c>
      <c r="G437" s="73">
        <f t="shared" si="160"/>
        <v>0</v>
      </c>
    </row>
    <row r="438" spans="1:7" ht="20.399999999999999" x14ac:dyDescent="0.3">
      <c r="A438" s="136">
        <f>1+A437</f>
        <v>245</v>
      </c>
      <c r="B438" s="55" t="s">
        <v>378</v>
      </c>
      <c r="C438" s="56" t="s">
        <v>379</v>
      </c>
      <c r="D438" s="14" t="s">
        <v>49</v>
      </c>
      <c r="E438" s="15">
        <v>2009</v>
      </c>
      <c r="F438" s="54">
        <v>0</v>
      </c>
      <c r="G438" s="73">
        <f t="shared" si="160"/>
        <v>0</v>
      </c>
    </row>
    <row r="439" spans="1:7" ht="20.399999999999999" x14ac:dyDescent="0.3">
      <c r="A439" s="136">
        <f t="shared" ref="A439:A464" si="162">1+A438</f>
        <v>246</v>
      </c>
      <c r="B439" s="55" t="s">
        <v>378</v>
      </c>
      <c r="C439" s="56" t="s">
        <v>380</v>
      </c>
      <c r="D439" s="14" t="s">
        <v>49</v>
      </c>
      <c r="E439" s="15">
        <v>220</v>
      </c>
      <c r="F439" s="54">
        <v>0</v>
      </c>
      <c r="G439" s="73">
        <f t="shared" si="160"/>
        <v>0</v>
      </c>
    </row>
    <row r="440" spans="1:7" ht="20.399999999999999" x14ac:dyDescent="0.3">
      <c r="A440" s="136">
        <f t="shared" si="162"/>
        <v>247</v>
      </c>
      <c r="B440" s="55" t="s">
        <v>378</v>
      </c>
      <c r="C440" s="56" t="s">
        <v>381</v>
      </c>
      <c r="D440" s="14" t="s">
        <v>49</v>
      </c>
      <c r="E440" s="15">
        <v>2009</v>
      </c>
      <c r="F440" s="54">
        <v>0</v>
      </c>
      <c r="G440" s="73">
        <f t="shared" si="160"/>
        <v>0</v>
      </c>
    </row>
    <row r="441" spans="1:7" x14ac:dyDescent="0.3">
      <c r="A441" s="136">
        <f t="shared" si="162"/>
        <v>248</v>
      </c>
      <c r="B441" s="55" t="s">
        <v>378</v>
      </c>
      <c r="C441" s="56" t="s">
        <v>382</v>
      </c>
      <c r="D441" s="14" t="s">
        <v>49</v>
      </c>
      <c r="E441" s="15">
        <v>131</v>
      </c>
      <c r="F441" s="54">
        <v>0</v>
      </c>
      <c r="G441" s="73">
        <f t="shared" si="160"/>
        <v>0</v>
      </c>
    </row>
    <row r="442" spans="1:7" x14ac:dyDescent="0.3">
      <c r="A442" s="136">
        <f t="shared" si="162"/>
        <v>249</v>
      </c>
      <c r="B442" s="55" t="s">
        <v>378</v>
      </c>
      <c r="C442" s="56" t="s">
        <v>382</v>
      </c>
      <c r="D442" s="14" t="s">
        <v>49</v>
      </c>
      <c r="E442" s="15">
        <v>309</v>
      </c>
      <c r="F442" s="54">
        <v>0</v>
      </c>
      <c r="G442" s="73">
        <f t="shared" si="160"/>
        <v>0</v>
      </c>
    </row>
    <row r="443" spans="1:7" ht="20.399999999999999" x14ac:dyDescent="0.3">
      <c r="A443" s="136">
        <f t="shared" si="162"/>
        <v>250</v>
      </c>
      <c r="B443" s="55" t="s">
        <v>378</v>
      </c>
      <c r="C443" s="56" t="s">
        <v>383</v>
      </c>
      <c r="D443" s="14" t="s">
        <v>49</v>
      </c>
      <c r="E443" s="15">
        <v>33</v>
      </c>
      <c r="F443" s="54">
        <v>0</v>
      </c>
      <c r="G443" s="73">
        <f t="shared" si="160"/>
        <v>0</v>
      </c>
    </row>
    <row r="444" spans="1:7" x14ac:dyDescent="0.3">
      <c r="A444" s="136">
        <f t="shared" si="162"/>
        <v>251</v>
      </c>
      <c r="B444" s="55" t="s">
        <v>378</v>
      </c>
      <c r="C444" s="56" t="s">
        <v>384</v>
      </c>
      <c r="D444" s="14" t="s">
        <v>49</v>
      </c>
      <c r="E444" s="15">
        <v>4458</v>
      </c>
      <c r="F444" s="54">
        <v>0</v>
      </c>
      <c r="G444" s="73">
        <f t="shared" si="160"/>
        <v>0</v>
      </c>
    </row>
    <row r="445" spans="1:7" x14ac:dyDescent="0.3">
      <c r="A445" s="136">
        <f t="shared" si="162"/>
        <v>252</v>
      </c>
      <c r="B445" s="55" t="s">
        <v>378</v>
      </c>
      <c r="C445" s="56" t="s">
        <v>385</v>
      </c>
      <c r="D445" s="14" t="s">
        <v>49</v>
      </c>
      <c r="E445" s="15">
        <v>2281</v>
      </c>
      <c r="F445" s="54">
        <v>0</v>
      </c>
      <c r="G445" s="73">
        <f t="shared" si="160"/>
        <v>0</v>
      </c>
    </row>
    <row r="446" spans="1:7" ht="20.399999999999999" x14ac:dyDescent="0.3">
      <c r="A446" s="136">
        <f t="shared" si="162"/>
        <v>253</v>
      </c>
      <c r="B446" s="55" t="s">
        <v>378</v>
      </c>
      <c r="C446" s="56" t="s">
        <v>386</v>
      </c>
      <c r="D446" s="14" t="s">
        <v>49</v>
      </c>
      <c r="E446" s="15">
        <v>592</v>
      </c>
      <c r="F446" s="54">
        <v>0</v>
      </c>
      <c r="G446" s="73">
        <f t="shared" si="160"/>
        <v>0</v>
      </c>
    </row>
    <row r="447" spans="1:7" ht="20.399999999999999" x14ac:dyDescent="0.3">
      <c r="A447" s="136">
        <f t="shared" si="162"/>
        <v>254</v>
      </c>
      <c r="B447" s="55" t="s">
        <v>378</v>
      </c>
      <c r="C447" s="56" t="s">
        <v>387</v>
      </c>
      <c r="D447" s="14" t="s">
        <v>13</v>
      </c>
      <c r="E447" s="15">
        <v>152</v>
      </c>
      <c r="F447" s="54">
        <v>0</v>
      </c>
      <c r="G447" s="73">
        <f t="shared" si="160"/>
        <v>0</v>
      </c>
    </row>
    <row r="448" spans="1:7" ht="30.6" x14ac:dyDescent="0.3">
      <c r="A448" s="136">
        <f t="shared" si="162"/>
        <v>255</v>
      </c>
      <c r="B448" s="55" t="s">
        <v>378</v>
      </c>
      <c r="C448" s="56" t="s">
        <v>388</v>
      </c>
      <c r="D448" s="14" t="s">
        <v>13</v>
      </c>
      <c r="E448" s="15">
        <v>5</v>
      </c>
      <c r="F448" s="54">
        <v>0</v>
      </c>
      <c r="G448" s="73">
        <f t="shared" si="160"/>
        <v>0</v>
      </c>
    </row>
    <row r="449" spans="1:7" x14ac:dyDescent="0.3">
      <c r="A449" s="136">
        <f t="shared" si="162"/>
        <v>256</v>
      </c>
      <c r="B449" s="55" t="s">
        <v>378</v>
      </c>
      <c r="C449" s="56" t="s">
        <v>389</v>
      </c>
      <c r="D449" s="14" t="s">
        <v>49</v>
      </c>
      <c r="E449" s="15">
        <v>2675</v>
      </c>
      <c r="F449" s="54">
        <v>0</v>
      </c>
      <c r="G449" s="73">
        <f t="shared" si="160"/>
        <v>0</v>
      </c>
    </row>
    <row r="450" spans="1:7" x14ac:dyDescent="0.3">
      <c r="A450" s="136">
        <f t="shared" si="162"/>
        <v>257</v>
      </c>
      <c r="B450" s="55" t="s">
        <v>378</v>
      </c>
      <c r="C450" s="56" t="s">
        <v>390</v>
      </c>
      <c r="D450" s="14" t="s">
        <v>49</v>
      </c>
      <c r="E450" s="15">
        <v>180</v>
      </c>
      <c r="F450" s="54">
        <v>0</v>
      </c>
      <c r="G450" s="73">
        <f t="shared" si="160"/>
        <v>0</v>
      </c>
    </row>
    <row r="451" spans="1:7" x14ac:dyDescent="0.3">
      <c r="A451" s="136">
        <f t="shared" si="162"/>
        <v>258</v>
      </c>
      <c r="B451" s="55" t="s">
        <v>378</v>
      </c>
      <c r="C451" s="56" t="s">
        <v>391</v>
      </c>
      <c r="D451" s="14" t="s">
        <v>13</v>
      </c>
      <c r="E451" s="15">
        <v>22</v>
      </c>
      <c r="F451" s="54">
        <v>0</v>
      </c>
      <c r="G451" s="73">
        <f t="shared" si="160"/>
        <v>0</v>
      </c>
    </row>
    <row r="452" spans="1:7" x14ac:dyDescent="0.3">
      <c r="A452" s="136">
        <f t="shared" si="162"/>
        <v>259</v>
      </c>
      <c r="B452" s="55" t="s">
        <v>378</v>
      </c>
      <c r="C452" s="56" t="s">
        <v>391</v>
      </c>
      <c r="D452" s="14" t="s">
        <v>13</v>
      </c>
      <c r="E452" s="15">
        <v>1</v>
      </c>
      <c r="F452" s="54">
        <v>0</v>
      </c>
      <c r="G452" s="73">
        <f t="shared" si="160"/>
        <v>0</v>
      </c>
    </row>
    <row r="453" spans="1:7" x14ac:dyDescent="0.3">
      <c r="A453" s="136">
        <f t="shared" si="162"/>
        <v>260</v>
      </c>
      <c r="B453" s="55" t="s">
        <v>378</v>
      </c>
      <c r="C453" s="56" t="s">
        <v>391</v>
      </c>
      <c r="D453" s="14" t="s">
        <v>13</v>
      </c>
      <c r="E453" s="15">
        <v>53</v>
      </c>
      <c r="F453" s="54">
        <v>0</v>
      </c>
      <c r="G453" s="73">
        <f t="shared" si="160"/>
        <v>0</v>
      </c>
    </row>
    <row r="454" spans="1:7" x14ac:dyDescent="0.3">
      <c r="A454" s="136">
        <f t="shared" si="162"/>
        <v>261</v>
      </c>
      <c r="B454" s="55" t="s">
        <v>378</v>
      </c>
      <c r="C454" s="56" t="s">
        <v>392</v>
      </c>
      <c r="D454" s="14" t="s">
        <v>38</v>
      </c>
      <c r="E454" s="15">
        <v>95.456000000000003</v>
      </c>
      <c r="F454" s="54">
        <v>0</v>
      </c>
      <c r="G454" s="73">
        <f t="shared" si="160"/>
        <v>0</v>
      </c>
    </row>
    <row r="455" spans="1:7" x14ac:dyDescent="0.3">
      <c r="A455" s="136">
        <f t="shared" si="162"/>
        <v>262</v>
      </c>
      <c r="B455" s="55" t="s">
        <v>378</v>
      </c>
      <c r="C455" s="56" t="s">
        <v>393</v>
      </c>
      <c r="D455" s="14" t="s">
        <v>13</v>
      </c>
      <c r="E455" s="15">
        <v>51</v>
      </c>
      <c r="F455" s="54">
        <v>0</v>
      </c>
      <c r="G455" s="73">
        <f t="shared" si="160"/>
        <v>0</v>
      </c>
    </row>
    <row r="456" spans="1:7" x14ac:dyDescent="0.3">
      <c r="A456" s="136">
        <f t="shared" si="162"/>
        <v>263</v>
      </c>
      <c r="B456" s="55" t="s">
        <v>378</v>
      </c>
      <c r="C456" s="56" t="s">
        <v>393</v>
      </c>
      <c r="D456" s="14" t="s">
        <v>13</v>
      </c>
      <c r="E456" s="15">
        <v>3</v>
      </c>
      <c r="F456" s="54">
        <v>0</v>
      </c>
      <c r="G456" s="73">
        <f t="shared" si="160"/>
        <v>0</v>
      </c>
    </row>
    <row r="457" spans="1:7" x14ac:dyDescent="0.3">
      <c r="A457" s="136">
        <f t="shared" si="162"/>
        <v>264</v>
      </c>
      <c r="B457" s="55" t="s">
        <v>378</v>
      </c>
      <c r="C457" s="56" t="s">
        <v>393</v>
      </c>
      <c r="D457" s="14" t="s">
        <v>13</v>
      </c>
      <c r="E457" s="15">
        <v>21</v>
      </c>
      <c r="F457" s="54">
        <v>0</v>
      </c>
      <c r="G457" s="73">
        <f t="shared" si="160"/>
        <v>0</v>
      </c>
    </row>
    <row r="458" spans="1:7" x14ac:dyDescent="0.3">
      <c r="A458" s="136">
        <f t="shared" si="162"/>
        <v>265</v>
      </c>
      <c r="B458" s="55" t="s">
        <v>378</v>
      </c>
      <c r="C458" s="56" t="s">
        <v>393</v>
      </c>
      <c r="D458" s="14" t="s">
        <v>13</v>
      </c>
      <c r="E458" s="15">
        <v>1</v>
      </c>
      <c r="F458" s="54">
        <v>0</v>
      </c>
      <c r="G458" s="73">
        <f t="shared" si="160"/>
        <v>0</v>
      </c>
    </row>
    <row r="459" spans="1:7" ht="20.399999999999999" x14ac:dyDescent="0.3">
      <c r="A459" s="136">
        <f t="shared" si="162"/>
        <v>266</v>
      </c>
      <c r="B459" s="55" t="s">
        <v>378</v>
      </c>
      <c r="C459" s="56" t="s">
        <v>394</v>
      </c>
      <c r="D459" s="14" t="s">
        <v>395</v>
      </c>
      <c r="E459" s="15">
        <v>23</v>
      </c>
      <c r="F459" s="54">
        <v>0</v>
      </c>
      <c r="G459" s="73">
        <f t="shared" si="160"/>
        <v>0</v>
      </c>
    </row>
    <row r="460" spans="1:7" ht="20.399999999999999" x14ac:dyDescent="0.3">
      <c r="A460" s="136">
        <f t="shared" si="162"/>
        <v>267</v>
      </c>
      <c r="B460" s="55" t="s">
        <v>378</v>
      </c>
      <c r="C460" s="56" t="s">
        <v>396</v>
      </c>
      <c r="D460" s="14" t="s">
        <v>395</v>
      </c>
      <c r="E460" s="15">
        <v>53</v>
      </c>
      <c r="F460" s="54">
        <v>0</v>
      </c>
      <c r="G460" s="73">
        <f t="shared" si="160"/>
        <v>0</v>
      </c>
    </row>
    <row r="461" spans="1:7" x14ac:dyDescent="0.3">
      <c r="A461" s="136">
        <f t="shared" si="162"/>
        <v>268</v>
      </c>
      <c r="B461" s="55" t="s">
        <v>378</v>
      </c>
      <c r="C461" s="56" t="s">
        <v>397</v>
      </c>
      <c r="D461" s="14" t="s">
        <v>13</v>
      </c>
      <c r="E461" s="15">
        <v>23</v>
      </c>
      <c r="F461" s="54">
        <v>0</v>
      </c>
      <c r="G461" s="73">
        <f t="shared" si="160"/>
        <v>0</v>
      </c>
    </row>
    <row r="462" spans="1:7" x14ac:dyDescent="0.3">
      <c r="A462" s="136">
        <f t="shared" si="162"/>
        <v>269</v>
      </c>
      <c r="B462" s="55" t="s">
        <v>378</v>
      </c>
      <c r="C462" s="56" t="s">
        <v>397</v>
      </c>
      <c r="D462" s="14" t="s">
        <v>13</v>
      </c>
      <c r="E462" s="15">
        <v>75</v>
      </c>
      <c r="F462" s="54">
        <v>0</v>
      </c>
      <c r="G462" s="73">
        <f t="shared" si="160"/>
        <v>0</v>
      </c>
    </row>
    <row r="463" spans="1:7" x14ac:dyDescent="0.3">
      <c r="A463" s="136">
        <f t="shared" si="162"/>
        <v>270</v>
      </c>
      <c r="B463" s="55" t="s">
        <v>378</v>
      </c>
      <c r="C463" s="56" t="s">
        <v>398</v>
      </c>
      <c r="D463" s="14" t="s">
        <v>36</v>
      </c>
      <c r="E463" s="15">
        <v>345.1</v>
      </c>
      <c r="F463" s="54">
        <v>0</v>
      </c>
      <c r="G463" s="73">
        <f t="shared" si="160"/>
        <v>0</v>
      </c>
    </row>
    <row r="464" spans="1:7" ht="20.399999999999999" x14ac:dyDescent="0.3">
      <c r="A464" s="136">
        <f t="shared" si="162"/>
        <v>271</v>
      </c>
      <c r="B464" s="55" t="s">
        <v>378</v>
      </c>
      <c r="C464" s="56" t="s">
        <v>399</v>
      </c>
      <c r="D464" s="14" t="s">
        <v>36</v>
      </c>
      <c r="E464" s="15">
        <v>345.1</v>
      </c>
      <c r="F464" s="54">
        <v>0</v>
      </c>
      <c r="G464" s="73">
        <f t="shared" si="160"/>
        <v>0</v>
      </c>
    </row>
    <row r="465" spans="1:7" x14ac:dyDescent="0.3">
      <c r="A465" s="136"/>
      <c r="B465" s="55"/>
      <c r="C465" s="57" t="s">
        <v>400</v>
      </c>
      <c r="D465" s="14"/>
      <c r="E465" s="15"/>
      <c r="F465" s="54"/>
      <c r="G465" s="73"/>
    </row>
    <row r="466" spans="1:7" x14ac:dyDescent="0.3">
      <c r="A466" s="136">
        <v>272</v>
      </c>
      <c r="B466" s="55" t="s">
        <v>378</v>
      </c>
      <c r="C466" s="56" t="s">
        <v>401</v>
      </c>
      <c r="D466" s="14" t="s">
        <v>193</v>
      </c>
      <c r="E466" s="15">
        <v>27</v>
      </c>
      <c r="F466" s="54">
        <v>0</v>
      </c>
      <c r="G466" s="73">
        <f t="shared" si="160"/>
        <v>0</v>
      </c>
    </row>
    <row r="467" spans="1:7" x14ac:dyDescent="0.3">
      <c r="A467" s="136">
        <f>1+A466</f>
        <v>273</v>
      </c>
      <c r="B467" s="55" t="s">
        <v>378</v>
      </c>
      <c r="C467" s="56" t="s">
        <v>402</v>
      </c>
      <c r="D467" s="14" t="s">
        <v>357</v>
      </c>
      <c r="E467" s="15">
        <v>27</v>
      </c>
      <c r="F467" s="54">
        <v>0</v>
      </c>
      <c r="G467" s="73">
        <f t="shared" si="160"/>
        <v>0</v>
      </c>
    </row>
    <row r="468" spans="1:7" x14ac:dyDescent="0.3">
      <c r="A468" s="136">
        <f t="shared" ref="A468:A477" si="163">1+A467</f>
        <v>274</v>
      </c>
      <c r="B468" s="55" t="s">
        <v>403</v>
      </c>
      <c r="C468" s="56" t="s">
        <v>404</v>
      </c>
      <c r="D468" s="14" t="s">
        <v>193</v>
      </c>
      <c r="E468" s="15">
        <v>26</v>
      </c>
      <c r="F468" s="54">
        <v>0</v>
      </c>
      <c r="G468" s="73">
        <f t="shared" si="160"/>
        <v>0</v>
      </c>
    </row>
    <row r="469" spans="1:7" x14ac:dyDescent="0.3">
      <c r="A469" s="136">
        <f t="shared" si="163"/>
        <v>275</v>
      </c>
      <c r="B469" s="55" t="s">
        <v>378</v>
      </c>
      <c r="C469" s="56" t="s">
        <v>405</v>
      </c>
      <c r="D469" s="14" t="s">
        <v>13</v>
      </c>
      <c r="E469" s="15">
        <v>1</v>
      </c>
      <c r="F469" s="54">
        <v>0</v>
      </c>
      <c r="G469" s="73">
        <f t="shared" si="160"/>
        <v>0</v>
      </c>
    </row>
    <row r="470" spans="1:7" x14ac:dyDescent="0.3">
      <c r="A470" s="136">
        <f t="shared" si="163"/>
        <v>276</v>
      </c>
      <c r="B470" s="55" t="s">
        <v>378</v>
      </c>
      <c r="C470" s="56" t="s">
        <v>406</v>
      </c>
      <c r="D470" s="14" t="s">
        <v>49</v>
      </c>
      <c r="E470" s="15">
        <v>910</v>
      </c>
      <c r="F470" s="54">
        <v>0</v>
      </c>
      <c r="G470" s="73">
        <f t="shared" si="160"/>
        <v>0</v>
      </c>
    </row>
    <row r="471" spans="1:7" x14ac:dyDescent="0.3">
      <c r="A471" s="136">
        <f t="shared" si="163"/>
        <v>277</v>
      </c>
      <c r="B471" s="55" t="s">
        <v>378</v>
      </c>
      <c r="C471" s="56" t="s">
        <v>407</v>
      </c>
      <c r="D471" s="14" t="s">
        <v>13</v>
      </c>
      <c r="E471" s="15">
        <v>2</v>
      </c>
      <c r="F471" s="54">
        <v>0</v>
      </c>
      <c r="G471" s="73">
        <f t="shared" si="160"/>
        <v>0</v>
      </c>
    </row>
    <row r="472" spans="1:7" x14ac:dyDescent="0.3">
      <c r="A472" s="136">
        <f t="shared" si="163"/>
        <v>278</v>
      </c>
      <c r="B472" s="55" t="s">
        <v>378</v>
      </c>
      <c r="C472" s="56" t="s">
        <v>392</v>
      </c>
      <c r="D472" s="14" t="s">
        <v>38</v>
      </c>
      <c r="E472" s="15">
        <v>3.7679999999999998</v>
      </c>
      <c r="F472" s="54">
        <v>0</v>
      </c>
      <c r="G472" s="73">
        <f t="shared" si="160"/>
        <v>0</v>
      </c>
    </row>
    <row r="473" spans="1:7" ht="20.399999999999999" x14ac:dyDescent="0.3">
      <c r="A473" s="136">
        <f t="shared" si="163"/>
        <v>279</v>
      </c>
      <c r="B473" s="55" t="s">
        <v>378</v>
      </c>
      <c r="C473" s="56" t="s">
        <v>408</v>
      </c>
      <c r="D473" s="14" t="s">
        <v>13</v>
      </c>
      <c r="E473" s="15">
        <v>1</v>
      </c>
      <c r="F473" s="54">
        <v>0</v>
      </c>
      <c r="G473" s="73">
        <f t="shared" si="160"/>
        <v>0</v>
      </c>
    </row>
    <row r="474" spans="1:7" x14ac:dyDescent="0.3">
      <c r="A474" s="136">
        <f t="shared" si="163"/>
        <v>280</v>
      </c>
      <c r="B474" s="55" t="s">
        <v>378</v>
      </c>
      <c r="C474" s="56" t="s">
        <v>393</v>
      </c>
      <c r="D474" s="14" t="s">
        <v>13</v>
      </c>
      <c r="E474" s="15">
        <v>3</v>
      </c>
      <c r="F474" s="54">
        <v>0</v>
      </c>
      <c r="G474" s="73">
        <f t="shared" si="160"/>
        <v>0</v>
      </c>
    </row>
    <row r="475" spans="1:7" ht="20.399999999999999" x14ac:dyDescent="0.3">
      <c r="A475" s="136">
        <f t="shared" si="163"/>
        <v>281</v>
      </c>
      <c r="B475" s="55" t="s">
        <v>378</v>
      </c>
      <c r="C475" s="56" t="s">
        <v>396</v>
      </c>
      <c r="D475" s="14" t="s">
        <v>395</v>
      </c>
      <c r="E475" s="15">
        <v>2</v>
      </c>
      <c r="F475" s="54">
        <v>0</v>
      </c>
      <c r="G475" s="73">
        <f t="shared" si="160"/>
        <v>0</v>
      </c>
    </row>
    <row r="476" spans="1:7" x14ac:dyDescent="0.3">
      <c r="A476" s="136">
        <f t="shared" si="163"/>
        <v>282</v>
      </c>
      <c r="B476" s="55" t="s">
        <v>378</v>
      </c>
      <c r="C476" s="56" t="s">
        <v>397</v>
      </c>
      <c r="D476" s="14" t="s">
        <v>13</v>
      </c>
      <c r="E476" s="15">
        <v>3</v>
      </c>
      <c r="F476" s="54">
        <v>0</v>
      </c>
      <c r="G476" s="73">
        <f t="shared" si="160"/>
        <v>0</v>
      </c>
    </row>
    <row r="477" spans="1:7" x14ac:dyDescent="0.3">
      <c r="A477" s="136">
        <f t="shared" si="163"/>
        <v>283</v>
      </c>
      <c r="B477" s="55" t="s">
        <v>378</v>
      </c>
      <c r="C477" s="56" t="s">
        <v>409</v>
      </c>
      <c r="D477" s="14" t="s">
        <v>13</v>
      </c>
      <c r="E477" s="15">
        <v>3</v>
      </c>
      <c r="F477" s="54">
        <v>0</v>
      </c>
      <c r="G477" s="73">
        <f t="shared" si="160"/>
        <v>0</v>
      </c>
    </row>
    <row r="478" spans="1:7" x14ac:dyDescent="0.3">
      <c r="A478" s="136"/>
      <c r="B478" s="55"/>
      <c r="C478" s="57" t="s">
        <v>410</v>
      </c>
      <c r="D478" s="14"/>
      <c r="E478" s="15"/>
      <c r="F478" s="54"/>
      <c r="G478" s="73"/>
    </row>
    <row r="479" spans="1:7" ht="20.399999999999999" x14ac:dyDescent="0.3">
      <c r="A479" s="136">
        <v>284</v>
      </c>
      <c r="B479" s="55" t="s">
        <v>378</v>
      </c>
      <c r="C479" s="56" t="s">
        <v>379</v>
      </c>
      <c r="D479" s="14" t="s">
        <v>49</v>
      </c>
      <c r="E479" s="15">
        <v>26</v>
      </c>
      <c r="F479" s="54">
        <v>0</v>
      </c>
      <c r="G479" s="73">
        <f t="shared" si="160"/>
        <v>0</v>
      </c>
    </row>
    <row r="480" spans="1:7" x14ac:dyDescent="0.3">
      <c r="A480" s="136">
        <f>1+A479</f>
        <v>285</v>
      </c>
      <c r="B480" s="55" t="s">
        <v>378</v>
      </c>
      <c r="C480" s="56" t="s">
        <v>411</v>
      </c>
      <c r="D480" s="14" t="s">
        <v>49</v>
      </c>
      <c r="E480" s="15">
        <v>13</v>
      </c>
      <c r="F480" s="54">
        <v>0</v>
      </c>
      <c r="G480" s="73">
        <f t="shared" si="160"/>
        <v>0</v>
      </c>
    </row>
    <row r="481" spans="1:7" ht="20.399999999999999" x14ac:dyDescent="0.3">
      <c r="A481" s="136">
        <f t="shared" ref="A481:A485" si="164">1+A480</f>
        <v>286</v>
      </c>
      <c r="B481" s="55" t="s">
        <v>378</v>
      </c>
      <c r="C481" s="56" t="s">
        <v>381</v>
      </c>
      <c r="D481" s="14" t="s">
        <v>49</v>
      </c>
      <c r="E481" s="15">
        <v>26</v>
      </c>
      <c r="F481" s="54">
        <v>0</v>
      </c>
      <c r="G481" s="73">
        <f t="shared" si="160"/>
        <v>0</v>
      </c>
    </row>
    <row r="482" spans="1:7" x14ac:dyDescent="0.3">
      <c r="A482" s="136">
        <f t="shared" si="164"/>
        <v>287</v>
      </c>
      <c r="B482" s="55" t="s">
        <v>378</v>
      </c>
      <c r="C482" s="56" t="s">
        <v>412</v>
      </c>
      <c r="D482" s="14" t="s">
        <v>49</v>
      </c>
      <c r="E482" s="15">
        <v>52</v>
      </c>
      <c r="F482" s="54">
        <v>0</v>
      </c>
      <c r="G482" s="73">
        <f t="shared" si="160"/>
        <v>0</v>
      </c>
    </row>
    <row r="483" spans="1:7" x14ac:dyDescent="0.3">
      <c r="A483" s="136">
        <f t="shared" si="164"/>
        <v>288</v>
      </c>
      <c r="B483" s="55" t="s">
        <v>378</v>
      </c>
      <c r="C483" s="56" t="s">
        <v>385</v>
      </c>
      <c r="D483" s="14" t="s">
        <v>49</v>
      </c>
      <c r="E483" s="15">
        <v>13</v>
      </c>
      <c r="F483" s="54">
        <v>0</v>
      </c>
      <c r="G483" s="73">
        <f t="shared" si="160"/>
        <v>0</v>
      </c>
    </row>
    <row r="484" spans="1:7" ht="20.399999999999999" x14ac:dyDescent="0.3">
      <c r="A484" s="136">
        <f t="shared" si="164"/>
        <v>289</v>
      </c>
      <c r="B484" s="55" t="s">
        <v>378</v>
      </c>
      <c r="C484" s="56" t="s">
        <v>413</v>
      </c>
      <c r="D484" s="14" t="s">
        <v>49</v>
      </c>
      <c r="E484" s="15">
        <v>13</v>
      </c>
      <c r="F484" s="54">
        <v>0</v>
      </c>
      <c r="G484" s="73">
        <f t="shared" si="160"/>
        <v>0</v>
      </c>
    </row>
    <row r="485" spans="1:7" ht="30.6" x14ac:dyDescent="0.3">
      <c r="A485" s="136">
        <f t="shared" si="164"/>
        <v>290</v>
      </c>
      <c r="B485" s="55" t="s">
        <v>378</v>
      </c>
      <c r="C485" s="56" t="s">
        <v>414</v>
      </c>
      <c r="D485" s="14" t="s">
        <v>13</v>
      </c>
      <c r="E485" s="15">
        <v>2</v>
      </c>
      <c r="F485" s="54">
        <v>0</v>
      </c>
      <c r="G485" s="73">
        <f t="shared" si="160"/>
        <v>0</v>
      </c>
    </row>
    <row r="486" spans="1:7" x14ac:dyDescent="0.3">
      <c r="A486" s="136"/>
      <c r="B486" s="55"/>
      <c r="C486" s="57" t="s">
        <v>415</v>
      </c>
      <c r="D486" s="14"/>
      <c r="E486" s="15"/>
      <c r="F486" s="54"/>
      <c r="G486" s="73"/>
    </row>
    <row r="487" spans="1:7" x14ac:dyDescent="0.3">
      <c r="A487" s="136">
        <v>291</v>
      </c>
      <c r="B487" s="55" t="s">
        <v>416</v>
      </c>
      <c r="C487" s="56" t="s">
        <v>417</v>
      </c>
      <c r="D487" s="14" t="s">
        <v>418</v>
      </c>
      <c r="E487" s="15">
        <v>82</v>
      </c>
      <c r="F487" s="54">
        <v>0</v>
      </c>
      <c r="G487" s="73">
        <f t="shared" si="160"/>
        <v>0</v>
      </c>
    </row>
    <row r="488" spans="1:7" x14ac:dyDescent="0.3">
      <c r="A488" s="136">
        <f>1+A487</f>
        <v>292</v>
      </c>
      <c r="B488" s="55" t="s">
        <v>378</v>
      </c>
      <c r="C488" s="56" t="s">
        <v>419</v>
      </c>
      <c r="D488" s="14" t="s">
        <v>13</v>
      </c>
      <c r="E488" s="15">
        <v>76</v>
      </c>
      <c r="F488" s="54">
        <v>0</v>
      </c>
      <c r="G488" s="73">
        <f t="shared" si="160"/>
        <v>0</v>
      </c>
    </row>
    <row r="489" spans="1:7" x14ac:dyDescent="0.3">
      <c r="A489" s="136">
        <f>1+A488</f>
        <v>293</v>
      </c>
      <c r="B489" s="55" t="s">
        <v>378</v>
      </c>
      <c r="C489" s="56" t="s">
        <v>420</v>
      </c>
      <c r="D489" s="14" t="s">
        <v>13</v>
      </c>
      <c r="E489" s="15">
        <v>76</v>
      </c>
      <c r="F489" s="54">
        <v>0</v>
      </c>
      <c r="G489" s="73">
        <f t="shared" si="160"/>
        <v>0</v>
      </c>
    </row>
    <row r="490" spans="1:7" x14ac:dyDescent="0.3">
      <c r="A490" s="137" t="s">
        <v>425</v>
      </c>
      <c r="B490" s="31"/>
      <c r="C490" s="46" t="s">
        <v>426</v>
      </c>
      <c r="D490" s="27"/>
      <c r="E490" s="28"/>
      <c r="F490" s="47"/>
      <c r="G490" s="79"/>
    </row>
    <row r="491" spans="1:7" x14ac:dyDescent="0.3">
      <c r="A491" s="136"/>
      <c r="B491" s="55"/>
      <c r="C491" s="57" t="s">
        <v>427</v>
      </c>
      <c r="D491" s="14"/>
      <c r="E491" s="15"/>
      <c r="F491" s="54"/>
      <c r="G491" s="73"/>
    </row>
    <row r="492" spans="1:7" ht="20.399999999999999" x14ac:dyDescent="0.3">
      <c r="A492" s="136">
        <v>294</v>
      </c>
      <c r="B492" s="55" t="s">
        <v>428</v>
      </c>
      <c r="C492" s="56" t="s">
        <v>429</v>
      </c>
      <c r="D492" s="14" t="s">
        <v>49</v>
      </c>
      <c r="E492" s="15">
        <v>120</v>
      </c>
      <c r="F492" s="54"/>
      <c r="G492" s="73">
        <f t="shared" si="160"/>
        <v>0</v>
      </c>
    </row>
    <row r="493" spans="1:7" ht="20.399999999999999" x14ac:dyDescent="0.3">
      <c r="A493" s="136">
        <f>1+A492</f>
        <v>295</v>
      </c>
      <c r="B493" s="55" t="s">
        <v>428</v>
      </c>
      <c r="C493" s="56" t="s">
        <v>430</v>
      </c>
      <c r="D493" s="14" t="s">
        <v>49</v>
      </c>
      <c r="E493" s="15">
        <v>730</v>
      </c>
      <c r="F493" s="54"/>
      <c r="G493" s="73">
        <f t="shared" si="160"/>
        <v>0</v>
      </c>
    </row>
    <row r="494" spans="1:7" ht="20.399999999999999" x14ac:dyDescent="0.3">
      <c r="A494" s="136">
        <f t="shared" ref="A494:A518" si="165">1+A493</f>
        <v>296</v>
      </c>
      <c r="B494" s="55" t="s">
        <v>428</v>
      </c>
      <c r="C494" s="56" t="s">
        <v>431</v>
      </c>
      <c r="D494" s="14" t="s">
        <v>49</v>
      </c>
      <c r="E494" s="15">
        <v>120</v>
      </c>
      <c r="F494" s="54"/>
      <c r="G494" s="73">
        <f t="shared" si="160"/>
        <v>0</v>
      </c>
    </row>
    <row r="495" spans="1:7" ht="20.399999999999999" x14ac:dyDescent="0.3">
      <c r="A495" s="136">
        <f t="shared" si="165"/>
        <v>297</v>
      </c>
      <c r="B495" s="55" t="s">
        <v>428</v>
      </c>
      <c r="C495" s="56" t="s">
        <v>432</v>
      </c>
      <c r="D495" s="14" t="s">
        <v>49</v>
      </c>
      <c r="E495" s="15">
        <v>730</v>
      </c>
      <c r="F495" s="54"/>
      <c r="G495" s="73">
        <f t="shared" si="160"/>
        <v>0</v>
      </c>
    </row>
    <row r="496" spans="1:7" x14ac:dyDescent="0.3">
      <c r="A496" s="136">
        <f t="shared" si="165"/>
        <v>298</v>
      </c>
      <c r="B496" s="55" t="s">
        <v>428</v>
      </c>
      <c r="C496" s="56" t="s">
        <v>384</v>
      </c>
      <c r="D496" s="14" t="s">
        <v>49</v>
      </c>
      <c r="E496" s="15">
        <v>1700</v>
      </c>
      <c r="F496" s="54"/>
      <c r="G496" s="73">
        <f t="shared" ref="G496:G559" si="166">ROUND(E496*F496,2)</f>
        <v>0</v>
      </c>
    </row>
    <row r="497" spans="1:7" x14ac:dyDescent="0.3">
      <c r="A497" s="136">
        <f t="shared" si="165"/>
        <v>299</v>
      </c>
      <c r="B497" s="55" t="s">
        <v>428</v>
      </c>
      <c r="C497" s="56" t="s">
        <v>433</v>
      </c>
      <c r="D497" s="14" t="s">
        <v>49</v>
      </c>
      <c r="E497" s="15">
        <v>466</v>
      </c>
      <c r="F497" s="54"/>
      <c r="G497" s="73">
        <f t="shared" si="166"/>
        <v>0</v>
      </c>
    </row>
    <row r="498" spans="1:7" ht="20.399999999999999" x14ac:dyDescent="0.3">
      <c r="A498" s="136">
        <f t="shared" si="165"/>
        <v>300</v>
      </c>
      <c r="B498" s="55" t="s">
        <v>428</v>
      </c>
      <c r="C498" s="56" t="s">
        <v>434</v>
      </c>
      <c r="D498" s="14" t="s">
        <v>49</v>
      </c>
      <c r="E498" s="15">
        <v>165</v>
      </c>
      <c r="F498" s="54"/>
      <c r="G498" s="73">
        <f t="shared" si="166"/>
        <v>0</v>
      </c>
    </row>
    <row r="499" spans="1:7" x14ac:dyDescent="0.3">
      <c r="A499" s="136">
        <f t="shared" si="165"/>
        <v>301</v>
      </c>
      <c r="B499" s="55" t="s">
        <v>428</v>
      </c>
      <c r="C499" s="56" t="s">
        <v>435</v>
      </c>
      <c r="D499" s="14" t="s">
        <v>49</v>
      </c>
      <c r="E499" s="15">
        <v>414</v>
      </c>
      <c r="F499" s="54"/>
      <c r="G499" s="73">
        <f t="shared" si="166"/>
        <v>0</v>
      </c>
    </row>
    <row r="500" spans="1:7" ht="20.399999999999999" x14ac:dyDescent="0.3">
      <c r="A500" s="136">
        <f t="shared" si="165"/>
        <v>302</v>
      </c>
      <c r="B500" s="55" t="s">
        <v>428</v>
      </c>
      <c r="C500" s="56" t="s">
        <v>436</v>
      </c>
      <c r="D500" s="14" t="s">
        <v>49</v>
      </c>
      <c r="E500" s="15">
        <v>198</v>
      </c>
      <c r="F500" s="54"/>
      <c r="G500" s="73">
        <f t="shared" si="166"/>
        <v>0</v>
      </c>
    </row>
    <row r="501" spans="1:7" x14ac:dyDescent="0.3">
      <c r="A501" s="136">
        <f t="shared" si="165"/>
        <v>303</v>
      </c>
      <c r="B501" s="55" t="s">
        <v>428</v>
      </c>
      <c r="C501" s="56" t="s">
        <v>437</v>
      </c>
      <c r="D501" s="14" t="s">
        <v>49</v>
      </c>
      <c r="E501" s="15">
        <v>213</v>
      </c>
      <c r="F501" s="54"/>
      <c r="G501" s="73">
        <f t="shared" si="166"/>
        <v>0</v>
      </c>
    </row>
    <row r="502" spans="1:7" ht="20.399999999999999" x14ac:dyDescent="0.3">
      <c r="A502" s="136">
        <f t="shared" si="165"/>
        <v>304</v>
      </c>
      <c r="B502" s="55" t="s">
        <v>428</v>
      </c>
      <c r="C502" s="56" t="s">
        <v>438</v>
      </c>
      <c r="D502" s="14" t="s">
        <v>49</v>
      </c>
      <c r="E502" s="15">
        <v>102</v>
      </c>
      <c r="F502" s="54"/>
      <c r="G502" s="73">
        <f t="shared" si="166"/>
        <v>0</v>
      </c>
    </row>
    <row r="503" spans="1:7" x14ac:dyDescent="0.3">
      <c r="A503" s="136">
        <f t="shared" si="165"/>
        <v>305</v>
      </c>
      <c r="B503" s="55" t="s">
        <v>428</v>
      </c>
      <c r="C503" s="56" t="s">
        <v>439</v>
      </c>
      <c r="D503" s="14" t="s">
        <v>49</v>
      </c>
      <c r="E503" s="15">
        <v>45</v>
      </c>
      <c r="F503" s="54"/>
      <c r="G503" s="73">
        <f t="shared" si="166"/>
        <v>0</v>
      </c>
    </row>
    <row r="504" spans="1:7" ht="20.399999999999999" x14ac:dyDescent="0.3">
      <c r="A504" s="136">
        <f t="shared" si="165"/>
        <v>306</v>
      </c>
      <c r="B504" s="55" t="s">
        <v>428</v>
      </c>
      <c r="C504" s="56" t="s">
        <v>440</v>
      </c>
      <c r="D504" s="14" t="s">
        <v>49</v>
      </c>
      <c r="E504" s="15">
        <v>22</v>
      </c>
      <c r="F504" s="54"/>
      <c r="G504" s="73">
        <f t="shared" si="166"/>
        <v>0</v>
      </c>
    </row>
    <row r="505" spans="1:7" x14ac:dyDescent="0.3">
      <c r="A505" s="136">
        <f t="shared" si="165"/>
        <v>307</v>
      </c>
      <c r="B505" s="55" t="s">
        <v>428</v>
      </c>
      <c r="C505" s="56" t="s">
        <v>441</v>
      </c>
      <c r="D505" s="14" t="s">
        <v>49</v>
      </c>
      <c r="E505" s="15">
        <v>130</v>
      </c>
      <c r="F505" s="54"/>
      <c r="G505" s="73">
        <f t="shared" si="166"/>
        <v>0</v>
      </c>
    </row>
    <row r="506" spans="1:7" x14ac:dyDescent="0.3">
      <c r="A506" s="136">
        <f t="shared" si="165"/>
        <v>308</v>
      </c>
      <c r="B506" s="55" t="s">
        <v>428</v>
      </c>
      <c r="C506" s="56" t="s">
        <v>424</v>
      </c>
      <c r="D506" s="14" t="s">
        <v>49</v>
      </c>
      <c r="E506" s="15">
        <v>61</v>
      </c>
      <c r="F506" s="54"/>
      <c r="G506" s="73">
        <f t="shared" si="166"/>
        <v>0</v>
      </c>
    </row>
    <row r="507" spans="1:7" ht="30.6" x14ac:dyDescent="0.3">
      <c r="A507" s="136">
        <f t="shared" si="165"/>
        <v>309</v>
      </c>
      <c r="B507" s="55" t="s">
        <v>428</v>
      </c>
      <c r="C507" s="56" t="s">
        <v>442</v>
      </c>
      <c r="D507" s="14" t="s">
        <v>193</v>
      </c>
      <c r="E507" s="15">
        <v>15</v>
      </c>
      <c r="F507" s="54"/>
      <c r="G507" s="73">
        <f t="shared" si="166"/>
        <v>0</v>
      </c>
    </row>
    <row r="508" spans="1:7" ht="30.6" x14ac:dyDescent="0.3">
      <c r="A508" s="136">
        <f t="shared" si="165"/>
        <v>310</v>
      </c>
      <c r="B508" s="55" t="s">
        <v>428</v>
      </c>
      <c r="C508" s="56" t="s">
        <v>442</v>
      </c>
      <c r="D508" s="14" t="s">
        <v>193</v>
      </c>
      <c r="E508" s="15">
        <v>8</v>
      </c>
      <c r="F508" s="54"/>
      <c r="G508" s="73">
        <f t="shared" si="166"/>
        <v>0</v>
      </c>
    </row>
    <row r="509" spans="1:7" ht="30.6" x14ac:dyDescent="0.3">
      <c r="A509" s="136">
        <f t="shared" si="165"/>
        <v>311</v>
      </c>
      <c r="B509" s="55" t="s">
        <v>428</v>
      </c>
      <c r="C509" s="56" t="s">
        <v>443</v>
      </c>
      <c r="D509" s="14" t="s">
        <v>193</v>
      </c>
      <c r="E509" s="15">
        <v>2</v>
      </c>
      <c r="F509" s="54"/>
      <c r="G509" s="73">
        <f t="shared" si="166"/>
        <v>0</v>
      </c>
    </row>
    <row r="510" spans="1:7" ht="30.6" x14ac:dyDescent="0.3">
      <c r="A510" s="136">
        <f t="shared" si="165"/>
        <v>312</v>
      </c>
      <c r="B510" s="55" t="s">
        <v>428</v>
      </c>
      <c r="C510" s="56" t="s">
        <v>444</v>
      </c>
      <c r="D510" s="14" t="s">
        <v>193</v>
      </c>
      <c r="E510" s="15">
        <v>6</v>
      </c>
      <c r="F510" s="54"/>
      <c r="G510" s="73">
        <f t="shared" si="166"/>
        <v>0</v>
      </c>
    </row>
    <row r="511" spans="1:7" x14ac:dyDescent="0.3">
      <c r="A511" s="136">
        <f t="shared" si="165"/>
        <v>313</v>
      </c>
      <c r="B511" s="55" t="s">
        <v>428</v>
      </c>
      <c r="C511" s="56" t="s">
        <v>445</v>
      </c>
      <c r="D511" s="14" t="s">
        <v>49</v>
      </c>
      <c r="E511" s="15">
        <v>930</v>
      </c>
      <c r="F511" s="54"/>
      <c r="G511" s="73">
        <f t="shared" si="166"/>
        <v>0</v>
      </c>
    </row>
    <row r="512" spans="1:7" ht="20.399999999999999" x14ac:dyDescent="0.3">
      <c r="A512" s="136">
        <f t="shared" si="165"/>
        <v>314</v>
      </c>
      <c r="B512" s="55" t="s">
        <v>428</v>
      </c>
      <c r="C512" s="56" t="s">
        <v>446</v>
      </c>
      <c r="D512" s="14" t="s">
        <v>49</v>
      </c>
      <c r="E512" s="15">
        <v>538</v>
      </c>
      <c r="F512" s="54"/>
      <c r="G512" s="73">
        <f t="shared" si="166"/>
        <v>0</v>
      </c>
    </row>
    <row r="513" spans="1:7" ht="20.399999999999999" x14ac:dyDescent="0.3">
      <c r="A513" s="136">
        <f t="shared" si="165"/>
        <v>315</v>
      </c>
      <c r="B513" s="55" t="s">
        <v>428</v>
      </c>
      <c r="C513" s="56" t="s">
        <v>447</v>
      </c>
      <c r="D513" s="14" t="s">
        <v>49</v>
      </c>
      <c r="E513" s="15">
        <v>46</v>
      </c>
      <c r="F513" s="54"/>
      <c r="G513" s="73">
        <f t="shared" si="166"/>
        <v>0</v>
      </c>
    </row>
    <row r="514" spans="1:7" ht="20.399999999999999" x14ac:dyDescent="0.3">
      <c r="A514" s="136">
        <f t="shared" si="165"/>
        <v>316</v>
      </c>
      <c r="B514" s="55" t="s">
        <v>428</v>
      </c>
      <c r="C514" s="56" t="s">
        <v>448</v>
      </c>
      <c r="D514" s="14" t="s">
        <v>49</v>
      </c>
      <c r="E514" s="15">
        <v>207</v>
      </c>
      <c r="F514" s="54"/>
      <c r="G514" s="73">
        <f t="shared" si="166"/>
        <v>0</v>
      </c>
    </row>
    <row r="515" spans="1:7" ht="20.399999999999999" x14ac:dyDescent="0.3">
      <c r="A515" s="136">
        <f t="shared" si="165"/>
        <v>317</v>
      </c>
      <c r="B515" s="55" t="s">
        <v>428</v>
      </c>
      <c r="C515" s="56" t="s">
        <v>449</v>
      </c>
      <c r="D515" s="14" t="s">
        <v>49</v>
      </c>
      <c r="E515" s="15">
        <v>55</v>
      </c>
      <c r="F515" s="54"/>
      <c r="G515" s="73">
        <f t="shared" si="166"/>
        <v>0</v>
      </c>
    </row>
    <row r="516" spans="1:7" x14ac:dyDescent="0.3">
      <c r="A516" s="136">
        <f t="shared" si="165"/>
        <v>318</v>
      </c>
      <c r="B516" s="55" t="s">
        <v>428</v>
      </c>
      <c r="C516" s="56" t="s">
        <v>450</v>
      </c>
      <c r="D516" s="14" t="s">
        <v>49</v>
      </c>
      <c r="E516" s="15">
        <v>144</v>
      </c>
      <c r="F516" s="54"/>
      <c r="G516" s="73">
        <f t="shared" si="166"/>
        <v>0</v>
      </c>
    </row>
    <row r="517" spans="1:7" x14ac:dyDescent="0.3">
      <c r="A517" s="136">
        <f t="shared" si="165"/>
        <v>319</v>
      </c>
      <c r="B517" s="55" t="s">
        <v>428</v>
      </c>
      <c r="C517" s="56" t="s">
        <v>398</v>
      </c>
      <c r="D517" s="14" t="s">
        <v>36</v>
      </c>
      <c r="E517" s="15">
        <v>95.2</v>
      </c>
      <c r="F517" s="54"/>
      <c r="G517" s="73">
        <f t="shared" si="166"/>
        <v>0</v>
      </c>
    </row>
    <row r="518" spans="1:7" x14ac:dyDescent="0.3">
      <c r="A518" s="136">
        <f t="shared" si="165"/>
        <v>320</v>
      </c>
      <c r="B518" s="55" t="s">
        <v>428</v>
      </c>
      <c r="C518" s="56" t="s">
        <v>451</v>
      </c>
      <c r="D518" s="14" t="s">
        <v>36</v>
      </c>
      <c r="E518" s="15">
        <v>95.2</v>
      </c>
      <c r="F518" s="54"/>
      <c r="G518" s="73">
        <f t="shared" si="166"/>
        <v>0</v>
      </c>
    </row>
    <row r="519" spans="1:7" x14ac:dyDescent="0.3">
      <c r="A519" s="136"/>
      <c r="B519" s="55"/>
      <c r="C519" s="57" t="s">
        <v>452</v>
      </c>
      <c r="D519" s="14"/>
      <c r="E519" s="15"/>
      <c r="F519" s="54"/>
      <c r="G519" s="73"/>
    </row>
    <row r="520" spans="1:7" ht="20.399999999999999" x14ac:dyDescent="0.3">
      <c r="A520" s="136">
        <v>321</v>
      </c>
      <c r="B520" s="55" t="s">
        <v>428</v>
      </c>
      <c r="C520" s="56" t="s">
        <v>429</v>
      </c>
      <c r="D520" s="14" t="s">
        <v>49</v>
      </c>
      <c r="E520" s="15">
        <v>100</v>
      </c>
      <c r="F520" s="54"/>
      <c r="G520" s="73">
        <f t="shared" si="166"/>
        <v>0</v>
      </c>
    </row>
    <row r="521" spans="1:7" ht="20.399999999999999" x14ac:dyDescent="0.3">
      <c r="A521" s="136">
        <f>1+A520</f>
        <v>322</v>
      </c>
      <c r="B521" s="55" t="s">
        <v>428</v>
      </c>
      <c r="C521" s="56" t="s">
        <v>430</v>
      </c>
      <c r="D521" s="14" t="s">
        <v>49</v>
      </c>
      <c r="E521" s="15">
        <v>570</v>
      </c>
      <c r="F521" s="54"/>
      <c r="G521" s="73">
        <f t="shared" si="166"/>
        <v>0</v>
      </c>
    </row>
    <row r="522" spans="1:7" ht="20.399999999999999" x14ac:dyDescent="0.3">
      <c r="A522" s="136">
        <f t="shared" ref="A522:A532" si="167">1+A521</f>
        <v>323</v>
      </c>
      <c r="B522" s="55" t="s">
        <v>428</v>
      </c>
      <c r="C522" s="56" t="s">
        <v>431</v>
      </c>
      <c r="D522" s="14" t="s">
        <v>49</v>
      </c>
      <c r="E522" s="15">
        <v>100</v>
      </c>
      <c r="F522" s="54"/>
      <c r="G522" s="73">
        <f t="shared" si="166"/>
        <v>0</v>
      </c>
    </row>
    <row r="523" spans="1:7" ht="20.399999999999999" x14ac:dyDescent="0.3">
      <c r="A523" s="136">
        <f t="shared" si="167"/>
        <v>324</v>
      </c>
      <c r="B523" s="55" t="s">
        <v>428</v>
      </c>
      <c r="C523" s="56" t="s">
        <v>432</v>
      </c>
      <c r="D523" s="14" t="s">
        <v>49</v>
      </c>
      <c r="E523" s="15">
        <v>570</v>
      </c>
      <c r="F523" s="54"/>
      <c r="G523" s="73">
        <f t="shared" si="166"/>
        <v>0</v>
      </c>
    </row>
    <row r="524" spans="1:7" x14ac:dyDescent="0.3">
      <c r="A524" s="136">
        <f t="shared" si="167"/>
        <v>325</v>
      </c>
      <c r="B524" s="55" t="s">
        <v>428</v>
      </c>
      <c r="C524" s="56" t="s">
        <v>384</v>
      </c>
      <c r="D524" s="14" t="s">
        <v>49</v>
      </c>
      <c r="E524" s="15">
        <v>1340</v>
      </c>
      <c r="F524" s="54"/>
      <c r="G524" s="73">
        <f t="shared" si="166"/>
        <v>0</v>
      </c>
    </row>
    <row r="525" spans="1:7" x14ac:dyDescent="0.3">
      <c r="A525" s="136">
        <f t="shared" si="167"/>
        <v>326</v>
      </c>
      <c r="B525" s="55" t="s">
        <v>428</v>
      </c>
      <c r="C525" s="56" t="s">
        <v>453</v>
      </c>
      <c r="D525" s="14" t="s">
        <v>49</v>
      </c>
      <c r="E525" s="15">
        <v>268</v>
      </c>
      <c r="F525" s="54"/>
      <c r="G525" s="73">
        <f t="shared" si="166"/>
        <v>0</v>
      </c>
    </row>
    <row r="526" spans="1:7" x14ac:dyDescent="0.3">
      <c r="A526" s="136">
        <f t="shared" si="167"/>
        <v>327</v>
      </c>
      <c r="B526" s="55" t="s">
        <v>428</v>
      </c>
      <c r="C526" s="56" t="s">
        <v>441</v>
      </c>
      <c r="D526" s="14" t="s">
        <v>49</v>
      </c>
      <c r="E526" s="15">
        <v>1072</v>
      </c>
      <c r="F526" s="54"/>
      <c r="G526" s="73">
        <f t="shared" si="166"/>
        <v>0</v>
      </c>
    </row>
    <row r="527" spans="1:7" x14ac:dyDescent="0.3">
      <c r="A527" s="136">
        <f t="shared" si="167"/>
        <v>328</v>
      </c>
      <c r="B527" s="55" t="s">
        <v>428</v>
      </c>
      <c r="C527" s="56" t="s">
        <v>424</v>
      </c>
      <c r="D527" s="14" t="s">
        <v>49</v>
      </c>
      <c r="E527" s="15">
        <v>268</v>
      </c>
      <c r="F527" s="54"/>
      <c r="G527" s="73">
        <f t="shared" si="166"/>
        <v>0</v>
      </c>
    </row>
    <row r="528" spans="1:7" ht="30.6" x14ac:dyDescent="0.3">
      <c r="A528" s="136">
        <f t="shared" si="167"/>
        <v>329</v>
      </c>
      <c r="B528" s="55" t="s">
        <v>428</v>
      </c>
      <c r="C528" s="56" t="s">
        <v>442</v>
      </c>
      <c r="D528" s="14" t="s">
        <v>193</v>
      </c>
      <c r="E528" s="15">
        <v>32</v>
      </c>
      <c r="F528" s="54"/>
      <c r="G528" s="73">
        <f t="shared" si="166"/>
        <v>0</v>
      </c>
    </row>
    <row r="529" spans="1:7" x14ac:dyDescent="0.3">
      <c r="A529" s="136">
        <f t="shared" si="167"/>
        <v>330</v>
      </c>
      <c r="B529" s="55" t="s">
        <v>428</v>
      </c>
      <c r="C529" s="56" t="s">
        <v>445</v>
      </c>
      <c r="D529" s="14" t="s">
        <v>49</v>
      </c>
      <c r="E529" s="15">
        <v>737</v>
      </c>
      <c r="F529" s="54"/>
      <c r="G529" s="73">
        <f t="shared" si="166"/>
        <v>0</v>
      </c>
    </row>
    <row r="530" spans="1:7" x14ac:dyDescent="0.3">
      <c r="A530" s="136">
        <f t="shared" si="167"/>
        <v>331</v>
      </c>
      <c r="B530" s="55" t="s">
        <v>428</v>
      </c>
      <c r="C530" s="56" t="s">
        <v>454</v>
      </c>
      <c r="D530" s="14" t="s">
        <v>49</v>
      </c>
      <c r="E530" s="15">
        <v>1474</v>
      </c>
      <c r="F530" s="54"/>
      <c r="G530" s="73">
        <f t="shared" si="166"/>
        <v>0</v>
      </c>
    </row>
    <row r="531" spans="1:7" x14ac:dyDescent="0.3">
      <c r="A531" s="136">
        <f t="shared" si="167"/>
        <v>332</v>
      </c>
      <c r="B531" s="55" t="s">
        <v>428</v>
      </c>
      <c r="C531" s="56" t="s">
        <v>398</v>
      </c>
      <c r="D531" s="14" t="s">
        <v>36</v>
      </c>
      <c r="E531" s="15">
        <v>75.099999999999994</v>
      </c>
      <c r="F531" s="54"/>
      <c r="G531" s="73">
        <f t="shared" si="166"/>
        <v>0</v>
      </c>
    </row>
    <row r="532" spans="1:7" x14ac:dyDescent="0.3">
      <c r="A532" s="136">
        <f t="shared" si="167"/>
        <v>333</v>
      </c>
      <c r="B532" s="55" t="s">
        <v>428</v>
      </c>
      <c r="C532" s="56" t="s">
        <v>451</v>
      </c>
      <c r="D532" s="14" t="s">
        <v>36</v>
      </c>
      <c r="E532" s="15">
        <v>75.099999999999994</v>
      </c>
      <c r="F532" s="54"/>
      <c r="G532" s="73">
        <f t="shared" si="166"/>
        <v>0</v>
      </c>
    </row>
    <row r="533" spans="1:7" x14ac:dyDescent="0.3">
      <c r="A533" s="136"/>
      <c r="B533" s="55"/>
      <c r="C533" s="57" t="s">
        <v>455</v>
      </c>
      <c r="D533" s="14"/>
      <c r="E533" s="15"/>
      <c r="F533" s="54"/>
      <c r="G533" s="73"/>
    </row>
    <row r="534" spans="1:7" ht="20.399999999999999" x14ac:dyDescent="0.3">
      <c r="A534" s="136">
        <v>334</v>
      </c>
      <c r="B534" s="55" t="s">
        <v>428</v>
      </c>
      <c r="C534" s="56" t="s">
        <v>456</v>
      </c>
      <c r="D534" s="14" t="s">
        <v>49</v>
      </c>
      <c r="E534" s="15">
        <v>127</v>
      </c>
      <c r="F534" s="54"/>
      <c r="G534" s="73">
        <f t="shared" si="166"/>
        <v>0</v>
      </c>
    </row>
    <row r="535" spans="1:7" ht="20.399999999999999" x14ac:dyDescent="0.3">
      <c r="A535" s="136">
        <f>1+A534</f>
        <v>335</v>
      </c>
      <c r="B535" s="55" t="s">
        <v>428</v>
      </c>
      <c r="C535" s="56" t="s">
        <v>457</v>
      </c>
      <c r="D535" s="14" t="s">
        <v>49</v>
      </c>
      <c r="E535" s="15">
        <v>721</v>
      </c>
      <c r="F535" s="54"/>
      <c r="G535" s="73">
        <f t="shared" si="166"/>
        <v>0</v>
      </c>
    </row>
    <row r="536" spans="1:7" ht="20.399999999999999" x14ac:dyDescent="0.3">
      <c r="A536" s="136">
        <f t="shared" ref="A536:A575" si="168">1+A535</f>
        <v>336</v>
      </c>
      <c r="B536" s="55" t="s">
        <v>428</v>
      </c>
      <c r="C536" s="56" t="s">
        <v>458</v>
      </c>
      <c r="D536" s="14" t="s">
        <v>49</v>
      </c>
      <c r="E536" s="15">
        <v>26</v>
      </c>
      <c r="F536" s="54"/>
      <c r="G536" s="73">
        <f t="shared" si="166"/>
        <v>0</v>
      </c>
    </row>
    <row r="537" spans="1:7" ht="20.399999999999999" x14ac:dyDescent="0.3">
      <c r="A537" s="136">
        <f t="shared" si="168"/>
        <v>337</v>
      </c>
      <c r="B537" s="55" t="s">
        <v>428</v>
      </c>
      <c r="C537" s="56" t="s">
        <v>459</v>
      </c>
      <c r="D537" s="14" t="s">
        <v>49</v>
      </c>
      <c r="E537" s="15">
        <v>151</v>
      </c>
      <c r="F537" s="54"/>
      <c r="G537" s="73">
        <f t="shared" si="166"/>
        <v>0</v>
      </c>
    </row>
    <row r="538" spans="1:7" ht="20.399999999999999" x14ac:dyDescent="0.3">
      <c r="A538" s="136">
        <f t="shared" si="168"/>
        <v>338</v>
      </c>
      <c r="B538" s="55" t="s">
        <v>428</v>
      </c>
      <c r="C538" s="56" t="s">
        <v>460</v>
      </c>
      <c r="D538" s="14" t="s">
        <v>49</v>
      </c>
      <c r="E538" s="15">
        <v>20</v>
      </c>
      <c r="F538" s="54"/>
      <c r="G538" s="73">
        <f t="shared" si="166"/>
        <v>0</v>
      </c>
    </row>
    <row r="539" spans="1:7" ht="20.399999999999999" x14ac:dyDescent="0.3">
      <c r="A539" s="136">
        <f t="shared" si="168"/>
        <v>339</v>
      </c>
      <c r="B539" s="55" t="s">
        <v>428</v>
      </c>
      <c r="C539" s="56" t="s">
        <v>461</v>
      </c>
      <c r="D539" s="14" t="s">
        <v>49</v>
      </c>
      <c r="E539" s="15">
        <v>115</v>
      </c>
      <c r="F539" s="54"/>
      <c r="G539" s="73">
        <f t="shared" si="166"/>
        <v>0</v>
      </c>
    </row>
    <row r="540" spans="1:7" ht="20.399999999999999" x14ac:dyDescent="0.3">
      <c r="A540" s="136">
        <f t="shared" si="168"/>
        <v>340</v>
      </c>
      <c r="B540" s="55" t="s">
        <v>428</v>
      </c>
      <c r="C540" s="56" t="s">
        <v>462</v>
      </c>
      <c r="D540" s="14" t="s">
        <v>49</v>
      </c>
      <c r="E540" s="15">
        <v>14</v>
      </c>
      <c r="F540" s="54"/>
      <c r="G540" s="73">
        <f t="shared" si="166"/>
        <v>0</v>
      </c>
    </row>
    <row r="541" spans="1:7" ht="20.399999999999999" x14ac:dyDescent="0.3">
      <c r="A541" s="136">
        <f t="shared" si="168"/>
        <v>341</v>
      </c>
      <c r="B541" s="55" t="s">
        <v>428</v>
      </c>
      <c r="C541" s="56" t="s">
        <v>463</v>
      </c>
      <c r="D541" s="14" t="s">
        <v>49</v>
      </c>
      <c r="E541" s="15">
        <v>78</v>
      </c>
      <c r="F541" s="54"/>
      <c r="G541" s="73">
        <f t="shared" si="166"/>
        <v>0</v>
      </c>
    </row>
    <row r="542" spans="1:7" ht="20.399999999999999" x14ac:dyDescent="0.3">
      <c r="A542" s="136">
        <f t="shared" si="168"/>
        <v>342</v>
      </c>
      <c r="B542" s="55" t="s">
        <v>428</v>
      </c>
      <c r="C542" s="56" t="s">
        <v>464</v>
      </c>
      <c r="D542" s="14" t="s">
        <v>49</v>
      </c>
      <c r="E542" s="15">
        <v>127</v>
      </c>
      <c r="F542" s="54"/>
      <c r="G542" s="73">
        <f t="shared" si="166"/>
        <v>0</v>
      </c>
    </row>
    <row r="543" spans="1:7" ht="20.399999999999999" x14ac:dyDescent="0.3">
      <c r="A543" s="136">
        <f t="shared" si="168"/>
        <v>343</v>
      </c>
      <c r="B543" s="55" t="s">
        <v>428</v>
      </c>
      <c r="C543" s="56" t="s">
        <v>465</v>
      </c>
      <c r="D543" s="14" t="s">
        <v>49</v>
      </c>
      <c r="E543" s="15">
        <v>721</v>
      </c>
      <c r="F543" s="54"/>
      <c r="G543" s="73">
        <f t="shared" si="166"/>
        <v>0</v>
      </c>
    </row>
    <row r="544" spans="1:7" ht="20.399999999999999" x14ac:dyDescent="0.3">
      <c r="A544" s="136">
        <f t="shared" si="168"/>
        <v>344</v>
      </c>
      <c r="B544" s="55" t="s">
        <v>428</v>
      </c>
      <c r="C544" s="56" t="s">
        <v>466</v>
      </c>
      <c r="D544" s="14" t="s">
        <v>49</v>
      </c>
      <c r="E544" s="15">
        <v>26</v>
      </c>
      <c r="F544" s="54"/>
      <c r="G544" s="73">
        <f t="shared" si="166"/>
        <v>0</v>
      </c>
    </row>
    <row r="545" spans="1:7" ht="20.399999999999999" x14ac:dyDescent="0.3">
      <c r="A545" s="136">
        <f t="shared" si="168"/>
        <v>345</v>
      </c>
      <c r="B545" s="55" t="s">
        <v>428</v>
      </c>
      <c r="C545" s="56" t="s">
        <v>467</v>
      </c>
      <c r="D545" s="14" t="s">
        <v>49</v>
      </c>
      <c r="E545" s="15">
        <v>151</v>
      </c>
      <c r="F545" s="54"/>
      <c r="G545" s="73">
        <f t="shared" si="166"/>
        <v>0</v>
      </c>
    </row>
    <row r="546" spans="1:7" ht="20.399999999999999" x14ac:dyDescent="0.3">
      <c r="A546" s="136">
        <f t="shared" si="168"/>
        <v>346</v>
      </c>
      <c r="B546" s="55" t="s">
        <v>428</v>
      </c>
      <c r="C546" s="56" t="s">
        <v>468</v>
      </c>
      <c r="D546" s="14" t="s">
        <v>49</v>
      </c>
      <c r="E546" s="15">
        <v>20</v>
      </c>
      <c r="F546" s="54"/>
      <c r="G546" s="73">
        <f t="shared" si="166"/>
        <v>0</v>
      </c>
    </row>
    <row r="547" spans="1:7" ht="20.399999999999999" x14ac:dyDescent="0.3">
      <c r="A547" s="136">
        <f t="shared" si="168"/>
        <v>347</v>
      </c>
      <c r="B547" s="55" t="s">
        <v>428</v>
      </c>
      <c r="C547" s="56" t="s">
        <v>469</v>
      </c>
      <c r="D547" s="14" t="s">
        <v>49</v>
      </c>
      <c r="E547" s="15">
        <v>115</v>
      </c>
      <c r="F547" s="54"/>
      <c r="G547" s="73">
        <f t="shared" si="166"/>
        <v>0</v>
      </c>
    </row>
    <row r="548" spans="1:7" ht="20.399999999999999" x14ac:dyDescent="0.3">
      <c r="A548" s="136">
        <f t="shared" si="168"/>
        <v>348</v>
      </c>
      <c r="B548" s="55" t="s">
        <v>428</v>
      </c>
      <c r="C548" s="56" t="s">
        <v>470</v>
      </c>
      <c r="D548" s="14" t="s">
        <v>49</v>
      </c>
      <c r="E548" s="15">
        <v>14</v>
      </c>
      <c r="F548" s="54"/>
      <c r="G548" s="73">
        <f t="shared" si="166"/>
        <v>0</v>
      </c>
    </row>
    <row r="549" spans="1:7" ht="20.399999999999999" x14ac:dyDescent="0.3">
      <c r="A549" s="136">
        <f t="shared" si="168"/>
        <v>349</v>
      </c>
      <c r="B549" s="55" t="s">
        <v>428</v>
      </c>
      <c r="C549" s="56" t="s">
        <v>471</v>
      </c>
      <c r="D549" s="14" t="s">
        <v>49</v>
      </c>
      <c r="E549" s="15">
        <v>78</v>
      </c>
      <c r="F549" s="54"/>
      <c r="G549" s="73">
        <f t="shared" si="166"/>
        <v>0</v>
      </c>
    </row>
    <row r="550" spans="1:7" x14ac:dyDescent="0.3">
      <c r="A550" s="136">
        <f t="shared" si="168"/>
        <v>350</v>
      </c>
      <c r="B550" s="55" t="s">
        <v>428</v>
      </c>
      <c r="C550" s="56" t="s">
        <v>412</v>
      </c>
      <c r="D550" s="14" t="s">
        <v>49</v>
      </c>
      <c r="E550" s="15">
        <v>1696</v>
      </c>
      <c r="F550" s="54"/>
      <c r="G550" s="73">
        <f t="shared" si="166"/>
        <v>0</v>
      </c>
    </row>
    <row r="551" spans="1:7" x14ac:dyDescent="0.3">
      <c r="A551" s="136">
        <f t="shared" si="168"/>
        <v>351</v>
      </c>
      <c r="B551" s="55" t="s">
        <v>428</v>
      </c>
      <c r="C551" s="56" t="s">
        <v>472</v>
      </c>
      <c r="D551" s="14" t="s">
        <v>49</v>
      </c>
      <c r="E551" s="15">
        <v>808</v>
      </c>
      <c r="F551" s="54"/>
      <c r="G551" s="73">
        <f t="shared" si="166"/>
        <v>0</v>
      </c>
    </row>
    <row r="552" spans="1:7" ht="20.399999999999999" x14ac:dyDescent="0.3">
      <c r="A552" s="136">
        <f t="shared" si="168"/>
        <v>352</v>
      </c>
      <c r="B552" s="55" t="s">
        <v>428</v>
      </c>
      <c r="C552" s="56" t="s">
        <v>473</v>
      </c>
      <c r="D552" s="14" t="s">
        <v>49</v>
      </c>
      <c r="E552" s="15">
        <v>1446</v>
      </c>
      <c r="F552" s="54"/>
      <c r="G552" s="73">
        <f t="shared" si="166"/>
        <v>0</v>
      </c>
    </row>
    <row r="553" spans="1:7" x14ac:dyDescent="0.3">
      <c r="A553" s="136">
        <f t="shared" si="168"/>
        <v>353</v>
      </c>
      <c r="B553" s="55" t="s">
        <v>428</v>
      </c>
      <c r="C553" s="56" t="s">
        <v>474</v>
      </c>
      <c r="D553" s="14" t="s">
        <v>49</v>
      </c>
      <c r="E553" s="15">
        <v>1443</v>
      </c>
      <c r="F553" s="54"/>
      <c r="G553" s="73">
        <f t="shared" si="166"/>
        <v>0</v>
      </c>
    </row>
    <row r="554" spans="1:7" ht="20.399999999999999" x14ac:dyDescent="0.3">
      <c r="A554" s="136">
        <f t="shared" si="168"/>
        <v>354</v>
      </c>
      <c r="B554" s="55" t="s">
        <v>428</v>
      </c>
      <c r="C554" s="56" t="s">
        <v>434</v>
      </c>
      <c r="D554" s="14" t="s">
        <v>49</v>
      </c>
      <c r="E554" s="15">
        <v>488</v>
      </c>
      <c r="F554" s="54"/>
      <c r="G554" s="73">
        <f t="shared" si="166"/>
        <v>0</v>
      </c>
    </row>
    <row r="555" spans="1:7" ht="20.399999999999999" x14ac:dyDescent="0.3">
      <c r="A555" s="136">
        <f t="shared" si="168"/>
        <v>355</v>
      </c>
      <c r="B555" s="55" t="s">
        <v>428</v>
      </c>
      <c r="C555" s="56" t="s">
        <v>475</v>
      </c>
      <c r="D555" s="14" t="s">
        <v>49</v>
      </c>
      <c r="E555" s="15">
        <v>436</v>
      </c>
      <c r="F555" s="54"/>
      <c r="G555" s="73">
        <f t="shared" si="166"/>
        <v>0</v>
      </c>
    </row>
    <row r="556" spans="1:7" ht="30.6" x14ac:dyDescent="0.3">
      <c r="A556" s="136">
        <f t="shared" si="168"/>
        <v>356</v>
      </c>
      <c r="B556" s="55" t="s">
        <v>428</v>
      </c>
      <c r="C556" s="56" t="s">
        <v>476</v>
      </c>
      <c r="D556" s="14" t="s">
        <v>49</v>
      </c>
      <c r="E556" s="15">
        <v>401</v>
      </c>
      <c r="F556" s="54"/>
      <c r="G556" s="73">
        <f t="shared" si="166"/>
        <v>0</v>
      </c>
    </row>
    <row r="557" spans="1:7" ht="20.399999999999999" x14ac:dyDescent="0.3">
      <c r="A557" s="136">
        <f t="shared" si="168"/>
        <v>357</v>
      </c>
      <c r="B557" s="55" t="s">
        <v>428</v>
      </c>
      <c r="C557" s="56" t="s">
        <v>477</v>
      </c>
      <c r="D557" s="14" t="s">
        <v>49</v>
      </c>
      <c r="E557" s="15">
        <v>3378</v>
      </c>
      <c r="F557" s="54"/>
      <c r="G557" s="73">
        <f t="shared" si="166"/>
        <v>0</v>
      </c>
    </row>
    <row r="558" spans="1:7" ht="30.6" x14ac:dyDescent="0.3">
      <c r="A558" s="136">
        <f t="shared" si="168"/>
        <v>358</v>
      </c>
      <c r="B558" s="55" t="s">
        <v>428</v>
      </c>
      <c r="C558" s="56" t="s">
        <v>478</v>
      </c>
      <c r="D558" s="14" t="s">
        <v>49</v>
      </c>
      <c r="E558" s="15">
        <v>3120</v>
      </c>
      <c r="F558" s="54"/>
      <c r="G558" s="73">
        <f t="shared" si="166"/>
        <v>0</v>
      </c>
    </row>
    <row r="559" spans="1:7" ht="20.399999999999999" x14ac:dyDescent="0.3">
      <c r="A559" s="136">
        <f t="shared" si="168"/>
        <v>359</v>
      </c>
      <c r="B559" s="55" t="s">
        <v>428</v>
      </c>
      <c r="C559" s="56" t="s">
        <v>479</v>
      </c>
      <c r="D559" s="14" t="s">
        <v>49</v>
      </c>
      <c r="E559" s="15">
        <v>84</v>
      </c>
      <c r="F559" s="54"/>
      <c r="G559" s="73">
        <f t="shared" si="166"/>
        <v>0</v>
      </c>
    </row>
    <row r="560" spans="1:7" ht="30.6" x14ac:dyDescent="0.3">
      <c r="A560" s="136">
        <f t="shared" si="168"/>
        <v>360</v>
      </c>
      <c r="B560" s="55" t="s">
        <v>428</v>
      </c>
      <c r="C560" s="56" t="s">
        <v>480</v>
      </c>
      <c r="D560" s="14" t="s">
        <v>49</v>
      </c>
      <c r="E560" s="15">
        <v>78</v>
      </c>
      <c r="F560" s="54"/>
      <c r="G560" s="73">
        <f t="shared" ref="G560:G623" si="169">ROUND(E560*F560,2)</f>
        <v>0</v>
      </c>
    </row>
    <row r="561" spans="1:7" ht="20.399999999999999" x14ac:dyDescent="0.3">
      <c r="A561" s="136">
        <f t="shared" si="168"/>
        <v>361</v>
      </c>
      <c r="B561" s="55" t="s">
        <v>428</v>
      </c>
      <c r="C561" s="56" t="s">
        <v>481</v>
      </c>
      <c r="D561" s="14" t="s">
        <v>49</v>
      </c>
      <c r="E561" s="15">
        <v>327</v>
      </c>
      <c r="F561" s="54"/>
      <c r="G561" s="73">
        <f t="shared" si="169"/>
        <v>0</v>
      </c>
    </row>
    <row r="562" spans="1:7" ht="20.399999999999999" x14ac:dyDescent="0.3">
      <c r="A562" s="136">
        <f t="shared" si="168"/>
        <v>362</v>
      </c>
      <c r="B562" s="55" t="s">
        <v>428</v>
      </c>
      <c r="C562" s="56" t="s">
        <v>482</v>
      </c>
      <c r="D562" s="14" t="s">
        <v>49</v>
      </c>
      <c r="E562" s="15">
        <v>300</v>
      </c>
      <c r="F562" s="54"/>
      <c r="G562" s="73">
        <f t="shared" si="169"/>
        <v>0</v>
      </c>
    </row>
    <row r="563" spans="1:7" ht="30.6" x14ac:dyDescent="0.3">
      <c r="A563" s="136">
        <f t="shared" si="168"/>
        <v>363</v>
      </c>
      <c r="B563" s="55" t="s">
        <v>428</v>
      </c>
      <c r="C563" s="56" t="s">
        <v>483</v>
      </c>
      <c r="D563" s="14" t="s">
        <v>193</v>
      </c>
      <c r="E563" s="15">
        <v>12</v>
      </c>
      <c r="F563" s="54"/>
      <c r="G563" s="73">
        <f t="shared" si="169"/>
        <v>0</v>
      </c>
    </row>
    <row r="564" spans="1:7" ht="30.6" x14ac:dyDescent="0.3">
      <c r="A564" s="136">
        <f t="shared" si="168"/>
        <v>364</v>
      </c>
      <c r="B564" s="55" t="s">
        <v>428</v>
      </c>
      <c r="C564" s="56" t="s">
        <v>483</v>
      </c>
      <c r="D564" s="14" t="s">
        <v>193</v>
      </c>
      <c r="E564" s="15">
        <v>60</v>
      </c>
      <c r="F564" s="54"/>
      <c r="G564" s="73">
        <f t="shared" si="169"/>
        <v>0</v>
      </c>
    </row>
    <row r="565" spans="1:7" ht="30.6" x14ac:dyDescent="0.3">
      <c r="A565" s="136">
        <f t="shared" si="168"/>
        <v>365</v>
      </c>
      <c r="B565" s="55" t="s">
        <v>428</v>
      </c>
      <c r="C565" s="56" t="s">
        <v>484</v>
      </c>
      <c r="D565" s="14" t="s">
        <v>290</v>
      </c>
      <c r="E565" s="15">
        <v>7</v>
      </c>
      <c r="F565" s="54"/>
      <c r="G565" s="73">
        <f t="shared" si="169"/>
        <v>0</v>
      </c>
    </row>
    <row r="566" spans="1:7" ht="30.6" x14ac:dyDescent="0.3">
      <c r="A566" s="136">
        <f t="shared" si="168"/>
        <v>366</v>
      </c>
      <c r="B566" s="55" t="s">
        <v>428</v>
      </c>
      <c r="C566" s="56" t="s">
        <v>485</v>
      </c>
      <c r="D566" s="14" t="s">
        <v>290</v>
      </c>
      <c r="E566" s="15">
        <v>2</v>
      </c>
      <c r="F566" s="54"/>
      <c r="G566" s="73">
        <f t="shared" si="169"/>
        <v>0</v>
      </c>
    </row>
    <row r="567" spans="1:7" ht="30.6" x14ac:dyDescent="0.3">
      <c r="A567" s="136">
        <f t="shared" si="168"/>
        <v>367</v>
      </c>
      <c r="B567" s="55" t="s">
        <v>428</v>
      </c>
      <c r="C567" s="56" t="s">
        <v>486</v>
      </c>
      <c r="D567" s="14" t="s">
        <v>290</v>
      </c>
      <c r="E567" s="15">
        <v>6</v>
      </c>
      <c r="F567" s="54"/>
      <c r="G567" s="73">
        <f t="shared" si="169"/>
        <v>0</v>
      </c>
    </row>
    <row r="568" spans="1:7" ht="20.399999999999999" x14ac:dyDescent="0.3">
      <c r="A568" s="136">
        <f t="shared" si="168"/>
        <v>368</v>
      </c>
      <c r="B568" s="55" t="s">
        <v>428</v>
      </c>
      <c r="C568" s="56" t="s">
        <v>430</v>
      </c>
      <c r="D568" s="14" t="s">
        <v>49</v>
      </c>
      <c r="E568" s="15">
        <v>2765</v>
      </c>
      <c r="F568" s="54"/>
      <c r="G568" s="73">
        <f t="shared" si="169"/>
        <v>0</v>
      </c>
    </row>
    <row r="569" spans="1:7" ht="20.399999999999999" x14ac:dyDescent="0.3">
      <c r="A569" s="136">
        <f t="shared" si="168"/>
        <v>369</v>
      </c>
      <c r="B569" s="55" t="s">
        <v>428</v>
      </c>
      <c r="C569" s="56" t="s">
        <v>487</v>
      </c>
      <c r="D569" s="14" t="s">
        <v>49</v>
      </c>
      <c r="E569" s="15">
        <v>2765</v>
      </c>
      <c r="F569" s="54"/>
      <c r="G569" s="73">
        <f t="shared" si="169"/>
        <v>0</v>
      </c>
    </row>
    <row r="570" spans="1:7" ht="20.399999999999999" x14ac:dyDescent="0.3">
      <c r="A570" s="136">
        <f t="shared" si="168"/>
        <v>370</v>
      </c>
      <c r="B570" s="55" t="s">
        <v>428</v>
      </c>
      <c r="C570" s="56" t="s">
        <v>488</v>
      </c>
      <c r="D570" s="14" t="s">
        <v>49</v>
      </c>
      <c r="E570" s="15">
        <v>759</v>
      </c>
      <c r="F570" s="54"/>
      <c r="G570" s="73">
        <f t="shared" si="169"/>
        <v>0</v>
      </c>
    </row>
    <row r="571" spans="1:7" ht="20.399999999999999" x14ac:dyDescent="0.3">
      <c r="A571" s="136">
        <f t="shared" si="168"/>
        <v>371</v>
      </c>
      <c r="B571" s="55" t="s">
        <v>428</v>
      </c>
      <c r="C571" s="56" t="s">
        <v>489</v>
      </c>
      <c r="D571" s="14" t="s">
        <v>49</v>
      </c>
      <c r="E571" s="15">
        <v>4878</v>
      </c>
      <c r="F571" s="54"/>
      <c r="G571" s="73">
        <f t="shared" si="169"/>
        <v>0</v>
      </c>
    </row>
    <row r="572" spans="1:7" ht="20.399999999999999" x14ac:dyDescent="0.3">
      <c r="A572" s="136">
        <f t="shared" si="168"/>
        <v>372</v>
      </c>
      <c r="B572" s="55" t="s">
        <v>428</v>
      </c>
      <c r="C572" s="56" t="s">
        <v>490</v>
      </c>
      <c r="D572" s="14" t="s">
        <v>49</v>
      </c>
      <c r="E572" s="15">
        <v>886</v>
      </c>
      <c r="F572" s="54"/>
      <c r="G572" s="73">
        <f t="shared" si="169"/>
        <v>0</v>
      </c>
    </row>
    <row r="573" spans="1:7" x14ac:dyDescent="0.3">
      <c r="A573" s="136">
        <f t="shared" si="168"/>
        <v>373</v>
      </c>
      <c r="B573" s="55" t="s">
        <v>428</v>
      </c>
      <c r="C573" s="56" t="s">
        <v>491</v>
      </c>
      <c r="D573" s="14" t="s">
        <v>418</v>
      </c>
      <c r="E573" s="15">
        <v>20</v>
      </c>
      <c r="F573" s="54"/>
      <c r="G573" s="73">
        <f t="shared" si="169"/>
        <v>0</v>
      </c>
    </row>
    <row r="574" spans="1:7" x14ac:dyDescent="0.3">
      <c r="A574" s="136">
        <f t="shared" si="168"/>
        <v>374</v>
      </c>
      <c r="B574" s="55" t="s">
        <v>428</v>
      </c>
      <c r="C574" s="56" t="s">
        <v>398</v>
      </c>
      <c r="D574" s="14" t="s">
        <v>36</v>
      </c>
      <c r="E574" s="15">
        <v>185.31</v>
      </c>
      <c r="F574" s="54"/>
      <c r="G574" s="73">
        <f t="shared" si="169"/>
        <v>0</v>
      </c>
    </row>
    <row r="575" spans="1:7" x14ac:dyDescent="0.3">
      <c r="A575" s="136">
        <f t="shared" si="168"/>
        <v>375</v>
      </c>
      <c r="B575" s="55" t="s">
        <v>428</v>
      </c>
      <c r="C575" s="56" t="s">
        <v>451</v>
      </c>
      <c r="D575" s="14" t="s">
        <v>36</v>
      </c>
      <c r="E575" s="15">
        <v>185.31</v>
      </c>
      <c r="F575" s="54"/>
      <c r="G575" s="73">
        <f t="shared" si="169"/>
        <v>0</v>
      </c>
    </row>
    <row r="576" spans="1:7" x14ac:dyDescent="0.3">
      <c r="A576" s="136"/>
      <c r="B576" s="55"/>
      <c r="C576" s="57" t="s">
        <v>492</v>
      </c>
      <c r="D576" s="14"/>
      <c r="E576" s="15"/>
      <c r="F576" s="54"/>
      <c r="G576" s="73"/>
    </row>
    <row r="577" spans="1:7" ht="20.399999999999999" x14ac:dyDescent="0.3">
      <c r="A577" s="136">
        <v>376</v>
      </c>
      <c r="B577" s="55" t="s">
        <v>428</v>
      </c>
      <c r="C577" s="56" t="s">
        <v>430</v>
      </c>
      <c r="D577" s="14" t="s">
        <v>49</v>
      </c>
      <c r="E577" s="15">
        <v>265</v>
      </c>
      <c r="F577" s="54"/>
      <c r="G577" s="73">
        <f t="shared" si="169"/>
        <v>0</v>
      </c>
    </row>
    <row r="578" spans="1:7" ht="20.399999999999999" x14ac:dyDescent="0.3">
      <c r="A578" s="136">
        <f>1+A577</f>
        <v>377</v>
      </c>
      <c r="B578" s="55" t="s">
        <v>428</v>
      </c>
      <c r="C578" s="56" t="s">
        <v>432</v>
      </c>
      <c r="D578" s="14" t="s">
        <v>49</v>
      </c>
      <c r="E578" s="15">
        <v>265</v>
      </c>
      <c r="F578" s="54"/>
      <c r="G578" s="73">
        <f t="shared" si="169"/>
        <v>0</v>
      </c>
    </row>
    <row r="579" spans="1:7" ht="20.399999999999999" x14ac:dyDescent="0.3">
      <c r="A579" s="136">
        <f t="shared" ref="A579:A588" si="170">1+A578</f>
        <v>378</v>
      </c>
      <c r="B579" s="55" t="s">
        <v>428</v>
      </c>
      <c r="C579" s="56" t="s">
        <v>493</v>
      </c>
      <c r="D579" s="14" t="s">
        <v>49</v>
      </c>
      <c r="E579" s="15">
        <v>1262</v>
      </c>
      <c r="F579" s="54"/>
      <c r="G579" s="73">
        <f t="shared" si="169"/>
        <v>0</v>
      </c>
    </row>
    <row r="580" spans="1:7" ht="20.399999999999999" x14ac:dyDescent="0.3">
      <c r="A580" s="136">
        <f t="shared" si="170"/>
        <v>379</v>
      </c>
      <c r="B580" s="55" t="s">
        <v>428</v>
      </c>
      <c r="C580" s="56" t="s">
        <v>494</v>
      </c>
      <c r="D580" s="14" t="s">
        <v>49</v>
      </c>
      <c r="E580" s="15">
        <v>318</v>
      </c>
      <c r="F580" s="54"/>
      <c r="G580" s="73">
        <f t="shared" si="169"/>
        <v>0</v>
      </c>
    </row>
    <row r="581" spans="1:7" x14ac:dyDescent="0.3">
      <c r="A581" s="136">
        <f t="shared" si="170"/>
        <v>380</v>
      </c>
      <c r="B581" s="55" t="s">
        <v>428</v>
      </c>
      <c r="C581" s="56" t="s">
        <v>412</v>
      </c>
      <c r="D581" s="14" t="s">
        <v>49</v>
      </c>
      <c r="E581" s="15">
        <v>530</v>
      </c>
      <c r="F581" s="54"/>
      <c r="G581" s="73">
        <f t="shared" si="169"/>
        <v>0</v>
      </c>
    </row>
    <row r="582" spans="1:7" x14ac:dyDescent="0.3">
      <c r="A582" s="136">
        <f t="shared" si="170"/>
        <v>381</v>
      </c>
      <c r="B582" s="55" t="s">
        <v>428</v>
      </c>
      <c r="C582" s="56" t="s">
        <v>474</v>
      </c>
      <c r="D582" s="14" t="s">
        <v>49</v>
      </c>
      <c r="E582" s="15">
        <v>106</v>
      </c>
      <c r="F582" s="54"/>
      <c r="G582" s="73">
        <f t="shared" si="169"/>
        <v>0</v>
      </c>
    </row>
    <row r="583" spans="1:7" ht="30.6" x14ac:dyDescent="0.3">
      <c r="A583" s="136">
        <f t="shared" si="170"/>
        <v>382</v>
      </c>
      <c r="B583" s="55" t="s">
        <v>428</v>
      </c>
      <c r="C583" s="56" t="s">
        <v>483</v>
      </c>
      <c r="D583" s="14" t="s">
        <v>193</v>
      </c>
      <c r="E583" s="15">
        <v>30</v>
      </c>
      <c r="F583" s="54"/>
      <c r="G583" s="73">
        <f t="shared" si="169"/>
        <v>0</v>
      </c>
    </row>
    <row r="584" spans="1:7" ht="20.399999999999999" x14ac:dyDescent="0.3">
      <c r="A584" s="136">
        <f t="shared" si="170"/>
        <v>383</v>
      </c>
      <c r="B584" s="55" t="s">
        <v>428</v>
      </c>
      <c r="C584" s="56" t="s">
        <v>430</v>
      </c>
      <c r="D584" s="14" t="s">
        <v>49</v>
      </c>
      <c r="E584" s="15">
        <v>482</v>
      </c>
      <c r="F584" s="54"/>
      <c r="G584" s="73">
        <f t="shared" si="169"/>
        <v>0</v>
      </c>
    </row>
    <row r="585" spans="1:7" ht="20.399999999999999" x14ac:dyDescent="0.3">
      <c r="A585" s="136">
        <f t="shared" si="170"/>
        <v>384</v>
      </c>
      <c r="B585" s="55" t="s">
        <v>428</v>
      </c>
      <c r="C585" s="56" t="s">
        <v>487</v>
      </c>
      <c r="D585" s="14" t="s">
        <v>49</v>
      </c>
      <c r="E585" s="15">
        <v>482</v>
      </c>
      <c r="F585" s="54"/>
      <c r="G585" s="73">
        <f t="shared" si="169"/>
        <v>0</v>
      </c>
    </row>
    <row r="586" spans="1:7" ht="20.399999999999999" x14ac:dyDescent="0.3">
      <c r="A586" s="136">
        <f t="shared" si="170"/>
        <v>385</v>
      </c>
      <c r="B586" s="55" t="s">
        <v>428</v>
      </c>
      <c r="C586" s="56" t="s">
        <v>490</v>
      </c>
      <c r="D586" s="14" t="s">
        <v>49</v>
      </c>
      <c r="E586" s="15">
        <v>482</v>
      </c>
      <c r="F586" s="54"/>
      <c r="G586" s="73">
        <f t="shared" si="169"/>
        <v>0</v>
      </c>
    </row>
    <row r="587" spans="1:7" x14ac:dyDescent="0.3">
      <c r="A587" s="136">
        <f t="shared" si="170"/>
        <v>386</v>
      </c>
      <c r="B587" s="55" t="s">
        <v>428</v>
      </c>
      <c r="C587" s="56" t="s">
        <v>398</v>
      </c>
      <c r="D587" s="14" t="s">
        <v>36</v>
      </c>
      <c r="E587" s="15">
        <v>27.7</v>
      </c>
      <c r="F587" s="54"/>
      <c r="G587" s="73">
        <f t="shared" si="169"/>
        <v>0</v>
      </c>
    </row>
    <row r="588" spans="1:7" x14ac:dyDescent="0.3">
      <c r="A588" s="136">
        <f t="shared" si="170"/>
        <v>387</v>
      </c>
      <c r="B588" s="55" t="s">
        <v>428</v>
      </c>
      <c r="C588" s="56" t="s">
        <v>451</v>
      </c>
      <c r="D588" s="14" t="s">
        <v>36</v>
      </c>
      <c r="E588" s="15">
        <v>27.7</v>
      </c>
      <c r="F588" s="54"/>
      <c r="G588" s="73">
        <f t="shared" si="169"/>
        <v>0</v>
      </c>
    </row>
    <row r="589" spans="1:7" x14ac:dyDescent="0.3">
      <c r="A589" s="136"/>
      <c r="B589" s="55"/>
      <c r="C589" s="57" t="s">
        <v>495</v>
      </c>
      <c r="D589" s="14"/>
      <c r="E589" s="15"/>
      <c r="F589" s="54"/>
      <c r="G589" s="73"/>
    </row>
    <row r="590" spans="1:7" x14ac:dyDescent="0.3">
      <c r="A590" s="136">
        <v>388</v>
      </c>
      <c r="B590" s="55" t="s">
        <v>428</v>
      </c>
      <c r="C590" s="56" t="s">
        <v>496</v>
      </c>
      <c r="D590" s="14" t="s">
        <v>290</v>
      </c>
      <c r="E590" s="15">
        <v>2</v>
      </c>
      <c r="F590" s="54"/>
      <c r="G590" s="73">
        <f t="shared" si="169"/>
        <v>0</v>
      </c>
    </row>
    <row r="591" spans="1:7" ht="20.399999999999999" x14ac:dyDescent="0.3">
      <c r="A591" s="136">
        <f>1+A590</f>
        <v>389</v>
      </c>
      <c r="B591" s="55" t="s">
        <v>428</v>
      </c>
      <c r="C591" s="56" t="s">
        <v>497</v>
      </c>
      <c r="D591" s="14" t="s">
        <v>36</v>
      </c>
      <c r="E591" s="15">
        <v>1.2</v>
      </c>
      <c r="F591" s="54"/>
      <c r="G591" s="73">
        <f t="shared" si="169"/>
        <v>0</v>
      </c>
    </row>
    <row r="592" spans="1:7" x14ac:dyDescent="0.3">
      <c r="A592" s="136">
        <f t="shared" ref="A592:A596" si="171">1+A591</f>
        <v>390</v>
      </c>
      <c r="B592" s="55" t="s">
        <v>428</v>
      </c>
      <c r="C592" s="56" t="s">
        <v>498</v>
      </c>
      <c r="D592" s="14" t="s">
        <v>290</v>
      </c>
      <c r="E592" s="15">
        <v>2</v>
      </c>
      <c r="F592" s="54"/>
      <c r="G592" s="73">
        <f t="shared" si="169"/>
        <v>0</v>
      </c>
    </row>
    <row r="593" spans="1:7" x14ac:dyDescent="0.3">
      <c r="A593" s="136">
        <f t="shared" si="171"/>
        <v>391</v>
      </c>
      <c r="B593" s="55" t="s">
        <v>428</v>
      </c>
      <c r="C593" s="56" t="s">
        <v>390</v>
      </c>
      <c r="D593" s="14" t="s">
        <v>49</v>
      </c>
      <c r="E593" s="15">
        <v>18</v>
      </c>
      <c r="F593" s="54"/>
      <c r="G593" s="73">
        <f t="shared" si="169"/>
        <v>0</v>
      </c>
    </row>
    <row r="594" spans="1:7" x14ac:dyDescent="0.3">
      <c r="A594" s="136">
        <f t="shared" si="171"/>
        <v>392</v>
      </c>
      <c r="B594" s="55" t="s">
        <v>428</v>
      </c>
      <c r="C594" s="56" t="s">
        <v>419</v>
      </c>
      <c r="D594" s="14" t="s">
        <v>193</v>
      </c>
      <c r="E594" s="15">
        <v>2</v>
      </c>
      <c r="F594" s="54"/>
      <c r="G594" s="73">
        <f t="shared" si="169"/>
        <v>0</v>
      </c>
    </row>
    <row r="595" spans="1:7" x14ac:dyDescent="0.3">
      <c r="A595" s="136">
        <f t="shared" si="171"/>
        <v>393</v>
      </c>
      <c r="B595" s="55" t="s">
        <v>428</v>
      </c>
      <c r="C595" s="56" t="s">
        <v>420</v>
      </c>
      <c r="D595" s="14" t="s">
        <v>193</v>
      </c>
      <c r="E595" s="15">
        <v>2</v>
      </c>
      <c r="F595" s="54"/>
      <c r="G595" s="73">
        <f t="shared" si="169"/>
        <v>0</v>
      </c>
    </row>
    <row r="596" spans="1:7" x14ac:dyDescent="0.3">
      <c r="A596" s="136">
        <f t="shared" si="171"/>
        <v>394</v>
      </c>
      <c r="B596" s="55" t="s">
        <v>428</v>
      </c>
      <c r="C596" s="56" t="s">
        <v>499</v>
      </c>
      <c r="D596" s="14" t="s">
        <v>193</v>
      </c>
      <c r="E596" s="15">
        <v>2</v>
      </c>
      <c r="F596" s="54"/>
      <c r="G596" s="73">
        <f t="shared" si="169"/>
        <v>0</v>
      </c>
    </row>
    <row r="597" spans="1:7" x14ac:dyDescent="0.3">
      <c r="A597" s="136"/>
      <c r="B597" s="55"/>
      <c r="C597" s="57" t="s">
        <v>500</v>
      </c>
      <c r="D597" s="14"/>
      <c r="E597" s="15"/>
      <c r="F597" s="54"/>
      <c r="G597" s="73"/>
    </row>
    <row r="598" spans="1:7" ht="20.399999999999999" x14ac:dyDescent="0.3">
      <c r="A598" s="136">
        <v>395</v>
      </c>
      <c r="B598" s="55" t="s">
        <v>428</v>
      </c>
      <c r="C598" s="56" t="s">
        <v>430</v>
      </c>
      <c r="D598" s="14" t="s">
        <v>49</v>
      </c>
      <c r="E598" s="15">
        <v>124</v>
      </c>
      <c r="F598" s="54"/>
      <c r="G598" s="73">
        <f t="shared" si="169"/>
        <v>0</v>
      </c>
    </row>
    <row r="599" spans="1:7" ht="20.399999999999999" x14ac:dyDescent="0.3">
      <c r="A599" s="136">
        <f>1+A598</f>
        <v>396</v>
      </c>
      <c r="B599" s="55" t="s">
        <v>428</v>
      </c>
      <c r="C599" s="56" t="s">
        <v>432</v>
      </c>
      <c r="D599" s="14" t="s">
        <v>49</v>
      </c>
      <c r="E599" s="15">
        <v>124</v>
      </c>
      <c r="F599" s="54"/>
      <c r="G599" s="73">
        <f t="shared" si="169"/>
        <v>0</v>
      </c>
    </row>
    <row r="600" spans="1:7" x14ac:dyDescent="0.3">
      <c r="A600" s="136">
        <f t="shared" ref="A600:A614" si="172">1+A599</f>
        <v>397</v>
      </c>
      <c r="B600" s="55" t="s">
        <v>428</v>
      </c>
      <c r="C600" s="56" t="s">
        <v>412</v>
      </c>
      <c r="D600" s="14" t="s">
        <v>49</v>
      </c>
      <c r="E600" s="15">
        <v>248</v>
      </c>
      <c r="F600" s="54"/>
      <c r="G600" s="73">
        <f t="shared" si="169"/>
        <v>0</v>
      </c>
    </row>
    <row r="601" spans="1:7" x14ac:dyDescent="0.3">
      <c r="A601" s="136">
        <f t="shared" si="172"/>
        <v>398</v>
      </c>
      <c r="B601" s="55" t="s">
        <v>428</v>
      </c>
      <c r="C601" s="56" t="s">
        <v>474</v>
      </c>
      <c r="D601" s="14" t="s">
        <v>49</v>
      </c>
      <c r="E601" s="15">
        <v>22</v>
      </c>
      <c r="F601" s="54"/>
      <c r="G601" s="73">
        <f t="shared" si="169"/>
        <v>0</v>
      </c>
    </row>
    <row r="602" spans="1:7" ht="20.399999999999999" x14ac:dyDescent="0.3">
      <c r="A602" s="136">
        <f t="shared" si="172"/>
        <v>399</v>
      </c>
      <c r="B602" s="55" t="s">
        <v>428</v>
      </c>
      <c r="C602" s="56" t="s">
        <v>501</v>
      </c>
      <c r="D602" s="14" t="s">
        <v>49</v>
      </c>
      <c r="E602" s="15">
        <v>114</v>
      </c>
      <c r="F602" s="54"/>
      <c r="G602" s="73">
        <f t="shared" si="169"/>
        <v>0</v>
      </c>
    </row>
    <row r="603" spans="1:7" ht="20.399999999999999" x14ac:dyDescent="0.3">
      <c r="A603" s="136">
        <f t="shared" si="172"/>
        <v>400</v>
      </c>
      <c r="B603" s="55" t="s">
        <v>428</v>
      </c>
      <c r="C603" s="56" t="s">
        <v>502</v>
      </c>
      <c r="D603" s="14" t="s">
        <v>49</v>
      </c>
      <c r="E603" s="15">
        <v>22</v>
      </c>
      <c r="F603" s="54"/>
      <c r="G603" s="73">
        <f t="shared" si="169"/>
        <v>0</v>
      </c>
    </row>
    <row r="604" spans="1:7" ht="20.399999999999999" x14ac:dyDescent="0.3">
      <c r="A604" s="136">
        <f t="shared" si="172"/>
        <v>401</v>
      </c>
      <c r="B604" s="55" t="s">
        <v>428</v>
      </c>
      <c r="C604" s="56" t="s">
        <v>503</v>
      </c>
      <c r="D604" s="14" t="s">
        <v>193</v>
      </c>
      <c r="E604" s="15">
        <v>4</v>
      </c>
      <c r="F604" s="54"/>
      <c r="G604" s="73">
        <f t="shared" si="169"/>
        <v>0</v>
      </c>
    </row>
    <row r="605" spans="1:7" ht="20.399999999999999" x14ac:dyDescent="0.3">
      <c r="A605" s="136">
        <f t="shared" si="172"/>
        <v>402</v>
      </c>
      <c r="B605" s="55" t="s">
        <v>428</v>
      </c>
      <c r="C605" s="56" t="s">
        <v>497</v>
      </c>
      <c r="D605" s="14" t="s">
        <v>36</v>
      </c>
      <c r="E605" s="15">
        <v>0.3</v>
      </c>
      <c r="F605" s="54"/>
      <c r="G605" s="73">
        <f t="shared" si="169"/>
        <v>0</v>
      </c>
    </row>
    <row r="606" spans="1:7" x14ac:dyDescent="0.3">
      <c r="A606" s="136">
        <f t="shared" si="172"/>
        <v>403</v>
      </c>
      <c r="B606" s="55" t="s">
        <v>428</v>
      </c>
      <c r="C606" s="56" t="s">
        <v>504</v>
      </c>
      <c r="D606" s="14" t="s">
        <v>290</v>
      </c>
      <c r="E606" s="15">
        <v>1</v>
      </c>
      <c r="F606" s="54"/>
      <c r="G606" s="73">
        <f t="shared" si="169"/>
        <v>0</v>
      </c>
    </row>
    <row r="607" spans="1:7" x14ac:dyDescent="0.3">
      <c r="A607" s="136">
        <f t="shared" si="172"/>
        <v>404</v>
      </c>
      <c r="B607" s="55" t="s">
        <v>428</v>
      </c>
      <c r="C607" s="56" t="s">
        <v>445</v>
      </c>
      <c r="D607" s="14" t="s">
        <v>49</v>
      </c>
      <c r="E607" s="15">
        <v>124</v>
      </c>
      <c r="F607" s="54"/>
      <c r="G607" s="73">
        <f t="shared" si="169"/>
        <v>0</v>
      </c>
    </row>
    <row r="608" spans="1:7" x14ac:dyDescent="0.3">
      <c r="A608" s="136">
        <f t="shared" si="172"/>
        <v>405</v>
      </c>
      <c r="B608" s="55" t="s">
        <v>428</v>
      </c>
      <c r="C608" s="56" t="s">
        <v>390</v>
      </c>
      <c r="D608" s="14" t="s">
        <v>49</v>
      </c>
      <c r="E608" s="15">
        <v>27</v>
      </c>
      <c r="F608" s="54"/>
      <c r="G608" s="73">
        <f t="shared" si="169"/>
        <v>0</v>
      </c>
    </row>
    <row r="609" spans="1:7" x14ac:dyDescent="0.3">
      <c r="A609" s="136">
        <f t="shared" si="172"/>
        <v>406</v>
      </c>
      <c r="B609" s="55" t="s">
        <v>428</v>
      </c>
      <c r="C609" s="56" t="s">
        <v>417</v>
      </c>
      <c r="D609" s="14" t="s">
        <v>418</v>
      </c>
      <c r="E609" s="15">
        <v>1</v>
      </c>
      <c r="F609" s="54"/>
      <c r="G609" s="73">
        <f t="shared" si="169"/>
        <v>0</v>
      </c>
    </row>
    <row r="610" spans="1:7" x14ac:dyDescent="0.3">
      <c r="A610" s="136">
        <f t="shared" si="172"/>
        <v>407</v>
      </c>
      <c r="B610" s="55" t="s">
        <v>428</v>
      </c>
      <c r="C610" s="56" t="s">
        <v>419</v>
      </c>
      <c r="D610" s="14" t="s">
        <v>193</v>
      </c>
      <c r="E610" s="15">
        <v>1</v>
      </c>
      <c r="F610" s="54"/>
      <c r="G610" s="73">
        <f t="shared" si="169"/>
        <v>0</v>
      </c>
    </row>
    <row r="611" spans="1:7" x14ac:dyDescent="0.3">
      <c r="A611" s="136">
        <f t="shared" si="172"/>
        <v>408</v>
      </c>
      <c r="B611" s="55" t="s">
        <v>428</v>
      </c>
      <c r="C611" s="56" t="s">
        <v>420</v>
      </c>
      <c r="D611" s="14" t="s">
        <v>193</v>
      </c>
      <c r="E611" s="15">
        <v>1</v>
      </c>
      <c r="F611" s="54"/>
      <c r="G611" s="73">
        <f t="shared" si="169"/>
        <v>0</v>
      </c>
    </row>
    <row r="612" spans="1:7" x14ac:dyDescent="0.3">
      <c r="A612" s="136">
        <f t="shared" si="172"/>
        <v>409</v>
      </c>
      <c r="B612" s="55" t="s">
        <v>428</v>
      </c>
      <c r="C612" s="56" t="s">
        <v>499</v>
      </c>
      <c r="D612" s="14" t="s">
        <v>193</v>
      </c>
      <c r="E612" s="15">
        <v>1</v>
      </c>
      <c r="F612" s="54"/>
      <c r="G612" s="73">
        <f t="shared" si="169"/>
        <v>0</v>
      </c>
    </row>
    <row r="613" spans="1:7" x14ac:dyDescent="0.3">
      <c r="A613" s="136">
        <f t="shared" si="172"/>
        <v>410</v>
      </c>
      <c r="B613" s="55" t="s">
        <v>428</v>
      </c>
      <c r="C613" s="56" t="s">
        <v>398</v>
      </c>
      <c r="D613" s="14" t="s">
        <v>36</v>
      </c>
      <c r="E613" s="15">
        <v>13.9</v>
      </c>
      <c r="F613" s="54"/>
      <c r="G613" s="73">
        <f t="shared" si="169"/>
        <v>0</v>
      </c>
    </row>
    <row r="614" spans="1:7" x14ac:dyDescent="0.3">
      <c r="A614" s="136">
        <f t="shared" si="172"/>
        <v>411</v>
      </c>
      <c r="B614" s="55" t="s">
        <v>428</v>
      </c>
      <c r="C614" s="56" t="s">
        <v>451</v>
      </c>
      <c r="D614" s="14" t="s">
        <v>36</v>
      </c>
      <c r="E614" s="15">
        <v>13.9</v>
      </c>
      <c r="F614" s="54"/>
      <c r="G614" s="73">
        <f t="shared" si="169"/>
        <v>0</v>
      </c>
    </row>
    <row r="615" spans="1:7" x14ac:dyDescent="0.3">
      <c r="A615" s="136"/>
      <c r="B615" s="55"/>
      <c r="C615" s="57" t="s">
        <v>505</v>
      </c>
      <c r="D615" s="14"/>
      <c r="E615" s="15"/>
      <c r="F615" s="54"/>
      <c r="G615" s="73"/>
    </row>
    <row r="616" spans="1:7" ht="20.399999999999999" x14ac:dyDescent="0.3">
      <c r="A616" s="136">
        <v>412</v>
      </c>
      <c r="B616" s="55" t="s">
        <v>428</v>
      </c>
      <c r="C616" s="56" t="s">
        <v>429</v>
      </c>
      <c r="D616" s="14" t="s">
        <v>49</v>
      </c>
      <c r="E616" s="15">
        <v>10</v>
      </c>
      <c r="F616" s="54"/>
      <c r="G616" s="73">
        <f t="shared" si="169"/>
        <v>0</v>
      </c>
    </row>
    <row r="617" spans="1:7" ht="20.399999999999999" x14ac:dyDescent="0.3">
      <c r="A617" s="136">
        <f>1+A616</f>
        <v>413</v>
      </c>
      <c r="B617" s="55" t="s">
        <v>428</v>
      </c>
      <c r="C617" s="56" t="s">
        <v>431</v>
      </c>
      <c r="D617" s="14" t="s">
        <v>49</v>
      </c>
      <c r="E617" s="15">
        <v>10</v>
      </c>
      <c r="F617" s="54"/>
      <c r="G617" s="73">
        <f t="shared" si="169"/>
        <v>0</v>
      </c>
    </row>
    <row r="618" spans="1:7" x14ac:dyDescent="0.3">
      <c r="A618" s="136">
        <f t="shared" ref="A618:A627" si="173">1+A617</f>
        <v>414</v>
      </c>
      <c r="B618" s="55" t="s">
        <v>428</v>
      </c>
      <c r="C618" s="56" t="s">
        <v>412</v>
      </c>
      <c r="D618" s="14" t="s">
        <v>49</v>
      </c>
      <c r="E618" s="15">
        <v>20</v>
      </c>
      <c r="F618" s="54"/>
      <c r="G618" s="73">
        <f t="shared" si="169"/>
        <v>0</v>
      </c>
    </row>
    <row r="619" spans="1:7" ht="20.399999999999999" x14ac:dyDescent="0.3">
      <c r="A619" s="136">
        <f t="shared" si="173"/>
        <v>415</v>
      </c>
      <c r="B619" s="55" t="s">
        <v>428</v>
      </c>
      <c r="C619" s="56" t="s">
        <v>506</v>
      </c>
      <c r="D619" s="14" t="s">
        <v>49</v>
      </c>
      <c r="E619" s="15">
        <v>10</v>
      </c>
      <c r="F619" s="54"/>
      <c r="G619" s="73">
        <f t="shared" si="169"/>
        <v>0</v>
      </c>
    </row>
    <row r="620" spans="1:7" ht="20.399999999999999" x14ac:dyDescent="0.3">
      <c r="A620" s="136">
        <f t="shared" si="173"/>
        <v>416</v>
      </c>
      <c r="B620" s="55" t="s">
        <v>428</v>
      </c>
      <c r="C620" s="56" t="s">
        <v>507</v>
      </c>
      <c r="D620" s="14" t="s">
        <v>49</v>
      </c>
      <c r="E620" s="15">
        <v>1</v>
      </c>
      <c r="F620" s="54"/>
      <c r="G620" s="73">
        <f t="shared" si="169"/>
        <v>0</v>
      </c>
    </row>
    <row r="621" spans="1:7" ht="20.399999999999999" x14ac:dyDescent="0.3">
      <c r="A621" s="136">
        <f t="shared" si="173"/>
        <v>417</v>
      </c>
      <c r="B621" s="55" t="s">
        <v>428</v>
      </c>
      <c r="C621" s="56" t="s">
        <v>508</v>
      </c>
      <c r="D621" s="14" t="s">
        <v>193</v>
      </c>
      <c r="E621" s="15">
        <v>2</v>
      </c>
      <c r="F621" s="54"/>
      <c r="G621" s="73">
        <f t="shared" si="169"/>
        <v>0</v>
      </c>
    </row>
    <row r="622" spans="1:7" x14ac:dyDescent="0.3">
      <c r="A622" s="136">
        <f t="shared" si="173"/>
        <v>418</v>
      </c>
      <c r="B622" s="55" t="s">
        <v>428</v>
      </c>
      <c r="C622" s="56" t="s">
        <v>509</v>
      </c>
      <c r="D622" s="14" t="s">
        <v>49</v>
      </c>
      <c r="E622" s="15">
        <v>10</v>
      </c>
      <c r="F622" s="54"/>
      <c r="G622" s="73">
        <f t="shared" si="169"/>
        <v>0</v>
      </c>
    </row>
    <row r="623" spans="1:7" x14ac:dyDescent="0.3">
      <c r="A623" s="136">
        <f t="shared" si="173"/>
        <v>419</v>
      </c>
      <c r="B623" s="55" t="s">
        <v>428</v>
      </c>
      <c r="C623" s="56" t="s">
        <v>390</v>
      </c>
      <c r="D623" s="14" t="s">
        <v>49</v>
      </c>
      <c r="E623" s="15">
        <v>9</v>
      </c>
      <c r="F623" s="54"/>
      <c r="G623" s="73">
        <f t="shared" si="169"/>
        <v>0</v>
      </c>
    </row>
    <row r="624" spans="1:7" x14ac:dyDescent="0.3">
      <c r="A624" s="136">
        <f t="shared" si="173"/>
        <v>420</v>
      </c>
      <c r="B624" s="55" t="s">
        <v>428</v>
      </c>
      <c r="C624" s="56" t="s">
        <v>417</v>
      </c>
      <c r="D624" s="14" t="s">
        <v>418</v>
      </c>
      <c r="E624" s="15">
        <v>1</v>
      </c>
      <c r="F624" s="54"/>
      <c r="G624" s="73">
        <f t="shared" ref="G624:G687" si="174">ROUND(E624*F624,2)</f>
        <v>0</v>
      </c>
    </row>
    <row r="625" spans="1:7" x14ac:dyDescent="0.3">
      <c r="A625" s="136">
        <f t="shared" si="173"/>
        <v>421</v>
      </c>
      <c r="B625" s="55" t="s">
        <v>428</v>
      </c>
      <c r="C625" s="56" t="s">
        <v>419</v>
      </c>
      <c r="D625" s="14" t="s">
        <v>193</v>
      </c>
      <c r="E625" s="15">
        <v>1</v>
      </c>
      <c r="F625" s="54"/>
      <c r="G625" s="73">
        <f t="shared" si="174"/>
        <v>0</v>
      </c>
    </row>
    <row r="626" spans="1:7" x14ac:dyDescent="0.3">
      <c r="A626" s="136">
        <f t="shared" si="173"/>
        <v>422</v>
      </c>
      <c r="B626" s="55" t="s">
        <v>428</v>
      </c>
      <c r="C626" s="56" t="s">
        <v>398</v>
      </c>
      <c r="D626" s="14" t="s">
        <v>36</v>
      </c>
      <c r="E626" s="15">
        <v>1.1499999999999999</v>
      </c>
      <c r="F626" s="54"/>
      <c r="G626" s="73">
        <f t="shared" si="174"/>
        <v>0</v>
      </c>
    </row>
    <row r="627" spans="1:7" x14ac:dyDescent="0.3">
      <c r="A627" s="136">
        <f t="shared" si="173"/>
        <v>423</v>
      </c>
      <c r="B627" s="55" t="s">
        <v>428</v>
      </c>
      <c r="C627" s="56" t="s">
        <v>451</v>
      </c>
      <c r="D627" s="14" t="s">
        <v>36</v>
      </c>
      <c r="E627" s="15">
        <v>1.1499999999999999</v>
      </c>
      <c r="F627" s="54"/>
      <c r="G627" s="73">
        <f t="shared" si="174"/>
        <v>0</v>
      </c>
    </row>
    <row r="628" spans="1:7" x14ac:dyDescent="0.3">
      <c r="A628" s="137" t="s">
        <v>510</v>
      </c>
      <c r="B628" s="31"/>
      <c r="C628" s="46" t="s">
        <v>511</v>
      </c>
      <c r="D628" s="27"/>
      <c r="E628" s="28"/>
      <c r="F628" s="47"/>
      <c r="G628" s="79"/>
    </row>
    <row r="629" spans="1:7" x14ac:dyDescent="0.3">
      <c r="A629" s="136"/>
      <c r="B629" s="55"/>
      <c r="C629" s="57" t="s">
        <v>516</v>
      </c>
      <c r="D629" s="14"/>
      <c r="E629" s="15"/>
      <c r="F629" s="54"/>
      <c r="G629" s="73"/>
    </row>
    <row r="630" spans="1:7" ht="20.399999999999999" x14ac:dyDescent="0.3">
      <c r="A630" s="136">
        <v>424</v>
      </c>
      <c r="B630" s="55" t="s">
        <v>706</v>
      </c>
      <c r="C630" s="56" t="s">
        <v>513</v>
      </c>
      <c r="D630" s="14" t="s">
        <v>512</v>
      </c>
      <c r="E630" s="15">
        <v>0.9</v>
      </c>
      <c r="F630" s="54"/>
      <c r="G630" s="73">
        <f t="shared" si="174"/>
        <v>0</v>
      </c>
    </row>
    <row r="631" spans="1:7" ht="20.399999999999999" x14ac:dyDescent="0.3">
      <c r="A631" s="136">
        <f>1+A630</f>
        <v>425</v>
      </c>
      <c r="B631" s="55" t="s">
        <v>706</v>
      </c>
      <c r="C631" s="56" t="s">
        <v>514</v>
      </c>
      <c r="D631" s="14" t="s">
        <v>512</v>
      </c>
      <c r="E631" s="15">
        <v>0.28000000000000003</v>
      </c>
      <c r="F631" s="54"/>
      <c r="G631" s="73">
        <f t="shared" si="174"/>
        <v>0</v>
      </c>
    </row>
    <row r="632" spans="1:7" x14ac:dyDescent="0.3">
      <c r="A632" s="136">
        <f t="shared" ref="A632:A669" si="175">1+A631</f>
        <v>426</v>
      </c>
      <c r="B632" s="55" t="s">
        <v>706</v>
      </c>
      <c r="C632" s="56" t="s">
        <v>515</v>
      </c>
      <c r="D632" s="14" t="s">
        <v>57</v>
      </c>
      <c r="E632" s="15">
        <v>0.64900000000000002</v>
      </c>
      <c r="F632" s="54"/>
      <c r="G632" s="73">
        <f t="shared" si="174"/>
        <v>0</v>
      </c>
    </row>
    <row r="633" spans="1:7" x14ac:dyDescent="0.3">
      <c r="A633" s="136"/>
      <c r="B633" s="55"/>
      <c r="C633" s="57" t="s">
        <v>517</v>
      </c>
      <c r="D633" s="14"/>
      <c r="E633" s="15"/>
      <c r="F633" s="54"/>
      <c r="G633" s="73"/>
    </row>
    <row r="634" spans="1:7" x14ac:dyDescent="0.3">
      <c r="A634" s="136">
        <v>427</v>
      </c>
      <c r="B634" s="55" t="s">
        <v>706</v>
      </c>
      <c r="C634" s="56" t="s">
        <v>518</v>
      </c>
      <c r="D634" s="14" t="s">
        <v>36</v>
      </c>
      <c r="E634" s="15">
        <v>153</v>
      </c>
      <c r="F634" s="54"/>
      <c r="G634" s="73">
        <f t="shared" si="174"/>
        <v>0</v>
      </c>
    </row>
    <row r="635" spans="1:7" x14ac:dyDescent="0.3">
      <c r="A635" s="136">
        <f t="shared" si="175"/>
        <v>428</v>
      </c>
      <c r="B635" s="55" t="s">
        <v>706</v>
      </c>
      <c r="C635" s="56" t="s">
        <v>519</v>
      </c>
      <c r="D635" s="14" t="s">
        <v>36</v>
      </c>
      <c r="E635" s="15">
        <v>153</v>
      </c>
      <c r="F635" s="54"/>
      <c r="G635" s="73">
        <f t="shared" si="174"/>
        <v>0</v>
      </c>
    </row>
    <row r="636" spans="1:7" x14ac:dyDescent="0.3">
      <c r="A636" s="136">
        <f t="shared" si="175"/>
        <v>429</v>
      </c>
      <c r="B636" s="55" t="s">
        <v>706</v>
      </c>
      <c r="C636" s="56" t="s">
        <v>520</v>
      </c>
      <c r="D636" s="14" t="s">
        <v>36</v>
      </c>
      <c r="E636" s="15">
        <v>64.260000000000005</v>
      </c>
      <c r="F636" s="54"/>
      <c r="G636" s="73">
        <f t="shared" si="174"/>
        <v>0</v>
      </c>
    </row>
    <row r="637" spans="1:7" x14ac:dyDescent="0.3">
      <c r="A637" s="136">
        <f t="shared" si="175"/>
        <v>430</v>
      </c>
      <c r="B637" s="55" t="s">
        <v>706</v>
      </c>
      <c r="C637" s="56" t="s">
        <v>521</v>
      </c>
      <c r="D637" s="14" t="s">
        <v>36</v>
      </c>
      <c r="E637" s="15">
        <v>135</v>
      </c>
      <c r="F637" s="54"/>
      <c r="G637" s="73">
        <f t="shared" si="174"/>
        <v>0</v>
      </c>
    </row>
    <row r="638" spans="1:7" x14ac:dyDescent="0.3">
      <c r="A638" s="136">
        <f t="shared" si="175"/>
        <v>431</v>
      </c>
      <c r="B638" s="55" t="s">
        <v>706</v>
      </c>
      <c r="C638" s="56" t="s">
        <v>522</v>
      </c>
      <c r="D638" s="14" t="s">
        <v>36</v>
      </c>
      <c r="E638" s="15">
        <v>135</v>
      </c>
      <c r="F638" s="54"/>
      <c r="G638" s="73">
        <f t="shared" si="174"/>
        <v>0</v>
      </c>
    </row>
    <row r="639" spans="1:7" x14ac:dyDescent="0.3">
      <c r="A639" s="136">
        <f t="shared" si="175"/>
        <v>432</v>
      </c>
      <c r="B639" s="55" t="s">
        <v>706</v>
      </c>
      <c r="C639" s="56" t="s">
        <v>523</v>
      </c>
      <c r="D639" s="14" t="s">
        <v>36</v>
      </c>
      <c r="E639" s="15">
        <v>56.7</v>
      </c>
      <c r="F639" s="54"/>
      <c r="G639" s="73">
        <f t="shared" si="174"/>
        <v>0</v>
      </c>
    </row>
    <row r="640" spans="1:7" x14ac:dyDescent="0.3">
      <c r="A640" s="136">
        <f t="shared" si="175"/>
        <v>433</v>
      </c>
      <c r="B640" s="55" t="s">
        <v>706</v>
      </c>
      <c r="C640" s="56" t="s">
        <v>524</v>
      </c>
      <c r="D640" s="14" t="s">
        <v>49</v>
      </c>
      <c r="E640" s="15">
        <v>484</v>
      </c>
      <c r="F640" s="54"/>
      <c r="G640" s="73">
        <f t="shared" si="174"/>
        <v>0</v>
      </c>
    </row>
    <row r="641" spans="1:7" x14ac:dyDescent="0.3">
      <c r="A641" s="136">
        <f t="shared" si="175"/>
        <v>434</v>
      </c>
      <c r="B641" s="55" t="s">
        <v>706</v>
      </c>
      <c r="C641" s="56" t="s">
        <v>525</v>
      </c>
      <c r="D641" s="14" t="s">
        <v>36</v>
      </c>
      <c r="E641" s="15">
        <v>270</v>
      </c>
      <c r="F641" s="54"/>
      <c r="G641" s="73">
        <f t="shared" si="174"/>
        <v>0</v>
      </c>
    </row>
    <row r="642" spans="1:7" ht="20.399999999999999" x14ac:dyDescent="0.3">
      <c r="A642" s="136">
        <f t="shared" si="175"/>
        <v>435</v>
      </c>
      <c r="B642" s="55" t="s">
        <v>706</v>
      </c>
      <c r="C642" s="56" t="s">
        <v>526</v>
      </c>
      <c r="D642" s="14" t="s">
        <v>36</v>
      </c>
      <c r="E642" s="15">
        <v>85</v>
      </c>
      <c r="F642" s="54"/>
      <c r="G642" s="73">
        <f t="shared" si="174"/>
        <v>0</v>
      </c>
    </row>
    <row r="643" spans="1:7" ht="20.399999999999999" x14ac:dyDescent="0.3">
      <c r="A643" s="136">
        <f t="shared" si="175"/>
        <v>436</v>
      </c>
      <c r="B643" s="55" t="s">
        <v>706</v>
      </c>
      <c r="C643" s="56" t="s">
        <v>527</v>
      </c>
      <c r="D643" s="14" t="s">
        <v>36</v>
      </c>
      <c r="E643" s="15">
        <v>85</v>
      </c>
      <c r="F643" s="54"/>
      <c r="G643" s="73">
        <f t="shared" si="174"/>
        <v>0</v>
      </c>
    </row>
    <row r="644" spans="1:7" x14ac:dyDescent="0.3">
      <c r="A644" s="136">
        <f t="shared" si="175"/>
        <v>437</v>
      </c>
      <c r="B644" s="55" t="s">
        <v>706</v>
      </c>
      <c r="C644" s="56" t="s">
        <v>528</v>
      </c>
      <c r="D644" s="14" t="s">
        <v>36</v>
      </c>
      <c r="E644" s="15">
        <v>43.56</v>
      </c>
      <c r="F644" s="54"/>
      <c r="G644" s="73">
        <f t="shared" si="174"/>
        <v>0</v>
      </c>
    </row>
    <row r="645" spans="1:7" ht="20.399999999999999" x14ac:dyDescent="0.3">
      <c r="A645" s="136">
        <f t="shared" si="175"/>
        <v>438</v>
      </c>
      <c r="B645" s="55" t="s">
        <v>706</v>
      </c>
      <c r="C645" s="56" t="s">
        <v>529</v>
      </c>
      <c r="D645" s="14" t="s">
        <v>38</v>
      </c>
      <c r="E645" s="15">
        <v>125</v>
      </c>
      <c r="F645" s="54"/>
      <c r="G645" s="73">
        <f t="shared" si="174"/>
        <v>0</v>
      </c>
    </row>
    <row r="646" spans="1:7" x14ac:dyDescent="0.3">
      <c r="A646" s="136">
        <f t="shared" si="175"/>
        <v>439</v>
      </c>
      <c r="B646" s="55" t="s">
        <v>706</v>
      </c>
      <c r="C646" s="56" t="s">
        <v>530</v>
      </c>
      <c r="D646" s="14" t="s">
        <v>49</v>
      </c>
      <c r="E646" s="15">
        <v>474</v>
      </c>
      <c r="F646" s="54"/>
      <c r="G646" s="73">
        <f t="shared" si="174"/>
        <v>0</v>
      </c>
    </row>
    <row r="647" spans="1:7" x14ac:dyDescent="0.3">
      <c r="A647" s="136">
        <f t="shared" si="175"/>
        <v>440</v>
      </c>
      <c r="B647" s="55" t="s">
        <v>706</v>
      </c>
      <c r="C647" s="56" t="s">
        <v>531</v>
      </c>
      <c r="D647" s="14" t="s">
        <v>49</v>
      </c>
      <c r="E647" s="15">
        <v>201</v>
      </c>
      <c r="F647" s="54"/>
      <c r="G647" s="73">
        <f t="shared" si="174"/>
        <v>0</v>
      </c>
    </row>
    <row r="648" spans="1:7" x14ac:dyDescent="0.3">
      <c r="A648" s="136">
        <f t="shared" si="175"/>
        <v>441</v>
      </c>
      <c r="B648" s="55" t="s">
        <v>706</v>
      </c>
      <c r="C648" s="56" t="s">
        <v>532</v>
      </c>
      <c r="D648" s="14" t="s">
        <v>49</v>
      </c>
      <c r="E648" s="15">
        <v>82</v>
      </c>
      <c r="F648" s="54"/>
      <c r="G648" s="73">
        <f t="shared" si="174"/>
        <v>0</v>
      </c>
    </row>
    <row r="649" spans="1:7" x14ac:dyDescent="0.3">
      <c r="A649" s="136">
        <f t="shared" si="175"/>
        <v>442</v>
      </c>
      <c r="B649" s="55" t="s">
        <v>706</v>
      </c>
      <c r="C649" s="56" t="s">
        <v>533</v>
      </c>
      <c r="D649" s="14" t="s">
        <v>49</v>
      </c>
      <c r="E649" s="15">
        <v>112</v>
      </c>
      <c r="F649" s="54"/>
      <c r="G649" s="73">
        <f t="shared" si="174"/>
        <v>0</v>
      </c>
    </row>
    <row r="650" spans="1:7" x14ac:dyDescent="0.3">
      <c r="A650" s="136">
        <f t="shared" si="175"/>
        <v>443</v>
      </c>
      <c r="B650" s="55" t="s">
        <v>706</v>
      </c>
      <c r="C650" s="56" t="s">
        <v>534</v>
      </c>
      <c r="D650" s="14" t="s">
        <v>49</v>
      </c>
      <c r="E650" s="15">
        <v>20</v>
      </c>
      <c r="F650" s="54"/>
      <c r="G650" s="73">
        <f t="shared" si="174"/>
        <v>0</v>
      </c>
    </row>
    <row r="651" spans="1:7" x14ac:dyDescent="0.3">
      <c r="A651" s="136">
        <f t="shared" si="175"/>
        <v>444</v>
      </c>
      <c r="B651" s="55" t="s">
        <v>706</v>
      </c>
      <c r="C651" s="56" t="s">
        <v>536</v>
      </c>
      <c r="D651" s="14" t="s">
        <v>193</v>
      </c>
      <c r="E651" s="15">
        <v>18</v>
      </c>
      <c r="F651" s="54"/>
      <c r="G651" s="73">
        <f t="shared" si="174"/>
        <v>0</v>
      </c>
    </row>
    <row r="652" spans="1:7" x14ac:dyDescent="0.3">
      <c r="A652" s="136">
        <f t="shared" si="175"/>
        <v>445</v>
      </c>
      <c r="B652" s="55" t="s">
        <v>706</v>
      </c>
      <c r="C652" s="56" t="s">
        <v>537</v>
      </c>
      <c r="D652" s="14" t="s">
        <v>193</v>
      </c>
      <c r="E652" s="15">
        <v>6</v>
      </c>
      <c r="F652" s="54"/>
      <c r="G652" s="73">
        <f t="shared" si="174"/>
        <v>0</v>
      </c>
    </row>
    <row r="653" spans="1:7" x14ac:dyDescent="0.3">
      <c r="A653" s="136">
        <f t="shared" si="175"/>
        <v>446</v>
      </c>
      <c r="B653" s="55" t="s">
        <v>706</v>
      </c>
      <c r="C653" s="56" t="s">
        <v>538</v>
      </c>
      <c r="D653" s="14" t="s">
        <v>193</v>
      </c>
      <c r="E653" s="15">
        <v>42</v>
      </c>
      <c r="F653" s="54"/>
      <c r="G653" s="73">
        <f t="shared" si="174"/>
        <v>0</v>
      </c>
    </row>
    <row r="654" spans="1:7" x14ac:dyDescent="0.3">
      <c r="A654" s="136">
        <f t="shared" si="175"/>
        <v>447</v>
      </c>
      <c r="B654" s="55" t="s">
        <v>706</v>
      </c>
      <c r="C654" s="56" t="s">
        <v>539</v>
      </c>
      <c r="D654" s="14" t="s">
        <v>193</v>
      </c>
      <c r="E654" s="15">
        <v>10</v>
      </c>
      <c r="F654" s="54"/>
      <c r="G654" s="73">
        <f t="shared" si="174"/>
        <v>0</v>
      </c>
    </row>
    <row r="655" spans="1:7" x14ac:dyDescent="0.3">
      <c r="A655" s="136">
        <f t="shared" si="175"/>
        <v>448</v>
      </c>
      <c r="B655" s="55" t="s">
        <v>706</v>
      </c>
      <c r="C655" s="56" t="s">
        <v>540</v>
      </c>
      <c r="D655" s="14" t="s">
        <v>193</v>
      </c>
      <c r="E655" s="15">
        <v>17</v>
      </c>
      <c r="F655" s="54"/>
      <c r="G655" s="73">
        <f t="shared" si="174"/>
        <v>0</v>
      </c>
    </row>
    <row r="656" spans="1:7" x14ac:dyDescent="0.3">
      <c r="A656" s="136">
        <f t="shared" si="175"/>
        <v>449</v>
      </c>
      <c r="B656" s="55" t="s">
        <v>706</v>
      </c>
      <c r="C656" s="56" t="s">
        <v>535</v>
      </c>
      <c r="D656" s="14" t="s">
        <v>36</v>
      </c>
      <c r="E656" s="15">
        <v>16</v>
      </c>
      <c r="F656" s="54"/>
      <c r="G656" s="73">
        <f t="shared" si="174"/>
        <v>0</v>
      </c>
    </row>
    <row r="657" spans="1:7" ht="20.399999999999999" x14ac:dyDescent="0.3">
      <c r="A657" s="136">
        <f t="shared" si="175"/>
        <v>450</v>
      </c>
      <c r="B657" s="55" t="s">
        <v>706</v>
      </c>
      <c r="C657" s="56" t="s">
        <v>541</v>
      </c>
      <c r="D657" s="14" t="s">
        <v>49</v>
      </c>
      <c r="E657" s="15">
        <v>630</v>
      </c>
      <c r="F657" s="54"/>
      <c r="G657" s="73">
        <f t="shared" si="174"/>
        <v>0</v>
      </c>
    </row>
    <row r="658" spans="1:7" ht="20.399999999999999" x14ac:dyDescent="0.3">
      <c r="A658" s="136">
        <f t="shared" si="175"/>
        <v>451</v>
      </c>
      <c r="B658" s="55" t="s">
        <v>706</v>
      </c>
      <c r="C658" s="56" t="s">
        <v>542</v>
      </c>
      <c r="D658" s="14" t="s">
        <v>49</v>
      </c>
      <c r="E658" s="15">
        <v>630</v>
      </c>
      <c r="F658" s="54"/>
      <c r="G658" s="73">
        <f t="shared" si="174"/>
        <v>0</v>
      </c>
    </row>
    <row r="659" spans="1:7" ht="20.399999999999999" x14ac:dyDescent="0.3">
      <c r="A659" s="136">
        <f t="shared" si="175"/>
        <v>452</v>
      </c>
      <c r="B659" s="55" t="s">
        <v>706</v>
      </c>
      <c r="C659" s="56" t="s">
        <v>543</v>
      </c>
      <c r="D659" s="14" t="s">
        <v>49</v>
      </c>
      <c r="E659" s="15">
        <v>120</v>
      </c>
      <c r="F659" s="54"/>
      <c r="G659" s="73">
        <f t="shared" si="174"/>
        <v>0</v>
      </c>
    </row>
    <row r="660" spans="1:7" x14ac:dyDescent="0.3">
      <c r="A660" s="136">
        <f t="shared" si="175"/>
        <v>453</v>
      </c>
      <c r="B660" s="55" t="s">
        <v>706</v>
      </c>
      <c r="C660" s="56" t="s">
        <v>544</v>
      </c>
      <c r="D660" s="14" t="s">
        <v>9</v>
      </c>
      <c r="E660" s="15">
        <v>0.3</v>
      </c>
      <c r="F660" s="54"/>
      <c r="G660" s="73">
        <f t="shared" si="174"/>
        <v>0</v>
      </c>
    </row>
    <row r="661" spans="1:7" x14ac:dyDescent="0.3">
      <c r="A661" s="136">
        <f t="shared" si="175"/>
        <v>454</v>
      </c>
      <c r="B661" s="55" t="s">
        <v>706</v>
      </c>
      <c r="C661" s="56" t="s">
        <v>544</v>
      </c>
      <c r="D661" s="14" t="s">
        <v>9</v>
      </c>
      <c r="E661" s="15">
        <v>0.2</v>
      </c>
      <c r="F661" s="54"/>
      <c r="G661" s="73">
        <f t="shared" si="174"/>
        <v>0</v>
      </c>
    </row>
    <row r="662" spans="1:7" x14ac:dyDescent="0.3">
      <c r="A662" s="136">
        <f t="shared" si="175"/>
        <v>455</v>
      </c>
      <c r="B662" s="55" t="s">
        <v>706</v>
      </c>
      <c r="C662" s="56" t="s">
        <v>545</v>
      </c>
      <c r="D662" s="14" t="s">
        <v>193</v>
      </c>
      <c r="E662" s="15">
        <v>21</v>
      </c>
      <c r="F662" s="54"/>
      <c r="G662" s="73">
        <f t="shared" si="174"/>
        <v>0</v>
      </c>
    </row>
    <row r="663" spans="1:7" ht="20.399999999999999" x14ac:dyDescent="0.3">
      <c r="A663" s="136">
        <f t="shared" si="175"/>
        <v>456</v>
      </c>
      <c r="B663" s="55" t="s">
        <v>706</v>
      </c>
      <c r="C663" s="56" t="s">
        <v>546</v>
      </c>
      <c r="D663" s="14" t="s">
        <v>547</v>
      </c>
      <c r="E663" s="15">
        <v>7</v>
      </c>
      <c r="F663" s="54"/>
      <c r="G663" s="73">
        <f t="shared" si="174"/>
        <v>0</v>
      </c>
    </row>
    <row r="664" spans="1:7" x14ac:dyDescent="0.3">
      <c r="A664" s="136">
        <f t="shared" si="175"/>
        <v>457</v>
      </c>
      <c r="B664" s="55" t="s">
        <v>706</v>
      </c>
      <c r="C664" s="56" t="s">
        <v>548</v>
      </c>
      <c r="D664" s="14" t="s">
        <v>193</v>
      </c>
      <c r="E664" s="15">
        <v>34</v>
      </c>
      <c r="F664" s="54"/>
      <c r="G664" s="73">
        <f t="shared" si="174"/>
        <v>0</v>
      </c>
    </row>
    <row r="665" spans="1:7" x14ac:dyDescent="0.3">
      <c r="A665" s="136">
        <f t="shared" si="175"/>
        <v>458</v>
      </c>
      <c r="B665" s="55" t="s">
        <v>706</v>
      </c>
      <c r="C665" s="56" t="s">
        <v>549</v>
      </c>
      <c r="D665" s="14" t="s">
        <v>193</v>
      </c>
      <c r="E665" s="15">
        <v>6</v>
      </c>
      <c r="F665" s="54"/>
      <c r="G665" s="73">
        <f t="shared" si="174"/>
        <v>0</v>
      </c>
    </row>
    <row r="666" spans="1:7" x14ac:dyDescent="0.3">
      <c r="A666" s="136">
        <f t="shared" si="175"/>
        <v>459</v>
      </c>
      <c r="B666" s="55" t="s">
        <v>706</v>
      </c>
      <c r="C666" s="56" t="s">
        <v>550</v>
      </c>
      <c r="D666" s="14" t="s">
        <v>290</v>
      </c>
      <c r="E666" s="15">
        <v>2</v>
      </c>
      <c r="F666" s="54"/>
      <c r="G666" s="73">
        <f t="shared" si="174"/>
        <v>0</v>
      </c>
    </row>
    <row r="667" spans="1:7" x14ac:dyDescent="0.3">
      <c r="A667" s="136">
        <f t="shared" si="175"/>
        <v>460</v>
      </c>
      <c r="B667" s="55" t="s">
        <v>706</v>
      </c>
      <c r="C667" s="56" t="s">
        <v>551</v>
      </c>
      <c r="D667" s="14" t="s">
        <v>290</v>
      </c>
      <c r="E667" s="15">
        <v>3</v>
      </c>
      <c r="F667" s="54"/>
      <c r="G667" s="73">
        <f t="shared" si="174"/>
        <v>0</v>
      </c>
    </row>
    <row r="668" spans="1:7" x14ac:dyDescent="0.3">
      <c r="A668" s="136">
        <f t="shared" si="175"/>
        <v>461</v>
      </c>
      <c r="B668" s="55" t="s">
        <v>706</v>
      </c>
      <c r="C668" s="56" t="s">
        <v>552</v>
      </c>
      <c r="D668" s="14" t="s">
        <v>290</v>
      </c>
      <c r="E668" s="15">
        <v>2</v>
      </c>
      <c r="F668" s="54"/>
      <c r="G668" s="73">
        <f t="shared" si="174"/>
        <v>0</v>
      </c>
    </row>
    <row r="669" spans="1:7" x14ac:dyDescent="0.3">
      <c r="A669" s="136">
        <f t="shared" si="175"/>
        <v>462</v>
      </c>
      <c r="B669" s="55" t="s">
        <v>706</v>
      </c>
      <c r="C669" s="56" t="s">
        <v>415</v>
      </c>
      <c r="D669" s="14" t="s">
        <v>290</v>
      </c>
      <c r="E669" s="15">
        <v>1</v>
      </c>
      <c r="F669" s="54"/>
      <c r="G669" s="73">
        <f t="shared" si="174"/>
        <v>0</v>
      </c>
    </row>
    <row r="670" spans="1:7" x14ac:dyDescent="0.3">
      <c r="A670" s="137" t="s">
        <v>554</v>
      </c>
      <c r="B670" s="34"/>
      <c r="C670" s="46" t="s">
        <v>553</v>
      </c>
      <c r="D670" s="27"/>
      <c r="E670" s="28"/>
      <c r="F670" s="47"/>
      <c r="G670" s="79"/>
    </row>
    <row r="671" spans="1:7" x14ac:dyDescent="0.3">
      <c r="A671" s="136"/>
      <c r="B671" s="14"/>
      <c r="C671" s="57" t="s">
        <v>555</v>
      </c>
      <c r="D671" s="14"/>
      <c r="E671" s="15"/>
      <c r="F671" s="14"/>
      <c r="G671" s="73"/>
    </row>
    <row r="672" spans="1:7" ht="20.399999999999999" x14ac:dyDescent="0.3">
      <c r="A672" s="136">
        <v>463</v>
      </c>
      <c r="B672" s="14" t="s">
        <v>556</v>
      </c>
      <c r="C672" s="56" t="s">
        <v>557</v>
      </c>
      <c r="D672" s="14" t="s">
        <v>36</v>
      </c>
      <c r="E672" s="15">
        <v>15.77</v>
      </c>
      <c r="F672" s="14">
        <v>0</v>
      </c>
      <c r="G672" s="73">
        <f t="shared" si="174"/>
        <v>0</v>
      </c>
    </row>
    <row r="673" spans="1:7" ht="20.399999999999999" x14ac:dyDescent="0.3">
      <c r="A673" s="136">
        <f>1+A672</f>
        <v>464</v>
      </c>
      <c r="B673" s="14" t="s">
        <v>556</v>
      </c>
      <c r="C673" s="56" t="s">
        <v>558</v>
      </c>
      <c r="D673" s="14" t="s">
        <v>38</v>
      </c>
      <c r="E673" s="15">
        <v>9.57</v>
      </c>
      <c r="F673" s="14">
        <v>0</v>
      </c>
      <c r="G673" s="73">
        <f t="shared" si="174"/>
        <v>0</v>
      </c>
    </row>
    <row r="674" spans="1:7" x14ac:dyDescent="0.3">
      <c r="A674" s="136">
        <f t="shared" ref="A674:A685" si="176">1+A673</f>
        <v>465</v>
      </c>
      <c r="B674" s="14" t="s">
        <v>556</v>
      </c>
      <c r="C674" s="56" t="s">
        <v>559</v>
      </c>
      <c r="D674" s="14" t="s">
        <v>36</v>
      </c>
      <c r="E674" s="15">
        <v>1.9139999999999999</v>
      </c>
      <c r="F674" s="14">
        <v>0</v>
      </c>
      <c r="G674" s="73">
        <f t="shared" si="174"/>
        <v>0</v>
      </c>
    </row>
    <row r="675" spans="1:7" ht="30.6" x14ac:dyDescent="0.3">
      <c r="A675" s="136">
        <f t="shared" si="176"/>
        <v>466</v>
      </c>
      <c r="B675" s="14" t="s">
        <v>556</v>
      </c>
      <c r="C675" s="56" t="s">
        <v>560</v>
      </c>
      <c r="D675" s="14" t="s">
        <v>36</v>
      </c>
      <c r="E675" s="15">
        <v>9.923</v>
      </c>
      <c r="F675" s="14">
        <v>0</v>
      </c>
      <c r="G675" s="73">
        <f t="shared" si="174"/>
        <v>0</v>
      </c>
    </row>
    <row r="676" spans="1:7" x14ac:dyDescent="0.3">
      <c r="A676" s="136">
        <f t="shared" si="176"/>
        <v>467</v>
      </c>
      <c r="B676" s="14" t="s">
        <v>556</v>
      </c>
      <c r="C676" s="56" t="s">
        <v>528</v>
      </c>
      <c r="D676" s="14" t="s">
        <v>36</v>
      </c>
      <c r="E676" s="15">
        <v>9.923</v>
      </c>
      <c r="F676" s="14">
        <v>0</v>
      </c>
      <c r="G676" s="73">
        <f t="shared" si="174"/>
        <v>0</v>
      </c>
    </row>
    <row r="677" spans="1:7" ht="20.399999999999999" x14ac:dyDescent="0.3">
      <c r="A677" s="136">
        <f t="shared" si="176"/>
        <v>468</v>
      </c>
      <c r="B677" s="14" t="s">
        <v>556</v>
      </c>
      <c r="C677" s="56" t="s">
        <v>526</v>
      </c>
      <c r="D677" s="14" t="s">
        <v>36</v>
      </c>
      <c r="E677" s="15">
        <v>5.8470000000000004</v>
      </c>
      <c r="F677" s="14">
        <v>0</v>
      </c>
      <c r="G677" s="73">
        <f t="shared" si="174"/>
        <v>0</v>
      </c>
    </row>
    <row r="678" spans="1:7" ht="20.399999999999999" x14ac:dyDescent="0.3">
      <c r="A678" s="136">
        <f t="shared" si="176"/>
        <v>469</v>
      </c>
      <c r="B678" s="14" t="s">
        <v>556</v>
      </c>
      <c r="C678" s="56" t="s">
        <v>527</v>
      </c>
      <c r="D678" s="14" t="s">
        <v>36</v>
      </c>
      <c r="E678" s="15">
        <v>5.8470000000000004</v>
      </c>
      <c r="F678" s="14">
        <v>0</v>
      </c>
      <c r="G678" s="73">
        <f t="shared" si="174"/>
        <v>0</v>
      </c>
    </row>
    <row r="679" spans="1:7" x14ac:dyDescent="0.3">
      <c r="A679" s="136">
        <f t="shared" si="176"/>
        <v>470</v>
      </c>
      <c r="B679" s="14" t="s">
        <v>556</v>
      </c>
      <c r="C679" s="56" t="s">
        <v>561</v>
      </c>
      <c r="D679" s="14" t="s">
        <v>562</v>
      </c>
      <c r="E679" s="15">
        <v>1</v>
      </c>
      <c r="F679" s="14">
        <v>0</v>
      </c>
      <c r="G679" s="73">
        <f t="shared" si="174"/>
        <v>0</v>
      </c>
    </row>
    <row r="680" spans="1:7" x14ac:dyDescent="0.3">
      <c r="A680" s="136">
        <f t="shared" si="176"/>
        <v>471</v>
      </c>
      <c r="B680" s="14" t="s">
        <v>556</v>
      </c>
      <c r="C680" s="56" t="s">
        <v>563</v>
      </c>
      <c r="D680" s="14" t="s">
        <v>193</v>
      </c>
      <c r="E680" s="15">
        <v>1</v>
      </c>
      <c r="F680" s="14">
        <v>0</v>
      </c>
      <c r="G680" s="73">
        <f t="shared" si="174"/>
        <v>0</v>
      </c>
    </row>
    <row r="681" spans="1:7" x14ac:dyDescent="0.3">
      <c r="A681" s="136">
        <f t="shared" si="176"/>
        <v>472</v>
      </c>
      <c r="B681" s="14" t="s">
        <v>556</v>
      </c>
      <c r="C681" s="56" t="s">
        <v>564</v>
      </c>
      <c r="D681" s="14" t="s">
        <v>565</v>
      </c>
      <c r="E681" s="15">
        <v>7</v>
      </c>
      <c r="F681" s="14">
        <v>0</v>
      </c>
      <c r="G681" s="73">
        <f t="shared" si="174"/>
        <v>0</v>
      </c>
    </row>
    <row r="682" spans="1:7" x14ac:dyDescent="0.3">
      <c r="A682" s="136">
        <f t="shared" si="176"/>
        <v>473</v>
      </c>
      <c r="B682" s="14" t="s">
        <v>556</v>
      </c>
      <c r="C682" s="56" t="s">
        <v>566</v>
      </c>
      <c r="D682" s="14" t="s">
        <v>565</v>
      </c>
      <c r="E682" s="15">
        <v>1</v>
      </c>
      <c r="F682" s="14">
        <v>0</v>
      </c>
      <c r="G682" s="73">
        <f t="shared" si="174"/>
        <v>0</v>
      </c>
    </row>
    <row r="683" spans="1:7" x14ac:dyDescent="0.3">
      <c r="A683" s="136">
        <f t="shared" si="176"/>
        <v>474</v>
      </c>
      <c r="B683" s="14" t="s">
        <v>556</v>
      </c>
      <c r="C683" s="56" t="s">
        <v>567</v>
      </c>
      <c r="D683" s="14" t="s">
        <v>49</v>
      </c>
      <c r="E683" s="15">
        <v>25</v>
      </c>
      <c r="F683" s="14">
        <v>0</v>
      </c>
      <c r="G683" s="73">
        <f t="shared" si="174"/>
        <v>0</v>
      </c>
    </row>
    <row r="684" spans="1:7" x14ac:dyDescent="0.3">
      <c r="A684" s="136">
        <f t="shared" si="176"/>
        <v>475</v>
      </c>
      <c r="B684" s="14" t="s">
        <v>556</v>
      </c>
      <c r="C684" s="56" t="s">
        <v>390</v>
      </c>
      <c r="D684" s="14" t="s">
        <v>49</v>
      </c>
      <c r="E684" s="15">
        <v>36</v>
      </c>
      <c r="F684" s="14">
        <v>0</v>
      </c>
      <c r="G684" s="73">
        <f t="shared" si="174"/>
        <v>0</v>
      </c>
    </row>
    <row r="685" spans="1:7" ht="20.399999999999999" x14ac:dyDescent="0.3">
      <c r="A685" s="136">
        <f t="shared" si="176"/>
        <v>476</v>
      </c>
      <c r="B685" s="14" t="s">
        <v>556</v>
      </c>
      <c r="C685" s="56" t="s">
        <v>568</v>
      </c>
      <c r="D685" s="14" t="s">
        <v>13</v>
      </c>
      <c r="E685" s="15">
        <v>4</v>
      </c>
      <c r="F685" s="14">
        <v>0</v>
      </c>
      <c r="G685" s="73">
        <f t="shared" si="174"/>
        <v>0</v>
      </c>
    </row>
    <row r="686" spans="1:7" x14ac:dyDescent="0.3">
      <c r="A686" s="136"/>
      <c r="B686" s="14"/>
      <c r="C686" s="57" t="s">
        <v>415</v>
      </c>
      <c r="D686" s="14"/>
      <c r="E686" s="15"/>
      <c r="F686" s="14"/>
      <c r="G686" s="73"/>
    </row>
    <row r="687" spans="1:7" x14ac:dyDescent="0.3">
      <c r="A687" s="136">
        <v>477</v>
      </c>
      <c r="B687" s="14" t="s">
        <v>556</v>
      </c>
      <c r="C687" s="56" t="s">
        <v>569</v>
      </c>
      <c r="D687" s="14" t="s">
        <v>193</v>
      </c>
      <c r="E687" s="15">
        <v>1</v>
      </c>
      <c r="F687" s="14">
        <v>0</v>
      </c>
      <c r="G687" s="73">
        <f t="shared" si="174"/>
        <v>0</v>
      </c>
    </row>
    <row r="688" spans="1:7" ht="20.399999999999999" x14ac:dyDescent="0.3">
      <c r="A688" s="136">
        <f>1+A687</f>
        <v>478</v>
      </c>
      <c r="B688" s="14" t="s">
        <v>556</v>
      </c>
      <c r="C688" s="56" t="s">
        <v>570</v>
      </c>
      <c r="D688" s="14" t="s">
        <v>193</v>
      </c>
      <c r="E688" s="15">
        <v>1</v>
      </c>
      <c r="F688" s="14">
        <v>0</v>
      </c>
      <c r="G688" s="73">
        <f t="shared" ref="G688:G751" si="177">ROUND(E688*F688,2)</f>
        <v>0</v>
      </c>
    </row>
    <row r="689" spans="1:7" x14ac:dyDescent="0.3">
      <c r="A689" s="136">
        <f t="shared" ref="A689:A703" si="178">1+A688</f>
        <v>479</v>
      </c>
      <c r="B689" s="14" t="s">
        <v>556</v>
      </c>
      <c r="C689" s="56" t="s">
        <v>571</v>
      </c>
      <c r="D689" s="14" t="s">
        <v>193</v>
      </c>
      <c r="E689" s="15">
        <v>1</v>
      </c>
      <c r="F689" s="14">
        <v>0</v>
      </c>
      <c r="G689" s="73">
        <f t="shared" si="177"/>
        <v>0</v>
      </c>
    </row>
    <row r="690" spans="1:7" x14ac:dyDescent="0.3">
      <c r="A690" s="136">
        <f t="shared" si="178"/>
        <v>480</v>
      </c>
      <c r="B690" s="14" t="s">
        <v>556</v>
      </c>
      <c r="C690" s="56" t="s">
        <v>572</v>
      </c>
      <c r="D690" s="14" t="s">
        <v>193</v>
      </c>
      <c r="E690" s="15">
        <v>4</v>
      </c>
      <c r="F690" s="14">
        <v>0</v>
      </c>
      <c r="G690" s="73">
        <f t="shared" si="177"/>
        <v>0</v>
      </c>
    </row>
    <row r="691" spans="1:7" x14ac:dyDescent="0.3">
      <c r="A691" s="136">
        <f t="shared" si="178"/>
        <v>481</v>
      </c>
      <c r="B691" s="14" t="s">
        <v>556</v>
      </c>
      <c r="C691" s="56" t="s">
        <v>573</v>
      </c>
      <c r="D691" s="14" t="s">
        <v>193</v>
      </c>
      <c r="E691" s="15">
        <v>4</v>
      </c>
      <c r="F691" s="14">
        <v>0</v>
      </c>
      <c r="G691" s="73">
        <f t="shared" si="177"/>
        <v>0</v>
      </c>
    </row>
    <row r="692" spans="1:7" x14ac:dyDescent="0.3">
      <c r="A692" s="136">
        <f t="shared" si="178"/>
        <v>482</v>
      </c>
      <c r="B692" s="14" t="s">
        <v>556</v>
      </c>
      <c r="C692" s="56" t="s">
        <v>574</v>
      </c>
      <c r="D692" s="14" t="s">
        <v>193</v>
      </c>
      <c r="E692" s="15">
        <v>13</v>
      </c>
      <c r="F692" s="14">
        <v>0</v>
      </c>
      <c r="G692" s="73">
        <f t="shared" si="177"/>
        <v>0</v>
      </c>
    </row>
    <row r="693" spans="1:7" x14ac:dyDescent="0.3">
      <c r="A693" s="136">
        <f t="shared" si="178"/>
        <v>483</v>
      </c>
      <c r="B693" s="14" t="s">
        <v>556</v>
      </c>
      <c r="C693" s="56" t="s">
        <v>575</v>
      </c>
      <c r="D693" s="14" t="s">
        <v>576</v>
      </c>
      <c r="E693" s="15">
        <v>2</v>
      </c>
      <c r="F693" s="14">
        <v>0</v>
      </c>
      <c r="G693" s="73">
        <f t="shared" si="177"/>
        <v>0</v>
      </c>
    </row>
    <row r="694" spans="1:7" x14ac:dyDescent="0.3">
      <c r="A694" s="136">
        <f t="shared" si="178"/>
        <v>484</v>
      </c>
      <c r="B694" s="14" t="s">
        <v>556</v>
      </c>
      <c r="C694" s="56" t="s">
        <v>577</v>
      </c>
      <c r="D694" s="14" t="s">
        <v>576</v>
      </c>
      <c r="E694" s="15">
        <v>1</v>
      </c>
      <c r="F694" s="14">
        <v>0</v>
      </c>
      <c r="G694" s="73">
        <f t="shared" si="177"/>
        <v>0</v>
      </c>
    </row>
    <row r="695" spans="1:7" x14ac:dyDescent="0.3">
      <c r="A695" s="136">
        <f t="shared" si="178"/>
        <v>485</v>
      </c>
      <c r="B695" s="14" t="s">
        <v>556</v>
      </c>
      <c r="C695" s="56" t="s">
        <v>578</v>
      </c>
      <c r="D695" s="14" t="s">
        <v>193</v>
      </c>
      <c r="E695" s="15">
        <v>1</v>
      </c>
      <c r="F695" s="14">
        <v>0</v>
      </c>
      <c r="G695" s="73">
        <f t="shared" si="177"/>
        <v>0</v>
      </c>
    </row>
    <row r="696" spans="1:7" ht="20.399999999999999" x14ac:dyDescent="0.3">
      <c r="A696" s="136">
        <f t="shared" si="178"/>
        <v>486</v>
      </c>
      <c r="B696" s="14" t="s">
        <v>556</v>
      </c>
      <c r="C696" s="56" t="s">
        <v>579</v>
      </c>
      <c r="D696" s="14" t="s">
        <v>193</v>
      </c>
      <c r="E696" s="15">
        <v>1</v>
      </c>
      <c r="F696" s="14">
        <v>0</v>
      </c>
      <c r="G696" s="73">
        <f t="shared" si="177"/>
        <v>0</v>
      </c>
    </row>
    <row r="697" spans="1:7" x14ac:dyDescent="0.3">
      <c r="A697" s="136">
        <f t="shared" si="178"/>
        <v>487</v>
      </c>
      <c r="B697" s="14" t="s">
        <v>556</v>
      </c>
      <c r="C697" s="56" t="s">
        <v>580</v>
      </c>
      <c r="D697" s="14" t="s">
        <v>193</v>
      </c>
      <c r="E697" s="15">
        <v>1</v>
      </c>
      <c r="F697" s="14">
        <v>0</v>
      </c>
      <c r="G697" s="73">
        <f t="shared" si="177"/>
        <v>0</v>
      </c>
    </row>
    <row r="698" spans="1:7" ht="20.399999999999999" x14ac:dyDescent="0.3">
      <c r="A698" s="136">
        <f t="shared" si="178"/>
        <v>488</v>
      </c>
      <c r="B698" s="14" t="s">
        <v>556</v>
      </c>
      <c r="C698" s="56" t="s">
        <v>581</v>
      </c>
      <c r="D698" s="14" t="s">
        <v>193</v>
      </c>
      <c r="E698" s="15">
        <v>1</v>
      </c>
      <c r="F698" s="14">
        <v>0</v>
      </c>
      <c r="G698" s="73">
        <f t="shared" si="177"/>
        <v>0</v>
      </c>
    </row>
    <row r="699" spans="1:7" ht="20.399999999999999" x14ac:dyDescent="0.3">
      <c r="A699" s="136">
        <f t="shared" si="178"/>
        <v>489</v>
      </c>
      <c r="B699" s="14" t="s">
        <v>556</v>
      </c>
      <c r="C699" s="56" t="s">
        <v>582</v>
      </c>
      <c r="D699" s="14" t="s">
        <v>193</v>
      </c>
      <c r="E699" s="15">
        <v>2</v>
      </c>
      <c r="F699" s="14">
        <v>0</v>
      </c>
      <c r="G699" s="73">
        <f t="shared" si="177"/>
        <v>0</v>
      </c>
    </row>
    <row r="700" spans="1:7" x14ac:dyDescent="0.3">
      <c r="A700" s="136">
        <f t="shared" si="178"/>
        <v>490</v>
      </c>
      <c r="B700" s="14" t="s">
        <v>556</v>
      </c>
      <c r="C700" s="56" t="s">
        <v>583</v>
      </c>
      <c r="D700" s="14" t="s">
        <v>584</v>
      </c>
      <c r="E700" s="15">
        <v>2</v>
      </c>
      <c r="F700" s="14">
        <v>0</v>
      </c>
      <c r="G700" s="73">
        <f t="shared" si="177"/>
        <v>0</v>
      </c>
    </row>
    <row r="701" spans="1:7" x14ac:dyDescent="0.3">
      <c r="A701" s="136">
        <f t="shared" si="178"/>
        <v>491</v>
      </c>
      <c r="B701" s="14" t="s">
        <v>556</v>
      </c>
      <c r="C701" s="56" t="s">
        <v>585</v>
      </c>
      <c r="D701" s="14" t="s">
        <v>584</v>
      </c>
      <c r="E701" s="15">
        <v>1</v>
      </c>
      <c r="F701" s="14">
        <v>0</v>
      </c>
      <c r="G701" s="73">
        <f t="shared" si="177"/>
        <v>0</v>
      </c>
    </row>
    <row r="702" spans="1:7" x14ac:dyDescent="0.3">
      <c r="A702" s="136">
        <f t="shared" si="178"/>
        <v>492</v>
      </c>
      <c r="B702" s="14" t="s">
        <v>556</v>
      </c>
      <c r="C702" s="56" t="s">
        <v>586</v>
      </c>
      <c r="D702" s="14" t="s">
        <v>193</v>
      </c>
      <c r="E702" s="15">
        <v>1</v>
      </c>
      <c r="F702" s="14">
        <v>0</v>
      </c>
      <c r="G702" s="73">
        <f t="shared" si="177"/>
        <v>0</v>
      </c>
    </row>
    <row r="703" spans="1:7" x14ac:dyDescent="0.3">
      <c r="A703" s="136">
        <f t="shared" si="178"/>
        <v>493</v>
      </c>
      <c r="B703" s="14" t="s">
        <v>556</v>
      </c>
      <c r="C703" s="56" t="s">
        <v>587</v>
      </c>
      <c r="D703" s="14" t="s">
        <v>193</v>
      </c>
      <c r="E703" s="15">
        <v>1</v>
      </c>
      <c r="F703" s="14">
        <v>0</v>
      </c>
      <c r="G703" s="73">
        <f t="shared" si="177"/>
        <v>0</v>
      </c>
    </row>
    <row r="704" spans="1:7" x14ac:dyDescent="0.3">
      <c r="A704" s="138" t="s">
        <v>588</v>
      </c>
      <c r="B704" s="80"/>
      <c r="C704" s="81" t="s">
        <v>589</v>
      </c>
      <c r="D704" s="82"/>
      <c r="E704" s="83"/>
      <c r="F704" s="84"/>
      <c r="G704" s="79"/>
    </row>
    <row r="705" spans="1:7" x14ac:dyDescent="0.3">
      <c r="A705" s="139"/>
      <c r="B705" s="36"/>
      <c r="C705" s="48" t="s">
        <v>603</v>
      </c>
      <c r="D705" s="37"/>
      <c r="E705" s="38"/>
      <c r="F705" s="49"/>
      <c r="G705" s="73"/>
    </row>
    <row r="706" spans="1:7" ht="20.399999999999999" x14ac:dyDescent="0.3">
      <c r="A706" s="136">
        <v>494</v>
      </c>
      <c r="B706" s="14" t="s">
        <v>556</v>
      </c>
      <c r="C706" s="56" t="s">
        <v>557</v>
      </c>
      <c r="D706" s="14" t="s">
        <v>36</v>
      </c>
      <c r="E706" s="15">
        <v>15.77</v>
      </c>
      <c r="F706" s="14">
        <v>0</v>
      </c>
      <c r="G706" s="73">
        <f t="shared" si="177"/>
        <v>0</v>
      </c>
    </row>
    <row r="707" spans="1:7" ht="20.399999999999999" x14ac:dyDescent="0.3">
      <c r="A707" s="136">
        <f>1+A706</f>
        <v>495</v>
      </c>
      <c r="B707" s="14" t="s">
        <v>556</v>
      </c>
      <c r="C707" s="56" t="s">
        <v>558</v>
      </c>
      <c r="D707" s="14" t="s">
        <v>38</v>
      </c>
      <c r="E707" s="15">
        <v>9.57</v>
      </c>
      <c r="F707" s="14">
        <v>0</v>
      </c>
      <c r="G707" s="73">
        <f t="shared" si="177"/>
        <v>0</v>
      </c>
    </row>
    <row r="708" spans="1:7" x14ac:dyDescent="0.3">
      <c r="A708" s="136">
        <f t="shared" ref="A708:A719" si="179">1+A707</f>
        <v>496</v>
      </c>
      <c r="B708" s="14" t="s">
        <v>556</v>
      </c>
      <c r="C708" s="56" t="s">
        <v>559</v>
      </c>
      <c r="D708" s="14" t="s">
        <v>36</v>
      </c>
      <c r="E708" s="15">
        <v>1.9139999999999999</v>
      </c>
      <c r="F708" s="14">
        <v>0</v>
      </c>
      <c r="G708" s="73">
        <f t="shared" si="177"/>
        <v>0</v>
      </c>
    </row>
    <row r="709" spans="1:7" ht="30.6" x14ac:dyDescent="0.3">
      <c r="A709" s="136">
        <f t="shared" si="179"/>
        <v>497</v>
      </c>
      <c r="B709" s="14" t="s">
        <v>556</v>
      </c>
      <c r="C709" s="56" t="s">
        <v>560</v>
      </c>
      <c r="D709" s="14" t="s">
        <v>36</v>
      </c>
      <c r="E709" s="15">
        <v>9.923</v>
      </c>
      <c r="F709" s="14">
        <v>0</v>
      </c>
      <c r="G709" s="73">
        <f t="shared" si="177"/>
        <v>0</v>
      </c>
    </row>
    <row r="710" spans="1:7" x14ac:dyDescent="0.3">
      <c r="A710" s="136">
        <f t="shared" si="179"/>
        <v>498</v>
      </c>
      <c r="B710" s="14" t="s">
        <v>556</v>
      </c>
      <c r="C710" s="56" t="s">
        <v>528</v>
      </c>
      <c r="D710" s="14" t="s">
        <v>36</v>
      </c>
      <c r="E710" s="15">
        <v>9.923</v>
      </c>
      <c r="F710" s="14">
        <v>0</v>
      </c>
      <c r="G710" s="73">
        <f t="shared" si="177"/>
        <v>0</v>
      </c>
    </row>
    <row r="711" spans="1:7" ht="20.399999999999999" x14ac:dyDescent="0.3">
      <c r="A711" s="136">
        <f t="shared" si="179"/>
        <v>499</v>
      </c>
      <c r="B711" s="14" t="s">
        <v>556</v>
      </c>
      <c r="C711" s="56" t="s">
        <v>526</v>
      </c>
      <c r="D711" s="14" t="s">
        <v>36</v>
      </c>
      <c r="E711" s="15">
        <v>5.8470000000000004</v>
      </c>
      <c r="F711" s="14">
        <v>0</v>
      </c>
      <c r="G711" s="73">
        <f t="shared" si="177"/>
        <v>0</v>
      </c>
    </row>
    <row r="712" spans="1:7" ht="20.399999999999999" x14ac:dyDescent="0.3">
      <c r="A712" s="136">
        <f t="shared" si="179"/>
        <v>500</v>
      </c>
      <c r="B712" s="14" t="s">
        <v>556</v>
      </c>
      <c r="C712" s="56" t="s">
        <v>527</v>
      </c>
      <c r="D712" s="14" t="s">
        <v>36</v>
      </c>
      <c r="E712" s="15">
        <v>5.8470000000000004</v>
      </c>
      <c r="F712" s="14">
        <v>0</v>
      </c>
      <c r="G712" s="73">
        <f t="shared" si="177"/>
        <v>0</v>
      </c>
    </row>
    <row r="713" spans="1:7" x14ac:dyDescent="0.3">
      <c r="A713" s="136">
        <f t="shared" si="179"/>
        <v>501</v>
      </c>
      <c r="B713" s="14" t="s">
        <v>556</v>
      </c>
      <c r="C713" s="56" t="s">
        <v>590</v>
      </c>
      <c r="D713" s="14" t="s">
        <v>562</v>
      </c>
      <c r="E713" s="15">
        <v>1</v>
      </c>
      <c r="F713" s="14">
        <v>0</v>
      </c>
      <c r="G713" s="73">
        <f t="shared" si="177"/>
        <v>0</v>
      </c>
    </row>
    <row r="714" spans="1:7" ht="20.399999999999999" x14ac:dyDescent="0.3">
      <c r="A714" s="136">
        <f t="shared" si="179"/>
        <v>502</v>
      </c>
      <c r="B714" s="14" t="s">
        <v>556</v>
      </c>
      <c r="C714" s="56" t="s">
        <v>591</v>
      </c>
      <c r="D714" s="14" t="s">
        <v>13</v>
      </c>
      <c r="E714" s="15">
        <v>1</v>
      </c>
      <c r="F714" s="14">
        <v>0</v>
      </c>
      <c r="G714" s="73">
        <f t="shared" si="177"/>
        <v>0</v>
      </c>
    </row>
    <row r="715" spans="1:7" ht="20.399999999999999" x14ac:dyDescent="0.3">
      <c r="A715" s="136">
        <f t="shared" si="179"/>
        <v>503</v>
      </c>
      <c r="B715" s="14" t="s">
        <v>556</v>
      </c>
      <c r="C715" s="56" t="s">
        <v>592</v>
      </c>
      <c r="D715" s="14" t="s">
        <v>13</v>
      </c>
      <c r="E715" s="15">
        <v>1</v>
      </c>
      <c r="F715" s="14">
        <v>0</v>
      </c>
      <c r="G715" s="73">
        <f t="shared" si="177"/>
        <v>0</v>
      </c>
    </row>
    <row r="716" spans="1:7" x14ac:dyDescent="0.3">
      <c r="A716" s="136">
        <f t="shared" si="179"/>
        <v>504</v>
      </c>
      <c r="B716" s="14" t="s">
        <v>556</v>
      </c>
      <c r="C716" s="56" t="s">
        <v>567</v>
      </c>
      <c r="D716" s="14" t="s">
        <v>49</v>
      </c>
      <c r="E716" s="15">
        <v>25</v>
      </c>
      <c r="F716" s="14">
        <v>0</v>
      </c>
      <c r="G716" s="73">
        <f t="shared" si="177"/>
        <v>0</v>
      </c>
    </row>
    <row r="717" spans="1:7" x14ac:dyDescent="0.3">
      <c r="A717" s="136">
        <f t="shared" si="179"/>
        <v>505</v>
      </c>
      <c r="B717" s="14" t="s">
        <v>556</v>
      </c>
      <c r="C717" s="56" t="s">
        <v>390</v>
      </c>
      <c r="D717" s="14" t="s">
        <v>49</v>
      </c>
      <c r="E717" s="15">
        <v>36</v>
      </c>
      <c r="F717" s="14">
        <v>0</v>
      </c>
      <c r="G717" s="73">
        <f t="shared" si="177"/>
        <v>0</v>
      </c>
    </row>
    <row r="718" spans="1:7" ht="20.399999999999999" x14ac:dyDescent="0.3">
      <c r="A718" s="136">
        <f t="shared" si="179"/>
        <v>506</v>
      </c>
      <c r="B718" s="14" t="s">
        <v>556</v>
      </c>
      <c r="C718" s="56" t="s">
        <v>593</v>
      </c>
      <c r="D718" s="14" t="s">
        <v>49</v>
      </c>
      <c r="E718" s="15">
        <v>15</v>
      </c>
      <c r="F718" s="14">
        <v>0</v>
      </c>
      <c r="G718" s="73">
        <f t="shared" si="177"/>
        <v>0</v>
      </c>
    </row>
    <row r="719" spans="1:7" ht="20.399999999999999" x14ac:dyDescent="0.3">
      <c r="A719" s="136">
        <f t="shared" si="179"/>
        <v>507</v>
      </c>
      <c r="B719" s="14" t="s">
        <v>556</v>
      </c>
      <c r="C719" s="56" t="s">
        <v>594</v>
      </c>
      <c r="D719" s="14" t="s">
        <v>13</v>
      </c>
      <c r="E719" s="15">
        <v>4</v>
      </c>
      <c r="F719" s="14">
        <v>0</v>
      </c>
      <c r="G719" s="73">
        <f t="shared" si="177"/>
        <v>0</v>
      </c>
    </row>
    <row r="720" spans="1:7" x14ac:dyDescent="0.3">
      <c r="A720" s="136"/>
      <c r="B720" s="14"/>
      <c r="C720" s="57" t="s">
        <v>415</v>
      </c>
      <c r="D720" s="14"/>
      <c r="E720" s="15"/>
      <c r="F720" s="14"/>
      <c r="G720" s="73"/>
    </row>
    <row r="721" spans="1:7" x14ac:dyDescent="0.3">
      <c r="A721" s="136">
        <v>508</v>
      </c>
      <c r="B721" s="14" t="s">
        <v>556</v>
      </c>
      <c r="C721" s="56" t="s">
        <v>595</v>
      </c>
      <c r="D721" s="14" t="s">
        <v>193</v>
      </c>
      <c r="E721" s="15">
        <v>1</v>
      </c>
      <c r="F721" s="14">
        <v>0</v>
      </c>
      <c r="G721" s="73">
        <f t="shared" si="177"/>
        <v>0</v>
      </c>
    </row>
    <row r="722" spans="1:7" x14ac:dyDescent="0.3">
      <c r="A722" s="136">
        <f>1+A721</f>
        <v>509</v>
      </c>
      <c r="B722" s="14" t="s">
        <v>556</v>
      </c>
      <c r="C722" s="56" t="s">
        <v>574</v>
      </c>
      <c r="D722" s="14" t="s">
        <v>193</v>
      </c>
      <c r="E722" s="15">
        <v>3</v>
      </c>
      <c r="F722" s="14">
        <v>0</v>
      </c>
      <c r="G722" s="73">
        <f t="shared" si="177"/>
        <v>0</v>
      </c>
    </row>
    <row r="723" spans="1:7" x14ac:dyDescent="0.3">
      <c r="A723" s="136">
        <f t="shared" ref="A723:A733" si="180">1+A722</f>
        <v>510</v>
      </c>
      <c r="B723" s="14" t="s">
        <v>556</v>
      </c>
      <c r="C723" s="56" t="s">
        <v>596</v>
      </c>
      <c r="D723" s="14" t="s">
        <v>193</v>
      </c>
      <c r="E723" s="15">
        <v>1</v>
      </c>
      <c r="F723" s="14">
        <v>0</v>
      </c>
      <c r="G723" s="73">
        <f t="shared" si="177"/>
        <v>0</v>
      </c>
    </row>
    <row r="724" spans="1:7" x14ac:dyDescent="0.3">
      <c r="A724" s="136">
        <f t="shared" si="180"/>
        <v>511</v>
      </c>
      <c r="B724" s="14" t="s">
        <v>556</v>
      </c>
      <c r="C724" s="56" t="s">
        <v>597</v>
      </c>
      <c r="D724" s="14" t="s">
        <v>193</v>
      </c>
      <c r="E724" s="15">
        <v>1</v>
      </c>
      <c r="F724" s="14">
        <v>0</v>
      </c>
      <c r="G724" s="73">
        <f t="shared" si="177"/>
        <v>0</v>
      </c>
    </row>
    <row r="725" spans="1:7" x14ac:dyDescent="0.3">
      <c r="A725" s="136">
        <f t="shared" si="180"/>
        <v>512</v>
      </c>
      <c r="B725" s="14" t="s">
        <v>556</v>
      </c>
      <c r="C725" s="56" t="s">
        <v>598</v>
      </c>
      <c r="D725" s="14" t="s">
        <v>290</v>
      </c>
      <c r="E725" s="15">
        <v>6</v>
      </c>
      <c r="F725" s="14">
        <v>0</v>
      </c>
      <c r="G725" s="73">
        <f t="shared" si="177"/>
        <v>0</v>
      </c>
    </row>
    <row r="726" spans="1:7" ht="20.399999999999999" x14ac:dyDescent="0.3">
      <c r="A726" s="136">
        <f t="shared" si="180"/>
        <v>513</v>
      </c>
      <c r="B726" s="14" t="s">
        <v>556</v>
      </c>
      <c r="C726" s="56" t="s">
        <v>581</v>
      </c>
      <c r="D726" s="14" t="s">
        <v>193</v>
      </c>
      <c r="E726" s="15">
        <v>1</v>
      </c>
      <c r="F726" s="14">
        <v>0</v>
      </c>
      <c r="G726" s="73">
        <f t="shared" si="177"/>
        <v>0</v>
      </c>
    </row>
    <row r="727" spans="1:7" ht="20.399999999999999" x14ac:dyDescent="0.3">
      <c r="A727" s="136">
        <f t="shared" si="180"/>
        <v>514</v>
      </c>
      <c r="B727" s="14" t="s">
        <v>556</v>
      </c>
      <c r="C727" s="56" t="s">
        <v>582</v>
      </c>
      <c r="D727" s="14" t="s">
        <v>193</v>
      </c>
      <c r="E727" s="15">
        <v>2</v>
      </c>
      <c r="F727" s="14">
        <v>0</v>
      </c>
      <c r="G727" s="73">
        <f t="shared" si="177"/>
        <v>0</v>
      </c>
    </row>
    <row r="728" spans="1:7" x14ac:dyDescent="0.3">
      <c r="A728" s="136">
        <f t="shared" si="180"/>
        <v>515</v>
      </c>
      <c r="B728" s="14" t="s">
        <v>556</v>
      </c>
      <c r="C728" s="56" t="s">
        <v>599</v>
      </c>
      <c r="D728" s="14" t="s">
        <v>193</v>
      </c>
      <c r="E728" s="15">
        <v>3</v>
      </c>
      <c r="F728" s="14">
        <v>0</v>
      </c>
      <c r="G728" s="73">
        <f t="shared" si="177"/>
        <v>0</v>
      </c>
    </row>
    <row r="729" spans="1:7" x14ac:dyDescent="0.3">
      <c r="A729" s="136">
        <f t="shared" si="180"/>
        <v>516</v>
      </c>
      <c r="B729" s="14" t="s">
        <v>556</v>
      </c>
      <c r="C729" s="56" t="s">
        <v>600</v>
      </c>
      <c r="D729" s="14" t="s">
        <v>193</v>
      </c>
      <c r="E729" s="15">
        <v>2</v>
      </c>
      <c r="F729" s="14">
        <v>0</v>
      </c>
      <c r="G729" s="73">
        <f t="shared" si="177"/>
        <v>0</v>
      </c>
    </row>
    <row r="730" spans="1:7" x14ac:dyDescent="0.3">
      <c r="A730" s="136">
        <f t="shared" si="180"/>
        <v>517</v>
      </c>
      <c r="B730" s="14" t="s">
        <v>556</v>
      </c>
      <c r="C730" s="56" t="s">
        <v>601</v>
      </c>
      <c r="D730" s="14" t="s">
        <v>193</v>
      </c>
      <c r="E730" s="15">
        <v>1</v>
      </c>
      <c r="F730" s="14">
        <v>0</v>
      </c>
      <c r="G730" s="73">
        <f t="shared" si="177"/>
        <v>0</v>
      </c>
    </row>
    <row r="731" spans="1:7" x14ac:dyDescent="0.3">
      <c r="A731" s="136">
        <f t="shared" si="180"/>
        <v>518</v>
      </c>
      <c r="B731" s="14" t="s">
        <v>556</v>
      </c>
      <c r="C731" s="56" t="s">
        <v>417</v>
      </c>
      <c r="D731" s="14" t="s">
        <v>418</v>
      </c>
      <c r="E731" s="15">
        <v>1</v>
      </c>
      <c r="F731" s="14">
        <v>0</v>
      </c>
      <c r="G731" s="73">
        <f t="shared" si="177"/>
        <v>0</v>
      </c>
    </row>
    <row r="732" spans="1:7" x14ac:dyDescent="0.3">
      <c r="A732" s="136">
        <f t="shared" si="180"/>
        <v>519</v>
      </c>
      <c r="B732" s="14" t="s">
        <v>556</v>
      </c>
      <c r="C732" s="56" t="s">
        <v>420</v>
      </c>
      <c r="D732" s="14" t="s">
        <v>13</v>
      </c>
      <c r="E732" s="15">
        <v>1</v>
      </c>
      <c r="F732" s="14">
        <v>0</v>
      </c>
      <c r="G732" s="73">
        <f t="shared" si="177"/>
        <v>0</v>
      </c>
    </row>
    <row r="733" spans="1:7" x14ac:dyDescent="0.3">
      <c r="A733" s="136">
        <f t="shared" si="180"/>
        <v>520</v>
      </c>
      <c r="B733" s="14" t="s">
        <v>556</v>
      </c>
      <c r="C733" s="56" t="s">
        <v>602</v>
      </c>
      <c r="D733" s="14" t="s">
        <v>13</v>
      </c>
      <c r="E733" s="15">
        <v>2</v>
      </c>
      <c r="F733" s="14">
        <v>0</v>
      </c>
      <c r="G733" s="73">
        <f t="shared" si="177"/>
        <v>0</v>
      </c>
    </row>
    <row r="734" spans="1:7" x14ac:dyDescent="0.3">
      <c r="A734" s="69"/>
      <c r="B734" s="3" t="s">
        <v>604</v>
      </c>
      <c r="C734" s="198" t="s">
        <v>693</v>
      </c>
      <c r="D734" s="198"/>
      <c r="E734" s="198"/>
      <c r="F734" s="45"/>
      <c r="G734" s="79"/>
    </row>
    <row r="735" spans="1:7" x14ac:dyDescent="0.3">
      <c r="A735" s="71">
        <v>521</v>
      </c>
      <c r="B735" s="20"/>
      <c r="C735" s="48" t="s">
        <v>605</v>
      </c>
      <c r="D735" s="20"/>
      <c r="E735" s="100"/>
      <c r="F735" s="54"/>
      <c r="G735" s="73"/>
    </row>
    <row r="736" spans="1:7" ht="20.399999999999999" x14ac:dyDescent="0.3">
      <c r="A736" s="71">
        <f>1+A735</f>
        <v>522</v>
      </c>
      <c r="B736" s="20"/>
      <c r="C736" s="51" t="s">
        <v>606</v>
      </c>
      <c r="D736" s="37" t="s">
        <v>49</v>
      </c>
      <c r="E736" s="38">
        <v>42</v>
      </c>
      <c r="F736" s="54"/>
      <c r="G736" s="73">
        <f t="shared" si="177"/>
        <v>0</v>
      </c>
    </row>
    <row r="737" spans="1:7" ht="20.399999999999999" x14ac:dyDescent="0.3">
      <c r="A737" s="71">
        <f t="shared" ref="A737:A742" si="181">1+A736</f>
        <v>523</v>
      </c>
      <c r="B737" s="20"/>
      <c r="C737" s="51" t="s">
        <v>607</v>
      </c>
      <c r="D737" s="37" t="s">
        <v>193</v>
      </c>
      <c r="E737" s="38">
        <v>2</v>
      </c>
      <c r="F737" s="54"/>
      <c r="G737" s="73">
        <f t="shared" si="177"/>
        <v>0</v>
      </c>
    </row>
    <row r="738" spans="1:7" ht="20.399999999999999" x14ac:dyDescent="0.3">
      <c r="A738" s="71">
        <f t="shared" si="181"/>
        <v>524</v>
      </c>
      <c r="B738" s="20"/>
      <c r="C738" s="51" t="s">
        <v>608</v>
      </c>
      <c r="D738" s="37" t="s">
        <v>49</v>
      </c>
      <c r="E738" s="38">
        <v>84</v>
      </c>
      <c r="F738" s="54"/>
      <c r="G738" s="73">
        <f t="shared" si="177"/>
        <v>0</v>
      </c>
    </row>
    <row r="739" spans="1:7" ht="20.399999999999999" x14ac:dyDescent="0.3">
      <c r="A739" s="71">
        <f t="shared" si="181"/>
        <v>525</v>
      </c>
      <c r="B739" s="20"/>
      <c r="C739" s="51" t="s">
        <v>609</v>
      </c>
      <c r="D739" s="37" t="s">
        <v>49</v>
      </c>
      <c r="E739" s="38">
        <v>46</v>
      </c>
      <c r="F739" s="54"/>
      <c r="G739" s="73">
        <f t="shared" si="177"/>
        <v>0</v>
      </c>
    </row>
    <row r="740" spans="1:7" ht="20.399999999999999" x14ac:dyDescent="0.3">
      <c r="A740" s="71">
        <f t="shared" si="181"/>
        <v>526</v>
      </c>
      <c r="B740" s="20"/>
      <c r="C740" s="51" t="s">
        <v>610</v>
      </c>
      <c r="D740" s="37" t="s">
        <v>49</v>
      </c>
      <c r="E740" s="38">
        <v>46</v>
      </c>
      <c r="F740" s="54"/>
      <c r="G740" s="73">
        <f t="shared" si="177"/>
        <v>0</v>
      </c>
    </row>
    <row r="741" spans="1:7" ht="30.6" x14ac:dyDescent="0.3">
      <c r="A741" s="71">
        <f t="shared" si="181"/>
        <v>527</v>
      </c>
      <c r="B741" s="20"/>
      <c r="C741" s="51" t="s">
        <v>611</v>
      </c>
      <c r="D741" s="37" t="s">
        <v>612</v>
      </c>
      <c r="E741" s="38">
        <v>4</v>
      </c>
      <c r="F741" s="54"/>
      <c r="G741" s="73">
        <f t="shared" si="177"/>
        <v>0</v>
      </c>
    </row>
    <row r="742" spans="1:7" x14ac:dyDescent="0.3">
      <c r="A742" s="71">
        <f t="shared" si="181"/>
        <v>528</v>
      </c>
      <c r="B742" s="20"/>
      <c r="C742" s="51" t="s">
        <v>613</v>
      </c>
      <c r="D742" s="37" t="s">
        <v>614</v>
      </c>
      <c r="E742" s="38">
        <v>2</v>
      </c>
      <c r="F742" s="54"/>
      <c r="G742" s="73">
        <f t="shared" si="177"/>
        <v>0</v>
      </c>
    </row>
    <row r="743" spans="1:7" x14ac:dyDescent="0.3">
      <c r="A743" s="71"/>
      <c r="B743" s="20"/>
      <c r="C743" s="48" t="s">
        <v>615</v>
      </c>
      <c r="D743" s="37"/>
      <c r="E743" s="38"/>
      <c r="F743" s="54"/>
      <c r="G743" s="73"/>
    </row>
    <row r="744" spans="1:7" ht="20.399999999999999" x14ac:dyDescent="0.3">
      <c r="A744" s="71">
        <v>529</v>
      </c>
      <c r="B744" s="20"/>
      <c r="C744" s="51" t="s">
        <v>616</v>
      </c>
      <c r="D744" s="37" t="s">
        <v>49</v>
      </c>
      <c r="E744" s="38">
        <v>84</v>
      </c>
      <c r="F744" s="54"/>
      <c r="G744" s="73">
        <f t="shared" si="177"/>
        <v>0</v>
      </c>
    </row>
    <row r="745" spans="1:7" ht="30.6" x14ac:dyDescent="0.3">
      <c r="A745" s="71">
        <f>1+A744</f>
        <v>530</v>
      </c>
      <c r="B745" s="20"/>
      <c r="C745" s="51" t="s">
        <v>617</v>
      </c>
      <c r="D745" s="37" t="s">
        <v>49</v>
      </c>
      <c r="E745" s="38">
        <v>16</v>
      </c>
      <c r="F745" s="54"/>
      <c r="G745" s="73">
        <f t="shared" si="177"/>
        <v>0</v>
      </c>
    </row>
    <row r="746" spans="1:7" ht="20.399999999999999" x14ac:dyDescent="0.3">
      <c r="A746" s="71">
        <f t="shared" ref="A746:A757" si="182">1+A745</f>
        <v>531</v>
      </c>
      <c r="B746" s="20"/>
      <c r="C746" s="51" t="s">
        <v>618</v>
      </c>
      <c r="D746" s="37" t="s">
        <v>193</v>
      </c>
      <c r="E746" s="38">
        <v>4</v>
      </c>
      <c r="F746" s="54"/>
      <c r="G746" s="73">
        <f t="shared" si="177"/>
        <v>0</v>
      </c>
    </row>
    <row r="747" spans="1:7" ht="20.399999999999999" x14ac:dyDescent="0.3">
      <c r="A747" s="71">
        <f t="shared" si="182"/>
        <v>532</v>
      </c>
      <c r="B747" s="20"/>
      <c r="C747" s="51" t="s">
        <v>619</v>
      </c>
      <c r="D747" s="37" t="s">
        <v>49</v>
      </c>
      <c r="E747" s="38">
        <v>25.5</v>
      </c>
      <c r="F747" s="54"/>
      <c r="G747" s="73">
        <f t="shared" si="177"/>
        <v>0</v>
      </c>
    </row>
    <row r="748" spans="1:7" ht="20.399999999999999" x14ac:dyDescent="0.3">
      <c r="A748" s="71">
        <f t="shared" si="182"/>
        <v>533</v>
      </c>
      <c r="B748" s="20"/>
      <c r="C748" s="51" t="s">
        <v>620</v>
      </c>
      <c r="D748" s="37" t="s">
        <v>49</v>
      </c>
      <c r="E748" s="38">
        <v>234.5</v>
      </c>
      <c r="F748" s="54"/>
      <c r="G748" s="73">
        <f t="shared" si="177"/>
        <v>0</v>
      </c>
    </row>
    <row r="749" spans="1:7" ht="30.6" x14ac:dyDescent="0.3">
      <c r="A749" s="71">
        <f t="shared" si="182"/>
        <v>534</v>
      </c>
      <c r="B749" s="20"/>
      <c r="C749" s="51" t="s">
        <v>621</v>
      </c>
      <c r="D749" s="37" t="s">
        <v>49</v>
      </c>
      <c r="E749" s="38">
        <v>17.5</v>
      </c>
      <c r="F749" s="54"/>
      <c r="G749" s="73">
        <f t="shared" si="177"/>
        <v>0</v>
      </c>
    </row>
    <row r="750" spans="1:7" ht="20.399999999999999" x14ac:dyDescent="0.3">
      <c r="A750" s="71">
        <f t="shared" si="182"/>
        <v>535</v>
      </c>
      <c r="B750" s="20"/>
      <c r="C750" s="51" t="s">
        <v>607</v>
      </c>
      <c r="D750" s="37" t="s">
        <v>193</v>
      </c>
      <c r="E750" s="38">
        <v>2</v>
      </c>
      <c r="F750" s="54"/>
      <c r="G750" s="73">
        <f t="shared" si="177"/>
        <v>0</v>
      </c>
    </row>
    <row r="751" spans="1:7" ht="20.399999999999999" x14ac:dyDescent="0.3">
      <c r="A751" s="71">
        <f t="shared" si="182"/>
        <v>536</v>
      </c>
      <c r="B751" s="20"/>
      <c r="C751" s="51" t="s">
        <v>622</v>
      </c>
      <c r="D751" s="37" t="s">
        <v>49</v>
      </c>
      <c r="E751" s="38">
        <v>44</v>
      </c>
      <c r="F751" s="54"/>
      <c r="G751" s="73">
        <f t="shared" si="177"/>
        <v>0</v>
      </c>
    </row>
    <row r="752" spans="1:7" ht="20.399999999999999" x14ac:dyDescent="0.3">
      <c r="A752" s="71">
        <f t="shared" si="182"/>
        <v>537</v>
      </c>
      <c r="B752" s="20"/>
      <c r="C752" s="51" t="s">
        <v>623</v>
      </c>
      <c r="D752" s="37" t="s">
        <v>49</v>
      </c>
      <c r="E752" s="38">
        <v>147.5</v>
      </c>
      <c r="F752" s="54"/>
      <c r="G752" s="73">
        <f t="shared" ref="G752:G814" si="183">ROUND(E752*F752,2)</f>
        <v>0</v>
      </c>
    </row>
    <row r="753" spans="1:7" ht="30.6" x14ac:dyDescent="0.3">
      <c r="A753" s="71">
        <f t="shared" si="182"/>
        <v>538</v>
      </c>
      <c r="B753" s="20"/>
      <c r="C753" s="51" t="s">
        <v>624</v>
      </c>
      <c r="D753" s="37" t="s">
        <v>49</v>
      </c>
      <c r="E753" s="38">
        <v>36.5</v>
      </c>
      <c r="F753" s="54"/>
      <c r="G753" s="73">
        <f t="shared" si="183"/>
        <v>0</v>
      </c>
    </row>
    <row r="754" spans="1:7" ht="20.399999999999999" x14ac:dyDescent="0.3">
      <c r="A754" s="71">
        <f t="shared" si="182"/>
        <v>539</v>
      </c>
      <c r="B754" s="20"/>
      <c r="C754" s="51" t="s">
        <v>607</v>
      </c>
      <c r="D754" s="37" t="s">
        <v>193</v>
      </c>
      <c r="E754" s="38">
        <v>11</v>
      </c>
      <c r="F754" s="54"/>
      <c r="G754" s="73">
        <f t="shared" si="183"/>
        <v>0</v>
      </c>
    </row>
    <row r="755" spans="1:7" ht="20.399999999999999" x14ac:dyDescent="0.3">
      <c r="A755" s="71">
        <f t="shared" si="182"/>
        <v>540</v>
      </c>
      <c r="B755" s="20"/>
      <c r="C755" s="51" t="s">
        <v>625</v>
      </c>
      <c r="D755" s="37" t="s">
        <v>49</v>
      </c>
      <c r="E755" s="38">
        <v>30</v>
      </c>
      <c r="F755" s="54"/>
      <c r="G755" s="73">
        <f t="shared" si="183"/>
        <v>0</v>
      </c>
    </row>
    <row r="756" spans="1:7" ht="30.6" x14ac:dyDescent="0.3">
      <c r="A756" s="71">
        <f t="shared" si="182"/>
        <v>541</v>
      </c>
      <c r="B756" s="20"/>
      <c r="C756" s="51" t="s">
        <v>626</v>
      </c>
      <c r="D756" s="37" t="s">
        <v>49</v>
      </c>
      <c r="E756" s="38">
        <v>9</v>
      </c>
      <c r="F756" s="54"/>
      <c r="G756" s="73">
        <f t="shared" si="183"/>
        <v>0</v>
      </c>
    </row>
    <row r="757" spans="1:7" ht="20.399999999999999" x14ac:dyDescent="0.3">
      <c r="A757" s="71">
        <f t="shared" si="182"/>
        <v>542</v>
      </c>
      <c r="B757" s="20"/>
      <c r="C757" s="51" t="s">
        <v>627</v>
      </c>
      <c r="D757" s="37" t="s">
        <v>193</v>
      </c>
      <c r="E757" s="38">
        <v>4</v>
      </c>
      <c r="F757" s="54"/>
      <c r="G757" s="73">
        <f t="shared" si="183"/>
        <v>0</v>
      </c>
    </row>
    <row r="758" spans="1:7" x14ac:dyDescent="0.3">
      <c r="A758" s="71"/>
      <c r="B758" s="20"/>
      <c r="C758" s="48" t="s">
        <v>628</v>
      </c>
      <c r="D758" s="37"/>
      <c r="E758" s="38"/>
      <c r="F758" s="54"/>
      <c r="G758" s="73"/>
    </row>
    <row r="759" spans="1:7" x14ac:dyDescent="0.3">
      <c r="A759" s="71">
        <v>543</v>
      </c>
      <c r="B759" s="20"/>
      <c r="C759" s="51" t="s">
        <v>629</v>
      </c>
      <c r="D759" s="37" t="s">
        <v>193</v>
      </c>
      <c r="E759" s="38">
        <v>1</v>
      </c>
      <c r="F759" s="54"/>
      <c r="G759" s="73">
        <f t="shared" si="183"/>
        <v>0</v>
      </c>
    </row>
    <row r="760" spans="1:7" x14ac:dyDescent="0.3">
      <c r="A760" s="71"/>
      <c r="B760" s="20"/>
      <c r="C760" s="48" t="s">
        <v>630</v>
      </c>
      <c r="D760" s="37"/>
      <c r="E760" s="38"/>
      <c r="F760" s="54"/>
      <c r="G760" s="73"/>
    </row>
    <row r="761" spans="1:7" ht="20.399999999999999" x14ac:dyDescent="0.3">
      <c r="A761" s="71">
        <v>544</v>
      </c>
      <c r="B761" s="20"/>
      <c r="C761" s="51" t="s">
        <v>625</v>
      </c>
      <c r="D761" s="37" t="s">
        <v>49</v>
      </c>
      <c r="E761" s="38">
        <v>5</v>
      </c>
      <c r="F761" s="54"/>
      <c r="G761" s="73">
        <f t="shared" si="183"/>
        <v>0</v>
      </c>
    </row>
    <row r="762" spans="1:7" ht="20.399999999999999" x14ac:dyDescent="0.3">
      <c r="A762" s="71">
        <f>1+A761</f>
        <v>545</v>
      </c>
      <c r="B762" s="20"/>
      <c r="C762" s="51" t="s">
        <v>627</v>
      </c>
      <c r="D762" s="37" t="s">
        <v>193</v>
      </c>
      <c r="E762" s="38">
        <v>3</v>
      </c>
      <c r="F762" s="54"/>
      <c r="G762" s="73">
        <f t="shared" si="183"/>
        <v>0</v>
      </c>
    </row>
    <row r="763" spans="1:7" ht="20.399999999999999" x14ac:dyDescent="0.3">
      <c r="A763" s="71">
        <f>1+A762</f>
        <v>546</v>
      </c>
      <c r="B763" s="20"/>
      <c r="C763" s="51" t="s">
        <v>607</v>
      </c>
      <c r="D763" s="37" t="s">
        <v>193</v>
      </c>
      <c r="E763" s="38">
        <v>3</v>
      </c>
      <c r="F763" s="54"/>
      <c r="G763" s="73">
        <f t="shared" si="183"/>
        <v>0</v>
      </c>
    </row>
    <row r="764" spans="1:7" x14ac:dyDescent="0.3">
      <c r="A764" s="71"/>
      <c r="B764" s="20"/>
      <c r="C764" s="48" t="s">
        <v>516</v>
      </c>
      <c r="D764" s="37"/>
      <c r="E764" s="38"/>
      <c r="F764" s="54"/>
      <c r="G764" s="73"/>
    </row>
    <row r="765" spans="1:7" x14ac:dyDescent="0.3">
      <c r="A765" s="71">
        <v>547</v>
      </c>
      <c r="B765" s="20"/>
      <c r="C765" s="51" t="s">
        <v>631</v>
      </c>
      <c r="D765" s="37" t="s">
        <v>49</v>
      </c>
      <c r="E765" s="38">
        <v>500</v>
      </c>
      <c r="F765" s="54"/>
      <c r="G765" s="73">
        <f t="shared" si="183"/>
        <v>0</v>
      </c>
    </row>
    <row r="766" spans="1:7" ht="20.399999999999999" x14ac:dyDescent="0.3">
      <c r="A766" s="71">
        <f>1+A765</f>
        <v>548</v>
      </c>
      <c r="B766" s="20"/>
      <c r="C766" s="51" t="s">
        <v>632</v>
      </c>
      <c r="D766" s="37" t="s">
        <v>193</v>
      </c>
      <c r="E766" s="38">
        <v>11</v>
      </c>
      <c r="F766" s="54"/>
      <c r="G766" s="73">
        <f t="shared" si="183"/>
        <v>0</v>
      </c>
    </row>
    <row r="767" spans="1:7" ht="30.6" x14ac:dyDescent="0.3">
      <c r="A767" s="71">
        <f t="shared" ref="A767:A768" si="184">1+A766</f>
        <v>549</v>
      </c>
      <c r="B767" s="20"/>
      <c r="C767" s="51" t="s">
        <v>633</v>
      </c>
      <c r="D767" s="37" t="s">
        <v>634</v>
      </c>
      <c r="E767" s="38">
        <v>5</v>
      </c>
      <c r="F767" s="54"/>
      <c r="G767" s="73">
        <f t="shared" si="183"/>
        <v>0</v>
      </c>
    </row>
    <row r="768" spans="1:7" ht="30.6" x14ac:dyDescent="0.3">
      <c r="A768" s="71">
        <f t="shared" si="184"/>
        <v>550</v>
      </c>
      <c r="B768" s="20"/>
      <c r="C768" s="51" t="s">
        <v>635</v>
      </c>
      <c r="D768" s="37" t="s">
        <v>634</v>
      </c>
      <c r="E768" s="38">
        <v>5</v>
      </c>
      <c r="F768" s="54"/>
      <c r="G768" s="73">
        <f t="shared" si="183"/>
        <v>0</v>
      </c>
    </row>
    <row r="769" spans="1:7" x14ac:dyDescent="0.3">
      <c r="A769" s="71"/>
      <c r="B769" s="20"/>
      <c r="C769" s="48" t="s">
        <v>636</v>
      </c>
      <c r="D769" s="37"/>
      <c r="E769" s="38"/>
      <c r="F769" s="54"/>
      <c r="G769" s="73"/>
    </row>
    <row r="770" spans="1:7" x14ac:dyDescent="0.3">
      <c r="A770" s="71"/>
      <c r="B770" s="20"/>
      <c r="C770" s="48" t="s">
        <v>637</v>
      </c>
      <c r="D770" s="37"/>
      <c r="E770" s="38"/>
      <c r="F770" s="54"/>
      <c r="G770" s="73"/>
    </row>
    <row r="771" spans="1:7" ht="20.399999999999999" x14ac:dyDescent="0.3">
      <c r="A771" s="71">
        <v>551</v>
      </c>
      <c r="B771" s="20"/>
      <c r="C771" s="51" t="s">
        <v>625</v>
      </c>
      <c r="D771" s="37" t="s">
        <v>49</v>
      </c>
      <c r="E771" s="38">
        <v>10</v>
      </c>
      <c r="F771" s="54"/>
      <c r="G771" s="73">
        <f t="shared" si="183"/>
        <v>0</v>
      </c>
    </row>
    <row r="772" spans="1:7" ht="20.399999999999999" x14ac:dyDescent="0.3">
      <c r="A772" s="71">
        <f>1+A771</f>
        <v>552</v>
      </c>
      <c r="B772" s="20"/>
      <c r="C772" s="51" t="s">
        <v>627</v>
      </c>
      <c r="D772" s="37" t="s">
        <v>193</v>
      </c>
      <c r="E772" s="38">
        <v>1</v>
      </c>
      <c r="F772" s="54"/>
      <c r="G772" s="73">
        <f t="shared" si="183"/>
        <v>0</v>
      </c>
    </row>
    <row r="773" spans="1:7" x14ac:dyDescent="0.3">
      <c r="A773" s="71">
        <f t="shared" ref="A773:A774" si="185">1+A772</f>
        <v>553</v>
      </c>
      <c r="B773" s="20"/>
      <c r="C773" s="51" t="s">
        <v>638</v>
      </c>
      <c r="D773" s="37" t="s">
        <v>49</v>
      </c>
      <c r="E773" s="38">
        <v>13</v>
      </c>
      <c r="F773" s="54"/>
      <c r="G773" s="73">
        <f t="shared" si="183"/>
        <v>0</v>
      </c>
    </row>
    <row r="774" spans="1:7" ht="20.399999999999999" x14ac:dyDescent="0.3">
      <c r="A774" s="71">
        <f t="shared" si="185"/>
        <v>554</v>
      </c>
      <c r="B774" s="20"/>
      <c r="C774" s="51" t="s">
        <v>639</v>
      </c>
      <c r="D774" s="37" t="s">
        <v>193</v>
      </c>
      <c r="E774" s="38">
        <v>1</v>
      </c>
      <c r="F774" s="54"/>
      <c r="G774" s="73">
        <f t="shared" si="183"/>
        <v>0</v>
      </c>
    </row>
    <row r="775" spans="1:7" ht="20.399999999999999" x14ac:dyDescent="0.3">
      <c r="A775" s="71"/>
      <c r="B775" s="20"/>
      <c r="C775" s="48" t="s">
        <v>640</v>
      </c>
      <c r="D775" s="37"/>
      <c r="E775" s="38"/>
      <c r="F775" s="54"/>
      <c r="G775" s="73"/>
    </row>
    <row r="776" spans="1:7" x14ac:dyDescent="0.3">
      <c r="A776" s="71"/>
      <c r="B776" s="20"/>
      <c r="C776" s="48" t="s">
        <v>641</v>
      </c>
      <c r="D776" s="37"/>
      <c r="E776" s="38"/>
      <c r="F776" s="54"/>
      <c r="G776" s="73"/>
    </row>
    <row r="777" spans="1:7" ht="20.399999999999999" x14ac:dyDescent="0.3">
      <c r="A777" s="71">
        <v>555</v>
      </c>
      <c r="B777" s="20"/>
      <c r="C777" s="51" t="s">
        <v>642</v>
      </c>
      <c r="D777" s="37" t="s">
        <v>49</v>
      </c>
      <c r="E777" s="38">
        <v>146</v>
      </c>
      <c r="F777" s="54"/>
      <c r="G777" s="73">
        <f t="shared" si="183"/>
        <v>0</v>
      </c>
    </row>
    <row r="778" spans="1:7" ht="30.6" x14ac:dyDescent="0.3">
      <c r="A778" s="71">
        <f>1+A777</f>
        <v>556</v>
      </c>
      <c r="B778" s="20"/>
      <c r="C778" s="51" t="s">
        <v>643</v>
      </c>
      <c r="D778" s="37" t="s">
        <v>612</v>
      </c>
      <c r="E778" s="38">
        <v>3</v>
      </c>
      <c r="F778" s="54"/>
      <c r="G778" s="73">
        <f t="shared" si="183"/>
        <v>0</v>
      </c>
    </row>
    <row r="779" spans="1:7" x14ac:dyDescent="0.3">
      <c r="A779" s="71">
        <f t="shared" ref="A779:A786" si="186">1+A778</f>
        <v>557</v>
      </c>
      <c r="B779" s="20"/>
      <c r="C779" s="51" t="s">
        <v>644</v>
      </c>
      <c r="D779" s="37" t="s">
        <v>614</v>
      </c>
      <c r="E779" s="38">
        <v>3</v>
      </c>
      <c r="F779" s="54"/>
      <c r="G779" s="73">
        <f t="shared" si="183"/>
        <v>0</v>
      </c>
    </row>
    <row r="780" spans="1:7" ht="20.399999999999999" x14ac:dyDescent="0.3">
      <c r="A780" s="71">
        <f t="shared" si="186"/>
        <v>558</v>
      </c>
      <c r="B780" s="20"/>
      <c r="C780" s="51" t="s">
        <v>645</v>
      </c>
      <c r="D780" s="37" t="s">
        <v>49</v>
      </c>
      <c r="E780" s="38">
        <v>75</v>
      </c>
      <c r="F780" s="54"/>
      <c r="G780" s="73">
        <f t="shared" si="183"/>
        <v>0</v>
      </c>
    </row>
    <row r="781" spans="1:7" ht="30.6" x14ac:dyDescent="0.3">
      <c r="A781" s="71">
        <f t="shared" si="186"/>
        <v>559</v>
      </c>
      <c r="B781" s="20"/>
      <c r="C781" s="51" t="s">
        <v>611</v>
      </c>
      <c r="D781" s="37" t="s">
        <v>612</v>
      </c>
      <c r="E781" s="38">
        <v>2</v>
      </c>
      <c r="F781" s="54"/>
      <c r="G781" s="73">
        <f t="shared" si="183"/>
        <v>0</v>
      </c>
    </row>
    <row r="782" spans="1:7" x14ac:dyDescent="0.3">
      <c r="A782" s="71">
        <f t="shared" si="186"/>
        <v>560</v>
      </c>
      <c r="B782" s="20"/>
      <c r="C782" s="51" t="s">
        <v>613</v>
      </c>
      <c r="D782" s="37" t="s">
        <v>614</v>
      </c>
      <c r="E782" s="38">
        <v>1</v>
      </c>
      <c r="F782" s="54"/>
      <c r="G782" s="73">
        <f t="shared" si="183"/>
        <v>0</v>
      </c>
    </row>
    <row r="783" spans="1:7" ht="20.399999999999999" x14ac:dyDescent="0.3">
      <c r="A783" s="71">
        <f t="shared" si="186"/>
        <v>561</v>
      </c>
      <c r="B783" s="20"/>
      <c r="C783" s="51" t="s">
        <v>646</v>
      </c>
      <c r="D783" s="37" t="s">
        <v>49</v>
      </c>
      <c r="E783" s="38">
        <v>18</v>
      </c>
      <c r="F783" s="54"/>
      <c r="G783" s="73">
        <f t="shared" si="183"/>
        <v>0</v>
      </c>
    </row>
    <row r="784" spans="1:7" ht="30.6" x14ac:dyDescent="0.3">
      <c r="A784" s="71">
        <f t="shared" si="186"/>
        <v>562</v>
      </c>
      <c r="B784" s="20"/>
      <c r="C784" s="51" t="s">
        <v>647</v>
      </c>
      <c r="D784" s="37" t="s">
        <v>612</v>
      </c>
      <c r="E784" s="38">
        <v>2</v>
      </c>
      <c r="F784" s="54"/>
      <c r="G784" s="73">
        <f t="shared" si="183"/>
        <v>0</v>
      </c>
    </row>
    <row r="785" spans="1:7" x14ac:dyDescent="0.3">
      <c r="A785" s="71">
        <f t="shared" si="186"/>
        <v>563</v>
      </c>
      <c r="B785" s="20"/>
      <c r="C785" s="51" t="s">
        <v>648</v>
      </c>
      <c r="D785" s="37" t="s">
        <v>614</v>
      </c>
      <c r="E785" s="38">
        <v>1</v>
      </c>
      <c r="F785" s="54"/>
      <c r="G785" s="73">
        <f t="shared" si="183"/>
        <v>0</v>
      </c>
    </row>
    <row r="786" spans="1:7" x14ac:dyDescent="0.3">
      <c r="A786" s="71">
        <f t="shared" si="186"/>
        <v>564</v>
      </c>
      <c r="B786" s="20"/>
      <c r="C786" s="51" t="s">
        <v>649</v>
      </c>
      <c r="D786" s="37" t="s">
        <v>49</v>
      </c>
      <c r="E786" s="38">
        <v>200</v>
      </c>
      <c r="F786" s="54"/>
      <c r="G786" s="73">
        <f t="shared" si="183"/>
        <v>0</v>
      </c>
    </row>
    <row r="787" spans="1:7" x14ac:dyDescent="0.3">
      <c r="A787" s="71"/>
      <c r="B787" s="20"/>
      <c r="C787" s="48" t="s">
        <v>650</v>
      </c>
      <c r="D787" s="37"/>
      <c r="E787" s="38"/>
      <c r="F787" s="54"/>
      <c r="G787" s="73"/>
    </row>
    <row r="788" spans="1:7" x14ac:dyDescent="0.3">
      <c r="A788" s="71">
        <v>565</v>
      </c>
      <c r="B788" s="20"/>
      <c r="C788" s="51" t="s">
        <v>651</v>
      </c>
      <c r="D788" s="37" t="s">
        <v>49</v>
      </c>
      <c r="E788" s="38">
        <v>210</v>
      </c>
      <c r="F788" s="54"/>
      <c r="G788" s="73">
        <f t="shared" si="183"/>
        <v>0</v>
      </c>
    </row>
    <row r="789" spans="1:7" x14ac:dyDescent="0.3">
      <c r="A789" s="71">
        <f>1+A788</f>
        <v>566</v>
      </c>
      <c r="B789" s="20"/>
      <c r="C789" s="51" t="s">
        <v>652</v>
      </c>
      <c r="D789" s="37" t="s">
        <v>193</v>
      </c>
      <c r="E789" s="38">
        <v>2</v>
      </c>
      <c r="F789" s="54"/>
      <c r="G789" s="73">
        <f t="shared" si="183"/>
        <v>0</v>
      </c>
    </row>
    <row r="790" spans="1:7" ht="20.399999999999999" x14ac:dyDescent="0.3">
      <c r="A790" s="71">
        <f t="shared" ref="A790:A807" si="187">1+A789</f>
        <v>567</v>
      </c>
      <c r="B790" s="20"/>
      <c r="C790" s="51" t="s">
        <v>653</v>
      </c>
      <c r="D790" s="37" t="s">
        <v>614</v>
      </c>
      <c r="E790" s="38">
        <v>1</v>
      </c>
      <c r="F790" s="54"/>
      <c r="G790" s="73">
        <f t="shared" si="183"/>
        <v>0</v>
      </c>
    </row>
    <row r="791" spans="1:7" x14ac:dyDescent="0.3">
      <c r="A791" s="71">
        <f t="shared" si="187"/>
        <v>568</v>
      </c>
      <c r="B791" s="20"/>
      <c r="C791" s="51" t="s">
        <v>654</v>
      </c>
      <c r="D791" s="37" t="s">
        <v>49</v>
      </c>
      <c r="E791" s="38">
        <v>250</v>
      </c>
      <c r="F791" s="54"/>
      <c r="G791" s="73">
        <f t="shared" si="183"/>
        <v>0</v>
      </c>
    </row>
    <row r="792" spans="1:7" x14ac:dyDescent="0.3">
      <c r="A792" s="71">
        <f t="shared" si="187"/>
        <v>569</v>
      </c>
      <c r="B792" s="20"/>
      <c r="C792" s="51" t="s">
        <v>655</v>
      </c>
      <c r="D792" s="37" t="s">
        <v>9</v>
      </c>
      <c r="E792" s="38">
        <v>0.25</v>
      </c>
      <c r="F792" s="54"/>
      <c r="G792" s="73">
        <f t="shared" si="183"/>
        <v>0</v>
      </c>
    </row>
    <row r="793" spans="1:7" x14ac:dyDescent="0.3">
      <c r="A793" s="71">
        <f t="shared" si="187"/>
        <v>570</v>
      </c>
      <c r="B793" s="20"/>
      <c r="C793" s="51" t="s">
        <v>656</v>
      </c>
      <c r="D793" s="37" t="s">
        <v>193</v>
      </c>
      <c r="E793" s="38">
        <v>2</v>
      </c>
      <c r="F793" s="54"/>
      <c r="G793" s="73">
        <f t="shared" si="183"/>
        <v>0</v>
      </c>
    </row>
    <row r="794" spans="1:7" x14ac:dyDescent="0.3">
      <c r="A794" s="71">
        <f t="shared" si="187"/>
        <v>571</v>
      </c>
      <c r="B794" s="20"/>
      <c r="C794" s="51" t="s">
        <v>657</v>
      </c>
      <c r="D794" s="37" t="s">
        <v>612</v>
      </c>
      <c r="E794" s="38">
        <v>2</v>
      </c>
      <c r="F794" s="54"/>
      <c r="G794" s="73">
        <f t="shared" si="183"/>
        <v>0</v>
      </c>
    </row>
    <row r="795" spans="1:7" ht="20.399999999999999" x14ac:dyDescent="0.3">
      <c r="A795" s="71">
        <f t="shared" si="187"/>
        <v>572</v>
      </c>
      <c r="B795" s="20"/>
      <c r="C795" s="51" t="s">
        <v>658</v>
      </c>
      <c r="D795" s="37" t="s">
        <v>612</v>
      </c>
      <c r="E795" s="38">
        <v>12</v>
      </c>
      <c r="F795" s="54"/>
      <c r="G795" s="73">
        <f t="shared" si="183"/>
        <v>0</v>
      </c>
    </row>
    <row r="796" spans="1:7" ht="20.399999999999999" x14ac:dyDescent="0.3">
      <c r="A796" s="71">
        <f t="shared" si="187"/>
        <v>573</v>
      </c>
      <c r="B796" s="20"/>
      <c r="C796" s="51" t="s">
        <v>659</v>
      </c>
      <c r="D796" s="37" t="s">
        <v>614</v>
      </c>
      <c r="E796" s="38">
        <v>12</v>
      </c>
      <c r="F796" s="54"/>
      <c r="G796" s="73">
        <f t="shared" si="183"/>
        <v>0</v>
      </c>
    </row>
    <row r="797" spans="1:7" ht="30.6" x14ac:dyDescent="0.3">
      <c r="A797" s="71">
        <f t="shared" si="187"/>
        <v>574</v>
      </c>
      <c r="B797" s="20"/>
      <c r="C797" s="51" t="s">
        <v>660</v>
      </c>
      <c r="D797" s="37" t="s">
        <v>614</v>
      </c>
      <c r="E797" s="38">
        <v>12</v>
      </c>
      <c r="F797" s="54"/>
      <c r="G797" s="73">
        <f t="shared" si="183"/>
        <v>0</v>
      </c>
    </row>
    <row r="798" spans="1:7" x14ac:dyDescent="0.3">
      <c r="A798" s="71">
        <f t="shared" si="187"/>
        <v>575</v>
      </c>
      <c r="B798" s="20"/>
      <c r="C798" s="51" t="s">
        <v>651</v>
      </c>
      <c r="D798" s="37" t="s">
        <v>49</v>
      </c>
      <c r="E798" s="38">
        <v>210</v>
      </c>
      <c r="F798" s="54"/>
      <c r="G798" s="73">
        <f t="shared" si="183"/>
        <v>0</v>
      </c>
    </row>
    <row r="799" spans="1:7" x14ac:dyDescent="0.3">
      <c r="A799" s="71">
        <f t="shared" si="187"/>
        <v>576</v>
      </c>
      <c r="B799" s="20"/>
      <c r="C799" s="51" t="s">
        <v>652</v>
      </c>
      <c r="D799" s="37" t="s">
        <v>193</v>
      </c>
      <c r="E799" s="38">
        <v>2</v>
      </c>
      <c r="F799" s="54"/>
      <c r="G799" s="73">
        <f t="shared" si="183"/>
        <v>0</v>
      </c>
    </row>
    <row r="800" spans="1:7" ht="20.399999999999999" x14ac:dyDescent="0.3">
      <c r="A800" s="71">
        <f t="shared" si="187"/>
        <v>577</v>
      </c>
      <c r="B800" s="20"/>
      <c r="C800" s="51" t="s">
        <v>653</v>
      </c>
      <c r="D800" s="37" t="s">
        <v>614</v>
      </c>
      <c r="E800" s="38">
        <v>1</v>
      </c>
      <c r="F800" s="54"/>
      <c r="G800" s="73">
        <f t="shared" si="183"/>
        <v>0</v>
      </c>
    </row>
    <row r="801" spans="1:7" x14ac:dyDescent="0.3">
      <c r="A801" s="71">
        <f t="shared" si="187"/>
        <v>578</v>
      </c>
      <c r="B801" s="20"/>
      <c r="C801" s="51" t="s">
        <v>661</v>
      </c>
      <c r="D801" s="37" t="s">
        <v>49</v>
      </c>
      <c r="E801" s="38">
        <v>250</v>
      </c>
      <c r="F801" s="54"/>
      <c r="G801" s="73">
        <f t="shared" si="183"/>
        <v>0</v>
      </c>
    </row>
    <row r="802" spans="1:7" x14ac:dyDescent="0.3">
      <c r="A802" s="71">
        <f t="shared" si="187"/>
        <v>579</v>
      </c>
      <c r="B802" s="20"/>
      <c r="C802" s="51" t="s">
        <v>662</v>
      </c>
      <c r="D802" s="37" t="s">
        <v>9</v>
      </c>
      <c r="E802" s="38">
        <v>0.25</v>
      </c>
      <c r="F802" s="54"/>
      <c r="G802" s="73">
        <f t="shared" si="183"/>
        <v>0</v>
      </c>
    </row>
    <row r="803" spans="1:7" x14ac:dyDescent="0.3">
      <c r="A803" s="71">
        <f t="shared" si="187"/>
        <v>580</v>
      </c>
      <c r="B803" s="20"/>
      <c r="C803" s="51" t="s">
        <v>656</v>
      </c>
      <c r="D803" s="37" t="s">
        <v>193</v>
      </c>
      <c r="E803" s="38">
        <v>2</v>
      </c>
      <c r="F803" s="54"/>
      <c r="G803" s="73">
        <f t="shared" si="183"/>
        <v>0</v>
      </c>
    </row>
    <row r="804" spans="1:7" x14ac:dyDescent="0.3">
      <c r="A804" s="71">
        <f t="shared" si="187"/>
        <v>581</v>
      </c>
      <c r="B804" s="20"/>
      <c r="C804" s="51" t="s">
        <v>657</v>
      </c>
      <c r="D804" s="37" t="s">
        <v>612</v>
      </c>
      <c r="E804" s="38">
        <v>2</v>
      </c>
      <c r="F804" s="54"/>
      <c r="G804" s="73">
        <f t="shared" si="183"/>
        <v>0</v>
      </c>
    </row>
    <row r="805" spans="1:7" ht="20.399999999999999" x14ac:dyDescent="0.3">
      <c r="A805" s="71">
        <f t="shared" si="187"/>
        <v>582</v>
      </c>
      <c r="B805" s="20"/>
      <c r="C805" s="51" t="s">
        <v>663</v>
      </c>
      <c r="D805" s="37" t="s">
        <v>612</v>
      </c>
      <c r="E805" s="38">
        <v>24</v>
      </c>
      <c r="F805" s="54"/>
      <c r="G805" s="73">
        <f t="shared" si="183"/>
        <v>0</v>
      </c>
    </row>
    <row r="806" spans="1:7" ht="20.399999999999999" x14ac:dyDescent="0.3">
      <c r="A806" s="71">
        <f t="shared" si="187"/>
        <v>583</v>
      </c>
      <c r="B806" s="20"/>
      <c r="C806" s="51" t="s">
        <v>664</v>
      </c>
      <c r="D806" s="37" t="s">
        <v>614</v>
      </c>
      <c r="E806" s="38">
        <v>24</v>
      </c>
      <c r="F806" s="54"/>
      <c r="G806" s="73">
        <f t="shared" si="183"/>
        <v>0</v>
      </c>
    </row>
    <row r="807" spans="1:7" ht="30.6" x14ac:dyDescent="0.3">
      <c r="A807" s="71">
        <f t="shared" si="187"/>
        <v>584</v>
      </c>
      <c r="B807" s="20"/>
      <c r="C807" s="51" t="s">
        <v>660</v>
      </c>
      <c r="D807" s="37" t="s">
        <v>614</v>
      </c>
      <c r="E807" s="38">
        <v>24</v>
      </c>
      <c r="F807" s="54"/>
      <c r="G807" s="73">
        <f t="shared" si="183"/>
        <v>0</v>
      </c>
    </row>
    <row r="808" spans="1:7" x14ac:dyDescent="0.3">
      <c r="A808" s="71"/>
      <c r="B808" s="20"/>
      <c r="C808" s="48" t="s">
        <v>665</v>
      </c>
      <c r="D808" s="37"/>
      <c r="E808" s="38"/>
      <c r="F808" s="54"/>
      <c r="G808" s="73"/>
    </row>
    <row r="809" spans="1:7" x14ac:dyDescent="0.3">
      <c r="A809" s="71">
        <v>585</v>
      </c>
      <c r="B809" s="20"/>
      <c r="C809" s="51" t="s">
        <v>661</v>
      </c>
      <c r="D809" s="37" t="s">
        <v>49</v>
      </c>
      <c r="E809" s="38">
        <v>240</v>
      </c>
      <c r="F809" s="54"/>
      <c r="G809" s="73">
        <f t="shared" si="183"/>
        <v>0</v>
      </c>
    </row>
    <row r="810" spans="1:7" x14ac:dyDescent="0.3">
      <c r="A810" s="71">
        <f>1+A809</f>
        <v>586</v>
      </c>
      <c r="B810" s="20"/>
      <c r="C810" s="51" t="s">
        <v>666</v>
      </c>
      <c r="D810" s="37" t="s">
        <v>49</v>
      </c>
      <c r="E810" s="38">
        <v>240</v>
      </c>
      <c r="F810" s="54"/>
      <c r="G810" s="73">
        <f t="shared" si="183"/>
        <v>0</v>
      </c>
    </row>
    <row r="811" spans="1:7" ht="20.399999999999999" x14ac:dyDescent="0.3">
      <c r="A811" s="71">
        <f t="shared" ref="A811:A814" si="188">1+A810</f>
        <v>587</v>
      </c>
      <c r="B811" s="20"/>
      <c r="C811" s="51" t="s">
        <v>667</v>
      </c>
      <c r="D811" s="37" t="s">
        <v>612</v>
      </c>
      <c r="E811" s="38">
        <v>24</v>
      </c>
      <c r="F811" s="54"/>
      <c r="G811" s="73">
        <f t="shared" si="183"/>
        <v>0</v>
      </c>
    </row>
    <row r="812" spans="1:7" ht="20.399999999999999" x14ac:dyDescent="0.3">
      <c r="A812" s="71">
        <f t="shared" si="188"/>
        <v>588</v>
      </c>
      <c r="B812" s="20"/>
      <c r="C812" s="51" t="s">
        <v>663</v>
      </c>
      <c r="D812" s="37" t="s">
        <v>612</v>
      </c>
      <c r="E812" s="38">
        <v>24</v>
      </c>
      <c r="F812" s="54"/>
      <c r="G812" s="73">
        <f t="shared" si="183"/>
        <v>0</v>
      </c>
    </row>
    <row r="813" spans="1:7" ht="20.399999999999999" x14ac:dyDescent="0.3">
      <c r="A813" s="71">
        <f t="shared" si="188"/>
        <v>589</v>
      </c>
      <c r="B813" s="20"/>
      <c r="C813" s="51" t="s">
        <v>668</v>
      </c>
      <c r="D813" s="37" t="s">
        <v>614</v>
      </c>
      <c r="E813" s="38">
        <v>24</v>
      </c>
      <c r="F813" s="54"/>
      <c r="G813" s="73">
        <f t="shared" si="183"/>
        <v>0</v>
      </c>
    </row>
    <row r="814" spans="1:7" ht="30.6" x14ac:dyDescent="0.3">
      <c r="A814" s="71">
        <f t="shared" si="188"/>
        <v>590</v>
      </c>
      <c r="B814" s="20"/>
      <c r="C814" s="51" t="s">
        <v>660</v>
      </c>
      <c r="D814" s="37" t="s">
        <v>614</v>
      </c>
      <c r="E814" s="38">
        <v>24</v>
      </c>
      <c r="F814" s="54"/>
      <c r="G814" s="73">
        <f t="shared" si="183"/>
        <v>0</v>
      </c>
    </row>
    <row r="815" spans="1:7" x14ac:dyDescent="0.3">
      <c r="A815" s="71"/>
      <c r="B815" s="20"/>
      <c r="C815" s="48" t="s">
        <v>669</v>
      </c>
      <c r="D815" s="37"/>
      <c r="E815" s="38"/>
      <c r="F815" s="54"/>
      <c r="G815" s="73"/>
    </row>
    <row r="816" spans="1:7" x14ac:dyDescent="0.3">
      <c r="A816" s="71">
        <v>591</v>
      </c>
      <c r="B816" s="20"/>
      <c r="C816" s="51" t="s">
        <v>670</v>
      </c>
      <c r="D816" s="37" t="s">
        <v>49</v>
      </c>
      <c r="E816" s="38">
        <v>180</v>
      </c>
      <c r="F816" s="54"/>
      <c r="G816" s="73">
        <f t="shared" ref="G816:G856" si="189">ROUND(E816*F816,2)</f>
        <v>0</v>
      </c>
    </row>
    <row r="817" spans="1:7" x14ac:dyDescent="0.3">
      <c r="A817" s="71">
        <f>1+A816</f>
        <v>592</v>
      </c>
      <c r="B817" s="20"/>
      <c r="C817" s="51" t="s">
        <v>671</v>
      </c>
      <c r="D817" s="37" t="s">
        <v>49</v>
      </c>
      <c r="E817" s="38">
        <v>222</v>
      </c>
      <c r="F817" s="54"/>
      <c r="G817" s="73">
        <f t="shared" si="189"/>
        <v>0</v>
      </c>
    </row>
    <row r="818" spans="1:7" x14ac:dyDescent="0.3">
      <c r="A818" s="71">
        <f t="shared" ref="A818:A822" si="190">1+A817</f>
        <v>593</v>
      </c>
      <c r="B818" s="20"/>
      <c r="C818" s="51" t="s">
        <v>656</v>
      </c>
      <c r="D818" s="37" t="s">
        <v>193</v>
      </c>
      <c r="E818" s="38">
        <v>2</v>
      </c>
      <c r="F818" s="54"/>
      <c r="G818" s="73">
        <f t="shared" si="189"/>
        <v>0</v>
      </c>
    </row>
    <row r="819" spans="1:7" x14ac:dyDescent="0.3">
      <c r="A819" s="71">
        <f t="shared" si="190"/>
        <v>594</v>
      </c>
      <c r="B819" s="20"/>
      <c r="C819" s="51" t="s">
        <v>657</v>
      </c>
      <c r="D819" s="37" t="s">
        <v>612</v>
      </c>
      <c r="E819" s="38">
        <v>2</v>
      </c>
      <c r="F819" s="54"/>
      <c r="G819" s="73">
        <f t="shared" si="189"/>
        <v>0</v>
      </c>
    </row>
    <row r="820" spans="1:7" ht="20.399999999999999" x14ac:dyDescent="0.3">
      <c r="A820" s="71">
        <f t="shared" si="190"/>
        <v>595</v>
      </c>
      <c r="B820" s="20"/>
      <c r="C820" s="51" t="s">
        <v>663</v>
      </c>
      <c r="D820" s="37" t="s">
        <v>612</v>
      </c>
      <c r="E820" s="38">
        <v>48</v>
      </c>
      <c r="F820" s="54"/>
      <c r="G820" s="73">
        <f t="shared" si="189"/>
        <v>0</v>
      </c>
    </row>
    <row r="821" spans="1:7" ht="20.399999999999999" x14ac:dyDescent="0.3">
      <c r="A821" s="71">
        <f t="shared" si="190"/>
        <v>596</v>
      </c>
      <c r="B821" s="20"/>
      <c r="C821" s="51" t="s">
        <v>664</v>
      </c>
      <c r="D821" s="37" t="s">
        <v>614</v>
      </c>
      <c r="E821" s="38">
        <v>48</v>
      </c>
      <c r="F821" s="54"/>
      <c r="G821" s="73">
        <f t="shared" si="189"/>
        <v>0</v>
      </c>
    </row>
    <row r="822" spans="1:7" ht="30.6" x14ac:dyDescent="0.3">
      <c r="A822" s="71">
        <f t="shared" si="190"/>
        <v>597</v>
      </c>
      <c r="B822" s="20"/>
      <c r="C822" s="51" t="s">
        <v>660</v>
      </c>
      <c r="D822" s="37" t="s">
        <v>614</v>
      </c>
      <c r="E822" s="38">
        <v>48</v>
      </c>
      <c r="F822" s="54"/>
      <c r="G822" s="73">
        <f t="shared" si="189"/>
        <v>0</v>
      </c>
    </row>
    <row r="823" spans="1:7" x14ac:dyDescent="0.3">
      <c r="A823" s="71"/>
      <c r="B823" s="20"/>
      <c r="C823" s="48" t="s">
        <v>672</v>
      </c>
      <c r="D823" s="37"/>
      <c r="E823" s="38"/>
      <c r="F823" s="54"/>
      <c r="G823" s="73"/>
    </row>
    <row r="824" spans="1:7" x14ac:dyDescent="0.3">
      <c r="A824" s="71">
        <v>598</v>
      </c>
      <c r="B824" s="20"/>
      <c r="C824" s="51" t="s">
        <v>673</v>
      </c>
      <c r="D824" s="37" t="s">
        <v>49</v>
      </c>
      <c r="E824" s="38">
        <v>657</v>
      </c>
      <c r="F824" s="54"/>
      <c r="G824" s="73">
        <f t="shared" si="189"/>
        <v>0</v>
      </c>
    </row>
    <row r="825" spans="1:7" ht="30.6" x14ac:dyDescent="0.3">
      <c r="A825" s="71">
        <f>1+A824</f>
        <v>599</v>
      </c>
      <c r="B825" s="20"/>
      <c r="C825" s="51" t="s">
        <v>674</v>
      </c>
      <c r="D825" s="37" t="s">
        <v>612</v>
      </c>
      <c r="E825" s="38">
        <v>2</v>
      </c>
      <c r="F825" s="54"/>
      <c r="G825" s="73">
        <f t="shared" si="189"/>
        <v>0</v>
      </c>
    </row>
    <row r="826" spans="1:7" ht="30.6" x14ac:dyDescent="0.3">
      <c r="A826" s="71">
        <f t="shared" ref="A826:A834" si="191">1+A825</f>
        <v>600</v>
      </c>
      <c r="B826" s="20"/>
      <c r="C826" s="51" t="s">
        <v>675</v>
      </c>
      <c r="D826" s="37" t="s">
        <v>612</v>
      </c>
      <c r="E826" s="38">
        <v>2</v>
      </c>
      <c r="F826" s="54"/>
      <c r="G826" s="73">
        <f t="shared" si="189"/>
        <v>0</v>
      </c>
    </row>
    <row r="827" spans="1:7" ht="30.6" x14ac:dyDescent="0.3">
      <c r="A827" s="71">
        <f t="shared" si="191"/>
        <v>601</v>
      </c>
      <c r="B827" s="20"/>
      <c r="C827" s="51" t="s">
        <v>676</v>
      </c>
      <c r="D827" s="37" t="s">
        <v>612</v>
      </c>
      <c r="E827" s="38">
        <v>2</v>
      </c>
      <c r="F827" s="54"/>
      <c r="G827" s="73">
        <f t="shared" si="189"/>
        <v>0</v>
      </c>
    </row>
    <row r="828" spans="1:7" ht="30.6" x14ac:dyDescent="0.3">
      <c r="A828" s="71">
        <f t="shared" si="191"/>
        <v>602</v>
      </c>
      <c r="B828" s="20"/>
      <c r="C828" s="51" t="s">
        <v>677</v>
      </c>
      <c r="D828" s="37" t="s">
        <v>612</v>
      </c>
      <c r="E828" s="38">
        <v>2</v>
      </c>
      <c r="F828" s="54"/>
      <c r="G828" s="73">
        <f t="shared" si="189"/>
        <v>0</v>
      </c>
    </row>
    <row r="829" spans="1:7" x14ac:dyDescent="0.3">
      <c r="A829" s="71">
        <f t="shared" si="191"/>
        <v>603</v>
      </c>
      <c r="B829" s="20"/>
      <c r="C829" s="51" t="s">
        <v>678</v>
      </c>
      <c r="D829" s="37" t="s">
        <v>49</v>
      </c>
      <c r="E829" s="38">
        <v>400</v>
      </c>
      <c r="F829" s="54"/>
      <c r="G829" s="73">
        <f t="shared" si="189"/>
        <v>0</v>
      </c>
    </row>
    <row r="830" spans="1:7" ht="20.399999999999999" x14ac:dyDescent="0.3">
      <c r="A830" s="71">
        <f t="shared" si="191"/>
        <v>604</v>
      </c>
      <c r="B830" s="20"/>
      <c r="C830" s="51" t="s">
        <v>679</v>
      </c>
      <c r="D830" s="37" t="s">
        <v>49</v>
      </c>
      <c r="E830" s="38">
        <v>300</v>
      </c>
      <c r="F830" s="54"/>
      <c r="G830" s="73">
        <f t="shared" si="189"/>
        <v>0</v>
      </c>
    </row>
    <row r="831" spans="1:7" x14ac:dyDescent="0.3">
      <c r="A831" s="71">
        <f t="shared" si="191"/>
        <v>605</v>
      </c>
      <c r="B831" s="20"/>
      <c r="C831" s="51" t="s">
        <v>680</v>
      </c>
      <c r="D831" s="37" t="s">
        <v>614</v>
      </c>
      <c r="E831" s="38">
        <v>1</v>
      </c>
      <c r="F831" s="54"/>
      <c r="G831" s="73">
        <f t="shared" si="189"/>
        <v>0</v>
      </c>
    </row>
    <row r="832" spans="1:7" x14ac:dyDescent="0.3">
      <c r="A832" s="71">
        <f t="shared" si="191"/>
        <v>606</v>
      </c>
      <c r="B832" s="20"/>
      <c r="C832" s="51" t="s">
        <v>681</v>
      </c>
      <c r="D832" s="37" t="s">
        <v>614</v>
      </c>
      <c r="E832" s="38">
        <v>1</v>
      </c>
      <c r="F832" s="54"/>
      <c r="G832" s="73">
        <f t="shared" si="189"/>
        <v>0</v>
      </c>
    </row>
    <row r="833" spans="1:7" x14ac:dyDescent="0.3">
      <c r="A833" s="71">
        <f t="shared" si="191"/>
        <v>607</v>
      </c>
      <c r="B833" s="20"/>
      <c r="C833" s="51" t="s">
        <v>682</v>
      </c>
      <c r="D833" s="37" t="s">
        <v>614</v>
      </c>
      <c r="E833" s="38">
        <v>1</v>
      </c>
      <c r="F833" s="54"/>
      <c r="G833" s="73">
        <f t="shared" si="189"/>
        <v>0</v>
      </c>
    </row>
    <row r="834" spans="1:7" x14ac:dyDescent="0.3">
      <c r="A834" s="71">
        <f t="shared" si="191"/>
        <v>608</v>
      </c>
      <c r="B834" s="20"/>
      <c r="C834" s="51" t="s">
        <v>683</v>
      </c>
      <c r="D834" s="37" t="s">
        <v>614</v>
      </c>
      <c r="E834" s="38">
        <v>1</v>
      </c>
      <c r="F834" s="54"/>
      <c r="G834" s="73">
        <f t="shared" si="189"/>
        <v>0</v>
      </c>
    </row>
    <row r="835" spans="1:7" x14ac:dyDescent="0.3">
      <c r="A835" s="71"/>
      <c r="B835" s="20"/>
      <c r="C835" s="48" t="s">
        <v>684</v>
      </c>
      <c r="D835" s="37"/>
      <c r="E835" s="38"/>
      <c r="F835" s="54"/>
      <c r="G835" s="73"/>
    </row>
    <row r="836" spans="1:7" ht="20.399999999999999" x14ac:dyDescent="0.3">
      <c r="A836" s="71">
        <v>609</v>
      </c>
      <c r="B836" s="20"/>
      <c r="C836" s="51" t="s">
        <v>685</v>
      </c>
      <c r="D836" s="37" t="s">
        <v>49</v>
      </c>
      <c r="E836" s="38">
        <v>248</v>
      </c>
      <c r="F836" s="54"/>
      <c r="G836" s="73">
        <f t="shared" si="189"/>
        <v>0</v>
      </c>
    </row>
    <row r="837" spans="1:7" ht="30.6" x14ac:dyDescent="0.3">
      <c r="A837" s="71">
        <f>1+A836</f>
        <v>610</v>
      </c>
      <c r="B837" s="20"/>
      <c r="C837" s="51" t="s">
        <v>647</v>
      </c>
      <c r="D837" s="37" t="s">
        <v>612</v>
      </c>
      <c r="E837" s="38">
        <v>4</v>
      </c>
      <c r="F837" s="54"/>
      <c r="G837" s="73">
        <f t="shared" si="189"/>
        <v>0</v>
      </c>
    </row>
    <row r="838" spans="1:7" ht="30.6" x14ac:dyDescent="0.3">
      <c r="A838" s="71">
        <f t="shared" ref="A838:A843" si="192">1+A837</f>
        <v>611</v>
      </c>
      <c r="B838" s="20"/>
      <c r="C838" s="51" t="s">
        <v>686</v>
      </c>
      <c r="D838" s="37" t="s">
        <v>612</v>
      </c>
      <c r="E838" s="38">
        <v>4</v>
      </c>
      <c r="F838" s="54"/>
      <c r="G838" s="73">
        <f t="shared" si="189"/>
        <v>0</v>
      </c>
    </row>
    <row r="839" spans="1:7" ht="30.6" x14ac:dyDescent="0.3">
      <c r="A839" s="71">
        <f t="shared" si="192"/>
        <v>612</v>
      </c>
      <c r="B839" s="20"/>
      <c r="C839" s="51" t="s">
        <v>675</v>
      </c>
      <c r="D839" s="37" t="s">
        <v>612</v>
      </c>
      <c r="E839" s="38">
        <v>2</v>
      </c>
      <c r="F839" s="54"/>
      <c r="G839" s="73">
        <f t="shared" si="189"/>
        <v>0</v>
      </c>
    </row>
    <row r="840" spans="1:7" x14ac:dyDescent="0.3">
      <c r="A840" s="71">
        <f t="shared" si="192"/>
        <v>613</v>
      </c>
      <c r="B840" s="20"/>
      <c r="C840" s="51" t="s">
        <v>678</v>
      </c>
      <c r="D840" s="37" t="s">
        <v>49</v>
      </c>
      <c r="E840" s="38">
        <v>160</v>
      </c>
      <c r="F840" s="54"/>
      <c r="G840" s="73">
        <f t="shared" si="189"/>
        <v>0</v>
      </c>
    </row>
    <row r="841" spans="1:7" x14ac:dyDescent="0.3">
      <c r="A841" s="71">
        <f t="shared" si="192"/>
        <v>614</v>
      </c>
      <c r="B841" s="20"/>
      <c r="C841" s="51" t="s">
        <v>648</v>
      </c>
      <c r="D841" s="37" t="s">
        <v>614</v>
      </c>
      <c r="E841" s="38">
        <v>2</v>
      </c>
      <c r="F841" s="54"/>
      <c r="G841" s="73">
        <f t="shared" si="189"/>
        <v>0</v>
      </c>
    </row>
    <row r="842" spans="1:7" x14ac:dyDescent="0.3">
      <c r="A842" s="71">
        <f t="shared" si="192"/>
        <v>615</v>
      </c>
      <c r="B842" s="20"/>
      <c r="C842" s="51" t="s">
        <v>687</v>
      </c>
      <c r="D842" s="37" t="s">
        <v>614</v>
      </c>
      <c r="E842" s="38">
        <v>2</v>
      </c>
      <c r="F842" s="54"/>
      <c r="G842" s="73">
        <f t="shared" si="189"/>
        <v>0</v>
      </c>
    </row>
    <row r="843" spans="1:7" x14ac:dyDescent="0.3">
      <c r="A843" s="71">
        <f t="shared" si="192"/>
        <v>616</v>
      </c>
      <c r="B843" s="20"/>
      <c r="C843" s="51" t="s">
        <v>681</v>
      </c>
      <c r="D843" s="37" t="s">
        <v>614</v>
      </c>
      <c r="E843" s="38">
        <v>1</v>
      </c>
      <c r="F843" s="54"/>
      <c r="G843" s="73">
        <f t="shared" si="189"/>
        <v>0</v>
      </c>
    </row>
    <row r="844" spans="1:7" x14ac:dyDescent="0.3">
      <c r="A844" s="71"/>
      <c r="B844" s="20"/>
      <c r="C844" s="48" t="s">
        <v>688</v>
      </c>
      <c r="D844" s="37"/>
      <c r="E844" s="38"/>
      <c r="F844" s="54"/>
      <c r="G844" s="73"/>
    </row>
    <row r="845" spans="1:7" x14ac:dyDescent="0.3">
      <c r="A845" s="71">
        <v>617</v>
      </c>
      <c r="B845" s="20"/>
      <c r="C845" s="51" t="s">
        <v>670</v>
      </c>
      <c r="D845" s="37" t="s">
        <v>49</v>
      </c>
      <c r="E845" s="38">
        <v>166</v>
      </c>
      <c r="F845" s="54"/>
      <c r="G845" s="73">
        <f t="shared" si="189"/>
        <v>0</v>
      </c>
    </row>
    <row r="846" spans="1:7" ht="20.399999999999999" x14ac:dyDescent="0.3">
      <c r="A846" s="71">
        <f>1+A845</f>
        <v>618</v>
      </c>
      <c r="B846" s="20"/>
      <c r="C846" s="51" t="s">
        <v>689</v>
      </c>
      <c r="D846" s="37" t="s">
        <v>9</v>
      </c>
      <c r="E846" s="38">
        <v>0.126</v>
      </c>
      <c r="F846" s="54"/>
      <c r="G846" s="73">
        <f t="shared" si="189"/>
        <v>0</v>
      </c>
    </row>
    <row r="847" spans="1:7" x14ac:dyDescent="0.3">
      <c r="A847" s="71">
        <f t="shared" ref="A847:A856" si="193">1+A846</f>
        <v>619</v>
      </c>
      <c r="B847" s="20"/>
      <c r="C847" s="51" t="s">
        <v>690</v>
      </c>
      <c r="D847" s="37" t="s">
        <v>9</v>
      </c>
      <c r="E847" s="38">
        <v>0.16600000000000001</v>
      </c>
      <c r="F847" s="54"/>
      <c r="G847" s="73">
        <f t="shared" si="189"/>
        <v>0</v>
      </c>
    </row>
    <row r="848" spans="1:7" x14ac:dyDescent="0.3">
      <c r="A848" s="71">
        <f t="shared" si="193"/>
        <v>620</v>
      </c>
      <c r="B848" s="20"/>
      <c r="C848" s="51" t="s">
        <v>656</v>
      </c>
      <c r="D848" s="37" t="s">
        <v>193</v>
      </c>
      <c r="E848" s="38">
        <v>1</v>
      </c>
      <c r="F848" s="54"/>
      <c r="G848" s="73">
        <f t="shared" si="189"/>
        <v>0</v>
      </c>
    </row>
    <row r="849" spans="1:7" x14ac:dyDescent="0.3">
      <c r="A849" s="71">
        <f t="shared" si="193"/>
        <v>621</v>
      </c>
      <c r="B849" s="20"/>
      <c r="C849" s="51" t="s">
        <v>657</v>
      </c>
      <c r="D849" s="37" t="s">
        <v>612</v>
      </c>
      <c r="E849" s="38">
        <v>2</v>
      </c>
      <c r="F849" s="54"/>
      <c r="G849" s="73">
        <f t="shared" si="189"/>
        <v>0</v>
      </c>
    </row>
    <row r="850" spans="1:7" ht="20.399999999999999" x14ac:dyDescent="0.3">
      <c r="A850" s="71">
        <f t="shared" si="193"/>
        <v>622</v>
      </c>
      <c r="B850" s="20"/>
      <c r="C850" s="51" t="s">
        <v>663</v>
      </c>
      <c r="D850" s="37" t="s">
        <v>612</v>
      </c>
      <c r="E850" s="38">
        <v>48</v>
      </c>
      <c r="F850" s="54"/>
      <c r="G850" s="73">
        <f t="shared" si="189"/>
        <v>0</v>
      </c>
    </row>
    <row r="851" spans="1:7" ht="20.399999999999999" x14ac:dyDescent="0.3">
      <c r="A851" s="71">
        <f t="shared" si="193"/>
        <v>623</v>
      </c>
      <c r="B851" s="20"/>
      <c r="C851" s="51" t="s">
        <v>664</v>
      </c>
      <c r="D851" s="37" t="s">
        <v>614</v>
      </c>
      <c r="E851" s="38">
        <v>48</v>
      </c>
      <c r="F851" s="54"/>
      <c r="G851" s="73">
        <f t="shared" si="189"/>
        <v>0</v>
      </c>
    </row>
    <row r="852" spans="1:7" ht="30.6" x14ac:dyDescent="0.3">
      <c r="A852" s="71">
        <f t="shared" si="193"/>
        <v>624</v>
      </c>
      <c r="B852" s="20"/>
      <c r="C852" s="51" t="s">
        <v>660</v>
      </c>
      <c r="D852" s="37" t="s">
        <v>614</v>
      </c>
      <c r="E852" s="38">
        <v>48</v>
      </c>
      <c r="F852" s="54"/>
      <c r="G852" s="73">
        <f t="shared" si="189"/>
        <v>0</v>
      </c>
    </row>
    <row r="853" spans="1:7" x14ac:dyDescent="0.3">
      <c r="A853" s="71">
        <f t="shared" si="193"/>
        <v>625</v>
      </c>
      <c r="B853" s="20"/>
      <c r="C853" s="51" t="s">
        <v>691</v>
      </c>
      <c r="D853" s="37" t="s">
        <v>49</v>
      </c>
      <c r="E853" s="38">
        <v>26</v>
      </c>
      <c r="F853" s="54"/>
      <c r="G853" s="73">
        <f t="shared" si="189"/>
        <v>0</v>
      </c>
    </row>
    <row r="854" spans="1:7" x14ac:dyDescent="0.3">
      <c r="A854" s="71">
        <f t="shared" si="193"/>
        <v>626</v>
      </c>
      <c r="B854" s="20"/>
      <c r="C854" s="51" t="s">
        <v>692</v>
      </c>
      <c r="D854" s="37" t="s">
        <v>49</v>
      </c>
      <c r="E854" s="38">
        <v>26</v>
      </c>
      <c r="F854" s="54"/>
      <c r="G854" s="73">
        <f t="shared" si="189"/>
        <v>0</v>
      </c>
    </row>
    <row r="855" spans="1:7" ht="20.399999999999999" x14ac:dyDescent="0.3">
      <c r="A855" s="71">
        <f t="shared" si="193"/>
        <v>627</v>
      </c>
      <c r="B855" s="20"/>
      <c r="C855" s="51" t="s">
        <v>663</v>
      </c>
      <c r="D855" s="37" t="s">
        <v>612</v>
      </c>
      <c r="E855" s="38">
        <v>12</v>
      </c>
      <c r="F855" s="54"/>
      <c r="G855" s="73">
        <f t="shared" si="189"/>
        <v>0</v>
      </c>
    </row>
    <row r="856" spans="1:7" ht="20.399999999999999" x14ac:dyDescent="0.3">
      <c r="A856" s="71">
        <f t="shared" si="193"/>
        <v>628</v>
      </c>
      <c r="B856" s="20"/>
      <c r="C856" s="51" t="s">
        <v>664</v>
      </c>
      <c r="D856" s="37" t="s">
        <v>614</v>
      </c>
      <c r="E856" s="38">
        <v>12</v>
      </c>
      <c r="F856" s="54"/>
      <c r="G856" s="73">
        <f t="shared" si="189"/>
        <v>0</v>
      </c>
    </row>
    <row r="857" spans="1:7" s="148" customFormat="1" x14ac:dyDescent="0.3">
      <c r="A857" s="192"/>
      <c r="B857" s="193"/>
      <c r="C857" s="193"/>
      <c r="D857" s="193"/>
      <c r="E857" s="193"/>
      <c r="F857" s="194"/>
      <c r="G857" s="154"/>
    </row>
    <row r="858" spans="1:7" s="148" customFormat="1" x14ac:dyDescent="0.3">
      <c r="A858" s="71">
        <v>629</v>
      </c>
      <c r="B858" s="150"/>
      <c r="C858" s="151" t="s">
        <v>1157</v>
      </c>
      <c r="D858" s="152" t="s">
        <v>1158</v>
      </c>
      <c r="E858" s="153">
        <v>20</v>
      </c>
      <c r="F858" s="149"/>
      <c r="G858" s="73">
        <f t="shared" ref="G858:G859" si="194">ROUND(E858*F858,2)</f>
        <v>0</v>
      </c>
    </row>
    <row r="859" spans="1:7" s="148" customFormat="1" x14ac:dyDescent="0.3">
      <c r="A859" s="71">
        <v>630</v>
      </c>
      <c r="B859" s="150"/>
      <c r="C859" s="151" t="s">
        <v>1159</v>
      </c>
      <c r="D859" s="152" t="s">
        <v>1158</v>
      </c>
      <c r="E859" s="153">
        <v>20</v>
      </c>
      <c r="F859" s="149"/>
      <c r="G859" s="73">
        <f t="shared" si="194"/>
        <v>0</v>
      </c>
    </row>
    <row r="860" spans="1:7" ht="15" thickBot="1" x14ac:dyDescent="0.35">
      <c r="A860" s="201" t="s">
        <v>702</v>
      </c>
      <c r="B860" s="202"/>
      <c r="C860" s="202"/>
      <c r="D860" s="202"/>
      <c r="E860" s="202"/>
      <c r="F860" s="202"/>
      <c r="G860" s="64"/>
    </row>
    <row r="861" spans="1:7" s="53" customFormat="1" x14ac:dyDescent="0.3">
      <c r="A861" s="140" t="s">
        <v>701</v>
      </c>
      <c r="B861" s="162" t="s">
        <v>700</v>
      </c>
      <c r="C861" s="163"/>
      <c r="D861" s="163"/>
      <c r="E861" s="163"/>
      <c r="F861" s="164"/>
      <c r="G861" s="119"/>
    </row>
    <row r="862" spans="1:7" s="53" customFormat="1" ht="23.4" customHeight="1" x14ac:dyDescent="0.3">
      <c r="A862" s="141" t="s">
        <v>707</v>
      </c>
      <c r="B862" s="101"/>
      <c r="C862" s="195" t="s">
        <v>924</v>
      </c>
      <c r="D862" s="196"/>
      <c r="E862" s="196"/>
      <c r="F862" s="197"/>
      <c r="G862" s="63"/>
    </row>
    <row r="863" spans="1:7" s="53" customFormat="1" x14ac:dyDescent="0.3">
      <c r="A863" s="141" t="s">
        <v>708</v>
      </c>
      <c r="B863" s="58"/>
      <c r="C863" s="97" t="s">
        <v>709</v>
      </c>
      <c r="D863" s="14"/>
      <c r="E863" s="15"/>
      <c r="F863" s="14"/>
      <c r="G863" s="67"/>
    </row>
    <row r="864" spans="1:7" s="53" customFormat="1" ht="20.399999999999999" x14ac:dyDescent="0.3">
      <c r="A864" s="136">
        <v>631</v>
      </c>
      <c r="B864" s="58"/>
      <c r="C864" s="98" t="s">
        <v>710</v>
      </c>
      <c r="D864" s="14" t="s">
        <v>9</v>
      </c>
      <c r="E864" s="15">
        <v>1.0069999999999999</v>
      </c>
      <c r="F864" s="14"/>
      <c r="G864" s="67"/>
    </row>
    <row r="865" spans="1:7" s="53" customFormat="1" ht="20.399999999999999" x14ac:dyDescent="0.3">
      <c r="A865" s="136">
        <f>1+A864</f>
        <v>632</v>
      </c>
      <c r="B865" s="58"/>
      <c r="C865" s="98" t="s">
        <v>711</v>
      </c>
      <c r="D865" s="14" t="s">
        <v>36</v>
      </c>
      <c r="E865" s="15">
        <v>524.26800000000003</v>
      </c>
      <c r="F865" s="14"/>
      <c r="G865" s="67"/>
    </row>
    <row r="866" spans="1:7" s="53" customFormat="1" ht="30.6" x14ac:dyDescent="0.3">
      <c r="A866" s="136">
        <f t="shared" ref="A866:A921" si="195">1+A865</f>
        <v>633</v>
      </c>
      <c r="B866" s="58"/>
      <c r="C866" s="98" t="s">
        <v>712</v>
      </c>
      <c r="D866" s="14" t="s">
        <v>36</v>
      </c>
      <c r="E866" s="15">
        <v>121.467</v>
      </c>
      <c r="F866" s="14"/>
      <c r="G866" s="67"/>
    </row>
    <row r="867" spans="1:7" s="53" customFormat="1" ht="20.399999999999999" x14ac:dyDescent="0.3">
      <c r="A867" s="136">
        <f t="shared" si="195"/>
        <v>634</v>
      </c>
      <c r="B867" s="58"/>
      <c r="C867" s="98" t="s">
        <v>713</v>
      </c>
      <c r="D867" s="14" t="s">
        <v>38</v>
      </c>
      <c r="E867" s="15">
        <v>1214.67</v>
      </c>
      <c r="F867" s="14"/>
      <c r="G867" s="67"/>
    </row>
    <row r="868" spans="1:7" s="61" customFormat="1" x14ac:dyDescent="0.3">
      <c r="A868" s="136">
        <f t="shared" si="195"/>
        <v>635</v>
      </c>
      <c r="B868" s="59"/>
      <c r="C868" s="98" t="s">
        <v>714</v>
      </c>
      <c r="D868" s="14" t="s">
        <v>193</v>
      </c>
      <c r="E868" s="15">
        <v>86</v>
      </c>
      <c r="F868" s="14"/>
      <c r="G868" s="67"/>
    </row>
    <row r="869" spans="1:7" s="61" customFormat="1" x14ac:dyDescent="0.3">
      <c r="A869" s="136">
        <f t="shared" si="195"/>
        <v>636</v>
      </c>
      <c r="B869" s="59"/>
      <c r="C869" s="98" t="s">
        <v>715</v>
      </c>
      <c r="D869" s="14" t="s">
        <v>716</v>
      </c>
      <c r="E869" s="15">
        <v>103.2</v>
      </c>
      <c r="F869" s="14"/>
      <c r="G869" s="67"/>
    </row>
    <row r="870" spans="1:7" s="61" customFormat="1" ht="20.399999999999999" x14ac:dyDescent="0.3">
      <c r="A870" s="136">
        <f t="shared" si="195"/>
        <v>637</v>
      </c>
      <c r="B870" s="59"/>
      <c r="C870" s="98" t="s">
        <v>717</v>
      </c>
      <c r="D870" s="14" t="s">
        <v>49</v>
      </c>
      <c r="E870" s="15">
        <v>137.5</v>
      </c>
      <c r="F870" s="14"/>
      <c r="G870" s="67"/>
    </row>
    <row r="871" spans="1:7" s="61" customFormat="1" x14ac:dyDescent="0.3">
      <c r="A871" s="136">
        <f t="shared" si="195"/>
        <v>638</v>
      </c>
      <c r="B871" s="59"/>
      <c r="C871" s="98" t="s">
        <v>718</v>
      </c>
      <c r="D871" s="14" t="s">
        <v>36</v>
      </c>
      <c r="E871" s="15">
        <v>36.549999999999997</v>
      </c>
      <c r="F871" s="14"/>
      <c r="G871" s="67"/>
    </row>
    <row r="872" spans="1:7" s="61" customFormat="1" x14ac:dyDescent="0.3">
      <c r="A872" s="136">
        <f t="shared" si="195"/>
        <v>639</v>
      </c>
      <c r="B872" s="59"/>
      <c r="C872" s="98" t="s">
        <v>719</v>
      </c>
      <c r="D872" s="14" t="s">
        <v>49</v>
      </c>
      <c r="E872" s="15">
        <v>316</v>
      </c>
      <c r="F872" s="14"/>
      <c r="G872" s="67"/>
    </row>
    <row r="873" spans="1:7" s="61" customFormat="1" x14ac:dyDescent="0.3">
      <c r="A873" s="136">
        <f t="shared" si="195"/>
        <v>640</v>
      </c>
      <c r="B873" s="59"/>
      <c r="C873" s="98" t="s">
        <v>720</v>
      </c>
      <c r="D873" s="14" t="s">
        <v>49</v>
      </c>
      <c r="E873" s="15">
        <v>15</v>
      </c>
      <c r="F873" s="14"/>
      <c r="G873" s="67"/>
    </row>
    <row r="874" spans="1:7" s="61" customFormat="1" x14ac:dyDescent="0.3">
      <c r="A874" s="136">
        <f t="shared" si="195"/>
        <v>641</v>
      </c>
      <c r="B874" s="59"/>
      <c r="C874" s="98" t="s">
        <v>721</v>
      </c>
      <c r="D874" s="14" t="s">
        <v>49</v>
      </c>
      <c r="E874" s="15">
        <v>33</v>
      </c>
      <c r="F874" s="14"/>
      <c r="G874" s="67"/>
    </row>
    <row r="875" spans="1:7" s="61" customFormat="1" x14ac:dyDescent="0.3">
      <c r="A875" s="136">
        <f t="shared" si="195"/>
        <v>642</v>
      </c>
      <c r="B875" s="59"/>
      <c r="C875" s="98" t="s">
        <v>722</v>
      </c>
      <c r="D875" s="14" t="s">
        <v>49</v>
      </c>
      <c r="E875" s="15">
        <v>2</v>
      </c>
      <c r="F875" s="14"/>
      <c r="G875" s="67"/>
    </row>
    <row r="876" spans="1:7" s="61" customFormat="1" ht="20.399999999999999" x14ac:dyDescent="0.3">
      <c r="A876" s="136">
        <f t="shared" si="195"/>
        <v>643</v>
      </c>
      <c r="B876" s="59"/>
      <c r="C876" s="98" t="s">
        <v>723</v>
      </c>
      <c r="D876" s="14" t="s">
        <v>612</v>
      </c>
      <c r="E876" s="15">
        <v>26.332999999999998</v>
      </c>
      <c r="F876" s="14"/>
      <c r="G876" s="67"/>
    </row>
    <row r="877" spans="1:7" s="61" customFormat="1" ht="20.399999999999999" x14ac:dyDescent="0.3">
      <c r="A877" s="136">
        <f t="shared" si="195"/>
        <v>644</v>
      </c>
      <c r="B877" s="59"/>
      <c r="C877" s="98" t="s">
        <v>724</v>
      </c>
      <c r="D877" s="14" t="s">
        <v>612</v>
      </c>
      <c r="E877" s="15">
        <v>2.7080000000000002</v>
      </c>
      <c r="F877" s="14"/>
      <c r="G877" s="67"/>
    </row>
    <row r="878" spans="1:7" s="61" customFormat="1" x14ac:dyDescent="0.3">
      <c r="A878" s="136">
        <f t="shared" si="195"/>
        <v>645</v>
      </c>
      <c r="B878" s="59"/>
      <c r="C878" s="98" t="s">
        <v>725</v>
      </c>
      <c r="D878" s="14" t="s">
        <v>612</v>
      </c>
      <c r="E878" s="15">
        <v>18</v>
      </c>
      <c r="F878" s="14"/>
      <c r="G878" s="67"/>
    </row>
    <row r="879" spans="1:7" s="61" customFormat="1" x14ac:dyDescent="0.3">
      <c r="A879" s="136">
        <f t="shared" si="195"/>
        <v>646</v>
      </c>
      <c r="B879" s="59"/>
      <c r="C879" s="98" t="s">
        <v>726</v>
      </c>
      <c r="D879" s="14" t="s">
        <v>612</v>
      </c>
      <c r="E879" s="15">
        <v>4</v>
      </c>
      <c r="F879" s="14"/>
      <c r="G879" s="67"/>
    </row>
    <row r="880" spans="1:7" s="61" customFormat="1" x14ac:dyDescent="0.3">
      <c r="A880" s="136">
        <f t="shared" si="195"/>
        <v>647</v>
      </c>
      <c r="B880" s="59"/>
      <c r="C880" s="98" t="s">
        <v>727</v>
      </c>
      <c r="D880" s="14" t="s">
        <v>612</v>
      </c>
      <c r="E880" s="15">
        <v>7</v>
      </c>
      <c r="F880" s="14"/>
      <c r="G880" s="67"/>
    </row>
    <row r="881" spans="1:7" s="61" customFormat="1" x14ac:dyDescent="0.3">
      <c r="A881" s="136">
        <f t="shared" si="195"/>
        <v>648</v>
      </c>
      <c r="B881" s="59"/>
      <c r="C881" s="98" t="s">
        <v>728</v>
      </c>
      <c r="D881" s="14" t="s">
        <v>612</v>
      </c>
      <c r="E881" s="15">
        <v>2</v>
      </c>
      <c r="F881" s="14"/>
      <c r="G881" s="67"/>
    </row>
    <row r="882" spans="1:7" s="61" customFormat="1" x14ac:dyDescent="0.3">
      <c r="A882" s="136">
        <f t="shared" si="195"/>
        <v>649</v>
      </c>
      <c r="B882" s="59"/>
      <c r="C882" s="98" t="s">
        <v>729</v>
      </c>
      <c r="D882" s="14" t="s">
        <v>290</v>
      </c>
      <c r="E882" s="15">
        <v>5</v>
      </c>
      <c r="F882" s="14"/>
      <c r="G882" s="67"/>
    </row>
    <row r="883" spans="1:7" s="61" customFormat="1" x14ac:dyDescent="0.3">
      <c r="A883" s="136">
        <f t="shared" si="195"/>
        <v>650</v>
      </c>
      <c r="B883" s="59"/>
      <c r="C883" s="98" t="s">
        <v>730</v>
      </c>
      <c r="D883" s="14" t="s">
        <v>290</v>
      </c>
      <c r="E883" s="15">
        <v>8</v>
      </c>
      <c r="F883" s="14"/>
      <c r="G883" s="67"/>
    </row>
    <row r="884" spans="1:7" s="61" customFormat="1" ht="20.399999999999999" x14ac:dyDescent="0.3">
      <c r="A884" s="136">
        <f t="shared" si="195"/>
        <v>651</v>
      </c>
      <c r="B884" s="59"/>
      <c r="C884" s="98" t="s">
        <v>731</v>
      </c>
      <c r="D884" s="14" t="s">
        <v>290</v>
      </c>
      <c r="E884" s="15">
        <v>3</v>
      </c>
      <c r="F884" s="14"/>
      <c r="G884" s="67"/>
    </row>
    <row r="885" spans="1:7" s="61" customFormat="1" x14ac:dyDescent="0.3">
      <c r="A885" s="136">
        <f t="shared" si="195"/>
        <v>652</v>
      </c>
      <c r="B885" s="59"/>
      <c r="C885" s="98" t="s">
        <v>732</v>
      </c>
      <c r="D885" s="14" t="s">
        <v>290</v>
      </c>
      <c r="E885" s="15">
        <v>2</v>
      </c>
      <c r="F885" s="14"/>
      <c r="G885" s="67"/>
    </row>
    <row r="886" spans="1:7" s="61" customFormat="1" x14ac:dyDescent="0.3">
      <c r="A886" s="136">
        <f t="shared" si="195"/>
        <v>653</v>
      </c>
      <c r="B886" s="59"/>
      <c r="C886" s="98" t="s">
        <v>733</v>
      </c>
      <c r="D886" s="14" t="s">
        <v>193</v>
      </c>
      <c r="E886" s="15">
        <v>2</v>
      </c>
      <c r="F886" s="14"/>
      <c r="G886" s="67"/>
    </row>
    <row r="887" spans="1:7" s="61" customFormat="1" x14ac:dyDescent="0.3">
      <c r="A887" s="136">
        <f t="shared" si="195"/>
        <v>654</v>
      </c>
      <c r="B887" s="59"/>
      <c r="C887" s="98" t="s">
        <v>734</v>
      </c>
      <c r="D887" s="14" t="s">
        <v>193</v>
      </c>
      <c r="E887" s="15">
        <v>4</v>
      </c>
      <c r="F887" s="14"/>
      <c r="G887" s="67"/>
    </row>
    <row r="888" spans="1:7" s="61" customFormat="1" x14ac:dyDescent="0.3">
      <c r="A888" s="136">
        <f t="shared" si="195"/>
        <v>655</v>
      </c>
      <c r="B888" s="59"/>
      <c r="C888" s="98" t="s">
        <v>735</v>
      </c>
      <c r="D888" s="14" t="s">
        <v>193</v>
      </c>
      <c r="E888" s="15">
        <v>1</v>
      </c>
      <c r="F888" s="14"/>
      <c r="G888" s="67"/>
    </row>
    <row r="889" spans="1:7" s="61" customFormat="1" x14ac:dyDescent="0.3">
      <c r="A889" s="136">
        <f t="shared" si="195"/>
        <v>656</v>
      </c>
      <c r="B889" s="59"/>
      <c r="C889" s="98" t="s">
        <v>736</v>
      </c>
      <c r="D889" s="14" t="s">
        <v>193</v>
      </c>
      <c r="E889" s="15">
        <v>1</v>
      </c>
      <c r="F889" s="14"/>
      <c r="G889" s="67"/>
    </row>
    <row r="890" spans="1:7" s="61" customFormat="1" x14ac:dyDescent="0.3">
      <c r="A890" s="136">
        <f t="shared" si="195"/>
        <v>657</v>
      </c>
      <c r="B890" s="59"/>
      <c r="C890" s="98" t="s">
        <v>737</v>
      </c>
      <c r="D890" s="14" t="s">
        <v>612</v>
      </c>
      <c r="E890" s="15">
        <v>1</v>
      </c>
      <c r="F890" s="14"/>
      <c r="G890" s="67"/>
    </row>
    <row r="891" spans="1:7" s="61" customFormat="1" x14ac:dyDescent="0.3">
      <c r="A891" s="136">
        <f t="shared" si="195"/>
        <v>658</v>
      </c>
      <c r="B891" s="59"/>
      <c r="C891" s="98" t="s">
        <v>738</v>
      </c>
      <c r="D891" s="14" t="s">
        <v>193</v>
      </c>
      <c r="E891" s="15">
        <v>1</v>
      </c>
      <c r="F891" s="14"/>
      <c r="G891" s="67"/>
    </row>
    <row r="892" spans="1:7" s="61" customFormat="1" x14ac:dyDescent="0.3">
      <c r="A892" s="136">
        <f t="shared" si="195"/>
        <v>659</v>
      </c>
      <c r="B892" s="59"/>
      <c r="C892" s="98" t="s">
        <v>739</v>
      </c>
      <c r="D892" s="14" t="s">
        <v>193</v>
      </c>
      <c r="E892" s="15">
        <v>1</v>
      </c>
      <c r="F892" s="14"/>
      <c r="G892" s="67"/>
    </row>
    <row r="893" spans="1:7" s="61" customFormat="1" x14ac:dyDescent="0.3">
      <c r="A893" s="136">
        <f t="shared" si="195"/>
        <v>660</v>
      </c>
      <c r="B893" s="59"/>
      <c r="C893" s="98" t="s">
        <v>740</v>
      </c>
      <c r="D893" s="14" t="s">
        <v>193</v>
      </c>
      <c r="E893" s="15">
        <v>16</v>
      </c>
      <c r="F893" s="14"/>
      <c r="G893" s="67"/>
    </row>
    <row r="894" spans="1:7" s="61" customFormat="1" x14ac:dyDescent="0.3">
      <c r="A894" s="136">
        <f t="shared" si="195"/>
        <v>661</v>
      </c>
      <c r="B894" s="59"/>
      <c r="C894" s="98" t="s">
        <v>741</v>
      </c>
      <c r="D894" s="14" t="s">
        <v>193</v>
      </c>
      <c r="E894" s="15">
        <v>1</v>
      </c>
      <c r="F894" s="14"/>
      <c r="G894" s="67"/>
    </row>
    <row r="895" spans="1:7" s="61" customFormat="1" x14ac:dyDescent="0.3">
      <c r="A895" s="136">
        <f t="shared" si="195"/>
        <v>662</v>
      </c>
      <c r="B895" s="59"/>
      <c r="C895" s="98" t="s">
        <v>742</v>
      </c>
      <c r="D895" s="14" t="s">
        <v>193</v>
      </c>
      <c r="E895" s="15">
        <v>4</v>
      </c>
      <c r="F895" s="14"/>
      <c r="G895" s="67"/>
    </row>
    <row r="896" spans="1:7" s="61" customFormat="1" x14ac:dyDescent="0.3">
      <c r="A896" s="136">
        <f t="shared" si="195"/>
        <v>663</v>
      </c>
      <c r="B896" s="59"/>
      <c r="C896" s="98" t="s">
        <v>743</v>
      </c>
      <c r="D896" s="14" t="s">
        <v>612</v>
      </c>
      <c r="E896" s="15">
        <v>2</v>
      </c>
      <c r="F896" s="14"/>
      <c r="G896" s="67"/>
    </row>
    <row r="897" spans="1:7" s="61" customFormat="1" x14ac:dyDescent="0.3">
      <c r="A897" s="136">
        <f t="shared" si="195"/>
        <v>664</v>
      </c>
      <c r="B897" s="59"/>
      <c r="C897" s="98" t="s">
        <v>744</v>
      </c>
      <c r="D897" s="14" t="s">
        <v>612</v>
      </c>
      <c r="E897" s="15">
        <v>1</v>
      </c>
      <c r="F897" s="14"/>
      <c r="G897" s="67"/>
    </row>
    <row r="898" spans="1:7" s="61" customFormat="1" x14ac:dyDescent="0.3">
      <c r="A898" s="136">
        <f t="shared" si="195"/>
        <v>665</v>
      </c>
      <c r="B898" s="59"/>
      <c r="C898" s="98" t="s">
        <v>746</v>
      </c>
      <c r="D898" s="14" t="s">
        <v>612</v>
      </c>
      <c r="E898" s="15">
        <v>1</v>
      </c>
      <c r="F898" s="14"/>
      <c r="G898" s="67"/>
    </row>
    <row r="899" spans="1:7" s="61" customFormat="1" x14ac:dyDescent="0.3">
      <c r="A899" s="136">
        <f t="shared" si="195"/>
        <v>666</v>
      </c>
      <c r="B899" s="59"/>
      <c r="C899" s="98" t="s">
        <v>745</v>
      </c>
      <c r="D899" s="14" t="s">
        <v>612</v>
      </c>
      <c r="E899" s="15">
        <v>1</v>
      </c>
      <c r="F899" s="14"/>
      <c r="G899" s="67"/>
    </row>
    <row r="900" spans="1:7" s="61" customFormat="1" x14ac:dyDescent="0.3">
      <c r="A900" s="136">
        <f t="shared" si="195"/>
        <v>667</v>
      </c>
      <c r="B900" s="59"/>
      <c r="C900" s="98" t="s">
        <v>747</v>
      </c>
      <c r="D900" s="14" t="s">
        <v>612</v>
      </c>
      <c r="E900" s="15">
        <v>1</v>
      </c>
      <c r="F900" s="14"/>
      <c r="G900" s="67"/>
    </row>
    <row r="901" spans="1:7" s="61" customFormat="1" x14ac:dyDescent="0.3">
      <c r="A901" s="136">
        <f t="shared" si="195"/>
        <v>668</v>
      </c>
      <c r="B901" s="59"/>
      <c r="C901" s="98" t="s">
        <v>748</v>
      </c>
      <c r="D901" s="14" t="s">
        <v>612</v>
      </c>
      <c r="E901" s="15">
        <v>1</v>
      </c>
      <c r="F901" s="14"/>
      <c r="G901" s="67"/>
    </row>
    <row r="902" spans="1:7" s="61" customFormat="1" x14ac:dyDescent="0.3">
      <c r="A902" s="136">
        <f t="shared" si="195"/>
        <v>669</v>
      </c>
      <c r="B902" s="59"/>
      <c r="C902" s="98" t="s">
        <v>749</v>
      </c>
      <c r="D902" s="14" t="s">
        <v>612</v>
      </c>
      <c r="E902" s="15">
        <v>1</v>
      </c>
      <c r="F902" s="14"/>
      <c r="G902" s="67"/>
    </row>
    <row r="903" spans="1:7" s="61" customFormat="1" x14ac:dyDescent="0.3">
      <c r="A903" s="136">
        <f t="shared" si="195"/>
        <v>670</v>
      </c>
      <c r="B903" s="59"/>
      <c r="C903" s="98" t="s">
        <v>750</v>
      </c>
      <c r="D903" s="14" t="s">
        <v>612</v>
      </c>
      <c r="E903" s="15">
        <v>1</v>
      </c>
      <c r="F903" s="14"/>
      <c r="G903" s="67"/>
    </row>
    <row r="904" spans="1:7" s="61" customFormat="1" x14ac:dyDescent="0.3">
      <c r="A904" s="136">
        <f t="shared" si="195"/>
        <v>671</v>
      </c>
      <c r="B904" s="59"/>
      <c r="C904" s="98" t="s">
        <v>751</v>
      </c>
      <c r="D904" s="14" t="s">
        <v>612</v>
      </c>
      <c r="E904" s="15">
        <v>1</v>
      </c>
      <c r="F904" s="14"/>
      <c r="G904" s="67"/>
    </row>
    <row r="905" spans="1:7" s="61" customFormat="1" x14ac:dyDescent="0.3">
      <c r="A905" s="136">
        <f t="shared" si="195"/>
        <v>672</v>
      </c>
      <c r="B905" s="59"/>
      <c r="C905" s="98" t="s">
        <v>752</v>
      </c>
      <c r="D905" s="14" t="s">
        <v>612</v>
      </c>
      <c r="E905" s="15">
        <v>1</v>
      </c>
      <c r="F905" s="14"/>
      <c r="G905" s="67"/>
    </row>
    <row r="906" spans="1:7" s="61" customFormat="1" x14ac:dyDescent="0.3">
      <c r="A906" s="136">
        <f t="shared" si="195"/>
        <v>673</v>
      </c>
      <c r="B906" s="59"/>
      <c r="C906" s="98" t="s">
        <v>753</v>
      </c>
      <c r="D906" s="14" t="s">
        <v>612</v>
      </c>
      <c r="E906" s="15">
        <v>1</v>
      </c>
      <c r="F906" s="14"/>
      <c r="G906" s="67"/>
    </row>
    <row r="907" spans="1:7" s="61" customFormat="1" x14ac:dyDescent="0.3">
      <c r="A907" s="136">
        <f t="shared" si="195"/>
        <v>674</v>
      </c>
      <c r="B907" s="59"/>
      <c r="C907" s="98" t="s">
        <v>754</v>
      </c>
      <c r="D907" s="14" t="s">
        <v>290</v>
      </c>
      <c r="E907" s="15">
        <v>1</v>
      </c>
      <c r="F907" s="14"/>
      <c r="G907" s="67"/>
    </row>
    <row r="908" spans="1:7" s="61" customFormat="1" x14ac:dyDescent="0.3">
      <c r="A908" s="136">
        <f t="shared" si="195"/>
        <v>675</v>
      </c>
      <c r="B908" s="59"/>
      <c r="C908" s="98" t="s">
        <v>755</v>
      </c>
      <c r="D908" s="14" t="s">
        <v>49</v>
      </c>
      <c r="E908" s="15">
        <v>2</v>
      </c>
      <c r="F908" s="14"/>
      <c r="G908" s="67"/>
    </row>
    <row r="909" spans="1:7" s="61" customFormat="1" x14ac:dyDescent="0.3">
      <c r="A909" s="136">
        <f t="shared" si="195"/>
        <v>676</v>
      </c>
      <c r="B909" s="59"/>
      <c r="C909" s="98" t="s">
        <v>756</v>
      </c>
      <c r="D909" s="14" t="s">
        <v>49</v>
      </c>
      <c r="E909" s="15">
        <v>10</v>
      </c>
      <c r="F909" s="14"/>
      <c r="G909" s="67"/>
    </row>
    <row r="910" spans="1:7" s="61" customFormat="1" x14ac:dyDescent="0.3">
      <c r="A910" s="136">
        <f t="shared" si="195"/>
        <v>677</v>
      </c>
      <c r="B910" s="59"/>
      <c r="C910" s="98" t="s">
        <v>757</v>
      </c>
      <c r="D910" s="14" t="s">
        <v>49</v>
      </c>
      <c r="E910" s="15">
        <v>37.5</v>
      </c>
      <c r="F910" s="14"/>
      <c r="G910" s="67"/>
    </row>
    <row r="911" spans="1:7" s="61" customFormat="1" x14ac:dyDescent="0.3">
      <c r="A911" s="136">
        <f t="shared" si="195"/>
        <v>678</v>
      </c>
      <c r="B911" s="59"/>
      <c r="C911" s="98" t="s">
        <v>758</v>
      </c>
      <c r="D911" s="14" t="s">
        <v>49</v>
      </c>
      <c r="E911" s="15">
        <v>49.5</v>
      </c>
      <c r="F911" s="14"/>
      <c r="G911" s="67"/>
    </row>
    <row r="912" spans="1:7" s="61" customFormat="1" ht="20.399999999999999" x14ac:dyDescent="0.3">
      <c r="A912" s="136">
        <f t="shared" si="195"/>
        <v>679</v>
      </c>
      <c r="B912" s="59"/>
      <c r="C912" s="98" t="s">
        <v>759</v>
      </c>
      <c r="D912" s="60" t="s">
        <v>760</v>
      </c>
      <c r="E912" s="15">
        <v>2.5179999999999998</v>
      </c>
      <c r="F912" s="14"/>
      <c r="G912" s="67"/>
    </row>
    <row r="913" spans="1:7" s="61" customFormat="1" x14ac:dyDescent="0.3">
      <c r="A913" s="136">
        <f t="shared" si="195"/>
        <v>680</v>
      </c>
      <c r="B913" s="59"/>
      <c r="C913" s="98" t="s">
        <v>761</v>
      </c>
      <c r="D913" s="14" t="s">
        <v>763</v>
      </c>
      <c r="E913" s="15">
        <v>2.5179999999999998</v>
      </c>
      <c r="F913" s="14"/>
      <c r="G913" s="67"/>
    </row>
    <row r="914" spans="1:7" s="61" customFormat="1" x14ac:dyDescent="0.3">
      <c r="A914" s="136">
        <f t="shared" si="195"/>
        <v>681</v>
      </c>
      <c r="B914" s="59"/>
      <c r="C914" s="98" t="s">
        <v>762</v>
      </c>
      <c r="D914" s="14" t="s">
        <v>763</v>
      </c>
      <c r="E914" s="15">
        <v>2.5179999999999998</v>
      </c>
      <c r="F914" s="14"/>
      <c r="G914" s="67"/>
    </row>
    <row r="915" spans="1:7" s="61" customFormat="1" ht="20.399999999999999" x14ac:dyDescent="0.3">
      <c r="A915" s="136">
        <f t="shared" si="195"/>
        <v>682</v>
      </c>
      <c r="B915" s="59"/>
      <c r="C915" s="98" t="s">
        <v>764</v>
      </c>
      <c r="D915" s="14" t="s">
        <v>49</v>
      </c>
      <c r="E915" s="15">
        <v>366</v>
      </c>
      <c r="F915" s="14"/>
      <c r="G915" s="67"/>
    </row>
    <row r="916" spans="1:7" s="61" customFormat="1" x14ac:dyDescent="0.3">
      <c r="A916" s="136">
        <f t="shared" si="195"/>
        <v>683</v>
      </c>
      <c r="B916" s="59"/>
      <c r="C916" s="98" t="s">
        <v>765</v>
      </c>
      <c r="D916" s="14" t="s">
        <v>36</v>
      </c>
      <c r="E916" s="15">
        <v>159.154</v>
      </c>
      <c r="F916" s="14"/>
      <c r="G916" s="67"/>
    </row>
    <row r="917" spans="1:7" s="61" customFormat="1" ht="20.399999999999999" x14ac:dyDescent="0.3">
      <c r="A917" s="136">
        <f t="shared" si="195"/>
        <v>684</v>
      </c>
      <c r="B917" s="59"/>
      <c r="C917" s="98" t="s">
        <v>766</v>
      </c>
      <c r="D917" s="14" t="s">
        <v>36</v>
      </c>
      <c r="E917" s="15">
        <v>450.03100000000001</v>
      </c>
      <c r="F917" s="14"/>
      <c r="G917" s="67"/>
    </row>
    <row r="918" spans="1:7" s="61" customFormat="1" x14ac:dyDescent="0.3">
      <c r="A918" s="136">
        <f t="shared" si="195"/>
        <v>685</v>
      </c>
      <c r="B918" s="59"/>
      <c r="C918" s="98" t="s">
        <v>767</v>
      </c>
      <c r="D918" s="14" t="s">
        <v>36</v>
      </c>
      <c r="E918" s="15">
        <v>609.18499999999995</v>
      </c>
      <c r="F918" s="14"/>
      <c r="G918" s="67"/>
    </row>
    <row r="919" spans="1:7" s="61" customFormat="1" ht="30.6" x14ac:dyDescent="0.3">
      <c r="A919" s="136">
        <f t="shared" si="195"/>
        <v>686</v>
      </c>
      <c r="B919" s="59"/>
      <c r="C919" s="98" t="s">
        <v>768</v>
      </c>
      <c r="D919" s="14" t="s">
        <v>36</v>
      </c>
      <c r="E919" s="15">
        <v>195.70400000000001</v>
      </c>
      <c r="F919" s="14"/>
      <c r="G919" s="67"/>
    </row>
    <row r="920" spans="1:7" s="61" customFormat="1" x14ac:dyDescent="0.3">
      <c r="A920" s="136">
        <f t="shared" si="195"/>
        <v>687</v>
      </c>
      <c r="B920" s="59"/>
      <c r="C920" s="98" t="s">
        <v>769</v>
      </c>
      <c r="D920" s="14" t="s">
        <v>57</v>
      </c>
      <c r="E920" s="15">
        <v>313.12599999999998</v>
      </c>
      <c r="F920" s="14"/>
      <c r="G920" s="67"/>
    </row>
    <row r="921" spans="1:7" s="61" customFormat="1" x14ac:dyDescent="0.3">
      <c r="A921" s="136">
        <f t="shared" si="195"/>
        <v>688</v>
      </c>
      <c r="B921" s="59"/>
      <c r="C921" s="98" t="s">
        <v>770</v>
      </c>
      <c r="D921" s="14" t="s">
        <v>290</v>
      </c>
      <c r="E921" s="15">
        <v>15</v>
      </c>
      <c r="F921" s="14"/>
      <c r="G921" s="67"/>
    </row>
    <row r="922" spans="1:7" s="61" customFormat="1" ht="30.6" x14ac:dyDescent="0.3">
      <c r="A922" s="141" t="s">
        <v>771</v>
      </c>
      <c r="B922" s="59"/>
      <c r="C922" s="104" t="s">
        <v>925</v>
      </c>
      <c r="D922" s="14"/>
      <c r="E922" s="15"/>
      <c r="F922" s="14"/>
      <c r="G922" s="67"/>
    </row>
    <row r="923" spans="1:7" s="61" customFormat="1" x14ac:dyDescent="0.3">
      <c r="A923" s="141" t="s">
        <v>772</v>
      </c>
      <c r="B923" s="59"/>
      <c r="C923" s="104" t="s">
        <v>773</v>
      </c>
      <c r="D923" s="14"/>
      <c r="E923" s="15"/>
      <c r="F923" s="14"/>
      <c r="G923" s="67"/>
    </row>
    <row r="924" spans="1:7" s="61" customFormat="1" x14ac:dyDescent="0.3">
      <c r="A924" s="136">
        <v>689</v>
      </c>
      <c r="B924" s="59"/>
      <c r="C924" s="98" t="s">
        <v>787</v>
      </c>
      <c r="D924" s="14" t="s">
        <v>9</v>
      </c>
      <c r="E924" s="15">
        <v>0.85</v>
      </c>
      <c r="F924" s="14"/>
      <c r="G924" s="67"/>
    </row>
    <row r="925" spans="1:7" s="94" customFormat="1" x14ac:dyDescent="0.3">
      <c r="A925" s="136">
        <f>1+A924</f>
        <v>690</v>
      </c>
      <c r="B925" s="96"/>
      <c r="C925" s="98" t="s">
        <v>780</v>
      </c>
      <c r="D925" s="14" t="s">
        <v>49</v>
      </c>
      <c r="E925" s="15">
        <v>25</v>
      </c>
      <c r="F925" s="14"/>
      <c r="G925" s="93"/>
    </row>
    <row r="926" spans="1:7" s="94" customFormat="1" ht="20.399999999999999" x14ac:dyDescent="0.3">
      <c r="A926" s="136">
        <f t="shared" ref="A926:A930" si="196">1+A925</f>
        <v>691</v>
      </c>
      <c r="B926" s="96"/>
      <c r="C926" s="98" t="s">
        <v>814</v>
      </c>
      <c r="D926" s="14" t="s">
        <v>57</v>
      </c>
      <c r="E926" s="15">
        <v>0.6</v>
      </c>
      <c r="F926" s="14"/>
      <c r="G926" s="93"/>
    </row>
    <row r="927" spans="1:7" s="94" customFormat="1" x14ac:dyDescent="0.3">
      <c r="A927" s="136">
        <f t="shared" si="196"/>
        <v>692</v>
      </c>
      <c r="B927" s="96"/>
      <c r="C927" s="98" t="s">
        <v>781</v>
      </c>
      <c r="D927" s="14" t="s">
        <v>193</v>
      </c>
      <c r="E927" s="15">
        <v>2</v>
      </c>
      <c r="F927" s="14"/>
      <c r="G927" s="93"/>
    </row>
    <row r="928" spans="1:7" s="94" customFormat="1" x14ac:dyDescent="0.3">
      <c r="A928" s="136">
        <f t="shared" si="196"/>
        <v>693</v>
      </c>
      <c r="B928" s="96"/>
      <c r="C928" s="98" t="s">
        <v>782</v>
      </c>
      <c r="D928" s="14" t="s">
        <v>193</v>
      </c>
      <c r="E928" s="15">
        <v>1</v>
      </c>
      <c r="F928" s="14"/>
      <c r="G928" s="93"/>
    </row>
    <row r="929" spans="1:7" s="94" customFormat="1" x14ac:dyDescent="0.3">
      <c r="A929" s="136">
        <f t="shared" si="196"/>
        <v>694</v>
      </c>
      <c r="B929" s="96"/>
      <c r="C929" s="98" t="s">
        <v>783</v>
      </c>
      <c r="D929" s="14" t="s">
        <v>193</v>
      </c>
      <c r="E929" s="15">
        <v>4</v>
      </c>
      <c r="F929" s="14"/>
      <c r="G929" s="93"/>
    </row>
    <row r="930" spans="1:7" s="94" customFormat="1" x14ac:dyDescent="0.3">
      <c r="A930" s="136">
        <f t="shared" si="196"/>
        <v>695</v>
      </c>
      <c r="B930" s="96"/>
      <c r="C930" s="98" t="s">
        <v>784</v>
      </c>
      <c r="D930" s="14" t="s">
        <v>193</v>
      </c>
      <c r="E930" s="15">
        <v>5</v>
      </c>
      <c r="F930" s="14"/>
      <c r="G930" s="93"/>
    </row>
    <row r="931" spans="1:7" s="94" customFormat="1" x14ac:dyDescent="0.3">
      <c r="A931" s="141" t="s">
        <v>785</v>
      </c>
      <c r="B931" s="96"/>
      <c r="C931" s="104" t="s">
        <v>786</v>
      </c>
      <c r="D931" s="14"/>
      <c r="E931" s="15"/>
      <c r="F931" s="14"/>
      <c r="G931" s="93"/>
    </row>
    <row r="932" spans="1:7" s="94" customFormat="1" ht="20.399999999999999" x14ac:dyDescent="0.3">
      <c r="A932" s="136">
        <v>696</v>
      </c>
      <c r="B932" s="96"/>
      <c r="C932" s="98" t="s">
        <v>821</v>
      </c>
      <c r="D932" s="14" t="s">
        <v>36</v>
      </c>
      <c r="E932" s="15">
        <v>695.94</v>
      </c>
      <c r="F932" s="14"/>
      <c r="G932" s="93"/>
    </row>
    <row r="933" spans="1:7" s="94" customFormat="1" ht="30.6" x14ac:dyDescent="0.3">
      <c r="A933" s="136">
        <f>1+A932</f>
        <v>697</v>
      </c>
      <c r="B933" s="96"/>
      <c r="C933" s="98" t="s">
        <v>822</v>
      </c>
      <c r="D933" s="14" t="s">
        <v>36</v>
      </c>
      <c r="E933" s="15">
        <v>695.93899999999996</v>
      </c>
      <c r="F933" s="14"/>
      <c r="G933" s="93"/>
    </row>
    <row r="934" spans="1:7" s="94" customFormat="1" ht="20.399999999999999" x14ac:dyDescent="0.3">
      <c r="A934" s="136">
        <f t="shared" ref="A934:A943" si="197">1+A933</f>
        <v>698</v>
      </c>
      <c r="B934" s="96"/>
      <c r="C934" s="98" t="s">
        <v>823</v>
      </c>
      <c r="D934" s="14" t="s">
        <v>36</v>
      </c>
      <c r="E934" s="15">
        <v>9.1999999999999993</v>
      </c>
      <c r="F934" s="14"/>
      <c r="G934" s="93"/>
    </row>
    <row r="935" spans="1:7" s="94" customFormat="1" ht="20.399999999999999" x14ac:dyDescent="0.3">
      <c r="A935" s="136">
        <f t="shared" si="197"/>
        <v>699</v>
      </c>
      <c r="B935" s="96"/>
      <c r="C935" s="98" t="s">
        <v>824</v>
      </c>
      <c r="D935" s="14" t="s">
        <v>193</v>
      </c>
      <c r="E935" s="15">
        <v>803.4</v>
      </c>
      <c r="F935" s="14"/>
      <c r="G935" s="93"/>
    </row>
    <row r="936" spans="1:7" s="94" customFormat="1" x14ac:dyDescent="0.3">
      <c r="A936" s="136">
        <f t="shared" si="197"/>
        <v>700</v>
      </c>
      <c r="B936" s="96"/>
      <c r="C936" s="98" t="s">
        <v>825</v>
      </c>
      <c r="D936" s="14" t="s">
        <v>815</v>
      </c>
      <c r="E936" s="15">
        <v>578.45000000000005</v>
      </c>
      <c r="F936" s="14"/>
      <c r="G936" s="93"/>
    </row>
    <row r="937" spans="1:7" s="94" customFormat="1" ht="20.399999999999999" x14ac:dyDescent="0.3">
      <c r="A937" s="136">
        <f t="shared" si="197"/>
        <v>701</v>
      </c>
      <c r="B937" s="96"/>
      <c r="C937" s="98" t="s">
        <v>826</v>
      </c>
      <c r="D937" s="14" t="s">
        <v>38</v>
      </c>
      <c r="E937" s="15">
        <v>2939.46</v>
      </c>
      <c r="F937" s="14"/>
      <c r="G937" s="93"/>
    </row>
    <row r="938" spans="1:7" s="94" customFormat="1" ht="20.399999999999999" x14ac:dyDescent="0.3">
      <c r="A938" s="136">
        <f t="shared" si="197"/>
        <v>702</v>
      </c>
      <c r="B938" s="96"/>
      <c r="C938" s="98" t="s">
        <v>827</v>
      </c>
      <c r="D938" s="14" t="s">
        <v>38</v>
      </c>
      <c r="E938" s="15">
        <v>18.399999999999999</v>
      </c>
      <c r="F938" s="14"/>
      <c r="G938" s="93"/>
    </row>
    <row r="939" spans="1:7" s="94" customFormat="1" x14ac:dyDescent="0.3">
      <c r="A939" s="136">
        <f t="shared" si="197"/>
        <v>703</v>
      </c>
      <c r="B939" s="96"/>
      <c r="C939" s="98" t="s">
        <v>816</v>
      </c>
      <c r="D939" s="14" t="s">
        <v>38</v>
      </c>
      <c r="E939" s="15">
        <v>736.99</v>
      </c>
      <c r="F939" s="14"/>
      <c r="G939" s="93"/>
    </row>
    <row r="940" spans="1:7" s="94" customFormat="1" x14ac:dyDescent="0.3">
      <c r="A940" s="136">
        <f t="shared" si="197"/>
        <v>704</v>
      </c>
      <c r="B940" s="96"/>
      <c r="C940" s="98" t="s">
        <v>817</v>
      </c>
      <c r="D940" s="14" t="s">
        <v>38</v>
      </c>
      <c r="E940" s="15">
        <v>1860.82</v>
      </c>
      <c r="F940" s="14"/>
      <c r="G940" s="93"/>
    </row>
    <row r="941" spans="1:7" s="94" customFormat="1" x14ac:dyDescent="0.3">
      <c r="A941" s="136">
        <f t="shared" si="197"/>
        <v>705</v>
      </c>
      <c r="B941" s="96"/>
      <c r="C941" s="98" t="s">
        <v>818</v>
      </c>
      <c r="D941" s="14" t="s">
        <v>36</v>
      </c>
      <c r="E941" s="15">
        <v>267.61</v>
      </c>
      <c r="F941" s="14"/>
      <c r="G941" s="93"/>
    </row>
    <row r="942" spans="1:7" s="94" customFormat="1" ht="20.399999999999999" x14ac:dyDescent="0.3">
      <c r="A942" s="136">
        <f t="shared" si="197"/>
        <v>706</v>
      </c>
      <c r="B942" s="96"/>
      <c r="C942" s="98" t="s">
        <v>828</v>
      </c>
      <c r="D942" s="14" t="s">
        <v>36</v>
      </c>
      <c r="E942" s="15">
        <v>245.33</v>
      </c>
      <c r="F942" s="14"/>
      <c r="G942" s="93"/>
    </row>
    <row r="943" spans="1:7" s="94" customFormat="1" ht="20.399999999999999" x14ac:dyDescent="0.3">
      <c r="A943" s="136">
        <f t="shared" si="197"/>
        <v>707</v>
      </c>
      <c r="B943" s="96"/>
      <c r="C943" s="98" t="s">
        <v>829</v>
      </c>
      <c r="D943" s="14" t="s">
        <v>36</v>
      </c>
      <c r="E943" s="15">
        <v>1133.47</v>
      </c>
      <c r="F943" s="14"/>
      <c r="G943" s="93"/>
    </row>
    <row r="944" spans="1:7" s="94" customFormat="1" x14ac:dyDescent="0.3">
      <c r="A944" s="141" t="s">
        <v>820</v>
      </c>
      <c r="B944" s="96"/>
      <c r="C944" s="104" t="s">
        <v>819</v>
      </c>
      <c r="D944" s="14"/>
      <c r="E944" s="15"/>
      <c r="F944" s="14"/>
      <c r="G944" s="93"/>
    </row>
    <row r="945" spans="1:7" s="94" customFormat="1" ht="30.6" x14ac:dyDescent="0.3">
      <c r="A945" s="142">
        <v>708</v>
      </c>
      <c r="B945" s="96"/>
      <c r="C945" s="98" t="s">
        <v>830</v>
      </c>
      <c r="D945" s="14" t="s">
        <v>49</v>
      </c>
      <c r="E945" s="15">
        <v>70.75</v>
      </c>
      <c r="F945" s="14"/>
      <c r="G945" s="93"/>
    </row>
    <row r="946" spans="1:7" s="94" customFormat="1" ht="30.6" x14ac:dyDescent="0.3">
      <c r="A946" s="136">
        <f>1+A945</f>
        <v>709</v>
      </c>
      <c r="B946" s="96"/>
      <c r="C946" s="98" t="s">
        <v>831</v>
      </c>
      <c r="D946" s="14" t="s">
        <v>49</v>
      </c>
      <c r="E946" s="15">
        <v>670.55</v>
      </c>
      <c r="F946" s="14"/>
      <c r="G946" s="93"/>
    </row>
    <row r="947" spans="1:7" s="94" customFormat="1" ht="30.6" x14ac:dyDescent="0.3">
      <c r="A947" s="136">
        <f t="shared" ref="A947:A971" si="198">1+A946</f>
        <v>710</v>
      </c>
      <c r="B947" s="96"/>
      <c r="C947" s="98" t="s">
        <v>832</v>
      </c>
      <c r="D947" s="14" t="s">
        <v>49</v>
      </c>
      <c r="E947" s="15">
        <v>56.35</v>
      </c>
      <c r="F947" s="14"/>
      <c r="G947" s="93"/>
    </row>
    <row r="948" spans="1:7" s="94" customFormat="1" ht="30.6" x14ac:dyDescent="0.3">
      <c r="A948" s="136">
        <f t="shared" si="198"/>
        <v>711</v>
      </c>
      <c r="B948" s="96"/>
      <c r="C948" s="98" t="s">
        <v>833</v>
      </c>
      <c r="D948" s="14" t="s">
        <v>49</v>
      </c>
      <c r="E948" s="15">
        <v>34.6</v>
      </c>
      <c r="F948" s="14"/>
      <c r="G948" s="93"/>
    </row>
    <row r="949" spans="1:7" s="94" customFormat="1" ht="30.6" x14ac:dyDescent="0.3">
      <c r="A949" s="136">
        <f t="shared" si="198"/>
        <v>712</v>
      </c>
      <c r="B949" s="96"/>
      <c r="C949" s="98" t="s">
        <v>834</v>
      </c>
      <c r="D949" s="14" t="s">
        <v>49</v>
      </c>
      <c r="E949" s="15">
        <v>18</v>
      </c>
      <c r="F949" s="14"/>
      <c r="G949" s="93"/>
    </row>
    <row r="950" spans="1:7" s="94" customFormat="1" ht="20.399999999999999" x14ac:dyDescent="0.3">
      <c r="A950" s="136">
        <f t="shared" si="198"/>
        <v>713</v>
      </c>
      <c r="B950" s="96"/>
      <c r="C950" s="98" t="s">
        <v>835</v>
      </c>
      <c r="D950" s="14" t="s">
        <v>193</v>
      </c>
      <c r="E950" s="15">
        <v>4</v>
      </c>
      <c r="F950" s="14"/>
      <c r="G950" s="93"/>
    </row>
    <row r="951" spans="1:7" s="94" customFormat="1" ht="20.399999999999999" x14ac:dyDescent="0.3">
      <c r="A951" s="136">
        <f t="shared" si="198"/>
        <v>714</v>
      </c>
      <c r="B951" s="96"/>
      <c r="C951" s="98" t="s">
        <v>836</v>
      </c>
      <c r="D951" s="14" t="s">
        <v>193</v>
      </c>
      <c r="E951" s="15">
        <v>54</v>
      </c>
      <c r="F951" s="14"/>
      <c r="G951" s="93"/>
    </row>
    <row r="952" spans="1:7" s="94" customFormat="1" ht="20.399999999999999" x14ac:dyDescent="0.3">
      <c r="A952" s="136">
        <f t="shared" si="198"/>
        <v>715</v>
      </c>
      <c r="B952" s="96"/>
      <c r="C952" s="98" t="s">
        <v>837</v>
      </c>
      <c r="D952" s="14" t="s">
        <v>193</v>
      </c>
      <c r="E952" s="15">
        <v>6</v>
      </c>
      <c r="F952" s="14"/>
      <c r="G952" s="93"/>
    </row>
    <row r="953" spans="1:7" s="94" customFormat="1" ht="20.399999999999999" x14ac:dyDescent="0.3">
      <c r="A953" s="136">
        <f t="shared" si="198"/>
        <v>716</v>
      </c>
      <c r="B953" s="96"/>
      <c r="C953" s="98" t="s">
        <v>838</v>
      </c>
      <c r="D953" s="14" t="s">
        <v>193</v>
      </c>
      <c r="E953" s="15">
        <v>3</v>
      </c>
      <c r="F953" s="14"/>
      <c r="G953" s="93"/>
    </row>
    <row r="954" spans="1:7" s="94" customFormat="1" x14ac:dyDescent="0.3">
      <c r="A954" s="136">
        <f t="shared" si="198"/>
        <v>717</v>
      </c>
      <c r="B954" s="96"/>
      <c r="C954" s="98" t="s">
        <v>839</v>
      </c>
      <c r="D954" s="14" t="s">
        <v>193</v>
      </c>
      <c r="E954" s="15">
        <v>5</v>
      </c>
      <c r="F954" s="14"/>
      <c r="G954" s="93"/>
    </row>
    <row r="955" spans="1:7" s="94" customFormat="1" x14ac:dyDescent="0.3">
      <c r="A955" s="136">
        <f t="shared" si="198"/>
        <v>718</v>
      </c>
      <c r="B955" s="96"/>
      <c r="C955" s="98" t="s">
        <v>840</v>
      </c>
      <c r="D955" s="14" t="s">
        <v>193</v>
      </c>
      <c r="E955" s="15">
        <v>1</v>
      </c>
      <c r="F955" s="14"/>
      <c r="G955" s="93"/>
    </row>
    <row r="956" spans="1:7" s="94" customFormat="1" ht="20.399999999999999" x14ac:dyDescent="0.3">
      <c r="A956" s="136">
        <f t="shared" si="198"/>
        <v>719</v>
      </c>
      <c r="B956" s="96"/>
      <c r="C956" s="98" t="s">
        <v>841</v>
      </c>
      <c r="D956" s="14" t="s">
        <v>193</v>
      </c>
      <c r="E956" s="15">
        <v>2</v>
      </c>
      <c r="F956" s="14"/>
      <c r="G956" s="93"/>
    </row>
    <row r="957" spans="1:7" s="94" customFormat="1" ht="20.399999999999999" x14ac:dyDescent="0.3">
      <c r="A957" s="136">
        <f t="shared" si="198"/>
        <v>720</v>
      </c>
      <c r="B957" s="96"/>
      <c r="C957" s="98" t="s">
        <v>842</v>
      </c>
      <c r="D957" s="14" t="s">
        <v>843</v>
      </c>
      <c r="E957" s="15">
        <v>0.04</v>
      </c>
      <c r="F957" s="14"/>
      <c r="G957" s="93"/>
    </row>
    <row r="958" spans="1:7" s="94" customFormat="1" ht="30.6" x14ac:dyDescent="0.3">
      <c r="A958" s="136">
        <f t="shared" si="198"/>
        <v>721</v>
      </c>
      <c r="B958" s="96"/>
      <c r="C958" s="98" t="s">
        <v>844</v>
      </c>
      <c r="D958" s="14" t="s">
        <v>290</v>
      </c>
      <c r="E958" s="15">
        <v>4</v>
      </c>
      <c r="F958" s="14"/>
      <c r="G958" s="93"/>
    </row>
    <row r="959" spans="1:7" s="94" customFormat="1" ht="30.6" x14ac:dyDescent="0.3">
      <c r="A959" s="136">
        <f t="shared" si="198"/>
        <v>722</v>
      </c>
      <c r="B959" s="96"/>
      <c r="C959" s="98" t="s">
        <v>845</v>
      </c>
      <c r="D959" s="14" t="s">
        <v>290</v>
      </c>
      <c r="E959" s="15">
        <v>3</v>
      </c>
      <c r="F959" s="14"/>
      <c r="G959" s="93"/>
    </row>
    <row r="960" spans="1:7" s="94" customFormat="1" ht="30.6" x14ac:dyDescent="0.3">
      <c r="A960" s="136">
        <f t="shared" si="198"/>
        <v>723</v>
      </c>
      <c r="B960" s="96"/>
      <c r="C960" s="98" t="s">
        <v>846</v>
      </c>
      <c r="D960" s="14" t="s">
        <v>290</v>
      </c>
      <c r="E960" s="15">
        <v>1</v>
      </c>
      <c r="F960" s="14"/>
      <c r="G960" s="93"/>
    </row>
    <row r="961" spans="1:7" s="94" customFormat="1" ht="20.399999999999999" x14ac:dyDescent="0.3">
      <c r="A961" s="136">
        <f t="shared" si="198"/>
        <v>724</v>
      </c>
      <c r="B961" s="96"/>
      <c r="C961" s="98" t="s">
        <v>847</v>
      </c>
      <c r="D961" s="14" t="s">
        <v>290</v>
      </c>
      <c r="E961" s="15">
        <v>6</v>
      </c>
      <c r="F961" s="14"/>
      <c r="G961" s="93"/>
    </row>
    <row r="962" spans="1:7" s="94" customFormat="1" ht="20.399999999999999" x14ac:dyDescent="0.3">
      <c r="A962" s="136">
        <f t="shared" si="198"/>
        <v>725</v>
      </c>
      <c r="B962" s="96"/>
      <c r="C962" s="98" t="s">
        <v>848</v>
      </c>
      <c r="D962" s="14" t="s">
        <v>849</v>
      </c>
      <c r="E962" s="15">
        <v>1</v>
      </c>
      <c r="F962" s="14"/>
      <c r="G962" s="93"/>
    </row>
    <row r="963" spans="1:7" s="94" customFormat="1" x14ac:dyDescent="0.3">
      <c r="A963" s="136">
        <f t="shared" si="198"/>
        <v>726</v>
      </c>
      <c r="B963" s="96"/>
      <c r="C963" s="98" t="s">
        <v>850</v>
      </c>
      <c r="D963" s="14" t="s">
        <v>36</v>
      </c>
      <c r="E963" s="15">
        <v>1.49</v>
      </c>
      <c r="F963" s="14"/>
      <c r="G963" s="93"/>
    </row>
    <row r="964" spans="1:7" s="94" customFormat="1" ht="30.6" x14ac:dyDescent="0.3">
      <c r="A964" s="136">
        <f t="shared" si="198"/>
        <v>727</v>
      </c>
      <c r="B964" s="96"/>
      <c r="C964" s="98" t="s">
        <v>851</v>
      </c>
      <c r="D964" s="14" t="s">
        <v>49</v>
      </c>
      <c r="E964" s="15">
        <v>46.85</v>
      </c>
      <c r="F964" s="14"/>
      <c r="G964" s="93"/>
    </row>
    <row r="965" spans="1:7" s="94" customFormat="1" ht="20.399999999999999" x14ac:dyDescent="0.3">
      <c r="A965" s="136">
        <f t="shared" si="198"/>
        <v>728</v>
      </c>
      <c r="B965" s="96"/>
      <c r="C965" s="98" t="s">
        <v>852</v>
      </c>
      <c r="D965" s="14" t="s">
        <v>853</v>
      </c>
      <c r="E965" s="15">
        <v>0.26</v>
      </c>
      <c r="F965" s="14"/>
      <c r="G965" s="93"/>
    </row>
    <row r="966" spans="1:7" s="94" customFormat="1" ht="20.399999999999999" x14ac:dyDescent="0.3">
      <c r="A966" s="136">
        <f t="shared" si="198"/>
        <v>729</v>
      </c>
      <c r="B966" s="96"/>
      <c r="C966" s="98" t="s">
        <v>854</v>
      </c>
      <c r="D966" s="14" t="s">
        <v>853</v>
      </c>
      <c r="E966" s="15">
        <v>3.63</v>
      </c>
      <c r="F966" s="14"/>
      <c r="G966" s="93"/>
    </row>
    <row r="967" spans="1:7" s="94" customFormat="1" ht="20.399999999999999" x14ac:dyDescent="0.3">
      <c r="A967" s="136">
        <f t="shared" si="198"/>
        <v>730</v>
      </c>
      <c r="B967" s="96"/>
      <c r="C967" s="98" t="s">
        <v>855</v>
      </c>
      <c r="D967" s="14" t="s">
        <v>853</v>
      </c>
      <c r="E967" s="15">
        <v>0.35</v>
      </c>
      <c r="F967" s="14"/>
      <c r="G967" s="93"/>
    </row>
    <row r="968" spans="1:7" s="94" customFormat="1" x14ac:dyDescent="0.3">
      <c r="A968" s="136">
        <f t="shared" si="198"/>
        <v>731</v>
      </c>
      <c r="B968" s="96"/>
      <c r="C968" s="98" t="s">
        <v>856</v>
      </c>
      <c r="D968" s="14" t="s">
        <v>763</v>
      </c>
      <c r="E968" s="15">
        <v>4.25</v>
      </c>
      <c r="F968" s="14"/>
      <c r="G968" s="93"/>
    </row>
    <row r="969" spans="1:7" s="94" customFormat="1" ht="20.399999999999999" x14ac:dyDescent="0.3">
      <c r="A969" s="136">
        <f t="shared" si="198"/>
        <v>732</v>
      </c>
      <c r="B969" s="96"/>
      <c r="C969" s="98" t="s">
        <v>857</v>
      </c>
      <c r="D969" s="14" t="s">
        <v>49</v>
      </c>
      <c r="E969" s="15">
        <v>850.25</v>
      </c>
      <c r="F969" s="14"/>
      <c r="G969" s="93"/>
    </row>
    <row r="970" spans="1:7" s="94" customFormat="1" x14ac:dyDescent="0.3">
      <c r="A970" s="136">
        <f t="shared" si="198"/>
        <v>733</v>
      </c>
      <c r="B970" s="96"/>
      <c r="C970" s="98" t="s">
        <v>858</v>
      </c>
      <c r="D970" s="14" t="s">
        <v>290</v>
      </c>
      <c r="E970" s="15">
        <v>14</v>
      </c>
      <c r="F970" s="14"/>
      <c r="G970" s="93"/>
    </row>
    <row r="971" spans="1:7" s="94" customFormat="1" x14ac:dyDescent="0.3">
      <c r="A971" s="136">
        <f t="shared" si="198"/>
        <v>734</v>
      </c>
      <c r="B971" s="96"/>
      <c r="C971" s="98" t="s">
        <v>859</v>
      </c>
      <c r="D971" s="14" t="s">
        <v>290</v>
      </c>
      <c r="E971" s="15">
        <v>1</v>
      </c>
      <c r="F971" s="14"/>
      <c r="G971" s="93"/>
    </row>
    <row r="972" spans="1:7" s="94" customFormat="1" x14ac:dyDescent="0.3">
      <c r="A972" s="141" t="s">
        <v>861</v>
      </c>
      <c r="B972" s="96"/>
      <c r="C972" s="104" t="s">
        <v>860</v>
      </c>
      <c r="D972" s="14"/>
      <c r="E972" s="15"/>
      <c r="F972" s="14"/>
      <c r="G972" s="93"/>
    </row>
    <row r="973" spans="1:7" s="94" customFormat="1" x14ac:dyDescent="0.3">
      <c r="A973" s="136">
        <v>735</v>
      </c>
      <c r="B973" s="96"/>
      <c r="C973" s="98" t="s">
        <v>787</v>
      </c>
      <c r="D973" s="14" t="s">
        <v>9</v>
      </c>
      <c r="E973" s="15">
        <v>0.17</v>
      </c>
      <c r="F973" s="14"/>
      <c r="G973" s="93"/>
    </row>
    <row r="974" spans="1:7" s="94" customFormat="1" ht="20.399999999999999" x14ac:dyDescent="0.3">
      <c r="A974" s="136">
        <f>1+A973</f>
        <v>736</v>
      </c>
      <c r="B974" s="96"/>
      <c r="C974" s="98" t="s">
        <v>862</v>
      </c>
      <c r="D974" s="14" t="s">
        <v>49</v>
      </c>
      <c r="E974" s="15">
        <v>10</v>
      </c>
      <c r="F974" s="14"/>
      <c r="G974" s="93"/>
    </row>
    <row r="975" spans="1:7" s="94" customFormat="1" ht="20.399999999999999" x14ac:dyDescent="0.3">
      <c r="A975" s="136">
        <f t="shared" ref="A975:A1027" si="199">1+A974</f>
        <v>737</v>
      </c>
      <c r="B975" s="96"/>
      <c r="C975" s="98" t="s">
        <v>788</v>
      </c>
      <c r="D975" s="14" t="s">
        <v>38</v>
      </c>
      <c r="E975" s="15">
        <v>4.5</v>
      </c>
      <c r="F975" s="14"/>
      <c r="G975" s="93"/>
    </row>
    <row r="976" spans="1:7" s="94" customFormat="1" ht="20.399999999999999" x14ac:dyDescent="0.3">
      <c r="A976" s="136">
        <f t="shared" si="199"/>
        <v>738</v>
      </c>
      <c r="B976" s="96"/>
      <c r="C976" s="98" t="s">
        <v>863</v>
      </c>
      <c r="D976" s="14" t="s">
        <v>38</v>
      </c>
      <c r="E976" s="15">
        <v>4.5</v>
      </c>
      <c r="F976" s="14"/>
      <c r="G976" s="93"/>
    </row>
    <row r="977" spans="1:7" s="94" customFormat="1" ht="20.399999999999999" x14ac:dyDescent="0.3">
      <c r="A977" s="136">
        <f t="shared" si="199"/>
        <v>739</v>
      </c>
      <c r="B977" s="96"/>
      <c r="C977" s="98" t="s">
        <v>864</v>
      </c>
      <c r="D977" s="14" t="s">
        <v>38</v>
      </c>
      <c r="E977" s="15">
        <v>45</v>
      </c>
      <c r="F977" s="14"/>
      <c r="G977" s="93"/>
    </row>
    <row r="978" spans="1:7" s="94" customFormat="1" x14ac:dyDescent="0.3">
      <c r="A978" s="136">
        <f t="shared" si="199"/>
        <v>740</v>
      </c>
      <c r="B978" s="96"/>
      <c r="C978" s="98" t="s">
        <v>789</v>
      </c>
      <c r="D978" s="14" t="s">
        <v>36</v>
      </c>
      <c r="E978" s="15">
        <v>8.61</v>
      </c>
      <c r="F978" s="14"/>
      <c r="G978" s="93"/>
    </row>
    <row r="979" spans="1:7" s="94" customFormat="1" ht="20.399999999999999" x14ac:dyDescent="0.3">
      <c r="A979" s="136">
        <f t="shared" si="199"/>
        <v>741</v>
      </c>
      <c r="B979" s="96"/>
      <c r="C979" s="98" t="s">
        <v>865</v>
      </c>
      <c r="D979" s="14" t="s">
        <v>36</v>
      </c>
      <c r="E979" s="15">
        <v>10.73</v>
      </c>
      <c r="F979" s="14"/>
      <c r="G979" s="93"/>
    </row>
    <row r="980" spans="1:7" s="94" customFormat="1" ht="20.399999999999999" x14ac:dyDescent="0.3">
      <c r="A980" s="136">
        <f t="shared" si="199"/>
        <v>742</v>
      </c>
      <c r="B980" s="96"/>
      <c r="C980" s="98" t="s">
        <v>866</v>
      </c>
      <c r="D980" s="14" t="s">
        <v>36</v>
      </c>
      <c r="E980" s="15">
        <v>4.1500000000000004</v>
      </c>
      <c r="F980" s="14"/>
      <c r="G980" s="93"/>
    </row>
    <row r="981" spans="1:7" s="94" customFormat="1" ht="20.399999999999999" x14ac:dyDescent="0.3">
      <c r="A981" s="136">
        <f t="shared" si="199"/>
        <v>743</v>
      </c>
      <c r="B981" s="96"/>
      <c r="C981" s="98" t="s">
        <v>790</v>
      </c>
      <c r="D981" s="14" t="s">
        <v>38</v>
      </c>
      <c r="E981" s="15">
        <v>4.5</v>
      </c>
      <c r="F981" s="14"/>
      <c r="G981" s="93"/>
    </row>
    <row r="982" spans="1:7" s="94" customFormat="1" ht="20.399999999999999" x14ac:dyDescent="0.3">
      <c r="A982" s="136">
        <f t="shared" si="199"/>
        <v>744</v>
      </c>
      <c r="B982" s="96"/>
      <c r="C982" s="98" t="s">
        <v>791</v>
      </c>
      <c r="D982" s="14" t="s">
        <v>38</v>
      </c>
      <c r="E982" s="15">
        <v>4.5</v>
      </c>
      <c r="F982" s="14"/>
      <c r="G982" s="93"/>
    </row>
    <row r="983" spans="1:7" s="94" customFormat="1" ht="20.399999999999999" x14ac:dyDescent="0.3">
      <c r="A983" s="136">
        <f t="shared" si="199"/>
        <v>745</v>
      </c>
      <c r="B983" s="96"/>
      <c r="C983" s="98" t="s">
        <v>792</v>
      </c>
      <c r="D983" s="14" t="s">
        <v>38</v>
      </c>
      <c r="E983" s="15">
        <v>4.5</v>
      </c>
      <c r="F983" s="14"/>
      <c r="G983" s="93"/>
    </row>
    <row r="984" spans="1:7" s="94" customFormat="1" ht="30.6" x14ac:dyDescent="0.3">
      <c r="A984" s="136">
        <f t="shared" si="199"/>
        <v>746</v>
      </c>
      <c r="B984" s="96"/>
      <c r="C984" s="98" t="s">
        <v>793</v>
      </c>
      <c r="D984" s="14" t="s">
        <v>38</v>
      </c>
      <c r="E984" s="15">
        <v>4.5</v>
      </c>
      <c r="F984" s="14"/>
      <c r="G984" s="93"/>
    </row>
    <row r="985" spans="1:7" s="94" customFormat="1" ht="20.399999999999999" x14ac:dyDescent="0.3">
      <c r="A985" s="136">
        <f t="shared" si="199"/>
        <v>747</v>
      </c>
      <c r="B985" s="96"/>
      <c r="C985" s="98" t="s">
        <v>794</v>
      </c>
      <c r="D985" s="14" t="s">
        <v>57</v>
      </c>
      <c r="E985" s="15">
        <v>12.59</v>
      </c>
      <c r="F985" s="14"/>
      <c r="G985" s="93"/>
    </row>
    <row r="986" spans="1:7" s="94" customFormat="1" ht="30.6" x14ac:dyDescent="0.3">
      <c r="A986" s="136">
        <f t="shared" si="199"/>
        <v>748</v>
      </c>
      <c r="B986" s="96"/>
      <c r="C986" s="98" t="s">
        <v>795</v>
      </c>
      <c r="D986" s="14" t="s">
        <v>57</v>
      </c>
      <c r="E986" s="15">
        <v>377.7</v>
      </c>
      <c r="F986" s="14"/>
      <c r="G986" s="93"/>
    </row>
    <row r="987" spans="1:7" s="94" customFormat="1" ht="20.399999999999999" x14ac:dyDescent="0.3">
      <c r="A987" s="136">
        <f t="shared" si="199"/>
        <v>749</v>
      </c>
      <c r="B987" s="96"/>
      <c r="C987" s="98" t="s">
        <v>796</v>
      </c>
      <c r="D987" s="14" t="s">
        <v>38</v>
      </c>
      <c r="E987" s="15">
        <v>22.9</v>
      </c>
      <c r="F987" s="14"/>
      <c r="G987" s="93"/>
    </row>
    <row r="988" spans="1:7" s="94" customFormat="1" ht="20.399999999999999" x14ac:dyDescent="0.3">
      <c r="A988" s="136">
        <f t="shared" si="199"/>
        <v>750</v>
      </c>
      <c r="B988" s="96"/>
      <c r="C988" s="98" t="s">
        <v>797</v>
      </c>
      <c r="D988" s="14" t="s">
        <v>38</v>
      </c>
      <c r="E988" s="15">
        <v>22.9</v>
      </c>
      <c r="F988" s="14"/>
      <c r="G988" s="93"/>
    </row>
    <row r="989" spans="1:7" s="94" customFormat="1" ht="20.399999999999999" x14ac:dyDescent="0.3">
      <c r="A989" s="136">
        <f t="shared" si="199"/>
        <v>751</v>
      </c>
      <c r="B989" s="96"/>
      <c r="C989" s="98" t="s">
        <v>798</v>
      </c>
      <c r="D989" s="14" t="s">
        <v>38</v>
      </c>
      <c r="E989" s="15">
        <v>56.95</v>
      </c>
      <c r="F989" s="14"/>
      <c r="G989" s="93"/>
    </row>
    <row r="990" spans="1:7" s="94" customFormat="1" ht="30.6" x14ac:dyDescent="0.3">
      <c r="A990" s="136">
        <f t="shared" si="199"/>
        <v>752</v>
      </c>
      <c r="B990" s="96"/>
      <c r="C990" s="98" t="s">
        <v>799</v>
      </c>
      <c r="D990" s="14" t="s">
        <v>38</v>
      </c>
      <c r="E990" s="15">
        <v>56.95</v>
      </c>
      <c r="F990" s="14"/>
      <c r="G990" s="93"/>
    </row>
    <row r="991" spans="1:7" s="94" customFormat="1" ht="20.399999999999999" x14ac:dyDescent="0.3">
      <c r="A991" s="136">
        <f t="shared" si="199"/>
        <v>753</v>
      </c>
      <c r="B991" s="96"/>
      <c r="C991" s="98" t="s">
        <v>797</v>
      </c>
      <c r="D991" s="14" t="s">
        <v>38</v>
      </c>
      <c r="E991" s="15">
        <v>56.95</v>
      </c>
      <c r="F991" s="14"/>
      <c r="G991" s="93"/>
    </row>
    <row r="992" spans="1:7" s="94" customFormat="1" ht="20.399999999999999" x14ac:dyDescent="0.3">
      <c r="A992" s="136">
        <f t="shared" si="199"/>
        <v>754</v>
      </c>
      <c r="B992" s="96"/>
      <c r="C992" s="98" t="s">
        <v>867</v>
      </c>
      <c r="D992" s="14" t="s">
        <v>38</v>
      </c>
      <c r="E992" s="15">
        <v>56.95</v>
      </c>
      <c r="F992" s="14"/>
      <c r="G992" s="93"/>
    </row>
    <row r="993" spans="1:7" s="94" customFormat="1" ht="20.399999999999999" x14ac:dyDescent="0.3">
      <c r="A993" s="136">
        <f t="shared" si="199"/>
        <v>755</v>
      </c>
      <c r="B993" s="96"/>
      <c r="C993" s="98" t="s">
        <v>800</v>
      </c>
      <c r="D993" s="14" t="s">
        <v>38</v>
      </c>
      <c r="E993" s="15">
        <v>3.04</v>
      </c>
      <c r="F993" s="14"/>
      <c r="G993" s="93"/>
    </row>
    <row r="994" spans="1:7" s="94" customFormat="1" x14ac:dyDescent="0.3">
      <c r="A994" s="136">
        <f t="shared" si="199"/>
        <v>756</v>
      </c>
      <c r="B994" s="96"/>
      <c r="C994" s="98" t="s">
        <v>801</v>
      </c>
      <c r="D994" s="14" t="s">
        <v>38</v>
      </c>
      <c r="E994" s="15">
        <v>3.04</v>
      </c>
      <c r="F994" s="14"/>
      <c r="G994" s="93"/>
    </row>
    <row r="995" spans="1:7" s="94" customFormat="1" x14ac:dyDescent="0.3">
      <c r="A995" s="136">
        <f t="shared" si="199"/>
        <v>757</v>
      </c>
      <c r="B995" s="96"/>
      <c r="C995" s="98" t="s">
        <v>774</v>
      </c>
      <c r="D995" s="14" t="s">
        <v>38</v>
      </c>
      <c r="E995" s="15">
        <v>3.04</v>
      </c>
      <c r="F995" s="14"/>
      <c r="G995" s="93"/>
    </row>
    <row r="996" spans="1:7" s="94" customFormat="1" x14ac:dyDescent="0.3">
      <c r="A996" s="136">
        <f t="shared" si="199"/>
        <v>758</v>
      </c>
      <c r="B996" s="96"/>
      <c r="C996" s="98" t="s">
        <v>802</v>
      </c>
      <c r="D996" s="14" t="s">
        <v>38</v>
      </c>
      <c r="E996" s="15">
        <v>3.04</v>
      </c>
      <c r="F996" s="14"/>
      <c r="G996" s="93"/>
    </row>
    <row r="997" spans="1:7" s="94" customFormat="1" x14ac:dyDescent="0.3">
      <c r="A997" s="136">
        <f t="shared" si="199"/>
        <v>759</v>
      </c>
      <c r="B997" s="96"/>
      <c r="C997" s="98" t="s">
        <v>868</v>
      </c>
      <c r="D997" s="14" t="s">
        <v>38</v>
      </c>
      <c r="E997" s="15">
        <v>40.99</v>
      </c>
      <c r="F997" s="14"/>
      <c r="G997" s="93"/>
    </row>
    <row r="998" spans="1:7" s="94" customFormat="1" x14ac:dyDescent="0.3">
      <c r="A998" s="136">
        <f t="shared" si="199"/>
        <v>760</v>
      </c>
      <c r="B998" s="96"/>
      <c r="C998" s="98" t="s">
        <v>803</v>
      </c>
      <c r="D998" s="14" t="s">
        <v>38</v>
      </c>
      <c r="E998" s="15">
        <v>55.64</v>
      </c>
      <c r="F998" s="14"/>
      <c r="G998" s="93"/>
    </row>
    <row r="999" spans="1:7" s="94" customFormat="1" ht="20.399999999999999" x14ac:dyDescent="0.3">
      <c r="A999" s="136">
        <f t="shared" si="199"/>
        <v>761</v>
      </c>
      <c r="B999" s="96"/>
      <c r="C999" s="98" t="s">
        <v>804</v>
      </c>
      <c r="D999" s="14" t="s">
        <v>38</v>
      </c>
      <c r="E999" s="15">
        <v>55.64</v>
      </c>
      <c r="F999" s="14"/>
      <c r="G999" s="93"/>
    </row>
    <row r="1000" spans="1:7" s="94" customFormat="1" ht="20.399999999999999" x14ac:dyDescent="0.3">
      <c r="A1000" s="136">
        <f t="shared" si="199"/>
        <v>762</v>
      </c>
      <c r="B1000" s="96"/>
      <c r="C1000" s="98" t="s">
        <v>805</v>
      </c>
      <c r="D1000" s="14" t="s">
        <v>38</v>
      </c>
      <c r="E1000" s="15">
        <v>556.4</v>
      </c>
      <c r="F1000" s="14"/>
      <c r="G1000" s="93"/>
    </row>
    <row r="1001" spans="1:7" s="94" customFormat="1" ht="20.399999999999999" x14ac:dyDescent="0.3">
      <c r="A1001" s="136">
        <f t="shared" si="199"/>
        <v>763</v>
      </c>
      <c r="B1001" s="96"/>
      <c r="C1001" s="98" t="s">
        <v>806</v>
      </c>
      <c r="D1001" s="14" t="s">
        <v>38</v>
      </c>
      <c r="E1001" s="15">
        <v>55.64</v>
      </c>
      <c r="F1001" s="14"/>
      <c r="G1001" s="93"/>
    </row>
    <row r="1002" spans="1:7" s="94" customFormat="1" ht="20.399999999999999" x14ac:dyDescent="0.3">
      <c r="A1002" s="136">
        <f t="shared" si="199"/>
        <v>764</v>
      </c>
      <c r="B1002" s="96"/>
      <c r="C1002" s="98" t="s">
        <v>791</v>
      </c>
      <c r="D1002" s="14" t="s">
        <v>38</v>
      </c>
      <c r="E1002" s="15">
        <v>55.64</v>
      </c>
      <c r="F1002" s="14"/>
      <c r="G1002" s="93"/>
    </row>
    <row r="1003" spans="1:7" s="94" customFormat="1" ht="20.399999999999999" x14ac:dyDescent="0.3">
      <c r="A1003" s="136">
        <f t="shared" si="199"/>
        <v>765</v>
      </c>
      <c r="B1003" s="96"/>
      <c r="C1003" s="98" t="s">
        <v>792</v>
      </c>
      <c r="D1003" s="14" t="s">
        <v>38</v>
      </c>
      <c r="E1003" s="15">
        <v>55.64</v>
      </c>
      <c r="F1003" s="14"/>
      <c r="G1003" s="93"/>
    </row>
    <row r="1004" spans="1:7" s="94" customFormat="1" ht="30.6" x14ac:dyDescent="0.3">
      <c r="A1004" s="136">
        <f t="shared" si="199"/>
        <v>766</v>
      </c>
      <c r="B1004" s="96"/>
      <c r="C1004" s="98" t="s">
        <v>807</v>
      </c>
      <c r="D1004" s="14" t="s">
        <v>38</v>
      </c>
      <c r="E1004" s="15">
        <v>55.64</v>
      </c>
      <c r="F1004" s="14"/>
      <c r="G1004" s="93"/>
    </row>
    <row r="1005" spans="1:7" s="94" customFormat="1" ht="20.399999999999999" x14ac:dyDescent="0.3">
      <c r="A1005" s="136">
        <f t="shared" si="199"/>
        <v>767</v>
      </c>
      <c r="B1005" s="96"/>
      <c r="C1005" s="98" t="s">
        <v>869</v>
      </c>
      <c r="D1005" s="14" t="s">
        <v>38</v>
      </c>
      <c r="E1005" s="15">
        <v>4.05</v>
      </c>
      <c r="F1005" s="14"/>
      <c r="G1005" s="93"/>
    </row>
    <row r="1006" spans="1:7" s="94" customFormat="1" ht="20.399999999999999" x14ac:dyDescent="0.3">
      <c r="A1006" s="136">
        <f t="shared" si="199"/>
        <v>768</v>
      </c>
      <c r="B1006" s="96"/>
      <c r="C1006" s="98" t="s">
        <v>870</v>
      </c>
      <c r="D1006" s="14" t="s">
        <v>38</v>
      </c>
      <c r="E1006" s="15">
        <v>4.05</v>
      </c>
      <c r="F1006" s="14"/>
      <c r="G1006" s="93"/>
    </row>
    <row r="1007" spans="1:7" s="94" customFormat="1" x14ac:dyDescent="0.3">
      <c r="A1007" s="136">
        <f t="shared" si="199"/>
        <v>769</v>
      </c>
      <c r="B1007" s="96"/>
      <c r="C1007" s="98" t="s">
        <v>871</v>
      </c>
      <c r="D1007" s="14" t="s">
        <v>38</v>
      </c>
      <c r="E1007" s="15">
        <v>4.05</v>
      </c>
      <c r="F1007" s="14"/>
      <c r="G1007" s="93"/>
    </row>
    <row r="1008" spans="1:7" s="94" customFormat="1" ht="20.399999999999999" x14ac:dyDescent="0.3">
      <c r="A1008" s="136">
        <f t="shared" si="199"/>
        <v>770</v>
      </c>
      <c r="B1008" s="96"/>
      <c r="C1008" s="98" t="s">
        <v>808</v>
      </c>
      <c r="D1008" s="14" t="s">
        <v>49</v>
      </c>
      <c r="E1008" s="15">
        <v>14.5</v>
      </c>
      <c r="F1008" s="14"/>
      <c r="G1008" s="93"/>
    </row>
    <row r="1009" spans="1:7" s="94" customFormat="1" x14ac:dyDescent="0.3">
      <c r="A1009" s="136">
        <f t="shared" si="199"/>
        <v>771</v>
      </c>
      <c r="B1009" s="96"/>
      <c r="C1009" s="98" t="s">
        <v>775</v>
      </c>
      <c r="D1009" s="14" t="s">
        <v>36</v>
      </c>
      <c r="E1009" s="15">
        <v>1.34</v>
      </c>
      <c r="F1009" s="14"/>
      <c r="G1009" s="93"/>
    </row>
    <row r="1010" spans="1:7" s="94" customFormat="1" ht="20.399999999999999" x14ac:dyDescent="0.3">
      <c r="A1010" s="136">
        <f t="shared" si="199"/>
        <v>772</v>
      </c>
      <c r="B1010" s="96"/>
      <c r="C1010" s="98" t="s">
        <v>872</v>
      </c>
      <c r="D1010" s="14" t="s">
        <v>49</v>
      </c>
      <c r="E1010" s="15">
        <v>14.5</v>
      </c>
      <c r="F1010" s="14"/>
      <c r="G1010" s="93"/>
    </row>
    <row r="1011" spans="1:7" s="94" customFormat="1" ht="20.399999999999999" x14ac:dyDescent="0.3">
      <c r="A1011" s="136">
        <f t="shared" si="199"/>
        <v>773</v>
      </c>
      <c r="B1011" s="96"/>
      <c r="C1011" s="98" t="s">
        <v>809</v>
      </c>
      <c r="D1011" s="14" t="s">
        <v>38</v>
      </c>
      <c r="E1011" s="15">
        <v>10</v>
      </c>
      <c r="F1011" s="14"/>
      <c r="G1011" s="93"/>
    </row>
    <row r="1012" spans="1:7" s="94" customFormat="1" ht="20.399999999999999" x14ac:dyDescent="0.3">
      <c r="A1012" s="136">
        <f t="shared" si="199"/>
        <v>774</v>
      </c>
      <c r="B1012" s="96"/>
      <c r="C1012" s="98" t="s">
        <v>810</v>
      </c>
      <c r="D1012" s="14" t="s">
        <v>38</v>
      </c>
      <c r="E1012" s="15">
        <v>10</v>
      </c>
      <c r="F1012" s="14"/>
      <c r="G1012" s="93"/>
    </row>
    <row r="1013" spans="1:7" s="94" customFormat="1" ht="20.399999999999999" x14ac:dyDescent="0.3">
      <c r="A1013" s="136">
        <f t="shared" si="199"/>
        <v>775</v>
      </c>
      <c r="B1013" s="96"/>
      <c r="C1013" s="98" t="s">
        <v>811</v>
      </c>
      <c r="D1013" s="14" t="s">
        <v>38</v>
      </c>
      <c r="E1013" s="15">
        <v>20.74</v>
      </c>
      <c r="F1013" s="14"/>
      <c r="G1013" s="93"/>
    </row>
    <row r="1014" spans="1:7" s="94" customFormat="1" x14ac:dyDescent="0.3">
      <c r="A1014" s="136">
        <f t="shared" si="199"/>
        <v>776</v>
      </c>
      <c r="B1014" s="96"/>
      <c r="C1014" s="98" t="s">
        <v>776</v>
      </c>
      <c r="D1014" s="14" t="s">
        <v>38</v>
      </c>
      <c r="E1014" s="15">
        <v>75.17</v>
      </c>
      <c r="F1014" s="14"/>
      <c r="G1014" s="93"/>
    </row>
    <row r="1015" spans="1:7" s="94" customFormat="1" x14ac:dyDescent="0.3">
      <c r="A1015" s="136">
        <f t="shared" si="199"/>
        <v>777</v>
      </c>
      <c r="B1015" s="96"/>
      <c r="C1015" s="98" t="s">
        <v>777</v>
      </c>
      <c r="D1015" s="14" t="s">
        <v>38</v>
      </c>
      <c r="E1015" s="15">
        <v>45.11</v>
      </c>
      <c r="F1015" s="14"/>
      <c r="G1015" s="93"/>
    </row>
    <row r="1016" spans="1:7" s="94" customFormat="1" ht="20.399999999999999" x14ac:dyDescent="0.3">
      <c r="A1016" s="136">
        <f t="shared" si="199"/>
        <v>778</v>
      </c>
      <c r="B1016" s="96"/>
      <c r="C1016" s="98" t="s">
        <v>812</v>
      </c>
      <c r="D1016" s="14" t="s">
        <v>36</v>
      </c>
      <c r="E1016" s="15">
        <v>22.68</v>
      </c>
      <c r="F1016" s="14"/>
      <c r="G1016" s="93"/>
    </row>
    <row r="1017" spans="1:7" s="94" customFormat="1" ht="20.399999999999999" x14ac:dyDescent="0.3">
      <c r="A1017" s="136">
        <f t="shared" si="199"/>
        <v>779</v>
      </c>
      <c r="B1017" s="96"/>
      <c r="C1017" s="98" t="s">
        <v>873</v>
      </c>
      <c r="D1017" s="14" t="s">
        <v>36</v>
      </c>
      <c r="E1017" s="15">
        <v>22.69</v>
      </c>
      <c r="F1017" s="14"/>
      <c r="G1017" s="93"/>
    </row>
    <row r="1018" spans="1:7" s="94" customFormat="1" x14ac:dyDescent="0.3">
      <c r="A1018" s="136">
        <f t="shared" si="199"/>
        <v>780</v>
      </c>
      <c r="B1018" s="96"/>
      <c r="C1018" s="98" t="s">
        <v>778</v>
      </c>
      <c r="D1018" s="14" t="s">
        <v>57</v>
      </c>
      <c r="E1018" s="15">
        <v>40.840000000000003</v>
      </c>
      <c r="F1018" s="14"/>
      <c r="G1018" s="93"/>
    </row>
    <row r="1019" spans="1:7" s="94" customFormat="1" ht="20.399999999999999" x14ac:dyDescent="0.3">
      <c r="A1019" s="136">
        <f t="shared" si="199"/>
        <v>781</v>
      </c>
      <c r="B1019" s="96"/>
      <c r="C1019" s="98" t="s">
        <v>813</v>
      </c>
      <c r="D1019" s="14" t="s">
        <v>36</v>
      </c>
      <c r="E1019" s="15">
        <v>5.14</v>
      </c>
      <c r="F1019" s="14"/>
      <c r="G1019" s="93"/>
    </row>
    <row r="1020" spans="1:7" s="94" customFormat="1" ht="20.399999999999999" x14ac:dyDescent="0.3">
      <c r="A1020" s="136">
        <f t="shared" si="199"/>
        <v>782</v>
      </c>
      <c r="B1020" s="96"/>
      <c r="C1020" s="98" t="s">
        <v>874</v>
      </c>
      <c r="D1020" s="14" t="s">
        <v>36</v>
      </c>
      <c r="E1020" s="15">
        <v>5.14</v>
      </c>
      <c r="F1020" s="14"/>
      <c r="G1020" s="93"/>
    </row>
    <row r="1021" spans="1:7" s="94" customFormat="1" x14ac:dyDescent="0.3">
      <c r="A1021" s="136">
        <f t="shared" si="199"/>
        <v>783</v>
      </c>
      <c r="B1021" s="96"/>
      <c r="C1021" s="98" t="s">
        <v>779</v>
      </c>
      <c r="D1021" s="14" t="s">
        <v>57</v>
      </c>
      <c r="E1021" s="15">
        <v>12.59</v>
      </c>
      <c r="F1021" s="14"/>
      <c r="G1021" s="93"/>
    </row>
    <row r="1022" spans="1:7" s="94" customFormat="1" x14ac:dyDescent="0.3">
      <c r="A1022" s="136">
        <f t="shared" si="199"/>
        <v>784</v>
      </c>
      <c r="B1022" s="96"/>
      <c r="C1022" s="98" t="s">
        <v>780</v>
      </c>
      <c r="D1022" s="14" t="s">
        <v>49</v>
      </c>
      <c r="E1022" s="15">
        <v>19.8</v>
      </c>
      <c r="F1022" s="14"/>
      <c r="G1022" s="93"/>
    </row>
    <row r="1023" spans="1:7" s="94" customFormat="1" ht="20.399999999999999" x14ac:dyDescent="0.3">
      <c r="A1023" s="136">
        <f t="shared" si="199"/>
        <v>785</v>
      </c>
      <c r="B1023" s="96"/>
      <c r="C1023" s="98" t="s">
        <v>875</v>
      </c>
      <c r="D1023" s="14" t="s">
        <v>57</v>
      </c>
      <c r="E1023" s="15">
        <v>0.48</v>
      </c>
      <c r="F1023" s="14"/>
      <c r="G1023" s="93"/>
    </row>
    <row r="1024" spans="1:7" s="94" customFormat="1" x14ac:dyDescent="0.3">
      <c r="A1024" s="136">
        <f t="shared" si="199"/>
        <v>786</v>
      </c>
      <c r="B1024" s="96"/>
      <c r="C1024" s="98" t="s">
        <v>782</v>
      </c>
      <c r="D1024" s="14" t="s">
        <v>193</v>
      </c>
      <c r="E1024" s="15">
        <v>3</v>
      </c>
      <c r="F1024" s="14"/>
      <c r="G1024" s="93"/>
    </row>
    <row r="1025" spans="1:7" s="94" customFormat="1" x14ac:dyDescent="0.3">
      <c r="A1025" s="136">
        <f t="shared" si="199"/>
        <v>787</v>
      </c>
      <c r="B1025" s="96"/>
      <c r="C1025" s="98" t="s">
        <v>781</v>
      </c>
      <c r="D1025" s="14" t="s">
        <v>193</v>
      </c>
      <c r="E1025" s="15">
        <v>1</v>
      </c>
      <c r="F1025" s="14"/>
      <c r="G1025" s="93"/>
    </row>
    <row r="1026" spans="1:7" s="94" customFormat="1" x14ac:dyDescent="0.3">
      <c r="A1026" s="136">
        <f t="shared" si="199"/>
        <v>788</v>
      </c>
      <c r="B1026" s="96"/>
      <c r="C1026" s="98" t="s">
        <v>783</v>
      </c>
      <c r="D1026" s="14" t="s">
        <v>193</v>
      </c>
      <c r="E1026" s="15">
        <v>3</v>
      </c>
      <c r="F1026" s="14"/>
      <c r="G1026" s="93"/>
    </row>
    <row r="1027" spans="1:7" s="94" customFormat="1" x14ac:dyDescent="0.3">
      <c r="A1027" s="136">
        <f t="shared" si="199"/>
        <v>789</v>
      </c>
      <c r="B1027" s="96"/>
      <c r="C1027" s="98" t="s">
        <v>784</v>
      </c>
      <c r="D1027" s="14" t="s">
        <v>193</v>
      </c>
      <c r="E1027" s="15">
        <v>1</v>
      </c>
      <c r="F1027" s="14"/>
      <c r="G1027" s="93"/>
    </row>
    <row r="1028" spans="1:7" s="94" customFormat="1" x14ac:dyDescent="0.3">
      <c r="A1028" s="141" t="s">
        <v>876</v>
      </c>
      <c r="B1028" s="96"/>
      <c r="C1028" s="104" t="s">
        <v>877</v>
      </c>
      <c r="D1028" s="14"/>
      <c r="E1028" s="15"/>
      <c r="F1028" s="14"/>
      <c r="G1028" s="93"/>
    </row>
    <row r="1029" spans="1:7" s="94" customFormat="1" ht="20.399999999999999" x14ac:dyDescent="0.3">
      <c r="A1029" s="136">
        <v>790</v>
      </c>
      <c r="B1029" s="96"/>
      <c r="C1029" s="98" t="s">
        <v>821</v>
      </c>
      <c r="D1029" s="14" t="s">
        <v>36</v>
      </c>
      <c r="E1029" s="15">
        <v>127.51</v>
      </c>
      <c r="F1029" s="14"/>
      <c r="G1029" s="93"/>
    </row>
    <row r="1030" spans="1:7" s="94" customFormat="1" ht="30.6" x14ac:dyDescent="0.3">
      <c r="A1030" s="136">
        <f>1+A1029</f>
        <v>791</v>
      </c>
      <c r="B1030" s="96"/>
      <c r="C1030" s="98" t="s">
        <v>882</v>
      </c>
      <c r="D1030" s="14" t="s">
        <v>36</v>
      </c>
      <c r="E1030" s="15">
        <v>8.85</v>
      </c>
      <c r="F1030" s="14"/>
      <c r="G1030" s="93"/>
    </row>
    <row r="1031" spans="1:7" s="94" customFormat="1" ht="30.6" x14ac:dyDescent="0.3">
      <c r="A1031" s="136">
        <f t="shared" ref="A1031:A1045" si="200">1+A1030</f>
        <v>792</v>
      </c>
      <c r="B1031" s="96"/>
      <c r="C1031" s="98" t="s">
        <v>822</v>
      </c>
      <c r="D1031" s="14" t="s">
        <v>36</v>
      </c>
      <c r="E1031" s="15">
        <v>118.654</v>
      </c>
      <c r="F1031" s="14"/>
      <c r="G1031" s="93"/>
    </row>
    <row r="1032" spans="1:7" s="94" customFormat="1" ht="20.399999999999999" x14ac:dyDescent="0.3">
      <c r="A1032" s="136">
        <f t="shared" si="200"/>
        <v>793</v>
      </c>
      <c r="B1032" s="96"/>
      <c r="C1032" s="98" t="s">
        <v>823</v>
      </c>
      <c r="D1032" s="14" t="s">
        <v>36</v>
      </c>
      <c r="E1032" s="15">
        <v>69.36</v>
      </c>
      <c r="F1032" s="14"/>
      <c r="G1032" s="93"/>
    </row>
    <row r="1033" spans="1:7" s="94" customFormat="1" ht="20.399999999999999" x14ac:dyDescent="0.3">
      <c r="A1033" s="136">
        <f t="shared" si="200"/>
        <v>794</v>
      </c>
      <c r="B1033" s="96"/>
      <c r="C1033" s="98" t="s">
        <v>824</v>
      </c>
      <c r="D1033" s="14" t="s">
        <v>193</v>
      </c>
      <c r="E1033" s="15">
        <v>167.55</v>
      </c>
      <c r="F1033" s="14"/>
      <c r="G1033" s="93"/>
    </row>
    <row r="1034" spans="1:7" s="94" customFormat="1" x14ac:dyDescent="0.3">
      <c r="A1034" s="136">
        <f t="shared" si="200"/>
        <v>795</v>
      </c>
      <c r="B1034" s="96"/>
      <c r="C1034" s="98" t="s">
        <v>825</v>
      </c>
      <c r="D1034" s="14" t="s">
        <v>815</v>
      </c>
      <c r="E1034" s="15">
        <v>120.64</v>
      </c>
      <c r="F1034" s="14"/>
      <c r="G1034" s="93"/>
    </row>
    <row r="1035" spans="1:7" s="94" customFormat="1" ht="20.399999999999999" x14ac:dyDescent="0.3">
      <c r="A1035" s="136">
        <f t="shared" si="200"/>
        <v>796</v>
      </c>
      <c r="B1035" s="96"/>
      <c r="C1035" s="98" t="s">
        <v>883</v>
      </c>
      <c r="D1035" s="14" t="s">
        <v>38</v>
      </c>
      <c r="E1035" s="15">
        <v>40.17</v>
      </c>
      <c r="F1035" s="14"/>
      <c r="G1035" s="93"/>
    </row>
    <row r="1036" spans="1:7" s="94" customFormat="1" ht="20.399999999999999" x14ac:dyDescent="0.3">
      <c r="A1036" s="136">
        <f t="shared" si="200"/>
        <v>797</v>
      </c>
      <c r="B1036" s="96"/>
      <c r="C1036" s="98" t="s">
        <v>826</v>
      </c>
      <c r="D1036" s="14" t="s">
        <v>38</v>
      </c>
      <c r="E1036" s="15">
        <v>547.63</v>
      </c>
      <c r="F1036" s="14"/>
      <c r="G1036" s="93"/>
    </row>
    <row r="1037" spans="1:7" s="94" customFormat="1" ht="20.399999999999999" x14ac:dyDescent="0.3">
      <c r="A1037" s="136">
        <f t="shared" si="200"/>
        <v>798</v>
      </c>
      <c r="B1037" s="96"/>
      <c r="C1037" s="98" t="s">
        <v>884</v>
      </c>
      <c r="D1037" s="14" t="s">
        <v>38</v>
      </c>
      <c r="E1037" s="15">
        <v>152.84</v>
      </c>
      <c r="F1037" s="14"/>
      <c r="G1037" s="93"/>
    </row>
    <row r="1038" spans="1:7" s="94" customFormat="1" x14ac:dyDescent="0.3">
      <c r="A1038" s="136">
        <f t="shared" si="200"/>
        <v>799</v>
      </c>
      <c r="B1038" s="96"/>
      <c r="C1038" s="98" t="s">
        <v>816</v>
      </c>
      <c r="D1038" s="14" t="s">
        <v>38</v>
      </c>
      <c r="E1038" s="15">
        <v>136.06</v>
      </c>
      <c r="F1038" s="14"/>
      <c r="G1038" s="93"/>
    </row>
    <row r="1039" spans="1:7" s="94" customFormat="1" ht="20.399999999999999" x14ac:dyDescent="0.3">
      <c r="A1039" s="136">
        <f t="shared" si="200"/>
        <v>800</v>
      </c>
      <c r="B1039" s="96"/>
      <c r="C1039" s="98" t="s">
        <v>885</v>
      </c>
      <c r="D1039" s="14" t="s">
        <v>38</v>
      </c>
      <c r="E1039" s="15">
        <v>21.69</v>
      </c>
      <c r="F1039" s="14"/>
      <c r="G1039" s="93"/>
    </row>
    <row r="1040" spans="1:7" s="94" customFormat="1" x14ac:dyDescent="0.3">
      <c r="A1040" s="136">
        <f t="shared" si="200"/>
        <v>801</v>
      </c>
      <c r="B1040" s="96"/>
      <c r="C1040" s="98" t="s">
        <v>817</v>
      </c>
      <c r="D1040" s="14" t="s">
        <v>38</v>
      </c>
      <c r="E1040" s="15">
        <v>223.5</v>
      </c>
      <c r="F1040" s="14"/>
      <c r="G1040" s="93"/>
    </row>
    <row r="1041" spans="1:7" s="94" customFormat="1" ht="20.399999999999999" x14ac:dyDescent="0.3">
      <c r="A1041" s="136">
        <f t="shared" si="200"/>
        <v>802</v>
      </c>
      <c r="B1041" s="96"/>
      <c r="C1041" s="98" t="s">
        <v>886</v>
      </c>
      <c r="D1041" s="14" t="s">
        <v>38</v>
      </c>
      <c r="E1041" s="15">
        <v>324.37</v>
      </c>
      <c r="F1041" s="14"/>
      <c r="G1041" s="93"/>
    </row>
    <row r="1042" spans="1:7" s="61" customFormat="1" x14ac:dyDescent="0.3">
      <c r="A1042" s="136">
        <f t="shared" si="200"/>
        <v>803</v>
      </c>
      <c r="B1042" s="59"/>
      <c r="C1042" s="98" t="s">
        <v>818</v>
      </c>
      <c r="D1042" s="14" t="s">
        <v>36</v>
      </c>
      <c r="E1042" s="15">
        <v>53.5</v>
      </c>
      <c r="F1042" s="14"/>
      <c r="G1042" s="67"/>
    </row>
    <row r="1043" spans="1:7" s="53" customFormat="1" x14ac:dyDescent="0.3">
      <c r="A1043" s="136">
        <f t="shared" si="200"/>
        <v>804</v>
      </c>
      <c r="B1043" s="58"/>
      <c r="C1043" s="99" t="s">
        <v>878</v>
      </c>
      <c r="D1043" s="14" t="s">
        <v>36</v>
      </c>
      <c r="E1043" s="15">
        <v>35.33</v>
      </c>
      <c r="F1043" s="58"/>
      <c r="G1043" s="63"/>
    </row>
    <row r="1044" spans="1:7" s="94" customFormat="1" ht="20.399999999999999" x14ac:dyDescent="0.3">
      <c r="A1044" s="136">
        <f t="shared" si="200"/>
        <v>805</v>
      </c>
      <c r="B1044" s="109"/>
      <c r="C1044" s="110" t="s">
        <v>887</v>
      </c>
      <c r="D1044" s="107" t="s">
        <v>36</v>
      </c>
      <c r="E1044" s="108">
        <v>3.16</v>
      </c>
      <c r="F1044" s="109"/>
      <c r="G1044" s="95"/>
    </row>
    <row r="1045" spans="1:7" s="94" customFormat="1" ht="20.399999999999999" x14ac:dyDescent="0.3">
      <c r="A1045" s="136">
        <f t="shared" si="200"/>
        <v>806</v>
      </c>
      <c r="B1045" s="109"/>
      <c r="C1045" s="110" t="s">
        <v>829</v>
      </c>
      <c r="D1045" s="107" t="s">
        <v>36</v>
      </c>
      <c r="E1045" s="108">
        <v>270.87</v>
      </c>
      <c r="F1045" s="109"/>
      <c r="G1045" s="95"/>
    </row>
    <row r="1046" spans="1:7" s="94" customFormat="1" x14ac:dyDescent="0.3">
      <c r="A1046" s="143" t="s">
        <v>879</v>
      </c>
      <c r="B1046" s="109"/>
      <c r="C1046" s="111" t="s">
        <v>880</v>
      </c>
      <c r="D1046" s="107"/>
      <c r="E1046" s="108"/>
      <c r="F1046" s="109"/>
      <c r="G1046" s="95"/>
    </row>
    <row r="1047" spans="1:7" s="94" customFormat="1" ht="20.399999999999999" x14ac:dyDescent="0.3">
      <c r="A1047" s="144">
        <v>807</v>
      </c>
      <c r="B1047" s="109"/>
      <c r="C1047" s="110" t="s">
        <v>881</v>
      </c>
      <c r="D1047" s="107" t="s">
        <v>49</v>
      </c>
      <c r="E1047" s="108">
        <v>9.3000000000000007</v>
      </c>
      <c r="F1047" s="109"/>
      <c r="G1047" s="95"/>
    </row>
    <row r="1048" spans="1:7" s="94" customFormat="1" ht="20.399999999999999" x14ac:dyDescent="0.3">
      <c r="A1048" s="144">
        <f>1+A1047</f>
        <v>808</v>
      </c>
      <c r="B1048" s="109"/>
      <c r="C1048" s="110" t="s">
        <v>889</v>
      </c>
      <c r="D1048" s="107" t="s">
        <v>49</v>
      </c>
      <c r="E1048" s="108">
        <v>17.2</v>
      </c>
      <c r="F1048" s="109"/>
      <c r="G1048" s="95"/>
    </row>
    <row r="1049" spans="1:7" s="94" customFormat="1" ht="20.399999999999999" x14ac:dyDescent="0.3">
      <c r="A1049" s="144">
        <f t="shared" ref="A1049:A1085" si="201">1+A1048</f>
        <v>809</v>
      </c>
      <c r="B1049" s="109"/>
      <c r="C1049" s="110" t="s">
        <v>890</v>
      </c>
      <c r="D1049" s="107" t="s">
        <v>49</v>
      </c>
      <c r="E1049" s="108">
        <v>43.1</v>
      </c>
      <c r="F1049" s="109"/>
      <c r="G1049" s="95"/>
    </row>
    <row r="1050" spans="1:7" s="94" customFormat="1" ht="20.399999999999999" x14ac:dyDescent="0.3">
      <c r="A1050" s="144">
        <f t="shared" si="201"/>
        <v>810</v>
      </c>
      <c r="B1050" s="109"/>
      <c r="C1050" s="110" t="s">
        <v>891</v>
      </c>
      <c r="D1050" s="107" t="s">
        <v>49</v>
      </c>
      <c r="E1050" s="108">
        <v>20.7</v>
      </c>
      <c r="F1050" s="109"/>
      <c r="G1050" s="95"/>
    </row>
    <row r="1051" spans="1:7" s="94" customFormat="1" ht="20.399999999999999" x14ac:dyDescent="0.3">
      <c r="A1051" s="144">
        <f t="shared" si="201"/>
        <v>811</v>
      </c>
      <c r="B1051" s="109"/>
      <c r="C1051" s="110" t="s">
        <v>892</v>
      </c>
      <c r="D1051" s="107" t="s">
        <v>49</v>
      </c>
      <c r="E1051" s="108">
        <v>68.55</v>
      </c>
      <c r="F1051" s="109"/>
      <c r="G1051" s="95"/>
    </row>
    <row r="1052" spans="1:7" s="94" customFormat="1" ht="20.399999999999999" x14ac:dyDescent="0.3">
      <c r="A1052" s="144">
        <f t="shared" si="201"/>
        <v>812</v>
      </c>
      <c r="B1052" s="109"/>
      <c r="C1052" s="110" t="s">
        <v>893</v>
      </c>
      <c r="D1052" s="107" t="s">
        <v>49</v>
      </c>
      <c r="E1052" s="108">
        <v>15.7</v>
      </c>
      <c r="F1052" s="109"/>
      <c r="G1052" s="95"/>
    </row>
    <row r="1053" spans="1:7" s="94" customFormat="1" ht="20.399999999999999" x14ac:dyDescent="0.3">
      <c r="A1053" s="144">
        <f t="shared" si="201"/>
        <v>813</v>
      </c>
      <c r="B1053" s="109"/>
      <c r="C1053" s="110" t="s">
        <v>894</v>
      </c>
      <c r="D1053" s="107" t="s">
        <v>193</v>
      </c>
      <c r="E1053" s="108">
        <v>1</v>
      </c>
      <c r="F1053" s="109"/>
      <c r="G1053" s="95"/>
    </row>
    <row r="1054" spans="1:7" s="94" customFormat="1" ht="20.399999999999999" x14ac:dyDescent="0.3">
      <c r="A1054" s="144">
        <f t="shared" si="201"/>
        <v>814</v>
      </c>
      <c r="B1054" s="109"/>
      <c r="C1054" s="110" t="s">
        <v>895</v>
      </c>
      <c r="D1054" s="107" t="s">
        <v>193</v>
      </c>
      <c r="E1054" s="108">
        <v>1</v>
      </c>
      <c r="F1054" s="109"/>
      <c r="G1054" s="95"/>
    </row>
    <row r="1055" spans="1:7" s="94" customFormat="1" ht="20.399999999999999" x14ac:dyDescent="0.3">
      <c r="A1055" s="144">
        <f t="shared" si="201"/>
        <v>815</v>
      </c>
      <c r="B1055" s="109"/>
      <c r="C1055" s="110" t="s">
        <v>896</v>
      </c>
      <c r="D1055" s="107" t="s">
        <v>193</v>
      </c>
      <c r="E1055" s="108">
        <v>1</v>
      </c>
      <c r="F1055" s="109"/>
      <c r="G1055" s="95"/>
    </row>
    <row r="1056" spans="1:7" s="94" customFormat="1" ht="20.399999999999999" x14ac:dyDescent="0.3">
      <c r="A1056" s="144">
        <f t="shared" si="201"/>
        <v>816</v>
      </c>
      <c r="B1056" s="109"/>
      <c r="C1056" s="110" t="s">
        <v>897</v>
      </c>
      <c r="D1056" s="107" t="s">
        <v>193</v>
      </c>
      <c r="E1056" s="108">
        <v>8</v>
      </c>
      <c r="F1056" s="109"/>
      <c r="G1056" s="95"/>
    </row>
    <row r="1057" spans="1:7" s="94" customFormat="1" ht="20.399999999999999" x14ac:dyDescent="0.3">
      <c r="A1057" s="144">
        <f t="shared" si="201"/>
        <v>817</v>
      </c>
      <c r="B1057" s="109"/>
      <c r="C1057" s="110" t="s">
        <v>898</v>
      </c>
      <c r="D1057" s="107" t="s">
        <v>193</v>
      </c>
      <c r="E1057" s="108">
        <v>2</v>
      </c>
      <c r="F1057" s="109"/>
      <c r="G1057" s="95"/>
    </row>
    <row r="1058" spans="1:7" s="94" customFormat="1" ht="20.399999999999999" x14ac:dyDescent="0.3">
      <c r="A1058" s="144">
        <f t="shared" si="201"/>
        <v>818</v>
      </c>
      <c r="B1058" s="109"/>
      <c r="C1058" s="110" t="s">
        <v>899</v>
      </c>
      <c r="D1058" s="107" t="s">
        <v>193</v>
      </c>
      <c r="E1058" s="108">
        <v>2</v>
      </c>
      <c r="F1058" s="109"/>
      <c r="G1058" s="95"/>
    </row>
    <row r="1059" spans="1:7" s="94" customFormat="1" ht="20.399999999999999" x14ac:dyDescent="0.3">
      <c r="A1059" s="144">
        <f t="shared" si="201"/>
        <v>819</v>
      </c>
      <c r="B1059" s="109"/>
      <c r="C1059" s="110" t="s">
        <v>900</v>
      </c>
      <c r="D1059" s="107" t="s">
        <v>193</v>
      </c>
      <c r="E1059" s="108">
        <v>5</v>
      </c>
      <c r="F1059" s="109"/>
      <c r="G1059" s="95"/>
    </row>
    <row r="1060" spans="1:7" s="94" customFormat="1" ht="20.399999999999999" x14ac:dyDescent="0.3">
      <c r="A1060" s="144">
        <f t="shared" si="201"/>
        <v>820</v>
      </c>
      <c r="B1060" s="109"/>
      <c r="C1060" s="110" t="s">
        <v>901</v>
      </c>
      <c r="D1060" s="107" t="s">
        <v>193</v>
      </c>
      <c r="E1060" s="108">
        <v>23</v>
      </c>
      <c r="F1060" s="109"/>
      <c r="G1060" s="95"/>
    </row>
    <row r="1061" spans="1:7" s="94" customFormat="1" x14ac:dyDescent="0.3">
      <c r="A1061" s="144">
        <f t="shared" si="201"/>
        <v>821</v>
      </c>
      <c r="B1061" s="109"/>
      <c r="C1061" s="110" t="s">
        <v>902</v>
      </c>
      <c r="D1061" s="107" t="s">
        <v>843</v>
      </c>
      <c r="E1061" s="108">
        <v>0.01</v>
      </c>
      <c r="F1061" s="109"/>
      <c r="G1061" s="95"/>
    </row>
    <row r="1062" spans="1:7" s="94" customFormat="1" ht="20.399999999999999" x14ac:dyDescent="0.3">
      <c r="A1062" s="144">
        <f t="shared" si="201"/>
        <v>822</v>
      </c>
      <c r="B1062" s="109"/>
      <c r="C1062" s="110" t="s">
        <v>903</v>
      </c>
      <c r="D1062" s="107" t="s">
        <v>290</v>
      </c>
      <c r="E1062" s="108">
        <v>1</v>
      </c>
      <c r="F1062" s="109"/>
      <c r="G1062" s="95"/>
    </row>
    <row r="1063" spans="1:7" s="94" customFormat="1" ht="20.399999999999999" x14ac:dyDescent="0.3">
      <c r="A1063" s="144">
        <f t="shared" si="201"/>
        <v>823</v>
      </c>
      <c r="B1063" s="109"/>
      <c r="C1063" s="110" t="s">
        <v>904</v>
      </c>
      <c r="D1063" s="107" t="s">
        <v>290</v>
      </c>
      <c r="E1063" s="108">
        <v>1</v>
      </c>
      <c r="F1063" s="109"/>
      <c r="G1063" s="95"/>
    </row>
    <row r="1064" spans="1:7" s="94" customFormat="1" ht="20.399999999999999" x14ac:dyDescent="0.3">
      <c r="A1064" s="144">
        <f t="shared" si="201"/>
        <v>824</v>
      </c>
      <c r="B1064" s="109"/>
      <c r="C1064" s="110" t="s">
        <v>905</v>
      </c>
      <c r="D1064" s="107" t="s">
        <v>290</v>
      </c>
      <c r="E1064" s="108">
        <v>5</v>
      </c>
      <c r="F1064" s="109"/>
      <c r="G1064" s="95"/>
    </row>
    <row r="1065" spans="1:7" s="94" customFormat="1" ht="20.399999999999999" x14ac:dyDescent="0.3">
      <c r="A1065" s="144">
        <f t="shared" si="201"/>
        <v>825</v>
      </c>
      <c r="B1065" s="109"/>
      <c r="C1065" s="110" t="s">
        <v>906</v>
      </c>
      <c r="D1065" s="107" t="s">
        <v>290</v>
      </c>
      <c r="E1065" s="108">
        <v>2</v>
      </c>
      <c r="F1065" s="109"/>
      <c r="G1065" s="95"/>
    </row>
    <row r="1066" spans="1:7" s="94" customFormat="1" ht="20.399999999999999" x14ac:dyDescent="0.3">
      <c r="A1066" s="144">
        <f t="shared" si="201"/>
        <v>826</v>
      </c>
      <c r="B1066" s="109"/>
      <c r="C1066" s="110" t="s">
        <v>907</v>
      </c>
      <c r="D1066" s="107" t="s">
        <v>193</v>
      </c>
      <c r="E1066" s="108">
        <v>3</v>
      </c>
      <c r="F1066" s="109"/>
      <c r="G1066" s="95"/>
    </row>
    <row r="1067" spans="1:7" s="94" customFormat="1" ht="20.399999999999999" x14ac:dyDescent="0.3">
      <c r="A1067" s="144">
        <f t="shared" si="201"/>
        <v>827</v>
      </c>
      <c r="B1067" s="109"/>
      <c r="C1067" s="110" t="s">
        <v>908</v>
      </c>
      <c r="D1067" s="107" t="s">
        <v>193</v>
      </c>
      <c r="E1067" s="108">
        <v>2</v>
      </c>
      <c r="F1067" s="109"/>
      <c r="G1067" s="95"/>
    </row>
    <row r="1068" spans="1:7" s="94" customFormat="1" ht="20.399999999999999" x14ac:dyDescent="0.3">
      <c r="A1068" s="144">
        <f t="shared" si="201"/>
        <v>828</v>
      </c>
      <c r="B1068" s="109"/>
      <c r="C1068" s="110" t="s">
        <v>909</v>
      </c>
      <c r="D1068" s="107" t="s">
        <v>290</v>
      </c>
      <c r="E1068" s="108">
        <v>2</v>
      </c>
      <c r="F1068" s="109"/>
      <c r="G1068" s="95"/>
    </row>
    <row r="1069" spans="1:7" s="94" customFormat="1" ht="20.399999999999999" x14ac:dyDescent="0.3">
      <c r="A1069" s="144">
        <f t="shared" si="201"/>
        <v>829</v>
      </c>
      <c r="B1069" s="109"/>
      <c r="C1069" s="110" t="s">
        <v>910</v>
      </c>
      <c r="D1069" s="107" t="s">
        <v>290</v>
      </c>
      <c r="E1069" s="108">
        <v>2</v>
      </c>
      <c r="F1069" s="109"/>
      <c r="G1069" s="95"/>
    </row>
    <row r="1070" spans="1:7" s="94" customFormat="1" ht="20.399999999999999" x14ac:dyDescent="0.3">
      <c r="A1070" s="144">
        <f t="shared" si="201"/>
        <v>830</v>
      </c>
      <c r="B1070" s="109"/>
      <c r="C1070" s="110" t="s">
        <v>911</v>
      </c>
      <c r="D1070" s="107" t="s">
        <v>290</v>
      </c>
      <c r="E1070" s="108">
        <v>6</v>
      </c>
      <c r="F1070" s="109"/>
      <c r="G1070" s="95"/>
    </row>
    <row r="1071" spans="1:7" s="94" customFormat="1" ht="20.399999999999999" x14ac:dyDescent="0.3">
      <c r="A1071" s="144">
        <f t="shared" si="201"/>
        <v>831</v>
      </c>
      <c r="B1071" s="109"/>
      <c r="C1071" s="110" t="s">
        <v>912</v>
      </c>
      <c r="D1071" s="107" t="s">
        <v>290</v>
      </c>
      <c r="E1071" s="108">
        <v>6</v>
      </c>
      <c r="F1071" s="109"/>
      <c r="G1071" s="95"/>
    </row>
    <row r="1072" spans="1:7" s="94" customFormat="1" ht="20.399999999999999" x14ac:dyDescent="0.3">
      <c r="A1072" s="144">
        <f t="shared" si="201"/>
        <v>832</v>
      </c>
      <c r="B1072" s="109"/>
      <c r="C1072" s="110" t="s">
        <v>913</v>
      </c>
      <c r="D1072" s="107" t="s">
        <v>290</v>
      </c>
      <c r="E1072" s="108">
        <v>2</v>
      </c>
      <c r="F1072" s="109"/>
      <c r="G1072" s="95"/>
    </row>
    <row r="1073" spans="1:7" s="94" customFormat="1" ht="20.399999999999999" x14ac:dyDescent="0.3">
      <c r="A1073" s="144">
        <f t="shared" si="201"/>
        <v>833</v>
      </c>
      <c r="B1073" s="109"/>
      <c r="C1073" s="110" t="s">
        <v>914</v>
      </c>
      <c r="D1073" s="107" t="s">
        <v>290</v>
      </c>
      <c r="E1073" s="108">
        <v>2</v>
      </c>
      <c r="F1073" s="109"/>
      <c r="G1073" s="95"/>
    </row>
    <row r="1074" spans="1:7" s="94" customFormat="1" ht="20.399999999999999" x14ac:dyDescent="0.3">
      <c r="A1074" s="144">
        <f t="shared" si="201"/>
        <v>834</v>
      </c>
      <c r="B1074" s="109"/>
      <c r="C1074" s="110" t="s">
        <v>915</v>
      </c>
      <c r="D1074" s="107" t="s">
        <v>290</v>
      </c>
      <c r="E1074" s="108">
        <v>1</v>
      </c>
      <c r="F1074" s="109"/>
      <c r="G1074" s="95"/>
    </row>
    <row r="1075" spans="1:7" s="94" customFormat="1" x14ac:dyDescent="0.3">
      <c r="A1075" s="144">
        <f t="shared" si="201"/>
        <v>835</v>
      </c>
      <c r="B1075" s="109"/>
      <c r="C1075" s="110" t="s">
        <v>916</v>
      </c>
      <c r="D1075" s="107" t="s">
        <v>193</v>
      </c>
      <c r="E1075" s="108">
        <v>4</v>
      </c>
      <c r="F1075" s="109"/>
      <c r="G1075" s="95"/>
    </row>
    <row r="1076" spans="1:7" s="94" customFormat="1" x14ac:dyDescent="0.3">
      <c r="A1076" s="144">
        <f t="shared" si="201"/>
        <v>836</v>
      </c>
      <c r="B1076" s="109"/>
      <c r="C1076" s="110" t="s">
        <v>917</v>
      </c>
      <c r="D1076" s="107" t="s">
        <v>193</v>
      </c>
      <c r="E1076" s="108">
        <v>6</v>
      </c>
      <c r="F1076" s="109"/>
      <c r="G1076" s="95"/>
    </row>
    <row r="1077" spans="1:7" s="94" customFormat="1" x14ac:dyDescent="0.3">
      <c r="A1077" s="144">
        <f t="shared" si="201"/>
        <v>837</v>
      </c>
      <c r="B1077" s="109"/>
      <c r="C1077" s="110" t="s">
        <v>918</v>
      </c>
      <c r="D1077" s="107" t="s">
        <v>193</v>
      </c>
      <c r="E1077" s="108">
        <v>1</v>
      </c>
      <c r="F1077" s="109"/>
      <c r="G1077" s="95"/>
    </row>
    <row r="1078" spans="1:7" s="94" customFormat="1" x14ac:dyDescent="0.3">
      <c r="A1078" s="144">
        <f t="shared" si="201"/>
        <v>838</v>
      </c>
      <c r="B1078" s="109"/>
      <c r="C1078" s="106" t="s">
        <v>850</v>
      </c>
      <c r="D1078" s="107" t="s">
        <v>36</v>
      </c>
      <c r="E1078" s="108">
        <v>1.04</v>
      </c>
      <c r="F1078" s="109"/>
      <c r="G1078" s="95"/>
    </row>
    <row r="1079" spans="1:7" s="94" customFormat="1" ht="20.399999999999999" x14ac:dyDescent="0.3">
      <c r="A1079" s="144">
        <f t="shared" si="201"/>
        <v>839</v>
      </c>
      <c r="B1079" s="109"/>
      <c r="C1079" s="110" t="s">
        <v>919</v>
      </c>
      <c r="D1079" s="107" t="s">
        <v>49</v>
      </c>
      <c r="E1079" s="108">
        <v>7</v>
      </c>
      <c r="F1079" s="109"/>
      <c r="G1079" s="95"/>
    </row>
    <row r="1080" spans="1:7" s="94" customFormat="1" ht="20.399999999999999" x14ac:dyDescent="0.3">
      <c r="A1080" s="144">
        <f t="shared" si="201"/>
        <v>840</v>
      </c>
      <c r="B1080" s="109"/>
      <c r="C1080" s="110" t="s">
        <v>920</v>
      </c>
      <c r="D1080" s="107" t="s">
        <v>853</v>
      </c>
      <c r="E1080" s="108">
        <v>0.74</v>
      </c>
      <c r="F1080" s="109"/>
      <c r="G1080" s="95"/>
    </row>
    <row r="1081" spans="1:7" s="94" customFormat="1" ht="20.399999999999999" x14ac:dyDescent="0.3">
      <c r="A1081" s="144">
        <f t="shared" si="201"/>
        <v>841</v>
      </c>
      <c r="B1081" s="109"/>
      <c r="C1081" s="110" t="s">
        <v>921</v>
      </c>
      <c r="D1081" s="107" t="s">
        <v>853</v>
      </c>
      <c r="E1081" s="108">
        <v>0.13</v>
      </c>
      <c r="F1081" s="109"/>
      <c r="G1081" s="95"/>
    </row>
    <row r="1082" spans="1:7" s="94" customFormat="1" x14ac:dyDescent="0.3">
      <c r="A1082" s="144">
        <f t="shared" si="201"/>
        <v>842</v>
      </c>
      <c r="B1082" s="109"/>
      <c r="C1082" s="110" t="s">
        <v>856</v>
      </c>
      <c r="D1082" s="107" t="s">
        <v>763</v>
      </c>
      <c r="E1082" s="108">
        <v>0.87</v>
      </c>
      <c r="F1082" s="109"/>
      <c r="G1082" s="95"/>
    </row>
    <row r="1083" spans="1:7" s="94" customFormat="1" ht="20.399999999999999" x14ac:dyDescent="0.3">
      <c r="A1083" s="144">
        <f t="shared" si="201"/>
        <v>843</v>
      </c>
      <c r="B1083" s="109"/>
      <c r="C1083" s="110" t="s">
        <v>922</v>
      </c>
      <c r="D1083" s="107" t="s">
        <v>49</v>
      </c>
      <c r="E1083" s="108">
        <v>174.55</v>
      </c>
      <c r="F1083" s="109"/>
      <c r="G1083" s="95"/>
    </row>
    <row r="1084" spans="1:7" s="94" customFormat="1" x14ac:dyDescent="0.3">
      <c r="A1084" s="144">
        <f t="shared" si="201"/>
        <v>844</v>
      </c>
      <c r="B1084" s="109"/>
      <c r="C1084" s="110" t="s">
        <v>858</v>
      </c>
      <c r="D1084" s="107" t="s">
        <v>290</v>
      </c>
      <c r="E1084" s="108">
        <v>14</v>
      </c>
      <c r="F1084" s="109"/>
      <c r="G1084" s="95"/>
    </row>
    <row r="1085" spans="1:7" s="94" customFormat="1" x14ac:dyDescent="0.3">
      <c r="A1085" s="144">
        <f t="shared" si="201"/>
        <v>845</v>
      </c>
      <c r="B1085" s="109"/>
      <c r="C1085" s="110" t="s">
        <v>923</v>
      </c>
      <c r="D1085" s="107" t="s">
        <v>290</v>
      </c>
      <c r="E1085" s="108">
        <v>1</v>
      </c>
      <c r="F1085" s="109"/>
      <c r="G1085" s="95"/>
    </row>
    <row r="1086" spans="1:7" s="94" customFormat="1" ht="20.399999999999999" x14ac:dyDescent="0.3">
      <c r="A1086" s="143" t="s">
        <v>888</v>
      </c>
      <c r="B1086" s="109"/>
      <c r="C1086" s="112" t="s">
        <v>926</v>
      </c>
      <c r="D1086" s="107"/>
      <c r="E1086" s="108"/>
      <c r="F1086" s="109"/>
      <c r="G1086" s="95"/>
    </row>
    <row r="1087" spans="1:7" s="94" customFormat="1" ht="20.399999999999999" x14ac:dyDescent="0.3">
      <c r="A1087" s="143" t="s">
        <v>927</v>
      </c>
      <c r="B1087" s="109"/>
      <c r="C1087" s="112" t="s">
        <v>928</v>
      </c>
      <c r="D1087" s="107"/>
      <c r="E1087" s="108"/>
      <c r="F1087" s="109"/>
      <c r="G1087" s="95"/>
    </row>
    <row r="1088" spans="1:7" s="94" customFormat="1" ht="20.399999999999999" x14ac:dyDescent="0.3">
      <c r="A1088" s="144">
        <v>846</v>
      </c>
      <c r="B1088" s="109"/>
      <c r="C1088" s="110" t="s">
        <v>991</v>
      </c>
      <c r="D1088" s="107" t="s">
        <v>9</v>
      </c>
      <c r="E1088" s="108">
        <v>0.16</v>
      </c>
      <c r="F1088" s="109"/>
      <c r="G1088" s="95"/>
    </row>
    <row r="1089" spans="1:7" s="94" customFormat="1" ht="20.399999999999999" x14ac:dyDescent="0.3">
      <c r="A1089" s="144">
        <f>1+A1088</f>
        <v>847</v>
      </c>
      <c r="B1089" s="109"/>
      <c r="C1089" s="110" t="s">
        <v>990</v>
      </c>
      <c r="D1089" s="107" t="s">
        <v>36</v>
      </c>
      <c r="E1089" s="108">
        <v>200.7</v>
      </c>
      <c r="F1089" s="109"/>
      <c r="G1089" s="95"/>
    </row>
    <row r="1090" spans="1:7" s="94" customFormat="1" ht="30.6" x14ac:dyDescent="0.3">
      <c r="A1090" s="144">
        <f t="shared" ref="A1090:A1095" si="202">1+A1089</f>
        <v>848</v>
      </c>
      <c r="B1090" s="109"/>
      <c r="C1090" s="110" t="s">
        <v>989</v>
      </c>
      <c r="D1090" s="107" t="s">
        <v>36</v>
      </c>
      <c r="E1090" s="108">
        <v>65.02</v>
      </c>
      <c r="F1090" s="109"/>
      <c r="G1090" s="95"/>
    </row>
    <row r="1091" spans="1:7" s="94" customFormat="1" ht="20.399999999999999" x14ac:dyDescent="0.3">
      <c r="A1091" s="144">
        <f t="shared" si="202"/>
        <v>849</v>
      </c>
      <c r="B1091" s="109"/>
      <c r="C1091" s="110" t="s">
        <v>988</v>
      </c>
      <c r="D1091" s="107" t="s">
        <v>38</v>
      </c>
      <c r="E1091" s="108">
        <v>406.88</v>
      </c>
      <c r="F1091" s="109"/>
      <c r="G1091" s="95"/>
    </row>
    <row r="1092" spans="1:7" s="94" customFormat="1" x14ac:dyDescent="0.3">
      <c r="A1092" s="144">
        <f t="shared" si="202"/>
        <v>850</v>
      </c>
      <c r="B1092" s="109"/>
      <c r="C1092" s="110" t="s">
        <v>929</v>
      </c>
      <c r="D1092" s="107" t="s">
        <v>49</v>
      </c>
      <c r="E1092" s="108">
        <v>82.5</v>
      </c>
      <c r="F1092" s="109"/>
      <c r="G1092" s="95"/>
    </row>
    <row r="1093" spans="1:7" s="94" customFormat="1" x14ac:dyDescent="0.3">
      <c r="A1093" s="144">
        <f t="shared" si="202"/>
        <v>851</v>
      </c>
      <c r="B1093" s="109"/>
      <c r="C1093" s="110" t="s">
        <v>930</v>
      </c>
      <c r="D1093" s="107" t="s">
        <v>36</v>
      </c>
      <c r="E1093" s="108">
        <v>15.53</v>
      </c>
      <c r="F1093" s="109"/>
      <c r="G1093" s="95"/>
    </row>
    <row r="1094" spans="1:7" s="94" customFormat="1" ht="20.399999999999999" x14ac:dyDescent="0.3">
      <c r="A1094" s="144">
        <f t="shared" si="202"/>
        <v>852</v>
      </c>
      <c r="B1094" s="109"/>
      <c r="C1094" s="110" t="s">
        <v>987</v>
      </c>
      <c r="D1094" s="107" t="s">
        <v>49</v>
      </c>
      <c r="E1094" s="108">
        <v>82.5</v>
      </c>
      <c r="F1094" s="109"/>
      <c r="G1094" s="95"/>
    </row>
    <row r="1095" spans="1:7" s="94" customFormat="1" x14ac:dyDescent="0.3">
      <c r="A1095" s="144">
        <f t="shared" si="202"/>
        <v>853</v>
      </c>
      <c r="B1095" s="109"/>
      <c r="C1095" s="110" t="s">
        <v>931</v>
      </c>
      <c r="D1095" s="107" t="s">
        <v>49</v>
      </c>
      <c r="E1095" s="108">
        <v>82.5</v>
      </c>
      <c r="F1095" s="109"/>
      <c r="G1095" s="95"/>
    </row>
    <row r="1096" spans="1:7" s="103" customFormat="1" ht="20.399999999999999" x14ac:dyDescent="0.3">
      <c r="A1096" s="144">
        <f>1+A1095</f>
        <v>854</v>
      </c>
      <c r="B1096" s="109"/>
      <c r="C1096" s="110" t="s">
        <v>996</v>
      </c>
      <c r="D1096" s="107" t="s">
        <v>193</v>
      </c>
      <c r="E1096" s="108">
        <v>1</v>
      </c>
      <c r="F1096" s="109"/>
      <c r="G1096" s="102"/>
    </row>
    <row r="1097" spans="1:7" s="103" customFormat="1" ht="20.399999999999999" x14ac:dyDescent="0.3">
      <c r="A1097" s="144">
        <f t="shared" ref="A1097:A1110" si="203">1+A1096</f>
        <v>855</v>
      </c>
      <c r="B1097" s="109"/>
      <c r="C1097" s="110" t="s">
        <v>994</v>
      </c>
      <c r="D1097" s="107" t="s">
        <v>193</v>
      </c>
      <c r="E1097" s="108">
        <v>1</v>
      </c>
      <c r="F1097" s="109"/>
      <c r="G1097" s="102"/>
    </row>
    <row r="1098" spans="1:7" s="103" customFormat="1" ht="20.399999999999999" x14ac:dyDescent="0.3">
      <c r="A1098" s="144">
        <f t="shared" si="203"/>
        <v>856</v>
      </c>
      <c r="B1098" s="109"/>
      <c r="C1098" s="110" t="s">
        <v>995</v>
      </c>
      <c r="D1098" s="107" t="s">
        <v>193</v>
      </c>
      <c r="E1098" s="108">
        <v>2</v>
      </c>
      <c r="F1098" s="109"/>
      <c r="G1098" s="102"/>
    </row>
    <row r="1099" spans="1:7" s="103" customFormat="1" ht="20.399999999999999" x14ac:dyDescent="0.3">
      <c r="A1099" s="144">
        <f t="shared" si="203"/>
        <v>857</v>
      </c>
      <c r="B1099" s="109"/>
      <c r="C1099" s="110" t="s">
        <v>997</v>
      </c>
      <c r="D1099" s="107" t="s">
        <v>49</v>
      </c>
      <c r="E1099" s="108">
        <v>2</v>
      </c>
      <c r="F1099" s="109"/>
      <c r="G1099" s="102"/>
    </row>
    <row r="1100" spans="1:7" s="103" customFormat="1" ht="20.399999999999999" x14ac:dyDescent="0.3">
      <c r="A1100" s="144">
        <f t="shared" si="203"/>
        <v>858</v>
      </c>
      <c r="B1100" s="109"/>
      <c r="C1100" s="110" t="s">
        <v>998</v>
      </c>
      <c r="D1100" s="107" t="s">
        <v>290</v>
      </c>
      <c r="E1100" s="108">
        <v>1</v>
      </c>
      <c r="F1100" s="109"/>
      <c r="G1100" s="102"/>
    </row>
    <row r="1101" spans="1:7" s="103" customFormat="1" x14ac:dyDescent="0.3">
      <c r="A1101" s="144">
        <f t="shared" si="203"/>
        <v>859</v>
      </c>
      <c r="B1101" s="109"/>
      <c r="C1101" s="110" t="s">
        <v>932</v>
      </c>
      <c r="D1101" s="107" t="s">
        <v>36</v>
      </c>
      <c r="E1101" s="108">
        <v>50.81</v>
      </c>
      <c r="F1101" s="109"/>
      <c r="G1101" s="102"/>
    </row>
    <row r="1102" spans="1:7" s="103" customFormat="1" x14ac:dyDescent="0.3">
      <c r="A1102" s="144">
        <f t="shared" si="203"/>
        <v>860</v>
      </c>
      <c r="B1102" s="109"/>
      <c r="C1102" s="110" t="s">
        <v>933</v>
      </c>
      <c r="D1102" s="107" t="s">
        <v>49</v>
      </c>
      <c r="E1102" s="108">
        <v>82.5</v>
      </c>
      <c r="F1102" s="109"/>
      <c r="G1102" s="102"/>
    </row>
    <row r="1103" spans="1:7" s="103" customFormat="1" x14ac:dyDescent="0.3">
      <c r="A1103" s="144">
        <f t="shared" si="203"/>
        <v>861</v>
      </c>
      <c r="B1103" s="109"/>
      <c r="C1103" s="110" t="s">
        <v>770</v>
      </c>
      <c r="D1103" s="107" t="s">
        <v>290</v>
      </c>
      <c r="E1103" s="108">
        <v>1</v>
      </c>
      <c r="F1103" s="109"/>
      <c r="G1103" s="102"/>
    </row>
    <row r="1104" spans="1:7" s="103" customFormat="1" ht="20.399999999999999" x14ac:dyDescent="0.3">
      <c r="A1104" s="144">
        <f t="shared" si="203"/>
        <v>862</v>
      </c>
      <c r="B1104" s="109"/>
      <c r="C1104" s="110" t="s">
        <v>999</v>
      </c>
      <c r="D1104" s="113" t="s">
        <v>760</v>
      </c>
      <c r="E1104" s="108">
        <v>1</v>
      </c>
      <c r="F1104" s="109"/>
      <c r="G1104" s="102"/>
    </row>
    <row r="1105" spans="1:7" s="103" customFormat="1" x14ac:dyDescent="0.3">
      <c r="A1105" s="144">
        <f t="shared" si="203"/>
        <v>863</v>
      </c>
      <c r="B1105" s="109"/>
      <c r="C1105" s="110" t="s">
        <v>934</v>
      </c>
      <c r="D1105" s="107" t="s">
        <v>763</v>
      </c>
      <c r="E1105" s="108">
        <v>1</v>
      </c>
      <c r="F1105" s="109"/>
      <c r="G1105" s="102"/>
    </row>
    <row r="1106" spans="1:7" s="103" customFormat="1" x14ac:dyDescent="0.3">
      <c r="A1106" s="144">
        <f t="shared" si="203"/>
        <v>864</v>
      </c>
      <c r="B1106" s="109"/>
      <c r="C1106" s="110" t="s">
        <v>934</v>
      </c>
      <c r="D1106" s="107" t="s">
        <v>36</v>
      </c>
      <c r="E1106" s="108">
        <v>155.69</v>
      </c>
      <c r="F1106" s="109"/>
      <c r="G1106" s="102"/>
    </row>
    <row r="1107" spans="1:7" s="103" customFormat="1" x14ac:dyDescent="0.3">
      <c r="A1107" s="144">
        <f t="shared" si="203"/>
        <v>865</v>
      </c>
      <c r="B1107" s="109"/>
      <c r="C1107" s="110" t="s">
        <v>935</v>
      </c>
      <c r="D1107" s="107" t="s">
        <v>36</v>
      </c>
      <c r="E1107" s="108">
        <v>155.69</v>
      </c>
      <c r="F1107" s="109"/>
      <c r="G1107" s="102"/>
    </row>
    <row r="1108" spans="1:7" s="103" customFormat="1" ht="20.399999999999999" x14ac:dyDescent="0.3">
      <c r="A1108" s="144">
        <f t="shared" si="203"/>
        <v>866</v>
      </c>
      <c r="B1108" s="109"/>
      <c r="C1108" s="110" t="s">
        <v>1000</v>
      </c>
      <c r="D1108" s="107" t="s">
        <v>36</v>
      </c>
      <c r="E1108" s="108">
        <v>38.92</v>
      </c>
      <c r="F1108" s="109"/>
      <c r="G1108" s="102"/>
    </row>
    <row r="1109" spans="1:7" s="103" customFormat="1" ht="30.6" x14ac:dyDescent="0.3">
      <c r="A1109" s="144">
        <f t="shared" si="203"/>
        <v>867</v>
      </c>
      <c r="B1109" s="109"/>
      <c r="C1109" s="110" t="s">
        <v>1001</v>
      </c>
      <c r="D1109" s="107" t="s">
        <v>36</v>
      </c>
      <c r="E1109" s="108">
        <v>71.11</v>
      </c>
      <c r="F1109" s="109"/>
      <c r="G1109" s="102"/>
    </row>
    <row r="1110" spans="1:7" s="103" customFormat="1" ht="40.799999999999997" x14ac:dyDescent="0.3">
      <c r="A1110" s="144">
        <f t="shared" si="203"/>
        <v>868</v>
      </c>
      <c r="B1110" s="109"/>
      <c r="C1110" s="110" t="s">
        <v>1002</v>
      </c>
      <c r="D1110" s="107" t="s">
        <v>36</v>
      </c>
      <c r="E1110" s="108">
        <v>71.11</v>
      </c>
      <c r="F1110" s="109"/>
      <c r="G1110" s="102"/>
    </row>
    <row r="1111" spans="1:7" s="94" customFormat="1" x14ac:dyDescent="0.3">
      <c r="A1111" s="143" t="s">
        <v>936</v>
      </c>
      <c r="B1111" s="109"/>
      <c r="C1111" s="112" t="s">
        <v>1003</v>
      </c>
      <c r="D1111" s="107"/>
      <c r="E1111" s="108"/>
      <c r="F1111" s="109"/>
      <c r="G1111" s="95"/>
    </row>
    <row r="1112" spans="1:7" s="94" customFormat="1" x14ac:dyDescent="0.3">
      <c r="A1112" s="145">
        <v>869</v>
      </c>
      <c r="B1112" s="109"/>
      <c r="C1112" s="110" t="s">
        <v>937</v>
      </c>
      <c r="D1112" s="107" t="s">
        <v>38</v>
      </c>
      <c r="E1112" s="108">
        <v>15</v>
      </c>
      <c r="F1112" s="109"/>
      <c r="G1112" s="95"/>
    </row>
    <row r="1113" spans="1:7" s="94" customFormat="1" ht="20.399999999999999" x14ac:dyDescent="0.3">
      <c r="A1113" s="145">
        <f>1+A1112</f>
        <v>870</v>
      </c>
      <c r="B1113" s="109"/>
      <c r="C1113" s="110" t="s">
        <v>986</v>
      </c>
      <c r="D1113" s="107" t="s">
        <v>36</v>
      </c>
      <c r="E1113" s="108">
        <v>0.45</v>
      </c>
      <c r="F1113" s="109"/>
      <c r="G1113" s="95"/>
    </row>
    <row r="1114" spans="1:7" s="94" customFormat="1" ht="20.399999999999999" x14ac:dyDescent="0.3">
      <c r="A1114" s="145">
        <f>1+A1113</f>
        <v>871</v>
      </c>
      <c r="B1114" s="109"/>
      <c r="C1114" s="110" t="s">
        <v>985</v>
      </c>
      <c r="D1114" s="107" t="s">
        <v>38</v>
      </c>
      <c r="E1114" s="108">
        <v>15</v>
      </c>
      <c r="F1114" s="109"/>
      <c r="G1114" s="95"/>
    </row>
    <row r="1115" spans="1:7" s="94" customFormat="1" ht="20.399999999999999" x14ac:dyDescent="0.3">
      <c r="A1115" s="143" t="s">
        <v>938</v>
      </c>
      <c r="B1115" s="109"/>
      <c r="C1115" s="112" t="s">
        <v>1007</v>
      </c>
      <c r="D1115" s="107"/>
      <c r="E1115" s="108"/>
      <c r="F1115" s="109"/>
      <c r="G1115" s="95"/>
    </row>
    <row r="1116" spans="1:7" s="94" customFormat="1" x14ac:dyDescent="0.3">
      <c r="A1116" s="143" t="s">
        <v>942</v>
      </c>
      <c r="B1116" s="109"/>
      <c r="C1116" s="112" t="s">
        <v>941</v>
      </c>
      <c r="D1116" s="107"/>
      <c r="E1116" s="108"/>
      <c r="F1116" s="109"/>
      <c r="G1116" s="95"/>
    </row>
    <row r="1117" spans="1:7" s="94" customFormat="1" x14ac:dyDescent="0.3">
      <c r="A1117" s="145">
        <v>872</v>
      </c>
      <c r="B1117" s="109"/>
      <c r="C1117" s="110" t="s">
        <v>939</v>
      </c>
      <c r="D1117" s="107" t="s">
        <v>49</v>
      </c>
      <c r="E1117" s="108">
        <v>4.47</v>
      </c>
      <c r="F1117" s="109"/>
      <c r="G1117" s="95"/>
    </row>
    <row r="1118" spans="1:7" s="94" customFormat="1" x14ac:dyDescent="0.3">
      <c r="A1118" s="145">
        <f t="shared" ref="A1118:A1131" si="204">1+A1117</f>
        <v>873</v>
      </c>
      <c r="B1118" s="109"/>
      <c r="C1118" s="110" t="s">
        <v>940</v>
      </c>
      <c r="D1118" s="107" t="s">
        <v>49</v>
      </c>
      <c r="E1118" s="108">
        <v>5.21</v>
      </c>
      <c r="F1118" s="109"/>
      <c r="G1118" s="95"/>
    </row>
    <row r="1119" spans="1:7" s="94" customFormat="1" x14ac:dyDescent="0.3">
      <c r="A1119" s="145">
        <f t="shared" si="204"/>
        <v>874</v>
      </c>
      <c r="B1119" s="109"/>
      <c r="C1119" s="110" t="s">
        <v>984</v>
      </c>
      <c r="D1119" s="107" t="s">
        <v>9</v>
      </c>
      <c r="E1119" s="108">
        <v>0.61</v>
      </c>
      <c r="F1119" s="109"/>
      <c r="G1119" s="95"/>
    </row>
    <row r="1120" spans="1:7" s="94" customFormat="1" ht="20.399999999999999" x14ac:dyDescent="0.3">
      <c r="A1120" s="145">
        <f t="shared" si="204"/>
        <v>875</v>
      </c>
      <c r="B1120" s="109"/>
      <c r="C1120" s="110" t="s">
        <v>983</v>
      </c>
      <c r="D1120" s="107" t="s">
        <v>36</v>
      </c>
      <c r="E1120" s="108">
        <v>123.273</v>
      </c>
      <c r="F1120" s="109"/>
      <c r="G1120" s="95"/>
    </row>
    <row r="1121" spans="1:7" s="94" customFormat="1" ht="20.399999999999999" x14ac:dyDescent="0.3">
      <c r="A1121" s="145">
        <f t="shared" si="204"/>
        <v>876</v>
      </c>
      <c r="B1121" s="109"/>
      <c r="C1121" s="110" t="s">
        <v>982</v>
      </c>
      <c r="D1121" s="107" t="s">
        <v>36</v>
      </c>
      <c r="E1121" s="108">
        <v>329.96</v>
      </c>
      <c r="F1121" s="109"/>
      <c r="G1121" s="95"/>
    </row>
    <row r="1122" spans="1:7" s="94" customFormat="1" ht="20.399999999999999" x14ac:dyDescent="0.3">
      <c r="A1122" s="145">
        <f t="shared" si="204"/>
        <v>877</v>
      </c>
      <c r="B1122" s="109"/>
      <c r="C1122" s="110" t="s">
        <v>981</v>
      </c>
      <c r="D1122" s="107" t="s">
        <v>36</v>
      </c>
      <c r="E1122" s="108">
        <v>92.680999999999997</v>
      </c>
      <c r="F1122" s="109"/>
      <c r="G1122" s="95"/>
    </row>
    <row r="1123" spans="1:7" s="94" customFormat="1" ht="20.399999999999999" x14ac:dyDescent="0.3">
      <c r="A1123" s="145">
        <f t="shared" si="204"/>
        <v>878</v>
      </c>
      <c r="B1123" s="109"/>
      <c r="C1123" s="110" t="s">
        <v>980</v>
      </c>
      <c r="D1123" s="107" t="s">
        <v>36</v>
      </c>
      <c r="E1123" s="108">
        <v>84.054000000000002</v>
      </c>
      <c r="F1123" s="109"/>
      <c r="G1123" s="95"/>
    </row>
    <row r="1124" spans="1:7" s="94" customFormat="1" ht="20.399999999999999" x14ac:dyDescent="0.3">
      <c r="A1124" s="145">
        <f t="shared" si="204"/>
        <v>879</v>
      </c>
      <c r="B1124" s="109"/>
      <c r="C1124" s="110" t="s">
        <v>979</v>
      </c>
      <c r="D1124" s="107" t="s">
        <v>49</v>
      </c>
      <c r="E1124" s="108">
        <v>257.10000000000002</v>
      </c>
      <c r="F1124" s="109"/>
      <c r="G1124" s="95"/>
    </row>
    <row r="1125" spans="1:7" s="94" customFormat="1" ht="20.399999999999999" x14ac:dyDescent="0.3">
      <c r="A1125" s="145">
        <f t="shared" si="204"/>
        <v>880</v>
      </c>
      <c r="B1125" s="109"/>
      <c r="C1125" s="110" t="s">
        <v>978</v>
      </c>
      <c r="D1125" s="107" t="s">
        <v>290</v>
      </c>
      <c r="E1125" s="108">
        <v>30</v>
      </c>
      <c r="F1125" s="109"/>
      <c r="G1125" s="95"/>
    </row>
    <row r="1126" spans="1:7" s="94" customFormat="1" ht="20.399999999999999" x14ac:dyDescent="0.3">
      <c r="A1126" s="145">
        <f t="shared" si="204"/>
        <v>881</v>
      </c>
      <c r="B1126" s="109"/>
      <c r="C1126" s="110" t="s">
        <v>977</v>
      </c>
      <c r="D1126" s="107" t="s">
        <v>290</v>
      </c>
      <c r="E1126" s="108">
        <v>30</v>
      </c>
      <c r="F1126" s="109"/>
      <c r="G1126" s="95"/>
    </row>
    <row r="1127" spans="1:7" s="94" customFormat="1" x14ac:dyDescent="0.3">
      <c r="A1127" s="145">
        <f t="shared" si="204"/>
        <v>882</v>
      </c>
      <c r="B1127" s="109"/>
      <c r="C1127" s="110" t="s">
        <v>976</v>
      </c>
      <c r="D1127" s="107" t="s">
        <v>290</v>
      </c>
      <c r="E1127" s="108">
        <v>22</v>
      </c>
      <c r="F1127" s="109"/>
      <c r="G1127" s="95"/>
    </row>
    <row r="1128" spans="1:7" s="94" customFormat="1" x14ac:dyDescent="0.3">
      <c r="A1128" s="145">
        <f t="shared" si="204"/>
        <v>883</v>
      </c>
      <c r="B1128" s="109"/>
      <c r="C1128" s="110" t="s">
        <v>975</v>
      </c>
      <c r="D1128" s="107" t="s">
        <v>290</v>
      </c>
      <c r="E1128" s="108">
        <v>22</v>
      </c>
      <c r="F1128" s="109"/>
      <c r="G1128" s="95"/>
    </row>
    <row r="1129" spans="1:7" s="94" customFormat="1" ht="20.399999999999999" x14ac:dyDescent="0.3">
      <c r="A1129" s="145">
        <f t="shared" si="204"/>
        <v>884</v>
      </c>
      <c r="B1129" s="109"/>
      <c r="C1129" s="110" t="s">
        <v>974</v>
      </c>
      <c r="D1129" s="107" t="s">
        <v>38</v>
      </c>
      <c r="E1129" s="108">
        <v>242.001</v>
      </c>
      <c r="F1129" s="109"/>
      <c r="G1129" s="95"/>
    </row>
    <row r="1130" spans="1:7" s="94" customFormat="1" x14ac:dyDescent="0.3">
      <c r="A1130" s="145">
        <f t="shared" si="204"/>
        <v>885</v>
      </c>
      <c r="B1130" s="109"/>
      <c r="C1130" s="110" t="s">
        <v>973</v>
      </c>
      <c r="D1130" s="107" t="s">
        <v>193</v>
      </c>
      <c r="E1130" s="108">
        <v>303</v>
      </c>
      <c r="F1130" s="109"/>
      <c r="G1130" s="95"/>
    </row>
    <row r="1131" spans="1:7" s="94" customFormat="1" ht="20.399999999999999" x14ac:dyDescent="0.3">
      <c r="A1131" s="145">
        <f t="shared" si="204"/>
        <v>886</v>
      </c>
      <c r="B1131" s="109"/>
      <c r="C1131" s="110" t="s">
        <v>972</v>
      </c>
      <c r="D1131" s="107" t="s">
        <v>36</v>
      </c>
      <c r="E1131" s="108">
        <v>3.5</v>
      </c>
      <c r="F1131" s="109"/>
      <c r="G1131" s="95"/>
    </row>
    <row r="1132" spans="1:7" s="94" customFormat="1" x14ac:dyDescent="0.3">
      <c r="A1132" s="143" t="s">
        <v>943</v>
      </c>
      <c r="B1132" s="109"/>
      <c r="C1132" s="112" t="s">
        <v>944</v>
      </c>
      <c r="D1132" s="107"/>
      <c r="E1132" s="108"/>
      <c r="F1132" s="109"/>
      <c r="G1132" s="95"/>
    </row>
    <row r="1133" spans="1:7" s="94" customFormat="1" x14ac:dyDescent="0.3">
      <c r="A1133" s="145">
        <v>887</v>
      </c>
      <c r="B1133" s="109"/>
      <c r="C1133" s="110" t="s">
        <v>945</v>
      </c>
      <c r="D1133" s="107" t="s">
        <v>36</v>
      </c>
      <c r="E1133" s="108">
        <v>63.42</v>
      </c>
      <c r="F1133" s="109"/>
      <c r="G1133" s="95"/>
    </row>
    <row r="1134" spans="1:7" s="94" customFormat="1" ht="20.399999999999999" x14ac:dyDescent="0.3">
      <c r="A1134" s="145">
        <f>1+A1133</f>
        <v>888</v>
      </c>
      <c r="B1134" s="109"/>
      <c r="C1134" s="110" t="s">
        <v>1004</v>
      </c>
      <c r="D1134" s="107" t="s">
        <v>49</v>
      </c>
      <c r="E1134" s="108">
        <v>4.47</v>
      </c>
      <c r="F1134" s="109"/>
      <c r="G1134" s="95"/>
    </row>
    <row r="1135" spans="1:7" s="94" customFormat="1" x14ac:dyDescent="0.3">
      <c r="A1135" s="145">
        <f t="shared" ref="A1135:A1155" si="205">1+A1134</f>
        <v>889</v>
      </c>
      <c r="B1135" s="109"/>
      <c r="C1135" s="110" t="s">
        <v>946</v>
      </c>
      <c r="D1135" s="107" t="s">
        <v>49</v>
      </c>
      <c r="E1135" s="108">
        <v>2.54</v>
      </c>
      <c r="F1135" s="109"/>
      <c r="G1135" s="95"/>
    </row>
    <row r="1136" spans="1:7" s="94" customFormat="1" x14ac:dyDescent="0.3">
      <c r="A1136" s="145">
        <f t="shared" si="205"/>
        <v>890</v>
      </c>
      <c r="B1136" s="109"/>
      <c r="C1136" s="110" t="s">
        <v>971</v>
      </c>
      <c r="D1136" s="107" t="s">
        <v>49</v>
      </c>
      <c r="E1136" s="108">
        <v>219.81</v>
      </c>
      <c r="F1136" s="109"/>
      <c r="G1136" s="95"/>
    </row>
    <row r="1137" spans="1:7" s="94" customFormat="1" x14ac:dyDescent="0.3">
      <c r="A1137" s="145">
        <f>1+A1136</f>
        <v>891</v>
      </c>
      <c r="B1137" s="109"/>
      <c r="C1137" s="110" t="s">
        <v>947</v>
      </c>
      <c r="D1137" s="107" t="s">
        <v>193</v>
      </c>
      <c r="E1137" s="108">
        <v>7</v>
      </c>
      <c r="F1137" s="109"/>
      <c r="G1137" s="95"/>
    </row>
    <row r="1138" spans="1:7" s="94" customFormat="1" x14ac:dyDescent="0.3">
      <c r="A1138" s="145">
        <f t="shared" si="205"/>
        <v>892</v>
      </c>
      <c r="B1138" s="109"/>
      <c r="C1138" s="110" t="s">
        <v>948</v>
      </c>
      <c r="D1138" s="107" t="s">
        <v>193</v>
      </c>
      <c r="E1138" s="108">
        <v>3</v>
      </c>
      <c r="F1138" s="109"/>
      <c r="G1138" s="95"/>
    </row>
    <row r="1139" spans="1:7" s="94" customFormat="1" x14ac:dyDescent="0.3">
      <c r="A1139" s="145">
        <f t="shared" si="205"/>
        <v>893</v>
      </c>
      <c r="B1139" s="109"/>
      <c r="C1139" s="110" t="s">
        <v>949</v>
      </c>
      <c r="D1139" s="107" t="s">
        <v>193</v>
      </c>
      <c r="E1139" s="108">
        <v>11</v>
      </c>
      <c r="F1139" s="109"/>
      <c r="G1139" s="95"/>
    </row>
    <row r="1140" spans="1:7" s="94" customFormat="1" x14ac:dyDescent="0.3">
      <c r="A1140" s="145">
        <f t="shared" si="205"/>
        <v>894</v>
      </c>
      <c r="B1140" s="109"/>
      <c r="C1140" s="110" t="s">
        <v>950</v>
      </c>
      <c r="D1140" s="107" t="s">
        <v>193</v>
      </c>
      <c r="E1140" s="108">
        <v>4</v>
      </c>
      <c r="F1140" s="109"/>
      <c r="G1140" s="95"/>
    </row>
    <row r="1141" spans="1:7" s="94" customFormat="1" x14ac:dyDescent="0.3">
      <c r="A1141" s="145">
        <f t="shared" si="205"/>
        <v>895</v>
      </c>
      <c r="B1141" s="109"/>
      <c r="C1141" s="110" t="s">
        <v>951</v>
      </c>
      <c r="D1141" s="107" t="s">
        <v>193</v>
      </c>
      <c r="E1141" s="108">
        <v>3</v>
      </c>
      <c r="F1141" s="109"/>
      <c r="G1141" s="95"/>
    </row>
    <row r="1142" spans="1:7" s="94" customFormat="1" x14ac:dyDescent="0.3">
      <c r="A1142" s="145">
        <f t="shared" si="205"/>
        <v>896</v>
      </c>
      <c r="B1142" s="105"/>
      <c r="C1142" s="99" t="s">
        <v>952</v>
      </c>
      <c r="D1142" s="14" t="s">
        <v>193</v>
      </c>
      <c r="E1142" s="15">
        <v>2</v>
      </c>
      <c r="F1142" s="105"/>
      <c r="G1142" s="95"/>
    </row>
    <row r="1143" spans="1:7" s="94" customFormat="1" x14ac:dyDescent="0.3">
      <c r="A1143" s="145">
        <f t="shared" si="205"/>
        <v>897</v>
      </c>
      <c r="B1143" s="105"/>
      <c r="C1143" s="99" t="s">
        <v>953</v>
      </c>
      <c r="D1143" s="14" t="s">
        <v>193</v>
      </c>
      <c r="E1143" s="15">
        <v>1</v>
      </c>
      <c r="F1143" s="105"/>
      <c r="G1143" s="95"/>
    </row>
    <row r="1144" spans="1:7" s="94" customFormat="1" x14ac:dyDescent="0.3">
      <c r="A1144" s="145">
        <f t="shared" si="205"/>
        <v>898</v>
      </c>
      <c r="B1144" s="105"/>
      <c r="C1144" s="99" t="s">
        <v>954</v>
      </c>
      <c r="D1144" s="14" t="s">
        <v>193</v>
      </c>
      <c r="E1144" s="15">
        <v>1</v>
      </c>
      <c r="F1144" s="105"/>
      <c r="G1144" s="95"/>
    </row>
    <row r="1145" spans="1:7" s="94" customFormat="1" x14ac:dyDescent="0.3">
      <c r="A1145" s="145">
        <f t="shared" si="205"/>
        <v>899</v>
      </c>
      <c r="B1145" s="105"/>
      <c r="C1145" s="99" t="s">
        <v>955</v>
      </c>
      <c r="D1145" s="14" t="s">
        <v>193</v>
      </c>
      <c r="E1145" s="15">
        <v>4</v>
      </c>
      <c r="F1145" s="105"/>
      <c r="G1145" s="95"/>
    </row>
    <row r="1146" spans="1:7" s="94" customFormat="1" x14ac:dyDescent="0.3">
      <c r="A1146" s="145">
        <f t="shared" si="205"/>
        <v>900</v>
      </c>
      <c r="B1146" s="105"/>
      <c r="C1146" s="99" t="s">
        <v>956</v>
      </c>
      <c r="D1146" s="14" t="s">
        <v>193</v>
      </c>
      <c r="E1146" s="15">
        <v>2</v>
      </c>
      <c r="F1146" s="105"/>
      <c r="G1146" s="95"/>
    </row>
    <row r="1147" spans="1:7" s="94" customFormat="1" x14ac:dyDescent="0.3">
      <c r="A1147" s="145">
        <f t="shared" si="205"/>
        <v>901</v>
      </c>
      <c r="B1147" s="105"/>
      <c r="C1147" s="99" t="s">
        <v>957</v>
      </c>
      <c r="D1147" s="14" t="s">
        <v>290</v>
      </c>
      <c r="E1147" s="15">
        <v>1</v>
      </c>
      <c r="F1147" s="105"/>
      <c r="G1147" s="95"/>
    </row>
    <row r="1148" spans="1:7" s="94" customFormat="1" x14ac:dyDescent="0.3">
      <c r="A1148" s="145">
        <f t="shared" si="205"/>
        <v>902</v>
      </c>
      <c r="B1148" s="105"/>
      <c r="C1148" s="99" t="s">
        <v>958</v>
      </c>
      <c r="D1148" s="14" t="s">
        <v>290</v>
      </c>
      <c r="E1148" s="15">
        <v>4</v>
      </c>
      <c r="F1148" s="105"/>
      <c r="G1148" s="95"/>
    </row>
    <row r="1149" spans="1:7" s="94" customFormat="1" x14ac:dyDescent="0.3">
      <c r="A1149" s="145">
        <f t="shared" si="205"/>
        <v>903</v>
      </c>
      <c r="B1149" s="105"/>
      <c r="C1149" s="99" t="s">
        <v>959</v>
      </c>
      <c r="D1149" s="14" t="s">
        <v>290</v>
      </c>
      <c r="E1149" s="15">
        <v>1</v>
      </c>
      <c r="F1149" s="105"/>
      <c r="G1149" s="95"/>
    </row>
    <row r="1150" spans="1:7" s="94" customFormat="1" ht="20.399999999999999" x14ac:dyDescent="0.3">
      <c r="A1150" s="145">
        <f>1+A1149</f>
        <v>904</v>
      </c>
      <c r="B1150" s="105"/>
      <c r="C1150" s="98" t="s">
        <v>970</v>
      </c>
      <c r="D1150" s="14" t="s">
        <v>849</v>
      </c>
      <c r="E1150" s="15">
        <v>1</v>
      </c>
      <c r="F1150" s="105"/>
      <c r="G1150" s="95"/>
    </row>
    <row r="1151" spans="1:7" s="94" customFormat="1" x14ac:dyDescent="0.3">
      <c r="A1151" s="145">
        <f t="shared" si="205"/>
        <v>905</v>
      </c>
      <c r="B1151" s="105"/>
      <c r="C1151" s="98" t="s">
        <v>969</v>
      </c>
      <c r="D1151" s="14" t="s">
        <v>193</v>
      </c>
      <c r="E1151" s="15">
        <v>1</v>
      </c>
      <c r="F1151" s="105"/>
      <c r="G1151" s="95"/>
    </row>
    <row r="1152" spans="1:7" s="114" customFormat="1" x14ac:dyDescent="0.3">
      <c r="A1152" s="145">
        <f t="shared" si="205"/>
        <v>906</v>
      </c>
      <c r="B1152" s="105"/>
      <c r="C1152" s="98" t="s">
        <v>1005</v>
      </c>
      <c r="D1152" s="14" t="s">
        <v>193</v>
      </c>
      <c r="E1152" s="15">
        <v>2</v>
      </c>
      <c r="F1152" s="105"/>
      <c r="G1152" s="115"/>
    </row>
    <row r="1153" spans="1:7" s="94" customFormat="1" x14ac:dyDescent="0.3">
      <c r="A1153" s="145">
        <f>1+A1152</f>
        <v>907</v>
      </c>
      <c r="B1153" s="105"/>
      <c r="C1153" s="99" t="s">
        <v>961</v>
      </c>
      <c r="D1153" s="14" t="s">
        <v>193</v>
      </c>
      <c r="E1153" s="15">
        <v>2</v>
      </c>
      <c r="F1153" s="105"/>
      <c r="G1153" s="95"/>
    </row>
    <row r="1154" spans="1:7" s="94" customFormat="1" x14ac:dyDescent="0.3">
      <c r="A1154" s="145">
        <f>1+A1153</f>
        <v>908</v>
      </c>
      <c r="B1154" s="105"/>
      <c r="C1154" s="99" t="s">
        <v>962</v>
      </c>
      <c r="D1154" s="14" t="s">
        <v>49</v>
      </c>
      <c r="E1154" s="15">
        <v>611</v>
      </c>
      <c r="F1154" s="105"/>
      <c r="G1154" s="95"/>
    </row>
    <row r="1155" spans="1:7" s="94" customFormat="1" x14ac:dyDescent="0.3">
      <c r="A1155" s="145">
        <f t="shared" si="205"/>
        <v>909</v>
      </c>
      <c r="B1155" s="105"/>
      <c r="C1155" s="99" t="s">
        <v>963</v>
      </c>
      <c r="D1155" s="14" t="s">
        <v>49</v>
      </c>
      <c r="E1155" s="15">
        <v>3</v>
      </c>
      <c r="F1155" s="105"/>
      <c r="G1155" s="95"/>
    </row>
    <row r="1156" spans="1:7" s="94" customFormat="1" x14ac:dyDescent="0.3">
      <c r="A1156" s="143" t="s">
        <v>964</v>
      </c>
      <c r="B1156" s="96"/>
      <c r="C1156" s="97" t="s">
        <v>965</v>
      </c>
      <c r="D1156" s="14"/>
      <c r="E1156" s="15"/>
      <c r="F1156" s="105"/>
      <c r="G1156" s="95"/>
    </row>
    <row r="1157" spans="1:7" s="94" customFormat="1" ht="20.399999999999999" x14ac:dyDescent="0.3">
      <c r="A1157" s="144">
        <v>910</v>
      </c>
      <c r="B1157" s="105"/>
      <c r="C1157" s="98" t="s">
        <v>968</v>
      </c>
      <c r="D1157" s="14" t="s">
        <v>36</v>
      </c>
      <c r="E1157" s="15">
        <v>257.846</v>
      </c>
      <c r="F1157" s="105"/>
      <c r="G1157" s="95"/>
    </row>
    <row r="1158" spans="1:7" s="94" customFormat="1" ht="20.399999999999999" x14ac:dyDescent="0.3">
      <c r="A1158" s="144">
        <f>1+A1157</f>
        <v>911</v>
      </c>
      <c r="B1158" s="105"/>
      <c r="C1158" s="98" t="s">
        <v>967</v>
      </c>
      <c r="D1158" s="14" t="s">
        <v>36</v>
      </c>
      <c r="E1158" s="15">
        <v>80.31</v>
      </c>
      <c r="F1158" s="105"/>
      <c r="G1158" s="95"/>
    </row>
    <row r="1159" spans="1:7" s="94" customFormat="1" x14ac:dyDescent="0.3">
      <c r="A1159" s="144">
        <f t="shared" ref="A1159:A1160" si="206">1+A1158</f>
        <v>912</v>
      </c>
      <c r="B1159" s="105"/>
      <c r="C1159" s="99" t="s">
        <v>935</v>
      </c>
      <c r="D1159" s="14" t="s">
        <v>36</v>
      </c>
      <c r="E1159" s="15">
        <v>401.55</v>
      </c>
      <c r="F1159" s="105"/>
      <c r="G1159" s="95"/>
    </row>
    <row r="1160" spans="1:7" s="94" customFormat="1" x14ac:dyDescent="0.3">
      <c r="A1160" s="144">
        <f t="shared" si="206"/>
        <v>913</v>
      </c>
      <c r="B1160" s="105"/>
      <c r="C1160" s="99" t="s">
        <v>966</v>
      </c>
      <c r="D1160" s="14" t="s">
        <v>36</v>
      </c>
      <c r="E1160" s="15">
        <v>237.19</v>
      </c>
      <c r="F1160" s="105"/>
      <c r="G1160" s="95"/>
    </row>
    <row r="1161" spans="1:7" s="94" customFormat="1" x14ac:dyDescent="0.3">
      <c r="A1161" s="144">
        <f>1+A1160</f>
        <v>914</v>
      </c>
      <c r="B1161" s="105"/>
      <c r="C1161" s="98" t="s">
        <v>1006</v>
      </c>
      <c r="D1161" s="14" t="s">
        <v>36</v>
      </c>
      <c r="E1161" s="15">
        <v>63.4</v>
      </c>
      <c r="F1161" s="105"/>
      <c r="G1161" s="95"/>
    </row>
    <row r="1162" spans="1:7" s="114" customFormat="1" ht="20.399999999999999" x14ac:dyDescent="0.3">
      <c r="A1162" s="144"/>
      <c r="B1162" s="105"/>
      <c r="C1162" s="112" t="s">
        <v>1008</v>
      </c>
      <c r="D1162" s="14"/>
      <c r="E1162" s="15"/>
      <c r="F1162" s="105"/>
      <c r="G1162" s="115"/>
    </row>
    <row r="1163" spans="1:7" s="114" customFormat="1" x14ac:dyDescent="0.3">
      <c r="A1163" s="144"/>
      <c r="B1163" s="105"/>
      <c r="C1163" s="112" t="s">
        <v>1030</v>
      </c>
      <c r="D1163" s="14"/>
      <c r="E1163" s="15"/>
      <c r="F1163" s="105"/>
      <c r="G1163" s="115"/>
    </row>
    <row r="1164" spans="1:7" s="114" customFormat="1" ht="20.399999999999999" x14ac:dyDescent="0.3">
      <c r="A1164" s="144">
        <v>915</v>
      </c>
      <c r="B1164" s="105"/>
      <c r="C1164" s="110" t="s">
        <v>1009</v>
      </c>
      <c r="D1164" s="14" t="s">
        <v>9</v>
      </c>
      <c r="E1164" s="15">
        <v>0.19</v>
      </c>
      <c r="F1164" s="105"/>
      <c r="G1164" s="115"/>
    </row>
    <row r="1165" spans="1:7" s="114" customFormat="1" ht="20.399999999999999" x14ac:dyDescent="0.3">
      <c r="A1165" s="144">
        <f t="shared" ref="A1165:A1214" si="207">1+A1164</f>
        <v>916</v>
      </c>
      <c r="B1165" s="105"/>
      <c r="C1165" s="110" t="s">
        <v>1010</v>
      </c>
      <c r="D1165" s="14" t="s">
        <v>38</v>
      </c>
      <c r="E1165" s="15">
        <v>104.2</v>
      </c>
      <c r="F1165" s="105"/>
      <c r="G1165" s="115"/>
    </row>
    <row r="1166" spans="1:7" s="114" customFormat="1" ht="20.399999999999999" x14ac:dyDescent="0.3">
      <c r="A1166" s="144">
        <f t="shared" si="207"/>
        <v>917</v>
      </c>
      <c r="B1166" s="105"/>
      <c r="C1166" s="110" t="s">
        <v>1011</v>
      </c>
      <c r="D1166" s="14" t="s">
        <v>38</v>
      </c>
      <c r="E1166" s="15">
        <v>104.2</v>
      </c>
      <c r="F1166" s="105"/>
      <c r="G1166" s="115"/>
    </row>
    <row r="1167" spans="1:7" s="114" customFormat="1" x14ac:dyDescent="0.3">
      <c r="A1167" s="144">
        <f t="shared" si="207"/>
        <v>918</v>
      </c>
      <c r="B1167" s="105"/>
      <c r="C1167" s="110" t="s">
        <v>1012</v>
      </c>
      <c r="D1167" s="14" t="s">
        <v>38</v>
      </c>
      <c r="E1167" s="15">
        <v>104.2</v>
      </c>
      <c r="F1167" s="105"/>
      <c r="G1167" s="115"/>
    </row>
    <row r="1168" spans="1:7" s="114" customFormat="1" x14ac:dyDescent="0.3">
      <c r="A1168" s="144">
        <f t="shared" si="207"/>
        <v>919</v>
      </c>
      <c r="B1168" s="105"/>
      <c r="C1168" s="110" t="s">
        <v>1013</v>
      </c>
      <c r="D1168" s="14" t="s">
        <v>49</v>
      </c>
      <c r="E1168" s="15">
        <v>60</v>
      </c>
      <c r="F1168" s="105"/>
      <c r="G1168" s="115"/>
    </row>
    <row r="1169" spans="1:7" s="114" customFormat="1" x14ac:dyDescent="0.3">
      <c r="A1169" s="144">
        <f t="shared" si="207"/>
        <v>920</v>
      </c>
      <c r="B1169" s="105"/>
      <c r="C1169" s="110" t="s">
        <v>1014</v>
      </c>
      <c r="D1169" s="14" t="s">
        <v>36</v>
      </c>
      <c r="E1169" s="15">
        <v>3.72</v>
      </c>
      <c r="F1169" s="105"/>
      <c r="G1169" s="115"/>
    </row>
    <row r="1170" spans="1:7" s="114" customFormat="1" ht="20.399999999999999" x14ac:dyDescent="0.3">
      <c r="A1170" s="144">
        <f t="shared" si="207"/>
        <v>921</v>
      </c>
      <c r="B1170" s="105"/>
      <c r="C1170" s="110" t="s">
        <v>1015</v>
      </c>
      <c r="D1170" s="14" t="s">
        <v>36</v>
      </c>
      <c r="E1170" s="15">
        <v>30.241</v>
      </c>
      <c r="F1170" s="105"/>
      <c r="G1170" s="115"/>
    </row>
    <row r="1171" spans="1:7" s="114" customFormat="1" ht="30.6" x14ac:dyDescent="0.3">
      <c r="A1171" s="144">
        <f t="shared" si="207"/>
        <v>922</v>
      </c>
      <c r="B1171" s="105"/>
      <c r="C1171" s="110" t="s">
        <v>1016</v>
      </c>
      <c r="D1171" s="14" t="s">
        <v>36</v>
      </c>
      <c r="E1171" s="15">
        <v>70.569999999999993</v>
      </c>
      <c r="F1171" s="105"/>
      <c r="G1171" s="115"/>
    </row>
    <row r="1172" spans="1:7" s="114" customFormat="1" ht="20.399999999999999" x14ac:dyDescent="0.3">
      <c r="A1172" s="144">
        <f t="shared" si="207"/>
        <v>923</v>
      </c>
      <c r="B1172" s="105"/>
      <c r="C1172" s="110" t="s">
        <v>1017</v>
      </c>
      <c r="D1172" s="14" t="s">
        <v>36</v>
      </c>
      <c r="E1172" s="15">
        <v>9.5120000000000005</v>
      </c>
      <c r="F1172" s="105"/>
      <c r="G1172" s="115"/>
    </row>
    <row r="1173" spans="1:7" s="114" customFormat="1" ht="20.399999999999999" x14ac:dyDescent="0.3">
      <c r="A1173" s="144">
        <f t="shared" si="207"/>
        <v>924</v>
      </c>
      <c r="B1173" s="105"/>
      <c r="C1173" s="110" t="s">
        <v>1018</v>
      </c>
      <c r="D1173" s="14" t="s">
        <v>36</v>
      </c>
      <c r="E1173" s="15">
        <v>30.088000000000001</v>
      </c>
      <c r="F1173" s="105"/>
      <c r="G1173" s="115"/>
    </row>
    <row r="1174" spans="1:7" s="114" customFormat="1" ht="20.399999999999999" x14ac:dyDescent="0.3">
      <c r="A1174" s="144">
        <f t="shared" si="207"/>
        <v>925</v>
      </c>
      <c r="B1174" s="105"/>
      <c r="C1174" s="110" t="s">
        <v>1019</v>
      </c>
      <c r="D1174" s="14" t="s">
        <v>49</v>
      </c>
      <c r="E1174" s="15">
        <v>140.94999999999999</v>
      </c>
      <c r="F1174" s="105"/>
      <c r="G1174" s="115"/>
    </row>
    <row r="1175" spans="1:7" s="114" customFormat="1" ht="30.6" x14ac:dyDescent="0.3">
      <c r="A1175" s="144">
        <f t="shared" si="207"/>
        <v>926</v>
      </c>
      <c r="B1175" s="105"/>
      <c r="C1175" s="110" t="s">
        <v>1020</v>
      </c>
      <c r="D1175" s="14" t="s">
        <v>36</v>
      </c>
      <c r="E1175" s="15">
        <v>91.49</v>
      </c>
      <c r="F1175" s="105"/>
      <c r="G1175" s="115"/>
    </row>
    <row r="1176" spans="1:7" s="114" customFormat="1" ht="20.399999999999999" x14ac:dyDescent="0.3">
      <c r="A1176" s="144">
        <f t="shared" si="207"/>
        <v>927</v>
      </c>
      <c r="B1176" s="105"/>
      <c r="C1176" s="110" t="s">
        <v>1021</v>
      </c>
      <c r="D1176" s="14" t="s">
        <v>290</v>
      </c>
      <c r="E1176" s="15">
        <v>2</v>
      </c>
      <c r="F1176" s="105"/>
      <c r="G1176" s="115"/>
    </row>
    <row r="1177" spans="1:7" s="114" customFormat="1" ht="20.399999999999999" x14ac:dyDescent="0.3">
      <c r="A1177" s="144">
        <f t="shared" si="207"/>
        <v>928</v>
      </c>
      <c r="B1177" s="105"/>
      <c r="C1177" s="110" t="s">
        <v>1022</v>
      </c>
      <c r="D1177" s="14" t="s">
        <v>290</v>
      </c>
      <c r="E1177" s="15">
        <v>2</v>
      </c>
      <c r="F1177" s="105"/>
      <c r="G1177" s="115"/>
    </row>
    <row r="1178" spans="1:7" s="114" customFormat="1" ht="20.399999999999999" x14ac:dyDescent="0.3">
      <c r="A1178" s="144">
        <f t="shared" si="207"/>
        <v>929</v>
      </c>
      <c r="B1178" s="105"/>
      <c r="C1178" s="110" t="s">
        <v>1023</v>
      </c>
      <c r="D1178" s="14" t="s">
        <v>290</v>
      </c>
      <c r="E1178" s="15">
        <v>1</v>
      </c>
      <c r="F1178" s="105"/>
      <c r="G1178" s="115"/>
    </row>
    <row r="1179" spans="1:7" s="114" customFormat="1" ht="20.399999999999999" x14ac:dyDescent="0.3">
      <c r="A1179" s="144">
        <f t="shared" si="207"/>
        <v>930</v>
      </c>
      <c r="B1179" s="105"/>
      <c r="C1179" s="98" t="s">
        <v>1024</v>
      </c>
      <c r="D1179" s="14" t="s">
        <v>290</v>
      </c>
      <c r="E1179" s="15">
        <v>1</v>
      </c>
      <c r="F1179" s="105"/>
      <c r="G1179" s="115"/>
    </row>
    <row r="1180" spans="1:7" s="114" customFormat="1" ht="20.399999999999999" x14ac:dyDescent="0.3">
      <c r="A1180" s="144">
        <f t="shared" si="207"/>
        <v>931</v>
      </c>
      <c r="B1180" s="105"/>
      <c r="C1180" s="98" t="s">
        <v>1025</v>
      </c>
      <c r="D1180" s="14" t="s">
        <v>38</v>
      </c>
      <c r="E1180" s="15">
        <v>218.43700000000001</v>
      </c>
      <c r="F1180" s="105"/>
      <c r="G1180" s="115"/>
    </row>
    <row r="1181" spans="1:7" s="114" customFormat="1" ht="20.399999999999999" x14ac:dyDescent="0.3">
      <c r="A1181" s="144">
        <f t="shared" si="207"/>
        <v>932</v>
      </c>
      <c r="B1181" s="105"/>
      <c r="C1181" s="98" t="s">
        <v>1026</v>
      </c>
      <c r="D1181" s="14" t="s">
        <v>193</v>
      </c>
      <c r="E1181" s="15">
        <v>60</v>
      </c>
      <c r="F1181" s="105"/>
      <c r="G1181" s="115"/>
    </row>
    <row r="1182" spans="1:7" s="114" customFormat="1" ht="20.399999999999999" x14ac:dyDescent="0.3">
      <c r="A1182" s="144">
        <f t="shared" si="207"/>
        <v>933</v>
      </c>
      <c r="B1182" s="105"/>
      <c r="C1182" s="98" t="s">
        <v>1027</v>
      </c>
      <c r="D1182" s="14" t="s">
        <v>36</v>
      </c>
      <c r="E1182" s="15">
        <v>7.2939999999999996</v>
      </c>
      <c r="F1182" s="105"/>
      <c r="G1182" s="115"/>
    </row>
    <row r="1183" spans="1:7" s="114" customFormat="1" ht="30.6" x14ac:dyDescent="0.3">
      <c r="A1183" s="144">
        <f t="shared" si="207"/>
        <v>934</v>
      </c>
      <c r="B1183" s="105"/>
      <c r="C1183" s="98" t="s">
        <v>1028</v>
      </c>
      <c r="D1183" s="14" t="s">
        <v>36</v>
      </c>
      <c r="E1183" s="15">
        <v>7.2939999999999996</v>
      </c>
      <c r="F1183" s="105"/>
      <c r="G1183" s="115"/>
    </row>
    <row r="1184" spans="1:7" s="114" customFormat="1" x14ac:dyDescent="0.3">
      <c r="A1184" s="144">
        <f t="shared" si="207"/>
        <v>935</v>
      </c>
      <c r="B1184" s="105"/>
      <c r="C1184" s="98" t="s">
        <v>1029</v>
      </c>
      <c r="D1184" s="14" t="s">
        <v>57</v>
      </c>
      <c r="E1184" s="15">
        <v>18.161999999999999</v>
      </c>
      <c r="F1184" s="105"/>
      <c r="G1184" s="115"/>
    </row>
    <row r="1185" spans="1:7" s="114" customFormat="1" x14ac:dyDescent="0.3">
      <c r="A1185" s="144"/>
      <c r="B1185" s="105"/>
      <c r="C1185" s="104" t="s">
        <v>944</v>
      </c>
      <c r="D1185" s="14"/>
      <c r="E1185" s="15"/>
      <c r="F1185" s="105"/>
      <c r="G1185" s="115"/>
    </row>
    <row r="1186" spans="1:7" s="114" customFormat="1" x14ac:dyDescent="0.3">
      <c r="A1186" s="144">
        <v>936</v>
      </c>
      <c r="B1186" s="105"/>
      <c r="C1186" s="98" t="s">
        <v>945</v>
      </c>
      <c r="D1186" s="14" t="s">
        <v>36</v>
      </c>
      <c r="E1186" s="15">
        <v>12.58</v>
      </c>
      <c r="F1186" s="105"/>
      <c r="G1186" s="115"/>
    </row>
    <row r="1187" spans="1:7" s="114" customFormat="1" ht="20.399999999999999" x14ac:dyDescent="0.3">
      <c r="A1187" s="144">
        <f t="shared" si="207"/>
        <v>937</v>
      </c>
      <c r="B1187" s="105"/>
      <c r="C1187" s="98" t="s">
        <v>1031</v>
      </c>
      <c r="D1187" s="14" t="s">
        <v>49</v>
      </c>
      <c r="E1187" s="15">
        <v>47.5</v>
      </c>
      <c r="F1187" s="105"/>
      <c r="G1187" s="115"/>
    </row>
    <row r="1188" spans="1:7" s="114" customFormat="1" x14ac:dyDescent="0.3">
      <c r="A1188" s="144">
        <f t="shared" si="207"/>
        <v>938</v>
      </c>
      <c r="B1188" s="105"/>
      <c r="C1188" s="98" t="s">
        <v>947</v>
      </c>
      <c r="D1188" s="14" t="s">
        <v>193</v>
      </c>
      <c r="E1188" s="15">
        <v>2</v>
      </c>
      <c r="F1188" s="105"/>
      <c r="G1188" s="115"/>
    </row>
    <row r="1189" spans="1:7" s="114" customFormat="1" x14ac:dyDescent="0.3">
      <c r="A1189" s="144">
        <f t="shared" si="207"/>
        <v>939</v>
      </c>
      <c r="B1189" s="105"/>
      <c r="C1189" s="98" t="s">
        <v>951</v>
      </c>
      <c r="D1189" s="14" t="s">
        <v>193</v>
      </c>
      <c r="E1189" s="15">
        <v>1</v>
      </c>
      <c r="F1189" s="105"/>
      <c r="G1189" s="115"/>
    </row>
    <row r="1190" spans="1:7" s="114" customFormat="1" x14ac:dyDescent="0.3">
      <c r="A1190" s="144">
        <f t="shared" si="207"/>
        <v>940</v>
      </c>
      <c r="B1190" s="105"/>
      <c r="C1190" s="98" t="s">
        <v>953</v>
      </c>
      <c r="D1190" s="14" t="s">
        <v>193</v>
      </c>
      <c r="E1190" s="15">
        <v>1</v>
      </c>
      <c r="F1190" s="105"/>
      <c r="G1190" s="115"/>
    </row>
    <row r="1191" spans="1:7" s="114" customFormat="1" x14ac:dyDescent="0.3">
      <c r="A1191" s="144">
        <f t="shared" si="207"/>
        <v>941</v>
      </c>
      <c r="B1191" s="105"/>
      <c r="C1191" s="98" t="s">
        <v>1032</v>
      </c>
      <c r="D1191" s="14" t="s">
        <v>193</v>
      </c>
      <c r="E1191" s="15">
        <v>1</v>
      </c>
      <c r="F1191" s="105"/>
      <c r="G1191" s="115"/>
    </row>
    <row r="1192" spans="1:7" s="114" customFormat="1" x14ac:dyDescent="0.3">
      <c r="A1192" s="144">
        <f t="shared" si="207"/>
        <v>942</v>
      </c>
      <c r="B1192" s="105"/>
      <c r="C1192" s="98" t="s">
        <v>1033</v>
      </c>
      <c r="D1192" s="14" t="s">
        <v>193</v>
      </c>
      <c r="E1192" s="15">
        <v>1</v>
      </c>
      <c r="F1192" s="105"/>
      <c r="G1192" s="115"/>
    </row>
    <row r="1193" spans="1:7" s="114" customFormat="1" ht="20.399999999999999" x14ac:dyDescent="0.3">
      <c r="A1193" s="144">
        <f t="shared" si="207"/>
        <v>943</v>
      </c>
      <c r="B1193" s="105"/>
      <c r="C1193" s="98" t="s">
        <v>1034</v>
      </c>
      <c r="D1193" s="14" t="s">
        <v>193</v>
      </c>
      <c r="E1193" s="15">
        <v>1</v>
      </c>
      <c r="F1193" s="105"/>
      <c r="G1193" s="115"/>
    </row>
    <row r="1194" spans="1:7" s="114" customFormat="1" x14ac:dyDescent="0.3">
      <c r="A1194" s="144">
        <f t="shared" si="207"/>
        <v>944</v>
      </c>
      <c r="B1194" s="105"/>
      <c r="C1194" s="98" t="s">
        <v>960</v>
      </c>
      <c r="D1194" s="14" t="s">
        <v>38</v>
      </c>
      <c r="E1194" s="15">
        <v>0.42499999999999999</v>
      </c>
      <c r="F1194" s="105"/>
      <c r="G1194" s="115"/>
    </row>
    <row r="1195" spans="1:7" s="114" customFormat="1" ht="20.399999999999999" x14ac:dyDescent="0.3">
      <c r="A1195" s="144">
        <f t="shared" si="207"/>
        <v>945</v>
      </c>
      <c r="B1195" s="105"/>
      <c r="C1195" s="98" t="s">
        <v>1035</v>
      </c>
      <c r="D1195" s="14" t="s">
        <v>36</v>
      </c>
      <c r="E1195" s="15">
        <v>3.7999999999999999E-2</v>
      </c>
      <c r="F1195" s="105"/>
      <c r="G1195" s="115"/>
    </row>
    <row r="1196" spans="1:7" s="114" customFormat="1" x14ac:dyDescent="0.3">
      <c r="A1196" s="144">
        <f t="shared" si="207"/>
        <v>946</v>
      </c>
      <c r="B1196" s="105"/>
      <c r="C1196" s="98" t="s">
        <v>1036</v>
      </c>
      <c r="D1196" s="14" t="s">
        <v>193</v>
      </c>
      <c r="E1196" s="15">
        <v>2</v>
      </c>
      <c r="F1196" s="105"/>
      <c r="G1196" s="115"/>
    </row>
    <row r="1197" spans="1:7" s="114" customFormat="1" x14ac:dyDescent="0.3">
      <c r="A1197" s="144">
        <f t="shared" si="207"/>
        <v>947</v>
      </c>
      <c r="B1197" s="105"/>
      <c r="C1197" s="98" t="s">
        <v>962</v>
      </c>
      <c r="D1197" s="14" t="s">
        <v>49</v>
      </c>
      <c r="E1197" s="15">
        <v>189.5</v>
      </c>
      <c r="F1197" s="105"/>
      <c r="G1197" s="115"/>
    </row>
    <row r="1198" spans="1:7" s="114" customFormat="1" x14ac:dyDescent="0.3">
      <c r="A1198" s="144">
        <f t="shared" si="207"/>
        <v>948</v>
      </c>
      <c r="B1198" s="105"/>
      <c r="C1198" s="98" t="s">
        <v>1037</v>
      </c>
      <c r="D1198" s="14" t="s">
        <v>49</v>
      </c>
      <c r="E1198" s="15">
        <v>47.5</v>
      </c>
      <c r="F1198" s="105"/>
      <c r="G1198" s="115"/>
    </row>
    <row r="1199" spans="1:7" s="114" customFormat="1" x14ac:dyDescent="0.3">
      <c r="A1199" s="144"/>
      <c r="B1199" s="105"/>
      <c r="C1199" s="104" t="s">
        <v>965</v>
      </c>
      <c r="D1199" s="14"/>
      <c r="E1199" s="15"/>
      <c r="F1199" s="105"/>
      <c r="G1199" s="115"/>
    </row>
    <row r="1200" spans="1:7" s="114" customFormat="1" x14ac:dyDescent="0.3">
      <c r="A1200" s="144">
        <v>949</v>
      </c>
      <c r="B1200" s="105"/>
      <c r="C1200" s="98" t="s">
        <v>1038</v>
      </c>
      <c r="D1200" s="14" t="s">
        <v>38</v>
      </c>
      <c r="E1200" s="15">
        <v>104.2</v>
      </c>
      <c r="F1200" s="105"/>
      <c r="G1200" s="115"/>
    </row>
    <row r="1201" spans="1:7" s="114" customFormat="1" ht="20.399999999999999" x14ac:dyDescent="0.3">
      <c r="A1201" s="144">
        <f t="shared" si="207"/>
        <v>950</v>
      </c>
      <c r="B1201" s="105"/>
      <c r="C1201" s="98" t="s">
        <v>1039</v>
      </c>
      <c r="D1201" s="14" t="s">
        <v>38</v>
      </c>
      <c r="E1201" s="15">
        <v>104.2</v>
      </c>
      <c r="F1201" s="105"/>
      <c r="G1201" s="115"/>
    </row>
    <row r="1202" spans="1:7" s="114" customFormat="1" x14ac:dyDescent="0.3">
      <c r="A1202" s="144">
        <f t="shared" si="207"/>
        <v>951</v>
      </c>
      <c r="B1202" s="105"/>
      <c r="C1202" s="98" t="s">
        <v>1040</v>
      </c>
      <c r="D1202" s="14" t="s">
        <v>38</v>
      </c>
      <c r="E1202" s="15">
        <v>104.2</v>
      </c>
      <c r="F1202" s="105"/>
      <c r="G1202" s="115"/>
    </row>
    <row r="1203" spans="1:7" s="114" customFormat="1" ht="20.399999999999999" x14ac:dyDescent="0.3">
      <c r="A1203" s="144">
        <f t="shared" si="207"/>
        <v>952</v>
      </c>
      <c r="B1203" s="105"/>
      <c r="C1203" s="98" t="s">
        <v>1041</v>
      </c>
      <c r="D1203" s="14" t="s">
        <v>38</v>
      </c>
      <c r="E1203" s="15">
        <v>104.2</v>
      </c>
      <c r="F1203" s="105"/>
      <c r="G1203" s="115"/>
    </row>
    <row r="1204" spans="1:7" s="114" customFormat="1" x14ac:dyDescent="0.3">
      <c r="A1204" s="144">
        <f t="shared" si="207"/>
        <v>953</v>
      </c>
      <c r="B1204" s="105"/>
      <c r="C1204" s="98" t="s">
        <v>1042</v>
      </c>
      <c r="D1204" s="14" t="s">
        <v>38</v>
      </c>
      <c r="E1204" s="15">
        <v>104.2</v>
      </c>
      <c r="F1204" s="105"/>
      <c r="G1204" s="115"/>
    </row>
    <row r="1205" spans="1:7" s="114" customFormat="1" ht="20.399999999999999" x14ac:dyDescent="0.3">
      <c r="A1205" s="144">
        <f t="shared" si="207"/>
        <v>954</v>
      </c>
      <c r="B1205" s="105"/>
      <c r="C1205" s="98" t="s">
        <v>1043</v>
      </c>
      <c r="D1205" s="14" t="s">
        <v>38</v>
      </c>
      <c r="E1205" s="15">
        <v>104.2</v>
      </c>
      <c r="F1205" s="105"/>
      <c r="G1205" s="115"/>
    </row>
    <row r="1206" spans="1:7" s="114" customFormat="1" ht="20.399999999999999" x14ac:dyDescent="0.3">
      <c r="A1206" s="144">
        <f t="shared" si="207"/>
        <v>955</v>
      </c>
      <c r="B1206" s="105"/>
      <c r="C1206" s="98" t="s">
        <v>1044</v>
      </c>
      <c r="D1206" s="14" t="s">
        <v>38</v>
      </c>
      <c r="E1206" s="15">
        <v>104.2</v>
      </c>
      <c r="F1206" s="105"/>
      <c r="G1206" s="115"/>
    </row>
    <row r="1207" spans="1:7" s="114" customFormat="1" ht="20.399999999999999" x14ac:dyDescent="0.3">
      <c r="A1207" s="144">
        <f t="shared" si="207"/>
        <v>956</v>
      </c>
      <c r="B1207" s="105"/>
      <c r="C1207" s="98" t="s">
        <v>1045</v>
      </c>
      <c r="D1207" s="14" t="s">
        <v>38</v>
      </c>
      <c r="E1207" s="15">
        <v>104.2</v>
      </c>
      <c r="F1207" s="105"/>
      <c r="G1207" s="115"/>
    </row>
    <row r="1208" spans="1:7" s="114" customFormat="1" x14ac:dyDescent="0.3">
      <c r="A1208" s="144">
        <f t="shared" si="207"/>
        <v>957</v>
      </c>
      <c r="B1208" s="105"/>
      <c r="C1208" s="98" t="s">
        <v>1046</v>
      </c>
      <c r="D1208" s="14" t="s">
        <v>36</v>
      </c>
      <c r="E1208" s="15">
        <v>48.49</v>
      </c>
      <c r="F1208" s="105"/>
      <c r="G1208" s="115"/>
    </row>
    <row r="1209" spans="1:7" s="114" customFormat="1" ht="20.399999999999999" x14ac:dyDescent="0.3">
      <c r="A1209" s="144">
        <f t="shared" si="207"/>
        <v>958</v>
      </c>
      <c r="B1209" s="105"/>
      <c r="C1209" s="98" t="s">
        <v>1047</v>
      </c>
      <c r="D1209" s="14" t="s">
        <v>36</v>
      </c>
      <c r="E1209" s="15">
        <v>26.02</v>
      </c>
      <c r="F1209" s="105"/>
      <c r="G1209" s="115"/>
    </row>
    <row r="1210" spans="1:7" s="114" customFormat="1" ht="20.399999999999999" x14ac:dyDescent="0.3">
      <c r="A1210" s="144">
        <f t="shared" si="207"/>
        <v>959</v>
      </c>
      <c r="B1210" s="105"/>
      <c r="C1210" s="98" t="s">
        <v>1048</v>
      </c>
      <c r="D1210" s="14" t="s">
        <v>36</v>
      </c>
      <c r="E1210" s="15">
        <v>34.4</v>
      </c>
      <c r="F1210" s="105"/>
      <c r="G1210" s="115"/>
    </row>
    <row r="1211" spans="1:7" s="114" customFormat="1" x14ac:dyDescent="0.3">
      <c r="A1211" s="144">
        <f t="shared" si="207"/>
        <v>960</v>
      </c>
      <c r="B1211" s="105"/>
      <c r="C1211" s="98" t="s">
        <v>935</v>
      </c>
      <c r="D1211" s="14" t="s">
        <v>36</v>
      </c>
      <c r="E1211" s="15">
        <v>34.4</v>
      </c>
      <c r="F1211" s="105"/>
      <c r="G1211" s="115"/>
    </row>
    <row r="1212" spans="1:7" s="114" customFormat="1" x14ac:dyDescent="0.3">
      <c r="A1212" s="144">
        <f t="shared" si="207"/>
        <v>961</v>
      </c>
      <c r="B1212" s="105"/>
      <c r="C1212" s="98" t="s">
        <v>1049</v>
      </c>
      <c r="D1212" s="14" t="s">
        <v>36</v>
      </c>
      <c r="E1212" s="15">
        <v>3.72</v>
      </c>
      <c r="F1212" s="105"/>
      <c r="G1212" s="115"/>
    </row>
    <row r="1213" spans="1:7" s="114" customFormat="1" x14ac:dyDescent="0.3">
      <c r="A1213" s="144">
        <f t="shared" si="207"/>
        <v>962</v>
      </c>
      <c r="B1213" s="105"/>
      <c r="C1213" s="98" t="s">
        <v>1050</v>
      </c>
      <c r="D1213" s="14" t="s">
        <v>49</v>
      </c>
      <c r="E1213" s="15">
        <v>60</v>
      </c>
      <c r="F1213" s="105"/>
      <c r="G1213" s="115"/>
    </row>
    <row r="1214" spans="1:7" s="114" customFormat="1" x14ac:dyDescent="0.3">
      <c r="A1214" s="144">
        <f t="shared" si="207"/>
        <v>963</v>
      </c>
      <c r="B1214" s="105"/>
      <c r="C1214" s="98" t="s">
        <v>1051</v>
      </c>
      <c r="D1214" s="14" t="s">
        <v>49</v>
      </c>
      <c r="E1214" s="15">
        <v>4</v>
      </c>
      <c r="F1214" s="105"/>
      <c r="G1214" s="115"/>
    </row>
    <row r="1215" spans="1:7" s="94" customFormat="1" ht="20.399999999999999" x14ac:dyDescent="0.3">
      <c r="A1215" s="143" t="s">
        <v>992</v>
      </c>
      <c r="B1215" s="105"/>
      <c r="C1215" s="104" t="s">
        <v>993</v>
      </c>
      <c r="D1215" s="14"/>
      <c r="E1215" s="15"/>
      <c r="F1215" s="105"/>
      <c r="G1215" s="95"/>
    </row>
    <row r="1216" spans="1:7" s="118" customFormat="1" x14ac:dyDescent="0.3">
      <c r="A1216" s="143"/>
      <c r="B1216" s="105"/>
      <c r="C1216" s="104" t="s">
        <v>1059</v>
      </c>
      <c r="D1216" s="14"/>
      <c r="E1216" s="15"/>
      <c r="F1216" s="105"/>
      <c r="G1216" s="116"/>
    </row>
    <row r="1217" spans="1:7" s="94" customFormat="1" ht="20.399999999999999" x14ac:dyDescent="0.3">
      <c r="A1217" s="144">
        <v>964</v>
      </c>
      <c r="B1217" s="105"/>
      <c r="C1217" s="98" t="s">
        <v>1052</v>
      </c>
      <c r="D1217" s="14" t="s">
        <v>36</v>
      </c>
      <c r="E1217" s="15">
        <v>2882.75</v>
      </c>
      <c r="F1217" s="105"/>
      <c r="G1217" s="95"/>
    </row>
    <row r="1218" spans="1:7" s="118" customFormat="1" ht="20.399999999999999" x14ac:dyDescent="0.3">
      <c r="A1218" s="144">
        <f>1+A1217</f>
        <v>965</v>
      </c>
      <c r="B1218" s="105"/>
      <c r="C1218" s="98" t="s">
        <v>1053</v>
      </c>
      <c r="D1218" s="14" t="s">
        <v>36</v>
      </c>
      <c r="E1218" s="15">
        <v>151.72399999999999</v>
      </c>
      <c r="F1218" s="105"/>
      <c r="G1218" s="116"/>
    </row>
    <row r="1219" spans="1:7" s="118" customFormat="1" ht="20.399999999999999" x14ac:dyDescent="0.3">
      <c r="A1219" s="144">
        <f t="shared" ref="A1219:A1227" si="208">1+A1218</f>
        <v>966</v>
      </c>
      <c r="B1219" s="105"/>
      <c r="C1219" s="98" t="s">
        <v>1062</v>
      </c>
      <c r="D1219" s="14" t="s">
        <v>36</v>
      </c>
      <c r="E1219" s="15">
        <v>2882.75</v>
      </c>
      <c r="F1219" s="105"/>
      <c r="G1219" s="116"/>
    </row>
    <row r="1220" spans="1:7" s="118" customFormat="1" ht="20.399999999999999" x14ac:dyDescent="0.3">
      <c r="A1220" s="144">
        <f t="shared" si="208"/>
        <v>967</v>
      </c>
      <c r="B1220" s="105"/>
      <c r="C1220" s="98" t="s">
        <v>1054</v>
      </c>
      <c r="D1220" s="14" t="s">
        <v>36</v>
      </c>
      <c r="E1220" s="15">
        <v>151.72399999999999</v>
      </c>
      <c r="F1220" s="105"/>
      <c r="G1220" s="116"/>
    </row>
    <row r="1221" spans="1:7" s="118" customFormat="1" x14ac:dyDescent="0.3">
      <c r="A1221" s="144">
        <f t="shared" si="208"/>
        <v>968</v>
      </c>
      <c r="B1221" s="105"/>
      <c r="C1221" s="98" t="s">
        <v>935</v>
      </c>
      <c r="D1221" s="14" t="s">
        <v>36</v>
      </c>
      <c r="E1221" s="15">
        <v>2762.75</v>
      </c>
      <c r="F1221" s="105"/>
      <c r="G1221" s="116"/>
    </row>
    <row r="1222" spans="1:7" s="118" customFormat="1" ht="20.399999999999999" x14ac:dyDescent="0.3">
      <c r="A1222" s="144">
        <f t="shared" si="208"/>
        <v>969</v>
      </c>
      <c r="B1222" s="105"/>
      <c r="C1222" s="98" t="s">
        <v>988</v>
      </c>
      <c r="D1222" s="14" t="s">
        <v>38</v>
      </c>
      <c r="E1222" s="15">
        <v>4827.4040000000005</v>
      </c>
      <c r="F1222" s="105"/>
      <c r="G1222" s="116"/>
    </row>
    <row r="1223" spans="1:7" s="118" customFormat="1" x14ac:dyDescent="0.3">
      <c r="A1223" s="144">
        <f t="shared" si="208"/>
        <v>970</v>
      </c>
      <c r="B1223" s="105"/>
      <c r="C1223" s="98" t="s">
        <v>787</v>
      </c>
      <c r="D1223" s="14" t="s">
        <v>9</v>
      </c>
      <c r="E1223" s="15">
        <v>0.91300000000000003</v>
      </c>
      <c r="F1223" s="105"/>
      <c r="G1223" s="116"/>
    </row>
    <row r="1224" spans="1:7" s="118" customFormat="1" ht="20.399999999999999" x14ac:dyDescent="0.3">
      <c r="A1224" s="144">
        <f t="shared" si="208"/>
        <v>971</v>
      </c>
      <c r="B1224" s="105"/>
      <c r="C1224" s="98" t="s">
        <v>1055</v>
      </c>
      <c r="D1224" s="14" t="s">
        <v>290</v>
      </c>
      <c r="E1224" s="15">
        <v>50</v>
      </c>
      <c r="F1224" s="105"/>
      <c r="G1224" s="116"/>
    </row>
    <row r="1225" spans="1:7" s="118" customFormat="1" x14ac:dyDescent="0.3">
      <c r="A1225" s="144">
        <f t="shared" si="208"/>
        <v>972</v>
      </c>
      <c r="B1225" s="105"/>
      <c r="C1225" s="98" t="s">
        <v>1056</v>
      </c>
      <c r="D1225" s="14" t="s">
        <v>193</v>
      </c>
      <c r="E1225" s="15">
        <v>385.55</v>
      </c>
      <c r="F1225" s="105"/>
      <c r="G1225" s="116"/>
    </row>
    <row r="1226" spans="1:7" s="118" customFormat="1" x14ac:dyDescent="0.3">
      <c r="A1226" s="144">
        <f t="shared" si="208"/>
        <v>973</v>
      </c>
      <c r="B1226" s="105"/>
      <c r="C1226" s="98" t="s">
        <v>1057</v>
      </c>
      <c r="D1226" s="14" t="s">
        <v>193</v>
      </c>
      <c r="E1226" s="15">
        <v>519.61900000000003</v>
      </c>
      <c r="F1226" s="105"/>
      <c r="G1226" s="116"/>
    </row>
    <row r="1227" spans="1:7" s="118" customFormat="1" x14ac:dyDescent="0.3">
      <c r="A1227" s="144">
        <f t="shared" si="208"/>
        <v>974</v>
      </c>
      <c r="B1227" s="105"/>
      <c r="C1227" s="98" t="s">
        <v>1058</v>
      </c>
      <c r="D1227" s="14" t="s">
        <v>815</v>
      </c>
      <c r="E1227" s="15">
        <v>1086.203</v>
      </c>
      <c r="F1227" s="105"/>
      <c r="G1227" s="116"/>
    </row>
    <row r="1228" spans="1:7" s="118" customFormat="1" x14ac:dyDescent="0.3">
      <c r="A1228" s="144"/>
      <c r="B1228" s="105"/>
      <c r="C1228" s="104" t="s">
        <v>1060</v>
      </c>
      <c r="D1228" s="14"/>
      <c r="E1228" s="15"/>
      <c r="F1228" s="105"/>
      <c r="G1228" s="116"/>
    </row>
    <row r="1229" spans="1:7" s="118" customFormat="1" ht="20.399999999999999" x14ac:dyDescent="0.3">
      <c r="A1229" s="144">
        <v>975</v>
      </c>
      <c r="B1229" s="105"/>
      <c r="C1229" s="98" t="s">
        <v>1061</v>
      </c>
      <c r="D1229" s="14" t="s">
        <v>36</v>
      </c>
      <c r="E1229" s="15">
        <v>682.93700000000001</v>
      </c>
      <c r="F1229" s="105"/>
      <c r="G1229" s="116"/>
    </row>
    <row r="1230" spans="1:7" s="118" customFormat="1" ht="20.399999999999999" x14ac:dyDescent="0.3">
      <c r="A1230" s="144">
        <f>1+A1229</f>
        <v>976</v>
      </c>
      <c r="B1230" s="105"/>
      <c r="C1230" s="98" t="s">
        <v>1053</v>
      </c>
      <c r="D1230" s="14" t="s">
        <v>36</v>
      </c>
      <c r="E1230" s="15">
        <v>35.944000000000003</v>
      </c>
      <c r="F1230" s="105"/>
      <c r="G1230" s="116"/>
    </row>
    <row r="1231" spans="1:7" s="118" customFormat="1" ht="20.399999999999999" x14ac:dyDescent="0.3">
      <c r="A1231" s="144">
        <f t="shared" ref="A1231:A1237" si="209">1+A1230</f>
        <v>977</v>
      </c>
      <c r="B1231" s="105"/>
      <c r="C1231" s="98" t="s">
        <v>1062</v>
      </c>
      <c r="D1231" s="14" t="s">
        <v>36</v>
      </c>
      <c r="E1231" s="15">
        <v>682</v>
      </c>
      <c r="F1231" s="105"/>
      <c r="G1231" s="116"/>
    </row>
    <row r="1232" spans="1:7" s="118" customFormat="1" ht="20.399999999999999" x14ac:dyDescent="0.3">
      <c r="A1232" s="144">
        <f t="shared" si="209"/>
        <v>978</v>
      </c>
      <c r="B1232" s="105"/>
      <c r="C1232" s="98" t="s">
        <v>1054</v>
      </c>
      <c r="D1232" s="14" t="s">
        <v>36</v>
      </c>
      <c r="E1232" s="15">
        <v>35.944000000000003</v>
      </c>
      <c r="F1232" s="105"/>
      <c r="G1232" s="116"/>
    </row>
    <row r="1233" spans="1:7" s="118" customFormat="1" x14ac:dyDescent="0.3">
      <c r="A1233" s="144">
        <f t="shared" si="209"/>
        <v>979</v>
      </c>
      <c r="B1233" s="105"/>
      <c r="C1233" s="98" t="s">
        <v>935</v>
      </c>
      <c r="D1233" s="14" t="s">
        <v>36</v>
      </c>
      <c r="E1233" s="15">
        <v>682</v>
      </c>
      <c r="F1233" s="105"/>
      <c r="G1233" s="116"/>
    </row>
    <row r="1234" spans="1:7" s="118" customFormat="1" ht="20.399999999999999" x14ac:dyDescent="0.3">
      <c r="A1234" s="144">
        <f t="shared" si="209"/>
        <v>980</v>
      </c>
      <c r="B1234" s="105"/>
      <c r="C1234" s="98" t="s">
        <v>988</v>
      </c>
      <c r="D1234" s="14" t="s">
        <v>38</v>
      </c>
      <c r="E1234" s="15">
        <v>1536.9179999999999</v>
      </c>
      <c r="F1234" s="105"/>
      <c r="G1234" s="116"/>
    </row>
    <row r="1235" spans="1:7" s="118" customFormat="1" x14ac:dyDescent="0.3">
      <c r="A1235" s="144">
        <f t="shared" si="209"/>
        <v>981</v>
      </c>
      <c r="B1235" s="105"/>
      <c r="C1235" s="98" t="s">
        <v>787</v>
      </c>
      <c r="D1235" s="14" t="s">
        <v>9</v>
      </c>
      <c r="E1235" s="15">
        <v>0.496</v>
      </c>
      <c r="F1235" s="105"/>
      <c r="G1235" s="116"/>
    </row>
    <row r="1236" spans="1:7" s="118" customFormat="1" ht="20.399999999999999" x14ac:dyDescent="0.3">
      <c r="A1236" s="144">
        <f t="shared" si="209"/>
        <v>982</v>
      </c>
      <c r="B1236" s="105"/>
      <c r="C1236" s="98" t="s">
        <v>1063</v>
      </c>
      <c r="D1236" s="14" t="s">
        <v>290</v>
      </c>
      <c r="E1236" s="15">
        <v>20</v>
      </c>
      <c r="F1236" s="105"/>
      <c r="G1236" s="116"/>
    </row>
    <row r="1237" spans="1:7" s="118" customFormat="1" x14ac:dyDescent="0.3">
      <c r="A1237" s="144">
        <f t="shared" si="209"/>
        <v>983</v>
      </c>
      <c r="B1237" s="105"/>
      <c r="C1237" s="98" t="s">
        <v>1064</v>
      </c>
      <c r="D1237" s="14" t="s">
        <v>290</v>
      </c>
      <c r="E1237" s="15">
        <v>19</v>
      </c>
      <c r="F1237" s="105"/>
      <c r="G1237" s="116"/>
    </row>
    <row r="1238" spans="1:7" s="118" customFormat="1" x14ac:dyDescent="0.3">
      <c r="A1238" s="144"/>
      <c r="B1238" s="105"/>
      <c r="C1238" s="104" t="s">
        <v>1065</v>
      </c>
      <c r="D1238" s="14"/>
      <c r="E1238" s="15"/>
      <c r="F1238" s="105"/>
      <c r="G1238" s="116"/>
    </row>
    <row r="1239" spans="1:7" s="118" customFormat="1" ht="20.399999999999999" x14ac:dyDescent="0.3">
      <c r="A1239" s="144">
        <v>984</v>
      </c>
      <c r="B1239" s="105"/>
      <c r="C1239" s="98" t="s">
        <v>1066</v>
      </c>
      <c r="D1239" s="14" t="s">
        <v>49</v>
      </c>
      <c r="E1239" s="15">
        <v>17</v>
      </c>
      <c r="F1239" s="105"/>
      <c r="G1239" s="116"/>
    </row>
    <row r="1240" spans="1:7" s="118" customFormat="1" ht="20.399999999999999" x14ac:dyDescent="0.3">
      <c r="A1240" s="144">
        <f>1+A1239</f>
        <v>985</v>
      </c>
      <c r="B1240" s="105"/>
      <c r="C1240" s="98" t="s">
        <v>1067</v>
      </c>
      <c r="D1240" s="14" t="s">
        <v>49</v>
      </c>
      <c r="E1240" s="15">
        <v>30.18</v>
      </c>
      <c r="F1240" s="105"/>
      <c r="G1240" s="116"/>
    </row>
    <row r="1241" spans="1:7" s="118" customFormat="1" ht="20.399999999999999" x14ac:dyDescent="0.3">
      <c r="A1241" s="144">
        <f t="shared" ref="A1241:A1270" si="210">1+A1240</f>
        <v>986</v>
      </c>
      <c r="B1241" s="105"/>
      <c r="C1241" s="98" t="s">
        <v>1068</v>
      </c>
      <c r="D1241" s="14" t="s">
        <v>49</v>
      </c>
      <c r="E1241" s="15">
        <v>188.78</v>
      </c>
      <c r="F1241" s="105"/>
      <c r="G1241" s="116"/>
    </row>
    <row r="1242" spans="1:7" s="118" customFormat="1" ht="20.399999999999999" x14ac:dyDescent="0.3">
      <c r="A1242" s="144">
        <f t="shared" si="210"/>
        <v>987</v>
      </c>
      <c r="B1242" s="105"/>
      <c r="C1242" s="98" t="s">
        <v>1069</v>
      </c>
      <c r="D1242" s="14" t="s">
        <v>612</v>
      </c>
      <c r="E1242" s="15">
        <v>4</v>
      </c>
      <c r="F1242" s="105"/>
      <c r="G1242" s="116"/>
    </row>
    <row r="1243" spans="1:7" s="118" customFormat="1" ht="20.399999999999999" x14ac:dyDescent="0.3">
      <c r="A1243" s="144">
        <f t="shared" si="210"/>
        <v>988</v>
      </c>
      <c r="B1243" s="105"/>
      <c r="C1243" s="98" t="s">
        <v>1070</v>
      </c>
      <c r="D1243" s="14" t="s">
        <v>193</v>
      </c>
      <c r="E1243" s="15">
        <v>2</v>
      </c>
      <c r="F1243" s="105"/>
      <c r="G1243" s="116"/>
    </row>
    <row r="1244" spans="1:7" s="118" customFormat="1" x14ac:dyDescent="0.3">
      <c r="A1244" s="144">
        <f t="shared" si="210"/>
        <v>989</v>
      </c>
      <c r="B1244" s="105"/>
      <c r="C1244" s="98" t="s">
        <v>1071</v>
      </c>
      <c r="D1244" s="14" t="s">
        <v>290</v>
      </c>
      <c r="E1244" s="15">
        <v>4</v>
      </c>
      <c r="F1244" s="105"/>
      <c r="G1244" s="116"/>
    </row>
    <row r="1245" spans="1:7" s="118" customFormat="1" ht="20.399999999999999" x14ac:dyDescent="0.3">
      <c r="A1245" s="144">
        <f t="shared" si="210"/>
        <v>990</v>
      </c>
      <c r="B1245" s="105"/>
      <c r="C1245" s="98" t="s">
        <v>1073</v>
      </c>
      <c r="D1245" s="14" t="s">
        <v>193</v>
      </c>
      <c r="E1245" s="15">
        <v>4</v>
      </c>
      <c r="F1245" s="105"/>
      <c r="G1245" s="116"/>
    </row>
    <row r="1246" spans="1:7" s="118" customFormat="1" ht="20.399999999999999" x14ac:dyDescent="0.3">
      <c r="A1246" s="144">
        <f t="shared" si="210"/>
        <v>991</v>
      </c>
      <c r="B1246" s="105"/>
      <c r="C1246" s="98" t="s">
        <v>1072</v>
      </c>
      <c r="D1246" s="14" t="s">
        <v>193</v>
      </c>
      <c r="E1246" s="15">
        <v>3</v>
      </c>
      <c r="F1246" s="105"/>
      <c r="G1246" s="116"/>
    </row>
    <row r="1247" spans="1:7" s="118" customFormat="1" ht="20.399999999999999" x14ac:dyDescent="0.3">
      <c r="A1247" s="144">
        <f t="shared" si="210"/>
        <v>992</v>
      </c>
      <c r="B1247" s="105"/>
      <c r="C1247" s="98" t="s">
        <v>1074</v>
      </c>
      <c r="D1247" s="14" t="s">
        <v>193</v>
      </c>
      <c r="E1247" s="15">
        <v>2</v>
      </c>
      <c r="F1247" s="105"/>
      <c r="G1247" s="116"/>
    </row>
    <row r="1248" spans="1:7" s="118" customFormat="1" ht="20.399999999999999" x14ac:dyDescent="0.3">
      <c r="A1248" s="144">
        <f t="shared" si="210"/>
        <v>993</v>
      </c>
      <c r="B1248" s="105"/>
      <c r="C1248" s="98" t="s">
        <v>1074</v>
      </c>
      <c r="D1248" s="14" t="s">
        <v>193</v>
      </c>
      <c r="E1248" s="15">
        <v>7</v>
      </c>
      <c r="F1248" s="105"/>
      <c r="G1248" s="116"/>
    </row>
    <row r="1249" spans="1:7" s="118" customFormat="1" x14ac:dyDescent="0.3">
      <c r="A1249" s="144">
        <f t="shared" si="210"/>
        <v>994</v>
      </c>
      <c r="B1249" s="105"/>
      <c r="C1249" s="98" t="s">
        <v>1075</v>
      </c>
      <c r="D1249" s="14" t="s">
        <v>193</v>
      </c>
      <c r="E1249" s="15">
        <v>20</v>
      </c>
      <c r="F1249" s="105"/>
      <c r="G1249" s="116"/>
    </row>
    <row r="1250" spans="1:7" s="118" customFormat="1" x14ac:dyDescent="0.3">
      <c r="A1250" s="144">
        <f t="shared" si="210"/>
        <v>995</v>
      </c>
      <c r="B1250" s="105"/>
      <c r="C1250" s="98" t="s">
        <v>1076</v>
      </c>
      <c r="D1250" s="14" t="s">
        <v>49</v>
      </c>
      <c r="E1250" s="15">
        <v>519.96</v>
      </c>
      <c r="F1250" s="105"/>
      <c r="G1250" s="116"/>
    </row>
    <row r="1251" spans="1:7" s="118" customFormat="1" x14ac:dyDescent="0.3">
      <c r="A1251" s="144">
        <f t="shared" si="210"/>
        <v>996</v>
      </c>
      <c r="B1251" s="105"/>
      <c r="C1251" s="98" t="s">
        <v>1077</v>
      </c>
      <c r="D1251" s="14" t="s">
        <v>290</v>
      </c>
      <c r="E1251" s="15">
        <v>1</v>
      </c>
      <c r="F1251" s="105"/>
      <c r="G1251" s="116"/>
    </row>
    <row r="1252" spans="1:7" s="118" customFormat="1" x14ac:dyDescent="0.3">
      <c r="A1252" s="144">
        <f t="shared" si="210"/>
        <v>997</v>
      </c>
      <c r="B1252" s="105"/>
      <c r="C1252" s="98" t="s">
        <v>1078</v>
      </c>
      <c r="D1252" s="14" t="s">
        <v>49</v>
      </c>
      <c r="E1252" s="15">
        <v>270</v>
      </c>
      <c r="F1252" s="105"/>
      <c r="G1252" s="116"/>
    </row>
    <row r="1253" spans="1:7" s="118" customFormat="1" ht="20.399999999999999" x14ac:dyDescent="0.3">
      <c r="A1253" s="144">
        <f t="shared" si="210"/>
        <v>998</v>
      </c>
      <c r="B1253" s="105"/>
      <c r="C1253" s="98" t="s">
        <v>1079</v>
      </c>
      <c r="D1253" s="14" t="s">
        <v>49</v>
      </c>
      <c r="E1253" s="15">
        <v>12</v>
      </c>
      <c r="F1253" s="105"/>
      <c r="G1253" s="116"/>
    </row>
    <row r="1254" spans="1:7" s="118" customFormat="1" ht="20.399999999999999" x14ac:dyDescent="0.3">
      <c r="A1254" s="144">
        <f t="shared" si="210"/>
        <v>999</v>
      </c>
      <c r="B1254" s="105"/>
      <c r="C1254" s="98" t="s">
        <v>1080</v>
      </c>
      <c r="D1254" s="14" t="s">
        <v>193</v>
      </c>
      <c r="E1254" s="15">
        <v>9</v>
      </c>
      <c r="F1254" s="105"/>
      <c r="G1254" s="116"/>
    </row>
    <row r="1255" spans="1:7" s="118" customFormat="1" ht="20.399999999999999" x14ac:dyDescent="0.3">
      <c r="A1255" s="144">
        <f t="shared" si="210"/>
        <v>1000</v>
      </c>
      <c r="B1255" s="105"/>
      <c r="C1255" s="98" t="s">
        <v>1081</v>
      </c>
      <c r="D1255" s="14" t="s">
        <v>193</v>
      </c>
      <c r="E1255" s="15">
        <v>4</v>
      </c>
      <c r="F1255" s="105"/>
      <c r="G1255" s="116"/>
    </row>
    <row r="1256" spans="1:7" s="118" customFormat="1" x14ac:dyDescent="0.3">
      <c r="A1256" s="144">
        <f t="shared" si="210"/>
        <v>1001</v>
      </c>
      <c r="B1256" s="105"/>
      <c r="C1256" s="98" t="s">
        <v>1082</v>
      </c>
      <c r="D1256" s="14" t="s">
        <v>193</v>
      </c>
      <c r="E1256" s="15">
        <v>7</v>
      </c>
      <c r="F1256" s="105"/>
      <c r="G1256" s="116"/>
    </row>
    <row r="1257" spans="1:7" s="118" customFormat="1" x14ac:dyDescent="0.3">
      <c r="A1257" s="144">
        <f t="shared" si="210"/>
        <v>1002</v>
      </c>
      <c r="B1257" s="105"/>
      <c r="C1257" s="98" t="s">
        <v>1083</v>
      </c>
      <c r="D1257" s="14" t="s">
        <v>193</v>
      </c>
      <c r="E1257" s="15">
        <v>2</v>
      </c>
      <c r="F1257" s="105"/>
      <c r="G1257" s="116"/>
    </row>
    <row r="1258" spans="1:7" s="118" customFormat="1" x14ac:dyDescent="0.3">
      <c r="A1258" s="144">
        <f t="shared" si="210"/>
        <v>1003</v>
      </c>
      <c r="B1258" s="105"/>
      <c r="C1258" s="98" t="s">
        <v>1084</v>
      </c>
      <c r="D1258" s="14" t="s">
        <v>290</v>
      </c>
      <c r="E1258" s="15">
        <v>4</v>
      </c>
      <c r="F1258" s="105"/>
      <c r="G1258" s="116"/>
    </row>
    <row r="1259" spans="1:7" s="118" customFormat="1" x14ac:dyDescent="0.3">
      <c r="A1259" s="144">
        <f t="shared" si="210"/>
        <v>1004</v>
      </c>
      <c r="B1259" s="105"/>
      <c r="C1259" s="98" t="s">
        <v>1085</v>
      </c>
      <c r="D1259" s="14" t="s">
        <v>290</v>
      </c>
      <c r="E1259" s="15">
        <v>1</v>
      </c>
      <c r="F1259" s="105"/>
      <c r="G1259" s="116"/>
    </row>
    <row r="1260" spans="1:7" s="118" customFormat="1" x14ac:dyDescent="0.3">
      <c r="A1260" s="144">
        <f t="shared" si="210"/>
        <v>1005</v>
      </c>
      <c r="B1260" s="105"/>
      <c r="C1260" s="98" t="s">
        <v>1086</v>
      </c>
      <c r="D1260" s="14" t="s">
        <v>290</v>
      </c>
      <c r="E1260" s="15">
        <v>2</v>
      </c>
      <c r="F1260" s="105"/>
      <c r="G1260" s="116"/>
    </row>
    <row r="1261" spans="1:7" s="118" customFormat="1" x14ac:dyDescent="0.3">
      <c r="A1261" s="144">
        <f t="shared" si="210"/>
        <v>1006</v>
      </c>
      <c r="B1261" s="105"/>
      <c r="C1261" s="98" t="s">
        <v>1087</v>
      </c>
      <c r="D1261" s="14" t="s">
        <v>763</v>
      </c>
      <c r="E1261" s="15">
        <v>2</v>
      </c>
      <c r="F1261" s="105"/>
      <c r="G1261" s="116"/>
    </row>
    <row r="1262" spans="1:7" s="118" customFormat="1" ht="20.399999999999999" x14ac:dyDescent="0.3">
      <c r="A1262" s="144">
        <f t="shared" si="210"/>
        <v>1007</v>
      </c>
      <c r="B1262" s="105"/>
      <c r="C1262" s="98" t="s">
        <v>1088</v>
      </c>
      <c r="D1262" s="117" t="s">
        <v>760</v>
      </c>
      <c r="E1262" s="15">
        <v>2</v>
      </c>
      <c r="F1262" s="105"/>
      <c r="G1262" s="116"/>
    </row>
    <row r="1263" spans="1:7" s="118" customFormat="1" x14ac:dyDescent="0.3">
      <c r="A1263" s="144">
        <f t="shared" si="210"/>
        <v>1008</v>
      </c>
      <c r="B1263" s="105"/>
      <c r="C1263" s="98" t="s">
        <v>856</v>
      </c>
      <c r="D1263" s="14" t="s">
        <v>763</v>
      </c>
      <c r="E1263" s="15">
        <v>2</v>
      </c>
      <c r="F1263" s="105"/>
      <c r="G1263" s="116"/>
    </row>
    <row r="1264" spans="1:7" s="118" customFormat="1" x14ac:dyDescent="0.3">
      <c r="A1264" s="144">
        <f t="shared" si="210"/>
        <v>1009</v>
      </c>
      <c r="B1264" s="105"/>
      <c r="C1264" s="98" t="s">
        <v>1089</v>
      </c>
      <c r="D1264" s="14" t="s">
        <v>763</v>
      </c>
      <c r="E1264" s="15">
        <v>2</v>
      </c>
      <c r="F1264" s="105"/>
      <c r="G1264" s="116"/>
    </row>
    <row r="1265" spans="1:7" s="118" customFormat="1" ht="20.399999999999999" x14ac:dyDescent="0.3">
      <c r="A1265" s="144">
        <f t="shared" si="210"/>
        <v>1010</v>
      </c>
      <c r="B1265" s="105"/>
      <c r="C1265" s="98" t="s">
        <v>1090</v>
      </c>
      <c r="D1265" s="117" t="s">
        <v>760</v>
      </c>
      <c r="E1265" s="15">
        <v>2</v>
      </c>
      <c r="F1265" s="105"/>
      <c r="G1265" s="116"/>
    </row>
    <row r="1266" spans="1:7" s="118" customFormat="1" x14ac:dyDescent="0.3">
      <c r="A1266" s="144">
        <f t="shared" si="210"/>
        <v>1011</v>
      </c>
      <c r="B1266" s="105"/>
      <c r="C1266" s="98" t="s">
        <v>1091</v>
      </c>
      <c r="D1266" s="14" t="s">
        <v>763</v>
      </c>
      <c r="E1266" s="15">
        <v>2</v>
      </c>
      <c r="F1266" s="105"/>
      <c r="G1266" s="116"/>
    </row>
    <row r="1267" spans="1:7" s="118" customFormat="1" x14ac:dyDescent="0.3">
      <c r="A1267" s="144">
        <f t="shared" si="210"/>
        <v>1012</v>
      </c>
      <c r="B1267" s="105"/>
      <c r="C1267" s="98" t="s">
        <v>1092</v>
      </c>
      <c r="D1267" s="14" t="s">
        <v>49</v>
      </c>
      <c r="E1267" s="15">
        <v>16</v>
      </c>
      <c r="F1267" s="105"/>
      <c r="G1267" s="116"/>
    </row>
    <row r="1268" spans="1:7" s="118" customFormat="1" ht="20.399999999999999" x14ac:dyDescent="0.3">
      <c r="A1268" s="144">
        <f t="shared" si="210"/>
        <v>1013</v>
      </c>
      <c r="B1268" s="105"/>
      <c r="C1268" s="98" t="s">
        <v>1093</v>
      </c>
      <c r="D1268" s="14" t="s">
        <v>49</v>
      </c>
      <c r="E1268" s="15">
        <v>16</v>
      </c>
      <c r="F1268" s="105"/>
      <c r="G1268" s="116"/>
    </row>
    <row r="1269" spans="1:7" s="118" customFormat="1" x14ac:dyDescent="0.3">
      <c r="A1269" s="144">
        <f t="shared" si="210"/>
        <v>1014</v>
      </c>
      <c r="B1269" s="105"/>
      <c r="C1269" s="98" t="s">
        <v>1094</v>
      </c>
      <c r="D1269" s="14" t="s">
        <v>38</v>
      </c>
      <c r="E1269" s="15">
        <v>222</v>
      </c>
      <c r="F1269" s="105"/>
      <c r="G1269" s="116"/>
    </row>
    <row r="1270" spans="1:7" s="118" customFormat="1" ht="20.399999999999999" x14ac:dyDescent="0.3">
      <c r="A1270" s="144">
        <f t="shared" si="210"/>
        <v>1015</v>
      </c>
      <c r="B1270" s="105"/>
      <c r="C1270" s="98" t="s">
        <v>1095</v>
      </c>
      <c r="D1270" s="14" t="s">
        <v>49</v>
      </c>
      <c r="E1270" s="15">
        <v>57</v>
      </c>
      <c r="F1270" s="105"/>
      <c r="G1270" s="116"/>
    </row>
    <row r="1271" spans="1:7" s="118" customFormat="1" x14ac:dyDescent="0.3">
      <c r="A1271" s="144"/>
      <c r="B1271" s="105"/>
      <c r="C1271" s="104" t="s">
        <v>1096</v>
      </c>
      <c r="D1271" s="14"/>
      <c r="E1271" s="15"/>
      <c r="F1271" s="105"/>
      <c r="G1271" s="116"/>
    </row>
    <row r="1272" spans="1:7" s="118" customFormat="1" ht="20.399999999999999" x14ac:dyDescent="0.3">
      <c r="A1272" s="144">
        <v>1016</v>
      </c>
      <c r="B1272" s="105"/>
      <c r="C1272" s="98" t="s">
        <v>1097</v>
      </c>
      <c r="D1272" s="14" t="s">
        <v>849</v>
      </c>
      <c r="E1272" s="15">
        <v>3</v>
      </c>
      <c r="F1272" s="105"/>
      <c r="G1272" s="116"/>
    </row>
    <row r="1273" spans="1:7" s="118" customFormat="1" ht="20.399999999999999" x14ac:dyDescent="0.3">
      <c r="A1273" s="144">
        <f>1+A1272</f>
        <v>1017</v>
      </c>
      <c r="B1273" s="105"/>
      <c r="C1273" s="98" t="s">
        <v>1098</v>
      </c>
      <c r="D1273" s="14" t="s">
        <v>1099</v>
      </c>
      <c r="E1273" s="15">
        <v>5</v>
      </c>
      <c r="F1273" s="105"/>
      <c r="G1273" s="116"/>
    </row>
    <row r="1274" spans="1:7" s="118" customFormat="1" ht="20.399999999999999" x14ac:dyDescent="0.3">
      <c r="A1274" s="144">
        <f t="shared" ref="A1274:A1291" si="211">1+A1273</f>
        <v>1018</v>
      </c>
      <c r="B1274" s="105"/>
      <c r="C1274" s="98" t="s">
        <v>1100</v>
      </c>
      <c r="D1274" s="14" t="s">
        <v>849</v>
      </c>
      <c r="E1274" s="15">
        <v>14</v>
      </c>
      <c r="F1274" s="105"/>
      <c r="G1274" s="116"/>
    </row>
    <row r="1275" spans="1:7" s="118" customFormat="1" ht="20.399999999999999" x14ac:dyDescent="0.3">
      <c r="A1275" s="144">
        <f t="shared" si="211"/>
        <v>1019</v>
      </c>
      <c r="B1275" s="105"/>
      <c r="C1275" s="98" t="s">
        <v>1101</v>
      </c>
      <c r="D1275" s="14" t="s">
        <v>1099</v>
      </c>
      <c r="E1275" s="15">
        <v>-8</v>
      </c>
      <c r="F1275" s="105"/>
      <c r="G1275" s="116"/>
    </row>
    <row r="1276" spans="1:7" s="118" customFormat="1" ht="20.399999999999999" x14ac:dyDescent="0.3">
      <c r="A1276" s="144">
        <f t="shared" si="211"/>
        <v>1020</v>
      </c>
      <c r="B1276" s="105"/>
      <c r="C1276" s="98" t="s">
        <v>1102</v>
      </c>
      <c r="D1276" s="14" t="s">
        <v>849</v>
      </c>
      <c r="E1276" s="15">
        <v>24</v>
      </c>
      <c r="F1276" s="105"/>
      <c r="G1276" s="116"/>
    </row>
    <row r="1277" spans="1:7" s="118" customFormat="1" ht="20.399999999999999" x14ac:dyDescent="0.3">
      <c r="A1277" s="144">
        <f t="shared" si="211"/>
        <v>1021</v>
      </c>
      <c r="B1277" s="105"/>
      <c r="C1277" s="98" t="s">
        <v>1103</v>
      </c>
      <c r="D1277" s="14" t="s">
        <v>1099</v>
      </c>
      <c r="E1277" s="15">
        <v>-65.5</v>
      </c>
      <c r="F1277" s="105"/>
      <c r="G1277" s="116"/>
    </row>
    <row r="1278" spans="1:7" s="118" customFormat="1" x14ac:dyDescent="0.3">
      <c r="A1278" s="144">
        <f t="shared" si="211"/>
        <v>1022</v>
      </c>
      <c r="B1278" s="105"/>
      <c r="C1278" s="98" t="s">
        <v>1104</v>
      </c>
      <c r="D1278" s="14" t="s">
        <v>193</v>
      </c>
      <c r="E1278" s="15">
        <v>2</v>
      </c>
      <c r="F1278" s="105"/>
      <c r="G1278" s="116"/>
    </row>
    <row r="1279" spans="1:7" s="118" customFormat="1" ht="30.6" x14ac:dyDescent="0.3">
      <c r="A1279" s="144">
        <f t="shared" si="211"/>
        <v>1023</v>
      </c>
      <c r="B1279" s="105"/>
      <c r="C1279" s="98" t="s">
        <v>1105</v>
      </c>
      <c r="D1279" s="14" t="s">
        <v>49</v>
      </c>
      <c r="E1279" s="15">
        <v>71.48</v>
      </c>
      <c r="F1279" s="105"/>
      <c r="G1279" s="116"/>
    </row>
    <row r="1280" spans="1:7" s="118" customFormat="1" ht="20.399999999999999" x14ac:dyDescent="0.3">
      <c r="A1280" s="144">
        <f t="shared" si="211"/>
        <v>1024</v>
      </c>
      <c r="B1280" s="105"/>
      <c r="C1280" s="98" t="s">
        <v>1106</v>
      </c>
      <c r="D1280" s="14" t="s">
        <v>49</v>
      </c>
      <c r="E1280" s="15">
        <v>199.1</v>
      </c>
      <c r="F1280" s="105"/>
      <c r="G1280" s="116"/>
    </row>
    <row r="1281" spans="1:7" s="118" customFormat="1" ht="30.6" x14ac:dyDescent="0.3">
      <c r="A1281" s="144">
        <f t="shared" si="211"/>
        <v>1025</v>
      </c>
      <c r="B1281" s="105"/>
      <c r="C1281" s="98" t="s">
        <v>1107</v>
      </c>
      <c r="D1281" s="14" t="s">
        <v>49</v>
      </c>
      <c r="E1281" s="15">
        <v>103.55</v>
      </c>
      <c r="F1281" s="105"/>
      <c r="G1281" s="116"/>
    </row>
    <row r="1282" spans="1:7" s="118" customFormat="1" ht="30.6" x14ac:dyDescent="0.3">
      <c r="A1282" s="144">
        <f t="shared" si="211"/>
        <v>1026</v>
      </c>
      <c r="B1282" s="105"/>
      <c r="C1282" s="98" t="s">
        <v>1108</v>
      </c>
      <c r="D1282" s="14" t="s">
        <v>49</v>
      </c>
      <c r="E1282" s="15">
        <v>549.13</v>
      </c>
      <c r="F1282" s="105"/>
      <c r="G1282" s="116"/>
    </row>
    <row r="1283" spans="1:7" s="118" customFormat="1" ht="20.399999999999999" x14ac:dyDescent="0.3">
      <c r="A1283" s="144">
        <f t="shared" si="211"/>
        <v>1027</v>
      </c>
      <c r="B1283" s="105"/>
      <c r="C1283" s="98" t="s">
        <v>1109</v>
      </c>
      <c r="D1283" s="14" t="s">
        <v>193</v>
      </c>
      <c r="E1283" s="15">
        <v>3</v>
      </c>
      <c r="F1283" s="105"/>
      <c r="G1283" s="116"/>
    </row>
    <row r="1284" spans="1:7" s="118" customFormat="1" ht="20.399999999999999" x14ac:dyDescent="0.3">
      <c r="A1284" s="144">
        <f t="shared" si="211"/>
        <v>1028</v>
      </c>
      <c r="B1284" s="105"/>
      <c r="C1284" s="98" t="s">
        <v>1110</v>
      </c>
      <c r="D1284" s="14" t="s">
        <v>49</v>
      </c>
      <c r="E1284" s="15">
        <v>292.51</v>
      </c>
      <c r="F1284" s="105"/>
      <c r="G1284" s="116"/>
    </row>
    <row r="1285" spans="1:7" s="118" customFormat="1" ht="20.399999999999999" x14ac:dyDescent="0.3">
      <c r="A1285" s="144">
        <f t="shared" si="211"/>
        <v>1029</v>
      </c>
      <c r="B1285" s="105"/>
      <c r="C1285" s="98" t="s">
        <v>1111</v>
      </c>
      <c r="D1285" s="14" t="s">
        <v>49</v>
      </c>
      <c r="E1285" s="15">
        <v>420</v>
      </c>
      <c r="F1285" s="105"/>
      <c r="G1285" s="116"/>
    </row>
    <row r="1286" spans="1:7" s="118" customFormat="1" ht="20.399999999999999" x14ac:dyDescent="0.3">
      <c r="A1286" s="144">
        <f t="shared" si="211"/>
        <v>1030</v>
      </c>
      <c r="B1286" s="105"/>
      <c r="C1286" s="98" t="s">
        <v>1113</v>
      </c>
      <c r="D1286" s="117" t="s">
        <v>1112</v>
      </c>
      <c r="E1286" s="15">
        <v>1</v>
      </c>
      <c r="F1286" s="105"/>
      <c r="G1286" s="116"/>
    </row>
    <row r="1287" spans="1:7" s="118" customFormat="1" ht="20.399999999999999" x14ac:dyDescent="0.3">
      <c r="A1287" s="144">
        <f t="shared" si="211"/>
        <v>1031</v>
      </c>
      <c r="B1287" s="105"/>
      <c r="C1287" s="98" t="s">
        <v>1114</v>
      </c>
      <c r="D1287" s="117" t="s">
        <v>1112</v>
      </c>
      <c r="E1287" s="15">
        <v>1</v>
      </c>
      <c r="F1287" s="105"/>
      <c r="G1287" s="116"/>
    </row>
    <row r="1288" spans="1:7" s="118" customFormat="1" ht="20.399999999999999" x14ac:dyDescent="0.3">
      <c r="A1288" s="144">
        <f t="shared" si="211"/>
        <v>1032</v>
      </c>
      <c r="B1288" s="105"/>
      <c r="C1288" s="98" t="s">
        <v>1115</v>
      </c>
      <c r="D1288" s="117" t="s">
        <v>1112</v>
      </c>
      <c r="E1288" s="15">
        <v>1</v>
      </c>
      <c r="F1288" s="105"/>
      <c r="G1288" s="116"/>
    </row>
    <row r="1289" spans="1:7" s="118" customFormat="1" x14ac:dyDescent="0.3">
      <c r="A1289" s="144">
        <f t="shared" si="211"/>
        <v>1033</v>
      </c>
      <c r="B1289" s="105"/>
      <c r="C1289" s="98" t="s">
        <v>1094</v>
      </c>
      <c r="D1289" s="14" t="s">
        <v>38</v>
      </c>
      <c r="E1289" s="15">
        <v>476.904</v>
      </c>
      <c r="F1289" s="105"/>
      <c r="G1289" s="116"/>
    </row>
    <row r="1290" spans="1:7" s="118" customFormat="1" ht="20.399999999999999" x14ac:dyDescent="0.3">
      <c r="A1290" s="144">
        <f t="shared" si="211"/>
        <v>1034</v>
      </c>
      <c r="B1290" s="105"/>
      <c r="C1290" s="98" t="s">
        <v>1116</v>
      </c>
      <c r="D1290" s="14" t="s">
        <v>716</v>
      </c>
      <c r="E1290" s="15">
        <v>1192.8</v>
      </c>
      <c r="F1290" s="105"/>
      <c r="G1290" s="116"/>
    </row>
    <row r="1291" spans="1:7" s="118" customFormat="1" ht="20.399999999999999" x14ac:dyDescent="0.3">
      <c r="A1291" s="144">
        <f t="shared" si="211"/>
        <v>1035</v>
      </c>
      <c r="B1291" s="105"/>
      <c r="C1291" s="98" t="s">
        <v>1095</v>
      </c>
      <c r="D1291" s="14" t="s">
        <v>49</v>
      </c>
      <c r="E1291" s="15">
        <v>120</v>
      </c>
      <c r="F1291" s="105"/>
      <c r="G1291" s="116"/>
    </row>
    <row r="1292" spans="1:7" s="118" customFormat="1" x14ac:dyDescent="0.3">
      <c r="A1292" s="144"/>
      <c r="B1292" s="105"/>
      <c r="C1292" s="104" t="s">
        <v>1117</v>
      </c>
      <c r="D1292" s="14"/>
      <c r="E1292" s="15"/>
      <c r="F1292" s="105"/>
      <c r="G1292" s="116"/>
    </row>
    <row r="1293" spans="1:7" s="118" customFormat="1" x14ac:dyDescent="0.3">
      <c r="A1293" s="144">
        <v>1036</v>
      </c>
      <c r="B1293" s="105"/>
      <c r="C1293" s="98" t="s">
        <v>1118</v>
      </c>
      <c r="D1293" s="14" t="s">
        <v>49</v>
      </c>
      <c r="E1293" s="15">
        <v>5</v>
      </c>
      <c r="F1293" s="105"/>
      <c r="G1293" s="116"/>
    </row>
    <row r="1294" spans="1:7" s="118" customFormat="1" x14ac:dyDescent="0.3">
      <c r="A1294" s="144">
        <f>1+A1293</f>
        <v>1037</v>
      </c>
      <c r="B1294" s="105"/>
      <c r="C1294" s="98" t="s">
        <v>1119</v>
      </c>
      <c r="D1294" s="14" t="s">
        <v>38</v>
      </c>
      <c r="E1294" s="15">
        <v>10</v>
      </c>
      <c r="F1294" s="105"/>
      <c r="G1294" s="116"/>
    </row>
    <row r="1295" spans="1:7" s="118" customFormat="1" ht="20.399999999999999" x14ac:dyDescent="0.3">
      <c r="A1295" s="144">
        <f>1+A1294</f>
        <v>1038</v>
      </c>
      <c r="B1295" s="105"/>
      <c r="C1295" s="98" t="s">
        <v>1120</v>
      </c>
      <c r="D1295" s="14" t="s">
        <v>38</v>
      </c>
      <c r="E1295" s="15">
        <v>10</v>
      </c>
      <c r="F1295" s="105"/>
      <c r="G1295" s="116"/>
    </row>
    <row r="1296" spans="1:7" s="118" customFormat="1" x14ac:dyDescent="0.3">
      <c r="A1296" s="144"/>
      <c r="B1296" s="105"/>
      <c r="C1296" s="104" t="s">
        <v>1121</v>
      </c>
      <c r="D1296" s="14"/>
      <c r="E1296" s="15"/>
      <c r="F1296" s="105"/>
      <c r="G1296" s="116"/>
    </row>
    <row r="1297" spans="1:7" s="118" customFormat="1" ht="20.399999999999999" x14ac:dyDescent="0.3">
      <c r="A1297" s="144">
        <v>1039</v>
      </c>
      <c r="B1297" s="105"/>
      <c r="C1297" s="98" t="s">
        <v>1122</v>
      </c>
      <c r="D1297" s="14" t="s">
        <v>38</v>
      </c>
      <c r="E1297" s="15">
        <v>10</v>
      </c>
      <c r="F1297" s="105"/>
      <c r="G1297" s="116"/>
    </row>
    <row r="1298" spans="1:7" s="118" customFormat="1" ht="20.399999999999999" x14ac:dyDescent="0.3">
      <c r="A1298" s="144">
        <f>1+A1297</f>
        <v>1040</v>
      </c>
      <c r="B1298" s="105"/>
      <c r="C1298" s="98" t="s">
        <v>1123</v>
      </c>
      <c r="D1298" s="14" t="s">
        <v>38</v>
      </c>
      <c r="E1298" s="15">
        <v>10</v>
      </c>
      <c r="F1298" s="105"/>
      <c r="G1298" s="116"/>
    </row>
    <row r="1299" spans="1:7" s="118" customFormat="1" ht="20.399999999999999" x14ac:dyDescent="0.3">
      <c r="A1299" s="144">
        <f t="shared" ref="A1299:A1301" si="212">1+A1298</f>
        <v>1041</v>
      </c>
      <c r="B1299" s="105"/>
      <c r="C1299" s="98" t="s">
        <v>1124</v>
      </c>
      <c r="D1299" s="14" t="s">
        <v>38</v>
      </c>
      <c r="E1299" s="15">
        <v>10</v>
      </c>
      <c r="F1299" s="105"/>
      <c r="G1299" s="116"/>
    </row>
    <row r="1300" spans="1:7" s="118" customFormat="1" x14ac:dyDescent="0.3">
      <c r="A1300" s="144">
        <f t="shared" si="212"/>
        <v>1042</v>
      </c>
      <c r="B1300" s="105"/>
      <c r="C1300" s="98" t="s">
        <v>1125</v>
      </c>
      <c r="D1300" s="14" t="s">
        <v>36</v>
      </c>
      <c r="E1300" s="15">
        <v>0.4</v>
      </c>
      <c r="F1300" s="105"/>
      <c r="G1300" s="116"/>
    </row>
    <row r="1301" spans="1:7" s="118" customFormat="1" ht="20.399999999999999" x14ac:dyDescent="0.3">
      <c r="A1301" s="144">
        <f t="shared" si="212"/>
        <v>1043</v>
      </c>
      <c r="B1301" s="105"/>
      <c r="C1301" s="98" t="s">
        <v>1126</v>
      </c>
      <c r="D1301" s="14" t="s">
        <v>49</v>
      </c>
      <c r="E1301" s="15">
        <v>5</v>
      </c>
      <c r="F1301" s="105"/>
      <c r="G1301" s="116"/>
    </row>
    <row r="1302" spans="1:7" s="118" customFormat="1" x14ac:dyDescent="0.3">
      <c r="A1302" s="144"/>
      <c r="B1302" s="105"/>
      <c r="C1302" s="104" t="s">
        <v>1127</v>
      </c>
      <c r="D1302" s="14"/>
      <c r="E1302" s="15"/>
      <c r="F1302" s="105"/>
      <c r="G1302" s="116"/>
    </row>
    <row r="1303" spans="1:7" s="118" customFormat="1" ht="20.399999999999999" x14ac:dyDescent="0.3">
      <c r="A1303" s="144">
        <v>1044</v>
      </c>
      <c r="B1303" s="105"/>
      <c r="C1303" s="98" t="s">
        <v>1128</v>
      </c>
      <c r="D1303" s="14" t="s">
        <v>49</v>
      </c>
      <c r="E1303" s="15">
        <v>746.7</v>
      </c>
      <c r="F1303" s="105"/>
      <c r="G1303" s="116"/>
    </row>
    <row r="1304" spans="1:7" s="118" customFormat="1" ht="20.399999999999999" x14ac:dyDescent="0.3">
      <c r="A1304" s="144">
        <f>1+A1303</f>
        <v>1045</v>
      </c>
      <c r="B1304" s="105"/>
      <c r="C1304" s="98" t="s">
        <v>1129</v>
      </c>
      <c r="D1304" s="14" t="s">
        <v>49</v>
      </c>
      <c r="E1304" s="15">
        <v>299</v>
      </c>
      <c r="F1304" s="105"/>
      <c r="G1304" s="116"/>
    </row>
    <row r="1305" spans="1:7" s="118" customFormat="1" ht="20.399999999999999" x14ac:dyDescent="0.3">
      <c r="A1305" s="144">
        <f t="shared" ref="A1305:A1314" si="213">1+A1304</f>
        <v>1046</v>
      </c>
      <c r="B1305" s="105"/>
      <c r="C1305" s="98" t="s">
        <v>1130</v>
      </c>
      <c r="D1305" s="14" t="s">
        <v>49</v>
      </c>
      <c r="E1305" s="15">
        <v>93</v>
      </c>
      <c r="F1305" s="105"/>
      <c r="G1305" s="116"/>
    </row>
    <row r="1306" spans="1:7" s="118" customFormat="1" x14ac:dyDescent="0.3">
      <c r="A1306" s="144">
        <f t="shared" si="213"/>
        <v>1047</v>
      </c>
      <c r="B1306" s="105"/>
      <c r="C1306" s="98" t="s">
        <v>1131</v>
      </c>
      <c r="D1306" s="14" t="s">
        <v>49</v>
      </c>
      <c r="E1306" s="15">
        <v>15</v>
      </c>
      <c r="F1306" s="105"/>
      <c r="G1306" s="116"/>
    </row>
    <row r="1307" spans="1:7" s="118" customFormat="1" ht="20.399999999999999" x14ac:dyDescent="0.3">
      <c r="A1307" s="144">
        <f t="shared" si="213"/>
        <v>1048</v>
      </c>
      <c r="B1307" s="105"/>
      <c r="C1307" s="98" t="s">
        <v>1132</v>
      </c>
      <c r="D1307" s="14" t="s">
        <v>290</v>
      </c>
      <c r="E1307" s="15">
        <v>25</v>
      </c>
      <c r="F1307" s="105"/>
      <c r="G1307" s="116"/>
    </row>
    <row r="1308" spans="1:7" s="118" customFormat="1" ht="20.399999999999999" x14ac:dyDescent="0.3">
      <c r="A1308" s="144">
        <f t="shared" si="213"/>
        <v>1049</v>
      </c>
      <c r="B1308" s="105"/>
      <c r="C1308" s="98" t="s">
        <v>1133</v>
      </c>
      <c r="D1308" s="14" t="s">
        <v>290</v>
      </c>
      <c r="E1308" s="15">
        <v>8</v>
      </c>
      <c r="F1308" s="105"/>
      <c r="G1308" s="116"/>
    </row>
    <row r="1309" spans="1:7" s="118" customFormat="1" x14ac:dyDescent="0.3">
      <c r="A1309" s="144">
        <f t="shared" si="213"/>
        <v>1050</v>
      </c>
      <c r="B1309" s="105"/>
      <c r="C1309" s="98" t="s">
        <v>1134</v>
      </c>
      <c r="D1309" s="14" t="s">
        <v>193</v>
      </c>
      <c r="E1309" s="15">
        <v>168</v>
      </c>
      <c r="F1309" s="105"/>
      <c r="G1309" s="116"/>
    </row>
    <row r="1310" spans="1:7" s="118" customFormat="1" x14ac:dyDescent="0.3">
      <c r="A1310" s="144">
        <f t="shared" si="213"/>
        <v>1051</v>
      </c>
      <c r="B1310" s="105"/>
      <c r="C1310" s="98" t="s">
        <v>1135</v>
      </c>
      <c r="D1310" s="14" t="s">
        <v>57</v>
      </c>
      <c r="E1310" s="15">
        <v>0.437</v>
      </c>
      <c r="F1310" s="105"/>
      <c r="G1310" s="116"/>
    </row>
    <row r="1311" spans="1:7" s="118" customFormat="1" x14ac:dyDescent="0.3">
      <c r="A1311" s="144">
        <f t="shared" si="213"/>
        <v>1052</v>
      </c>
      <c r="B1311" s="105"/>
      <c r="C1311" s="98" t="s">
        <v>1136</v>
      </c>
      <c r="D1311" s="14" t="s">
        <v>57</v>
      </c>
      <c r="E1311" s="15">
        <v>210.59800000000001</v>
      </c>
      <c r="F1311" s="105"/>
      <c r="G1311" s="116"/>
    </row>
    <row r="1312" spans="1:7" s="118" customFormat="1" ht="20.399999999999999" x14ac:dyDescent="0.3">
      <c r="A1312" s="144">
        <f t="shared" si="213"/>
        <v>1053</v>
      </c>
      <c r="B1312" s="105"/>
      <c r="C1312" s="98" t="s">
        <v>1138</v>
      </c>
      <c r="D1312" s="14" t="s">
        <v>36</v>
      </c>
      <c r="E1312" s="15">
        <v>108.002</v>
      </c>
      <c r="F1312" s="105"/>
      <c r="G1312" s="116"/>
    </row>
    <row r="1313" spans="1:7" s="118" customFormat="1" ht="20.399999999999999" x14ac:dyDescent="0.3">
      <c r="A1313" s="144">
        <f t="shared" si="213"/>
        <v>1054</v>
      </c>
      <c r="B1313" s="105"/>
      <c r="C1313" s="98" t="s">
        <v>1137</v>
      </c>
      <c r="D1313" s="14" t="s">
        <v>57</v>
      </c>
      <c r="E1313" s="15">
        <v>105.6</v>
      </c>
      <c r="F1313" s="105"/>
      <c r="G1313" s="116"/>
    </row>
    <row r="1314" spans="1:7" s="118" customFormat="1" x14ac:dyDescent="0.3">
      <c r="A1314" s="144">
        <f t="shared" si="213"/>
        <v>1055</v>
      </c>
      <c r="B1314" s="105"/>
      <c r="C1314" s="98" t="s">
        <v>1139</v>
      </c>
      <c r="D1314" s="14" t="s">
        <v>634</v>
      </c>
      <c r="E1314" s="15">
        <v>7.04</v>
      </c>
      <c r="F1314" s="105"/>
      <c r="G1314" s="116"/>
    </row>
    <row r="1315" spans="1:7" s="118" customFormat="1" x14ac:dyDescent="0.3">
      <c r="A1315" s="144"/>
      <c r="B1315" s="105"/>
      <c r="C1315" s="104" t="s">
        <v>1140</v>
      </c>
      <c r="D1315" s="14"/>
      <c r="E1315" s="15"/>
      <c r="F1315" s="105"/>
      <c r="G1315" s="116"/>
    </row>
    <row r="1316" spans="1:7" s="118" customFormat="1" ht="20.399999999999999" x14ac:dyDescent="0.3">
      <c r="A1316" s="144">
        <v>1056</v>
      </c>
      <c r="B1316" s="105"/>
      <c r="C1316" s="98" t="s">
        <v>1061</v>
      </c>
      <c r="D1316" s="14" t="s">
        <v>36</v>
      </c>
      <c r="E1316" s="15">
        <v>2801.51</v>
      </c>
      <c r="F1316" s="105"/>
      <c r="G1316" s="116"/>
    </row>
    <row r="1317" spans="1:7" s="118" customFormat="1" ht="20.399999999999999" x14ac:dyDescent="0.3">
      <c r="A1317" s="144">
        <f>1+A1316</f>
        <v>1057</v>
      </c>
      <c r="B1317" s="105"/>
      <c r="C1317" s="98" t="s">
        <v>1062</v>
      </c>
      <c r="D1317" s="14" t="s">
        <v>36</v>
      </c>
      <c r="E1317" s="15">
        <v>2801.51</v>
      </c>
      <c r="F1317" s="105"/>
      <c r="G1317" s="116"/>
    </row>
    <row r="1318" spans="1:7" s="118" customFormat="1" x14ac:dyDescent="0.3">
      <c r="A1318" s="144">
        <f t="shared" ref="A1318:A1319" si="214">1+A1317</f>
        <v>1058</v>
      </c>
      <c r="B1318" s="105"/>
      <c r="C1318" s="98" t="s">
        <v>935</v>
      </c>
      <c r="D1318" s="14" t="s">
        <v>36</v>
      </c>
      <c r="E1318" s="15">
        <v>2801.51</v>
      </c>
      <c r="F1318" s="105"/>
      <c r="G1318" s="116"/>
    </row>
    <row r="1319" spans="1:7" s="118" customFormat="1" ht="20.399999999999999" x14ac:dyDescent="0.3">
      <c r="A1319" s="144">
        <f t="shared" si="214"/>
        <v>1059</v>
      </c>
      <c r="B1319" s="105"/>
      <c r="C1319" s="98" t="s">
        <v>1141</v>
      </c>
      <c r="D1319" s="14" t="s">
        <v>38</v>
      </c>
      <c r="E1319" s="15">
        <v>1400.76</v>
      </c>
      <c r="F1319" s="105"/>
      <c r="G1319" s="116"/>
    </row>
    <row r="1320" spans="1:7" s="53" customFormat="1" ht="15" thickBot="1" x14ac:dyDescent="0.35">
      <c r="A1320" s="146"/>
      <c r="B1320" s="165" t="s">
        <v>703</v>
      </c>
      <c r="C1320" s="166"/>
      <c r="D1320" s="166"/>
      <c r="E1320" s="166"/>
      <c r="F1320" s="167"/>
      <c r="G1320" s="64"/>
    </row>
    <row r="1321" spans="1:7" s="53" customFormat="1" x14ac:dyDescent="0.3">
      <c r="A1321" s="168" t="s">
        <v>704</v>
      </c>
      <c r="B1321" s="169"/>
      <c r="C1321" s="169"/>
      <c r="D1321" s="169"/>
      <c r="E1321" s="169"/>
      <c r="F1321" s="170"/>
      <c r="G1321" s="62"/>
    </row>
    <row r="1322" spans="1:7" x14ac:dyDescent="0.3">
      <c r="A1322" s="203" t="s">
        <v>694</v>
      </c>
      <c r="B1322" s="204"/>
      <c r="C1322" s="204"/>
      <c r="D1322" s="204"/>
      <c r="E1322" s="204"/>
      <c r="F1322" s="204"/>
      <c r="G1322" s="63"/>
    </row>
    <row r="1323" spans="1:7" ht="15" thickBot="1" x14ac:dyDescent="0.35">
      <c r="A1323" s="201" t="s">
        <v>705</v>
      </c>
      <c r="B1323" s="202"/>
      <c r="C1323" s="202"/>
      <c r="D1323" s="202"/>
      <c r="E1323" s="202"/>
      <c r="F1323" s="202"/>
      <c r="G1323" s="64"/>
    </row>
    <row r="1324" spans="1:7" x14ac:dyDescent="0.3">
      <c r="A1324" s="142"/>
      <c r="B1324" s="35"/>
      <c r="C1324" s="52"/>
      <c r="D1324" s="32"/>
      <c r="E1324" s="33"/>
      <c r="F1324" s="50"/>
      <c r="G1324" s="50"/>
    </row>
    <row r="1325" spans="1:7" x14ac:dyDescent="0.3">
      <c r="A1325" s="142"/>
      <c r="B1325" s="35"/>
      <c r="C1325" s="52"/>
      <c r="D1325" s="32"/>
      <c r="E1325" s="33"/>
      <c r="F1325" s="50"/>
      <c r="G1325" s="50"/>
    </row>
    <row r="1326" spans="1:7" x14ac:dyDescent="0.3">
      <c r="A1326" s="142"/>
      <c r="B1326" s="35"/>
      <c r="C1326" s="52"/>
      <c r="D1326" s="32"/>
      <c r="E1326" s="33"/>
      <c r="F1326" s="50"/>
      <c r="G1326" s="50"/>
    </row>
    <row r="1327" spans="1:7" x14ac:dyDescent="0.3">
      <c r="A1327" s="142"/>
      <c r="B1327" s="35"/>
      <c r="C1327" s="52"/>
      <c r="D1327" s="32"/>
      <c r="E1327" s="33"/>
      <c r="F1327" s="50"/>
      <c r="G1327" s="50"/>
    </row>
    <row r="1328" spans="1:7" x14ac:dyDescent="0.3">
      <c r="A1328" s="142"/>
      <c r="B1328" s="35"/>
      <c r="C1328" s="52"/>
      <c r="D1328" s="32"/>
      <c r="E1328" s="33"/>
      <c r="F1328" s="50"/>
      <c r="G1328" s="50"/>
    </row>
    <row r="1329" spans="1:7" x14ac:dyDescent="0.3">
      <c r="A1329" s="142"/>
      <c r="B1329" s="35"/>
      <c r="C1329" s="52"/>
      <c r="D1329" s="32"/>
      <c r="E1329" s="33"/>
      <c r="F1329" s="50"/>
      <c r="G1329" s="50"/>
    </row>
    <row r="1330" spans="1:7" x14ac:dyDescent="0.3">
      <c r="A1330" s="142"/>
      <c r="B1330" s="35"/>
      <c r="C1330" s="52"/>
      <c r="D1330" s="32"/>
      <c r="E1330" s="33"/>
      <c r="F1330" s="50"/>
      <c r="G1330" s="50"/>
    </row>
    <row r="1331" spans="1:7" x14ac:dyDescent="0.3">
      <c r="A1331" s="142"/>
      <c r="B1331" s="35"/>
      <c r="C1331" s="52"/>
      <c r="D1331" s="32"/>
      <c r="E1331" s="33"/>
      <c r="F1331" s="50"/>
      <c r="G1331" s="50"/>
    </row>
    <row r="1332" spans="1:7" x14ac:dyDescent="0.3">
      <c r="A1332" s="142"/>
      <c r="B1332" s="35"/>
      <c r="C1332" s="52"/>
      <c r="D1332" s="32"/>
      <c r="E1332" s="33"/>
      <c r="F1332" s="50"/>
      <c r="G1332" s="50"/>
    </row>
    <row r="1333" spans="1:7" x14ac:dyDescent="0.3">
      <c r="A1333" s="142"/>
      <c r="B1333" s="35"/>
      <c r="C1333" s="52"/>
      <c r="D1333" s="32"/>
      <c r="E1333" s="33"/>
      <c r="F1333" s="50"/>
      <c r="G1333" s="50"/>
    </row>
    <row r="1334" spans="1:7" x14ac:dyDescent="0.3">
      <c r="A1334" s="142"/>
      <c r="B1334" s="35"/>
      <c r="C1334" s="52"/>
      <c r="D1334" s="32"/>
      <c r="E1334" s="33"/>
      <c r="F1334" s="50"/>
      <c r="G1334" s="50"/>
    </row>
    <row r="1335" spans="1:7" x14ac:dyDescent="0.3">
      <c r="A1335" s="142"/>
      <c r="B1335" s="35"/>
      <c r="C1335" s="52"/>
      <c r="D1335" s="32"/>
      <c r="E1335" s="33"/>
      <c r="F1335" s="50"/>
      <c r="G1335" s="50"/>
    </row>
    <row r="1336" spans="1:7" x14ac:dyDescent="0.3">
      <c r="A1336" s="142"/>
      <c r="B1336" s="35"/>
      <c r="C1336" s="52"/>
      <c r="D1336" s="32"/>
      <c r="E1336" s="33"/>
      <c r="F1336" s="50"/>
      <c r="G1336" s="50"/>
    </row>
    <row r="1337" spans="1:7" x14ac:dyDescent="0.3">
      <c r="A1337" s="142"/>
      <c r="B1337" s="35"/>
      <c r="C1337" s="52"/>
      <c r="D1337" s="32"/>
      <c r="E1337" s="33"/>
      <c r="F1337" s="50"/>
      <c r="G1337" s="50"/>
    </row>
    <row r="1338" spans="1:7" x14ac:dyDescent="0.3">
      <c r="A1338" s="142"/>
      <c r="B1338" s="35"/>
      <c r="C1338" s="52"/>
      <c r="D1338" s="32"/>
      <c r="E1338" s="33"/>
      <c r="F1338" s="50"/>
      <c r="G1338" s="50"/>
    </row>
    <row r="1339" spans="1:7" x14ac:dyDescent="0.3">
      <c r="A1339" s="142"/>
      <c r="B1339" s="35"/>
      <c r="C1339" s="52"/>
      <c r="D1339" s="32"/>
      <c r="E1339" s="33"/>
      <c r="F1339" s="50"/>
      <c r="G1339" s="50"/>
    </row>
    <row r="1340" spans="1:7" x14ac:dyDescent="0.3">
      <c r="A1340" s="142"/>
      <c r="B1340" s="35"/>
      <c r="C1340" s="52"/>
      <c r="D1340" s="32"/>
      <c r="E1340" s="33"/>
      <c r="F1340" s="50"/>
      <c r="G1340" s="50"/>
    </row>
    <row r="1341" spans="1:7" x14ac:dyDescent="0.3">
      <c r="A1341" s="142"/>
      <c r="B1341" s="35"/>
      <c r="C1341" s="52"/>
      <c r="D1341" s="32"/>
      <c r="E1341" s="33"/>
      <c r="F1341" s="50"/>
      <c r="G1341" s="50"/>
    </row>
    <row r="1342" spans="1:7" x14ac:dyDescent="0.3">
      <c r="A1342" s="142"/>
      <c r="B1342" s="35"/>
      <c r="C1342" s="52"/>
      <c r="D1342" s="32"/>
      <c r="E1342" s="33"/>
      <c r="F1342" s="50"/>
      <c r="G1342" s="50"/>
    </row>
    <row r="1343" spans="1:7" x14ac:dyDescent="0.3">
      <c r="A1343" s="142"/>
      <c r="B1343" s="35"/>
      <c r="C1343" s="52"/>
      <c r="D1343" s="32"/>
      <c r="E1343" s="33"/>
      <c r="F1343" s="50"/>
      <c r="G1343" s="50"/>
    </row>
    <row r="1344" spans="1:7" x14ac:dyDescent="0.3">
      <c r="A1344" s="142"/>
      <c r="B1344" s="35"/>
      <c r="C1344" s="52"/>
      <c r="D1344" s="32"/>
      <c r="E1344" s="33"/>
      <c r="F1344" s="50"/>
      <c r="G1344" s="50"/>
    </row>
    <row r="1345" spans="1:7" x14ac:dyDescent="0.3">
      <c r="A1345" s="142"/>
      <c r="B1345" s="35"/>
      <c r="C1345" s="52"/>
      <c r="D1345" s="32"/>
      <c r="E1345" s="33"/>
      <c r="F1345" s="50"/>
      <c r="G1345" s="50"/>
    </row>
    <row r="1346" spans="1:7" x14ac:dyDescent="0.3">
      <c r="A1346" s="142"/>
      <c r="B1346" s="35"/>
      <c r="C1346" s="52"/>
      <c r="D1346" s="32"/>
      <c r="E1346" s="33"/>
      <c r="F1346" s="50"/>
      <c r="G1346" s="50"/>
    </row>
    <row r="1347" spans="1:7" x14ac:dyDescent="0.3">
      <c r="A1347" s="142"/>
      <c r="B1347" s="35"/>
      <c r="C1347" s="52"/>
      <c r="D1347" s="32"/>
      <c r="E1347" s="33"/>
      <c r="F1347" s="50"/>
      <c r="G1347" s="50"/>
    </row>
    <row r="1348" spans="1:7" x14ac:dyDescent="0.3">
      <c r="A1348" s="142"/>
      <c r="B1348" s="35"/>
      <c r="C1348" s="52"/>
      <c r="D1348" s="32"/>
      <c r="E1348" s="33"/>
      <c r="F1348" s="50"/>
      <c r="G1348" s="50"/>
    </row>
    <row r="1349" spans="1:7" x14ac:dyDescent="0.3">
      <c r="A1349" s="142"/>
      <c r="B1349" s="35"/>
      <c r="C1349" s="52"/>
      <c r="D1349" s="32"/>
      <c r="E1349" s="33"/>
      <c r="F1349" s="50"/>
      <c r="G1349" s="50"/>
    </row>
    <row r="1350" spans="1:7" x14ac:dyDescent="0.3">
      <c r="A1350" s="142"/>
      <c r="B1350" s="35"/>
      <c r="C1350" s="52"/>
      <c r="D1350" s="32"/>
      <c r="E1350" s="33"/>
      <c r="F1350" s="50"/>
      <c r="G1350" s="50"/>
    </row>
    <row r="1351" spans="1:7" x14ac:dyDescent="0.3">
      <c r="A1351" s="142"/>
      <c r="B1351" s="35"/>
      <c r="C1351" s="52"/>
      <c r="D1351" s="32"/>
      <c r="E1351" s="33"/>
      <c r="F1351" s="50"/>
      <c r="G1351" s="50"/>
    </row>
    <row r="1352" spans="1:7" x14ac:dyDescent="0.3">
      <c r="A1352" s="142"/>
      <c r="B1352" s="35"/>
      <c r="C1352" s="52"/>
      <c r="D1352" s="32"/>
      <c r="E1352" s="33"/>
      <c r="F1352" s="50"/>
      <c r="G1352" s="50"/>
    </row>
    <row r="1353" spans="1:7" x14ac:dyDescent="0.3">
      <c r="A1353" s="142"/>
      <c r="B1353" s="35"/>
      <c r="C1353" s="52"/>
      <c r="D1353" s="32"/>
      <c r="E1353" s="33"/>
      <c r="F1353" s="50"/>
      <c r="G1353" s="50"/>
    </row>
    <row r="1354" spans="1:7" x14ac:dyDescent="0.3">
      <c r="A1354" s="142"/>
      <c r="B1354" s="35"/>
      <c r="C1354" s="52"/>
      <c r="D1354" s="32"/>
      <c r="E1354" s="33"/>
      <c r="F1354" s="50"/>
      <c r="G1354" s="50"/>
    </row>
    <row r="1355" spans="1:7" x14ac:dyDescent="0.3">
      <c r="A1355" s="142"/>
      <c r="B1355" s="35"/>
      <c r="C1355" s="52"/>
      <c r="D1355" s="32"/>
      <c r="E1355" s="33"/>
      <c r="F1355" s="50"/>
      <c r="G1355" s="50"/>
    </row>
    <row r="1356" spans="1:7" x14ac:dyDescent="0.3">
      <c r="A1356" s="142"/>
      <c r="B1356" s="35"/>
      <c r="C1356" s="52"/>
      <c r="D1356" s="32"/>
      <c r="E1356" s="33"/>
      <c r="F1356" s="50"/>
      <c r="G1356" s="50"/>
    </row>
    <row r="1357" spans="1:7" x14ac:dyDescent="0.3">
      <c r="A1357" s="142"/>
      <c r="B1357" s="35"/>
      <c r="C1357" s="52"/>
      <c r="D1357" s="32"/>
      <c r="E1357" s="33"/>
      <c r="F1357" s="50"/>
      <c r="G1357" s="50"/>
    </row>
    <row r="1358" spans="1:7" x14ac:dyDescent="0.3">
      <c r="A1358" s="142"/>
      <c r="B1358" s="35"/>
      <c r="C1358" s="52"/>
      <c r="D1358" s="32"/>
      <c r="E1358" s="33"/>
      <c r="F1358" s="50"/>
      <c r="G1358" s="50"/>
    </row>
    <row r="1359" spans="1:7" x14ac:dyDescent="0.3">
      <c r="A1359" s="142"/>
      <c r="B1359" s="35"/>
      <c r="C1359" s="52"/>
      <c r="D1359" s="32"/>
      <c r="E1359" s="33"/>
      <c r="F1359" s="50"/>
      <c r="G1359" s="50"/>
    </row>
    <row r="1360" spans="1:7" x14ac:dyDescent="0.3">
      <c r="A1360" s="142"/>
      <c r="B1360" s="35"/>
      <c r="C1360" s="52"/>
      <c r="D1360" s="32"/>
      <c r="E1360" s="33"/>
      <c r="F1360" s="50"/>
      <c r="G1360" s="50"/>
    </row>
    <row r="1361" spans="1:7" x14ac:dyDescent="0.3">
      <c r="A1361" s="142"/>
      <c r="B1361" s="35"/>
      <c r="C1361" s="52"/>
      <c r="D1361" s="32"/>
      <c r="E1361" s="33"/>
      <c r="F1361" s="50"/>
      <c r="G1361" s="50"/>
    </row>
    <row r="1362" spans="1:7" x14ac:dyDescent="0.3">
      <c r="A1362" s="142"/>
      <c r="B1362" s="35"/>
      <c r="C1362" s="52"/>
      <c r="D1362" s="32"/>
      <c r="E1362" s="33"/>
      <c r="F1362" s="50"/>
      <c r="G1362" s="50"/>
    </row>
    <row r="1363" spans="1:7" x14ac:dyDescent="0.3">
      <c r="A1363" s="142"/>
      <c r="B1363" s="35"/>
      <c r="C1363" s="52"/>
      <c r="D1363" s="32"/>
      <c r="E1363" s="33"/>
      <c r="F1363" s="50"/>
      <c r="G1363" s="50"/>
    </row>
    <row r="1364" spans="1:7" x14ac:dyDescent="0.3">
      <c r="A1364" s="142"/>
      <c r="B1364" s="35"/>
      <c r="C1364" s="52"/>
      <c r="D1364" s="32"/>
      <c r="E1364" s="33"/>
      <c r="F1364" s="50"/>
      <c r="G1364" s="50"/>
    </row>
    <row r="1365" spans="1:7" x14ac:dyDescent="0.3">
      <c r="A1365" s="142"/>
      <c r="B1365" s="35"/>
      <c r="C1365" s="52"/>
      <c r="D1365" s="32"/>
      <c r="E1365" s="33"/>
      <c r="F1365" s="50"/>
      <c r="G1365" s="50"/>
    </row>
    <row r="1366" spans="1:7" x14ac:dyDescent="0.3">
      <c r="A1366" s="142"/>
      <c r="B1366" s="35"/>
      <c r="C1366" s="52"/>
      <c r="D1366" s="32"/>
      <c r="E1366" s="33"/>
      <c r="F1366" s="50"/>
      <c r="G1366" s="50"/>
    </row>
    <row r="1367" spans="1:7" x14ac:dyDescent="0.3">
      <c r="A1367" s="142"/>
      <c r="B1367" s="35"/>
      <c r="C1367" s="52"/>
      <c r="D1367" s="32"/>
      <c r="E1367" s="33"/>
      <c r="F1367" s="50"/>
      <c r="G1367" s="50"/>
    </row>
    <row r="1368" spans="1:7" x14ac:dyDescent="0.3">
      <c r="A1368" s="142"/>
      <c r="B1368" s="35"/>
      <c r="C1368" s="52"/>
      <c r="D1368" s="32"/>
      <c r="E1368" s="33"/>
      <c r="F1368" s="50"/>
      <c r="G1368" s="50"/>
    </row>
    <row r="1369" spans="1:7" x14ac:dyDescent="0.3">
      <c r="A1369" s="142"/>
      <c r="B1369" s="35"/>
      <c r="C1369" s="52"/>
      <c r="D1369" s="32"/>
      <c r="E1369" s="33"/>
      <c r="F1369" s="50"/>
      <c r="G1369" s="50"/>
    </row>
    <row r="1370" spans="1:7" x14ac:dyDescent="0.3">
      <c r="A1370" s="142"/>
      <c r="B1370" s="35"/>
      <c r="C1370" s="52"/>
      <c r="D1370" s="32"/>
      <c r="E1370" s="33"/>
      <c r="F1370" s="50"/>
      <c r="G1370" s="50"/>
    </row>
    <row r="1371" spans="1:7" x14ac:dyDescent="0.3">
      <c r="A1371" s="142"/>
      <c r="B1371" s="35"/>
      <c r="C1371" s="52"/>
      <c r="D1371" s="32"/>
      <c r="E1371" s="33"/>
      <c r="F1371" s="50"/>
      <c r="G1371" s="50"/>
    </row>
    <row r="1372" spans="1:7" x14ac:dyDescent="0.3">
      <c r="A1372" s="142"/>
      <c r="B1372" s="35"/>
      <c r="C1372" s="52"/>
      <c r="D1372" s="32"/>
      <c r="E1372" s="33"/>
      <c r="F1372" s="50"/>
      <c r="G1372" s="50"/>
    </row>
    <row r="1373" spans="1:7" x14ac:dyDescent="0.3">
      <c r="A1373" s="142"/>
      <c r="B1373" s="35"/>
      <c r="C1373" s="52"/>
      <c r="D1373" s="32"/>
      <c r="E1373" s="33"/>
      <c r="F1373" s="50"/>
      <c r="G1373" s="50"/>
    </row>
    <row r="1374" spans="1:7" x14ac:dyDescent="0.3">
      <c r="A1374" s="142"/>
      <c r="B1374" s="35"/>
      <c r="C1374" s="52"/>
      <c r="D1374" s="32"/>
      <c r="E1374" s="33"/>
      <c r="F1374" s="50"/>
      <c r="G1374" s="50"/>
    </row>
    <row r="1375" spans="1:7" x14ac:dyDescent="0.3">
      <c r="A1375" s="142"/>
      <c r="B1375" s="35"/>
      <c r="C1375" s="52"/>
      <c r="D1375" s="32"/>
      <c r="E1375" s="33"/>
      <c r="F1375" s="50"/>
      <c r="G1375" s="50"/>
    </row>
    <row r="1376" spans="1:7" x14ac:dyDescent="0.3">
      <c r="A1376" s="142"/>
      <c r="B1376" s="35"/>
      <c r="C1376" s="52"/>
      <c r="D1376" s="32"/>
      <c r="E1376" s="33"/>
      <c r="F1376" s="50"/>
      <c r="G1376" s="50"/>
    </row>
    <row r="1377" spans="1:7" x14ac:dyDescent="0.3">
      <c r="A1377" s="142"/>
      <c r="B1377" s="35"/>
      <c r="C1377" s="52"/>
      <c r="D1377" s="32"/>
      <c r="E1377" s="33"/>
      <c r="F1377" s="50"/>
      <c r="G1377" s="50"/>
    </row>
    <row r="1378" spans="1:7" x14ac:dyDescent="0.3">
      <c r="A1378" s="142"/>
      <c r="B1378" s="35"/>
      <c r="C1378" s="52"/>
      <c r="D1378" s="32"/>
      <c r="E1378" s="33"/>
      <c r="F1378" s="50"/>
      <c r="G1378" s="50"/>
    </row>
    <row r="1379" spans="1:7" x14ac:dyDescent="0.3">
      <c r="A1379" s="142"/>
      <c r="B1379" s="35"/>
      <c r="C1379" s="52"/>
      <c r="D1379" s="32"/>
      <c r="E1379" s="33"/>
      <c r="F1379" s="50"/>
      <c r="G1379" s="50"/>
    </row>
    <row r="1380" spans="1:7" x14ac:dyDescent="0.3">
      <c r="A1380" s="142"/>
      <c r="B1380" s="35"/>
      <c r="C1380" s="52"/>
      <c r="D1380" s="32"/>
      <c r="E1380" s="33"/>
      <c r="F1380" s="50"/>
      <c r="G1380" s="50"/>
    </row>
    <row r="1381" spans="1:7" x14ac:dyDescent="0.3">
      <c r="A1381" s="142"/>
      <c r="B1381" s="35"/>
      <c r="C1381" s="52"/>
      <c r="D1381" s="32"/>
      <c r="E1381" s="33"/>
      <c r="F1381" s="50"/>
      <c r="G1381" s="50"/>
    </row>
    <row r="1382" spans="1:7" x14ac:dyDescent="0.3">
      <c r="A1382" s="142"/>
      <c r="B1382" s="35"/>
      <c r="C1382" s="52"/>
      <c r="D1382" s="32"/>
      <c r="E1382" s="33"/>
      <c r="F1382" s="50"/>
      <c r="G1382" s="50"/>
    </row>
    <row r="1383" spans="1:7" x14ac:dyDescent="0.3">
      <c r="A1383" s="142"/>
      <c r="B1383" s="35"/>
      <c r="C1383" s="52"/>
      <c r="D1383" s="32"/>
      <c r="E1383" s="33"/>
      <c r="F1383" s="50"/>
      <c r="G1383" s="50"/>
    </row>
    <row r="1384" spans="1:7" x14ac:dyDescent="0.3">
      <c r="A1384" s="142"/>
      <c r="B1384" s="35"/>
      <c r="C1384" s="52"/>
      <c r="D1384" s="32"/>
      <c r="E1384" s="33"/>
      <c r="F1384" s="50"/>
      <c r="G1384" s="50"/>
    </row>
    <row r="1385" spans="1:7" x14ac:dyDescent="0.3">
      <c r="A1385" s="142"/>
      <c r="B1385" s="35"/>
      <c r="C1385" s="52"/>
      <c r="D1385" s="32"/>
      <c r="E1385" s="33"/>
      <c r="F1385" s="50"/>
      <c r="G1385" s="50"/>
    </row>
    <row r="1386" spans="1:7" x14ac:dyDescent="0.3">
      <c r="A1386" s="142"/>
      <c r="B1386" s="35"/>
      <c r="C1386" s="52"/>
      <c r="D1386" s="32"/>
      <c r="E1386" s="33"/>
      <c r="F1386" s="50"/>
      <c r="G1386" s="50"/>
    </row>
    <row r="1387" spans="1:7" x14ac:dyDescent="0.3">
      <c r="A1387" s="142"/>
      <c r="B1387" s="35"/>
      <c r="C1387" s="52"/>
      <c r="D1387" s="32"/>
      <c r="E1387" s="33"/>
      <c r="F1387" s="50"/>
      <c r="G1387" s="50"/>
    </row>
    <row r="1388" spans="1:7" x14ac:dyDescent="0.3">
      <c r="A1388" s="142"/>
      <c r="B1388" s="35"/>
      <c r="C1388" s="52"/>
      <c r="D1388" s="32"/>
      <c r="E1388" s="33"/>
      <c r="F1388" s="50"/>
      <c r="G1388" s="50"/>
    </row>
    <row r="1389" spans="1:7" x14ac:dyDescent="0.3">
      <c r="A1389" s="142"/>
      <c r="B1389" s="35"/>
      <c r="C1389" s="52"/>
      <c r="D1389" s="32"/>
      <c r="E1389" s="33"/>
      <c r="F1389" s="50"/>
      <c r="G1389" s="50"/>
    </row>
    <row r="1390" spans="1:7" x14ac:dyDescent="0.3">
      <c r="A1390" s="142"/>
      <c r="B1390" s="35"/>
      <c r="C1390" s="52"/>
      <c r="D1390" s="32"/>
      <c r="E1390" s="33"/>
      <c r="F1390" s="50"/>
      <c r="G1390" s="50"/>
    </row>
    <row r="1391" spans="1:7" x14ac:dyDescent="0.3">
      <c r="A1391" s="142"/>
      <c r="B1391" s="35"/>
      <c r="C1391" s="52"/>
      <c r="D1391" s="32"/>
      <c r="E1391" s="33"/>
      <c r="F1391" s="50"/>
      <c r="G1391" s="50"/>
    </row>
    <row r="1392" spans="1:7" x14ac:dyDescent="0.3">
      <c r="A1392" s="142"/>
      <c r="B1392" s="35"/>
      <c r="C1392" s="52"/>
      <c r="D1392" s="32"/>
      <c r="E1392" s="33"/>
      <c r="F1392" s="50"/>
      <c r="G1392" s="50"/>
    </row>
    <row r="1393" spans="1:7" x14ac:dyDescent="0.3">
      <c r="A1393" s="142"/>
      <c r="B1393" s="35"/>
      <c r="C1393" s="52"/>
      <c r="D1393" s="32"/>
      <c r="E1393" s="33"/>
      <c r="F1393" s="50"/>
      <c r="G1393" s="50"/>
    </row>
    <row r="1394" spans="1:7" x14ac:dyDescent="0.3">
      <c r="A1394" s="142"/>
      <c r="B1394" s="35"/>
      <c r="C1394" s="52"/>
      <c r="D1394" s="32"/>
      <c r="E1394" s="33"/>
      <c r="F1394" s="50"/>
      <c r="G1394" s="50"/>
    </row>
    <row r="1395" spans="1:7" x14ac:dyDescent="0.3">
      <c r="A1395" s="142"/>
      <c r="B1395" s="35"/>
      <c r="C1395" s="52"/>
      <c r="D1395" s="32"/>
      <c r="E1395" s="33"/>
      <c r="F1395" s="50"/>
      <c r="G1395" s="50"/>
    </row>
    <row r="1396" spans="1:7" x14ac:dyDescent="0.3">
      <c r="A1396" s="142"/>
      <c r="B1396" s="35"/>
      <c r="C1396" s="52"/>
      <c r="D1396" s="32"/>
      <c r="E1396" s="33"/>
      <c r="F1396" s="50"/>
      <c r="G1396" s="50"/>
    </row>
    <row r="1397" spans="1:7" x14ac:dyDescent="0.3">
      <c r="A1397" s="142"/>
      <c r="B1397" s="35"/>
      <c r="C1397" s="52"/>
      <c r="D1397" s="32"/>
      <c r="E1397" s="33"/>
      <c r="F1397" s="50"/>
      <c r="G1397" s="50"/>
    </row>
    <row r="1398" spans="1:7" x14ac:dyDescent="0.3">
      <c r="A1398" s="142"/>
      <c r="B1398" s="35"/>
      <c r="C1398" s="52"/>
      <c r="D1398" s="32"/>
      <c r="E1398" s="33"/>
      <c r="F1398" s="50"/>
      <c r="G1398" s="50"/>
    </row>
    <row r="1399" spans="1:7" x14ac:dyDescent="0.3">
      <c r="A1399" s="142"/>
      <c r="B1399" s="35"/>
      <c r="C1399" s="52"/>
      <c r="D1399" s="32"/>
      <c r="E1399" s="33"/>
      <c r="F1399" s="50"/>
      <c r="G1399" s="50"/>
    </row>
    <row r="1400" spans="1:7" x14ac:dyDescent="0.3">
      <c r="A1400" s="142"/>
      <c r="B1400" s="35"/>
      <c r="C1400" s="52"/>
      <c r="D1400" s="32"/>
      <c r="E1400" s="33"/>
      <c r="F1400" s="50"/>
      <c r="G1400" s="50"/>
    </row>
    <row r="1401" spans="1:7" x14ac:dyDescent="0.3">
      <c r="A1401" s="142"/>
      <c r="B1401" s="35"/>
      <c r="C1401" s="52"/>
      <c r="D1401" s="32"/>
      <c r="E1401" s="33"/>
      <c r="F1401" s="50"/>
      <c r="G1401" s="50"/>
    </row>
    <row r="1402" spans="1:7" x14ac:dyDescent="0.3">
      <c r="A1402" s="142"/>
      <c r="B1402" s="35"/>
      <c r="C1402" s="52"/>
      <c r="D1402" s="32"/>
      <c r="E1402" s="33"/>
      <c r="F1402" s="50"/>
      <c r="G1402" s="50"/>
    </row>
    <row r="1403" spans="1:7" x14ac:dyDescent="0.3">
      <c r="A1403" s="142"/>
      <c r="B1403" s="35"/>
      <c r="C1403" s="52"/>
      <c r="D1403" s="32"/>
      <c r="E1403" s="33"/>
      <c r="F1403" s="50"/>
      <c r="G1403" s="50"/>
    </row>
    <row r="1404" spans="1:7" x14ac:dyDescent="0.3">
      <c r="A1404" s="142"/>
      <c r="B1404" s="35"/>
      <c r="C1404" s="52"/>
      <c r="D1404" s="32"/>
      <c r="E1404" s="33"/>
      <c r="F1404" s="50"/>
      <c r="G1404" s="50"/>
    </row>
    <row r="1405" spans="1:7" x14ac:dyDescent="0.3">
      <c r="A1405" s="142"/>
      <c r="B1405" s="35"/>
      <c r="C1405" s="52"/>
      <c r="D1405" s="32"/>
      <c r="E1405" s="33"/>
      <c r="F1405" s="50"/>
      <c r="G1405" s="50"/>
    </row>
    <row r="1406" spans="1:7" x14ac:dyDescent="0.3">
      <c r="A1406" s="142"/>
      <c r="B1406" s="35"/>
      <c r="C1406" s="52"/>
      <c r="D1406" s="32"/>
      <c r="E1406" s="33"/>
      <c r="F1406" s="50"/>
      <c r="G1406" s="50"/>
    </row>
    <row r="1407" spans="1:7" x14ac:dyDescent="0.3">
      <c r="A1407" s="142"/>
      <c r="B1407" s="35"/>
      <c r="C1407" s="52"/>
      <c r="D1407" s="32"/>
      <c r="E1407" s="33"/>
      <c r="F1407" s="50"/>
      <c r="G1407" s="50"/>
    </row>
    <row r="1408" spans="1:7" x14ac:dyDescent="0.3">
      <c r="A1408" s="142"/>
      <c r="B1408" s="35"/>
      <c r="C1408" s="52"/>
      <c r="D1408" s="32"/>
      <c r="E1408" s="33"/>
      <c r="F1408" s="50"/>
      <c r="G1408" s="50"/>
    </row>
    <row r="1409" spans="1:7" x14ac:dyDescent="0.3">
      <c r="A1409" s="142"/>
      <c r="B1409" s="35"/>
      <c r="C1409" s="52"/>
      <c r="D1409" s="32"/>
      <c r="E1409" s="33"/>
      <c r="F1409" s="50"/>
      <c r="G1409" s="50"/>
    </row>
    <row r="1410" spans="1:7" x14ac:dyDescent="0.3">
      <c r="A1410" s="142"/>
      <c r="B1410" s="35"/>
      <c r="C1410" s="52"/>
      <c r="D1410" s="32"/>
      <c r="E1410" s="33"/>
      <c r="F1410" s="50"/>
      <c r="G1410" s="50"/>
    </row>
    <row r="1411" spans="1:7" x14ac:dyDescent="0.3">
      <c r="A1411" s="142"/>
      <c r="B1411" s="35"/>
      <c r="C1411" s="52"/>
      <c r="D1411" s="32"/>
      <c r="E1411" s="33"/>
      <c r="F1411" s="50"/>
      <c r="G1411" s="50"/>
    </row>
    <row r="1412" spans="1:7" x14ac:dyDescent="0.3">
      <c r="A1412" s="142"/>
      <c r="B1412" s="35"/>
      <c r="C1412" s="52"/>
      <c r="D1412" s="32"/>
      <c r="E1412" s="33"/>
      <c r="F1412" s="50"/>
      <c r="G1412" s="50"/>
    </row>
    <row r="1413" spans="1:7" x14ac:dyDescent="0.3">
      <c r="A1413" s="142"/>
      <c r="B1413" s="35"/>
      <c r="C1413" s="52"/>
      <c r="D1413" s="32"/>
      <c r="E1413" s="33"/>
      <c r="F1413" s="50"/>
      <c r="G1413" s="50"/>
    </row>
    <row r="1414" spans="1:7" x14ac:dyDescent="0.3">
      <c r="A1414" s="142"/>
      <c r="B1414" s="35"/>
      <c r="C1414" s="52"/>
      <c r="D1414" s="32"/>
      <c r="E1414" s="33"/>
      <c r="F1414" s="50"/>
      <c r="G1414" s="50"/>
    </row>
  </sheetData>
  <mergeCells count="1042">
    <mergeCell ref="D29:D30"/>
    <mergeCell ref="E29:E30"/>
    <mergeCell ref="F29:F30"/>
    <mergeCell ref="A857:F857"/>
    <mergeCell ref="C862:F862"/>
    <mergeCell ref="A12:A13"/>
    <mergeCell ref="C734:E734"/>
    <mergeCell ref="G243:G244"/>
    <mergeCell ref="G245:G246"/>
    <mergeCell ref="A860:F860"/>
    <mergeCell ref="A1322:F1322"/>
    <mergeCell ref="A1323:F1323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C14:F14"/>
    <mergeCell ref="B15:B16"/>
    <mergeCell ref="C15:C16"/>
    <mergeCell ref="D15:D16"/>
    <mergeCell ref="E15:E16"/>
    <mergeCell ref="F15:F16"/>
    <mergeCell ref="B33:B34"/>
    <mergeCell ref="C33:C34"/>
    <mergeCell ref="D33:D34"/>
    <mergeCell ref="E33:E34"/>
    <mergeCell ref="C9:F9"/>
    <mergeCell ref="C10:F10"/>
    <mergeCell ref="C11:F11"/>
    <mergeCell ref="B12:B13"/>
    <mergeCell ref="C12:C13"/>
    <mergeCell ref="D12:D13"/>
    <mergeCell ref="E12:E13"/>
    <mergeCell ref="F12:F1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F31:F32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E35:E36"/>
    <mergeCell ref="F35:F36"/>
    <mergeCell ref="D35:D36"/>
    <mergeCell ref="F33:F34"/>
    <mergeCell ref="B35:B36"/>
    <mergeCell ref="C35:C36"/>
    <mergeCell ref="B29:B30"/>
    <mergeCell ref="C29:C30"/>
    <mergeCell ref="C53:F53"/>
    <mergeCell ref="B54:B55"/>
    <mergeCell ref="C54:C55"/>
    <mergeCell ref="D54:D55"/>
    <mergeCell ref="E54:E55"/>
    <mergeCell ref="F54:F55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31:B32"/>
    <mergeCell ref="C31:C32"/>
    <mergeCell ref="D31:D32"/>
    <mergeCell ref="E31:E32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B68:B69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B76:B77"/>
    <mergeCell ref="C76:C77"/>
    <mergeCell ref="D76:D77"/>
    <mergeCell ref="E76:E77"/>
    <mergeCell ref="F76:F77"/>
    <mergeCell ref="B78:B79"/>
    <mergeCell ref="C78:C79"/>
    <mergeCell ref="D78:D79"/>
    <mergeCell ref="E78:E79"/>
    <mergeCell ref="F78:F79"/>
    <mergeCell ref="B72:B73"/>
    <mergeCell ref="C72:C73"/>
    <mergeCell ref="D72:D73"/>
    <mergeCell ref="E72:E73"/>
    <mergeCell ref="F72:F73"/>
    <mergeCell ref="B74:B75"/>
    <mergeCell ref="C74:C75"/>
    <mergeCell ref="D74:D75"/>
    <mergeCell ref="E74:E75"/>
    <mergeCell ref="F74:F75"/>
    <mergeCell ref="B84:B85"/>
    <mergeCell ref="C84:C85"/>
    <mergeCell ref="D84:D85"/>
    <mergeCell ref="E84:E85"/>
    <mergeCell ref="F84:F85"/>
    <mergeCell ref="B86:B87"/>
    <mergeCell ref="C86:C87"/>
    <mergeCell ref="D86:D87"/>
    <mergeCell ref="E86:E87"/>
    <mergeCell ref="F86:F87"/>
    <mergeCell ref="B80:B81"/>
    <mergeCell ref="C80:C81"/>
    <mergeCell ref="D80:D81"/>
    <mergeCell ref="E80:E81"/>
    <mergeCell ref="F80:F81"/>
    <mergeCell ref="B82:B83"/>
    <mergeCell ref="C82:C83"/>
    <mergeCell ref="D82:D83"/>
    <mergeCell ref="E82:E83"/>
    <mergeCell ref="F82:F83"/>
    <mergeCell ref="B92:B93"/>
    <mergeCell ref="C92:C93"/>
    <mergeCell ref="D92:D93"/>
    <mergeCell ref="E92:E93"/>
    <mergeCell ref="F92:F93"/>
    <mergeCell ref="B94:B95"/>
    <mergeCell ref="C94:C95"/>
    <mergeCell ref="D94:D95"/>
    <mergeCell ref="E94:E95"/>
    <mergeCell ref="F94:F95"/>
    <mergeCell ref="B88:B89"/>
    <mergeCell ref="C88:C89"/>
    <mergeCell ref="D88:D89"/>
    <mergeCell ref="E88:E89"/>
    <mergeCell ref="F88:F89"/>
    <mergeCell ref="B90:B91"/>
    <mergeCell ref="C90:C91"/>
    <mergeCell ref="D90:D91"/>
    <mergeCell ref="E90:E91"/>
    <mergeCell ref="F90:F91"/>
    <mergeCell ref="B104:B105"/>
    <mergeCell ref="C104:C105"/>
    <mergeCell ref="D104:D105"/>
    <mergeCell ref="E104:E105"/>
    <mergeCell ref="F104:F105"/>
    <mergeCell ref="C106:F106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B96:B97"/>
    <mergeCell ref="C96:C97"/>
    <mergeCell ref="D96:D97"/>
    <mergeCell ref="E96:E97"/>
    <mergeCell ref="F96:F97"/>
    <mergeCell ref="B98:B99"/>
    <mergeCell ref="C98:C99"/>
    <mergeCell ref="D98:D99"/>
    <mergeCell ref="E98:E99"/>
    <mergeCell ref="F98:F99"/>
    <mergeCell ref="B111:B112"/>
    <mergeCell ref="C111:C112"/>
    <mergeCell ref="D111:D112"/>
    <mergeCell ref="E111:E112"/>
    <mergeCell ref="F111:F112"/>
    <mergeCell ref="B115:B116"/>
    <mergeCell ref="C115:C116"/>
    <mergeCell ref="D115:D116"/>
    <mergeCell ref="E115:E116"/>
    <mergeCell ref="F115:F116"/>
    <mergeCell ref="B107:B108"/>
    <mergeCell ref="C107:C108"/>
    <mergeCell ref="D107:D108"/>
    <mergeCell ref="E107:E108"/>
    <mergeCell ref="F107:F108"/>
    <mergeCell ref="B109:B110"/>
    <mergeCell ref="C109:C110"/>
    <mergeCell ref="D109:D110"/>
    <mergeCell ref="E109:E110"/>
    <mergeCell ref="F109:F110"/>
    <mergeCell ref="B113:B114"/>
    <mergeCell ref="C113:C114"/>
    <mergeCell ref="D113:D114"/>
    <mergeCell ref="E113:E114"/>
    <mergeCell ref="F113:F114"/>
    <mergeCell ref="B121:B122"/>
    <mergeCell ref="C121:C122"/>
    <mergeCell ref="D121:D122"/>
    <mergeCell ref="E121:E122"/>
    <mergeCell ref="F121:F122"/>
    <mergeCell ref="B123:B124"/>
    <mergeCell ref="C123:C124"/>
    <mergeCell ref="D123:D124"/>
    <mergeCell ref="E123:E124"/>
    <mergeCell ref="F123:F124"/>
    <mergeCell ref="B117:B118"/>
    <mergeCell ref="C117:C118"/>
    <mergeCell ref="D117:D118"/>
    <mergeCell ref="E117:E118"/>
    <mergeCell ref="F117:F118"/>
    <mergeCell ref="B119:B120"/>
    <mergeCell ref="C119:C120"/>
    <mergeCell ref="D119:D120"/>
    <mergeCell ref="E119:E120"/>
    <mergeCell ref="F119:F120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B125:B126"/>
    <mergeCell ref="C125:C126"/>
    <mergeCell ref="D125:D126"/>
    <mergeCell ref="E125:E126"/>
    <mergeCell ref="F125:F126"/>
    <mergeCell ref="B127:B128"/>
    <mergeCell ref="C127:C128"/>
    <mergeCell ref="D127:D128"/>
    <mergeCell ref="E127:E128"/>
    <mergeCell ref="F127:F128"/>
    <mergeCell ref="C141:F141"/>
    <mergeCell ref="B142:B143"/>
    <mergeCell ref="C142:C143"/>
    <mergeCell ref="D142:D143"/>
    <mergeCell ref="E142:E143"/>
    <mergeCell ref="F142:F143"/>
    <mergeCell ref="B137:B138"/>
    <mergeCell ref="C137:C138"/>
    <mergeCell ref="D137:D138"/>
    <mergeCell ref="E137:E138"/>
    <mergeCell ref="F137:F138"/>
    <mergeCell ref="B139:B140"/>
    <mergeCell ref="C139:C140"/>
    <mergeCell ref="D139:D140"/>
    <mergeCell ref="E139:E140"/>
    <mergeCell ref="F139:F140"/>
    <mergeCell ref="B133:B134"/>
    <mergeCell ref="C133:C134"/>
    <mergeCell ref="D133:D134"/>
    <mergeCell ref="E133:E134"/>
    <mergeCell ref="F133:F134"/>
    <mergeCell ref="B135:B136"/>
    <mergeCell ref="C135:C136"/>
    <mergeCell ref="D135:D136"/>
    <mergeCell ref="E135:E136"/>
    <mergeCell ref="F135:F136"/>
    <mergeCell ref="B150:B151"/>
    <mergeCell ref="C150:C151"/>
    <mergeCell ref="D150:D151"/>
    <mergeCell ref="E150:E151"/>
    <mergeCell ref="F150:F151"/>
    <mergeCell ref="B152:B153"/>
    <mergeCell ref="C152:C153"/>
    <mergeCell ref="D152:D153"/>
    <mergeCell ref="E152:E153"/>
    <mergeCell ref="F152:F153"/>
    <mergeCell ref="C147:F147"/>
    <mergeCell ref="B148:B149"/>
    <mergeCell ref="C148:C149"/>
    <mergeCell ref="D148:D149"/>
    <mergeCell ref="E148:E149"/>
    <mergeCell ref="F148:F149"/>
    <mergeCell ref="B144:B145"/>
    <mergeCell ref="C144:C145"/>
    <mergeCell ref="D144:D145"/>
    <mergeCell ref="E144:E145"/>
    <mergeCell ref="F144:F145"/>
    <mergeCell ref="C146:F146"/>
    <mergeCell ref="B162:B163"/>
    <mergeCell ref="C162:C163"/>
    <mergeCell ref="D162:D163"/>
    <mergeCell ref="E162:E163"/>
    <mergeCell ref="F162:F163"/>
    <mergeCell ref="C164:F164"/>
    <mergeCell ref="C158:F158"/>
    <mergeCell ref="C159:F159"/>
    <mergeCell ref="B160:B161"/>
    <mergeCell ref="C160:C161"/>
    <mergeCell ref="D160:D161"/>
    <mergeCell ref="E160:E161"/>
    <mergeCell ref="F160:F161"/>
    <mergeCell ref="B154:B155"/>
    <mergeCell ref="C154:C155"/>
    <mergeCell ref="D154:D155"/>
    <mergeCell ref="E154:E155"/>
    <mergeCell ref="F154:F155"/>
    <mergeCell ref="B156:B157"/>
    <mergeCell ref="C156:C157"/>
    <mergeCell ref="D156:D157"/>
    <mergeCell ref="E156:E157"/>
    <mergeCell ref="F156:F157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F171:F172"/>
    <mergeCell ref="B165:B166"/>
    <mergeCell ref="C165:C166"/>
    <mergeCell ref="D165:D166"/>
    <mergeCell ref="E165:E166"/>
    <mergeCell ref="F165:F166"/>
    <mergeCell ref="B167:B168"/>
    <mergeCell ref="C167:C168"/>
    <mergeCell ref="D167:D168"/>
    <mergeCell ref="E167:E168"/>
    <mergeCell ref="F167:F168"/>
    <mergeCell ref="C181:F181"/>
    <mergeCell ref="B182:B183"/>
    <mergeCell ref="C182:C183"/>
    <mergeCell ref="D182:D183"/>
    <mergeCell ref="E182:E183"/>
    <mergeCell ref="F182:F183"/>
    <mergeCell ref="B177:B178"/>
    <mergeCell ref="C177:C178"/>
    <mergeCell ref="D177:D178"/>
    <mergeCell ref="E177:E178"/>
    <mergeCell ref="F177:F178"/>
    <mergeCell ref="B179:B180"/>
    <mergeCell ref="C179:C180"/>
    <mergeCell ref="D179:D180"/>
    <mergeCell ref="E179:E180"/>
    <mergeCell ref="F179:F180"/>
    <mergeCell ref="B173:B174"/>
    <mergeCell ref="C173:C174"/>
    <mergeCell ref="D173:D174"/>
    <mergeCell ref="E173:E174"/>
    <mergeCell ref="F173:F174"/>
    <mergeCell ref="B175:B176"/>
    <mergeCell ref="C175:C176"/>
    <mergeCell ref="D175:D176"/>
    <mergeCell ref="E175:E176"/>
    <mergeCell ref="F175:F176"/>
    <mergeCell ref="C192:F192"/>
    <mergeCell ref="B193:B194"/>
    <mergeCell ref="C193:C194"/>
    <mergeCell ref="D193:D194"/>
    <mergeCell ref="E193:E194"/>
    <mergeCell ref="F193:F194"/>
    <mergeCell ref="B188:B189"/>
    <mergeCell ref="C188:C189"/>
    <mergeCell ref="D188:D189"/>
    <mergeCell ref="E188:E189"/>
    <mergeCell ref="F188:F189"/>
    <mergeCell ref="B190:B191"/>
    <mergeCell ref="C190:C191"/>
    <mergeCell ref="D190:D191"/>
    <mergeCell ref="E190:E191"/>
    <mergeCell ref="F190:F191"/>
    <mergeCell ref="B184:B185"/>
    <mergeCell ref="C184:C185"/>
    <mergeCell ref="D184:D185"/>
    <mergeCell ref="E184:E185"/>
    <mergeCell ref="F184:F185"/>
    <mergeCell ref="B186:B187"/>
    <mergeCell ref="C186:C187"/>
    <mergeCell ref="D186:D187"/>
    <mergeCell ref="E186:E187"/>
    <mergeCell ref="F186:F187"/>
    <mergeCell ref="B202:B203"/>
    <mergeCell ref="C202:C203"/>
    <mergeCell ref="D202:D203"/>
    <mergeCell ref="E202:E203"/>
    <mergeCell ref="F202:F203"/>
    <mergeCell ref="C204:F204"/>
    <mergeCell ref="B198:B199"/>
    <mergeCell ref="C198:C199"/>
    <mergeCell ref="D198:D199"/>
    <mergeCell ref="E198:E199"/>
    <mergeCell ref="F198:F199"/>
    <mergeCell ref="B200:B201"/>
    <mergeCell ref="C200:C201"/>
    <mergeCell ref="D200:D201"/>
    <mergeCell ref="E200:E201"/>
    <mergeCell ref="F200:F201"/>
    <mergeCell ref="B195:B196"/>
    <mergeCell ref="C195:C196"/>
    <mergeCell ref="D195:D196"/>
    <mergeCell ref="E195:E196"/>
    <mergeCell ref="F195:F196"/>
    <mergeCell ref="C197:F197"/>
    <mergeCell ref="C213:F213"/>
    <mergeCell ref="B214:B215"/>
    <mergeCell ref="C214:C215"/>
    <mergeCell ref="D214:D215"/>
    <mergeCell ref="E214:E215"/>
    <mergeCell ref="F214:F215"/>
    <mergeCell ref="C209:F209"/>
    <mergeCell ref="C210:F210"/>
    <mergeCell ref="B211:B212"/>
    <mergeCell ref="C211:C212"/>
    <mergeCell ref="D211:D212"/>
    <mergeCell ref="E211:E212"/>
    <mergeCell ref="F211:F212"/>
    <mergeCell ref="B205:B206"/>
    <mergeCell ref="C205:C206"/>
    <mergeCell ref="D205:D206"/>
    <mergeCell ref="E205:E206"/>
    <mergeCell ref="F205:F206"/>
    <mergeCell ref="B207:B208"/>
    <mergeCell ref="C207:C208"/>
    <mergeCell ref="D207:D208"/>
    <mergeCell ref="E207:E208"/>
    <mergeCell ref="F207:F208"/>
    <mergeCell ref="B223:B224"/>
    <mergeCell ref="C223:C224"/>
    <mergeCell ref="D223:D224"/>
    <mergeCell ref="E223:E224"/>
    <mergeCell ref="F223:F224"/>
    <mergeCell ref="B225:B226"/>
    <mergeCell ref="C225:C226"/>
    <mergeCell ref="D225:D226"/>
    <mergeCell ref="E225:E226"/>
    <mergeCell ref="F225:F226"/>
    <mergeCell ref="B220:B221"/>
    <mergeCell ref="C220:C221"/>
    <mergeCell ref="D220:D221"/>
    <mergeCell ref="E220:E221"/>
    <mergeCell ref="F220:F221"/>
    <mergeCell ref="C222:F222"/>
    <mergeCell ref="B216:B217"/>
    <mergeCell ref="C216:C217"/>
    <mergeCell ref="D216:D217"/>
    <mergeCell ref="E216:E217"/>
    <mergeCell ref="F216:F217"/>
    <mergeCell ref="B218:B219"/>
    <mergeCell ref="C218:C219"/>
    <mergeCell ref="D218:D219"/>
    <mergeCell ref="E218:E219"/>
    <mergeCell ref="F218:F219"/>
    <mergeCell ref="B233:B234"/>
    <mergeCell ref="C233:C234"/>
    <mergeCell ref="D233:D234"/>
    <mergeCell ref="E233:E234"/>
    <mergeCell ref="F233:F234"/>
    <mergeCell ref="B235:B236"/>
    <mergeCell ref="C235:C236"/>
    <mergeCell ref="D235:D236"/>
    <mergeCell ref="E235:E236"/>
    <mergeCell ref="F235:F236"/>
    <mergeCell ref="B230:B231"/>
    <mergeCell ref="C230:C231"/>
    <mergeCell ref="D230:D231"/>
    <mergeCell ref="E230:E231"/>
    <mergeCell ref="F230:F231"/>
    <mergeCell ref="C232:F232"/>
    <mergeCell ref="B227:B228"/>
    <mergeCell ref="C227:C228"/>
    <mergeCell ref="D227:D228"/>
    <mergeCell ref="E227:E228"/>
    <mergeCell ref="F227:F228"/>
    <mergeCell ref="C229:F229"/>
    <mergeCell ref="B245:B246"/>
    <mergeCell ref="C245:C246"/>
    <mergeCell ref="D245:D246"/>
    <mergeCell ref="E245:E246"/>
    <mergeCell ref="F245:F246"/>
    <mergeCell ref="C247:F247"/>
    <mergeCell ref="C241:F241"/>
    <mergeCell ref="C242:F242"/>
    <mergeCell ref="B243:B244"/>
    <mergeCell ref="C243:C244"/>
    <mergeCell ref="D243:D244"/>
    <mergeCell ref="E243:E244"/>
    <mergeCell ref="F243:F244"/>
    <mergeCell ref="B237:B238"/>
    <mergeCell ref="C237:C238"/>
    <mergeCell ref="D237:D238"/>
    <mergeCell ref="E237:E238"/>
    <mergeCell ref="F237:F238"/>
    <mergeCell ref="B239:B240"/>
    <mergeCell ref="C239:C240"/>
    <mergeCell ref="D239:D240"/>
    <mergeCell ref="E239:E240"/>
    <mergeCell ref="F239:F240"/>
    <mergeCell ref="B252:B253"/>
    <mergeCell ref="C252:C253"/>
    <mergeCell ref="D252:D253"/>
    <mergeCell ref="E252:E253"/>
    <mergeCell ref="F252:F253"/>
    <mergeCell ref="B254:B255"/>
    <mergeCell ref="C254:C255"/>
    <mergeCell ref="D254:D255"/>
    <mergeCell ref="E254:E255"/>
    <mergeCell ref="F254:F255"/>
    <mergeCell ref="B248:B249"/>
    <mergeCell ref="C248:C249"/>
    <mergeCell ref="D248:D249"/>
    <mergeCell ref="E248:E249"/>
    <mergeCell ref="F248:F249"/>
    <mergeCell ref="B250:B251"/>
    <mergeCell ref="C250:C251"/>
    <mergeCell ref="D250:D251"/>
    <mergeCell ref="E250:E251"/>
    <mergeCell ref="F250:F251"/>
    <mergeCell ref="B263:B264"/>
    <mergeCell ref="C263:C264"/>
    <mergeCell ref="D263:D264"/>
    <mergeCell ref="E263:E264"/>
    <mergeCell ref="F263:F264"/>
    <mergeCell ref="B265:B266"/>
    <mergeCell ref="C265:C266"/>
    <mergeCell ref="D265:D266"/>
    <mergeCell ref="E265:E266"/>
    <mergeCell ref="F265:F266"/>
    <mergeCell ref="B260:B261"/>
    <mergeCell ref="C260:C261"/>
    <mergeCell ref="D260:D261"/>
    <mergeCell ref="E260:E261"/>
    <mergeCell ref="F260:F261"/>
    <mergeCell ref="C262:F262"/>
    <mergeCell ref="C256:F256"/>
    <mergeCell ref="C257:F257"/>
    <mergeCell ref="B258:B259"/>
    <mergeCell ref="C258:C259"/>
    <mergeCell ref="D258:D259"/>
    <mergeCell ref="E258:E259"/>
    <mergeCell ref="F258:F259"/>
    <mergeCell ref="C274:F274"/>
    <mergeCell ref="B275:B276"/>
    <mergeCell ref="C275:C276"/>
    <mergeCell ref="D275:D276"/>
    <mergeCell ref="E275:E276"/>
    <mergeCell ref="F275:F276"/>
    <mergeCell ref="C271:F271"/>
    <mergeCell ref="B272:B273"/>
    <mergeCell ref="C272:C273"/>
    <mergeCell ref="D272:D273"/>
    <mergeCell ref="E272:E273"/>
    <mergeCell ref="F272:F273"/>
    <mergeCell ref="B267:B268"/>
    <mergeCell ref="C267:C268"/>
    <mergeCell ref="D267:D268"/>
    <mergeCell ref="E267:E268"/>
    <mergeCell ref="F267:F268"/>
    <mergeCell ref="B269:B270"/>
    <mergeCell ref="C269:C270"/>
    <mergeCell ref="D269:D270"/>
    <mergeCell ref="E269:E270"/>
    <mergeCell ref="F269:F270"/>
    <mergeCell ref="B283:B284"/>
    <mergeCell ref="C283:C284"/>
    <mergeCell ref="D283:D284"/>
    <mergeCell ref="E283:E284"/>
    <mergeCell ref="F283:F284"/>
    <mergeCell ref="B285:B286"/>
    <mergeCell ref="C285:C286"/>
    <mergeCell ref="D285:D286"/>
    <mergeCell ref="E285:E286"/>
    <mergeCell ref="F285:F286"/>
    <mergeCell ref="C280:F280"/>
    <mergeCell ref="B281:B282"/>
    <mergeCell ref="C281:C282"/>
    <mergeCell ref="D281:D282"/>
    <mergeCell ref="E281:E282"/>
    <mergeCell ref="F281:F282"/>
    <mergeCell ref="B277:B278"/>
    <mergeCell ref="C277:C278"/>
    <mergeCell ref="D277:D278"/>
    <mergeCell ref="E277:E278"/>
    <mergeCell ref="F277:F278"/>
    <mergeCell ref="C279:F279"/>
    <mergeCell ref="B295:B296"/>
    <mergeCell ref="C295:C296"/>
    <mergeCell ref="D295:D296"/>
    <mergeCell ref="E295:E296"/>
    <mergeCell ref="F295:F296"/>
    <mergeCell ref="C302:F302"/>
    <mergeCell ref="B291:B292"/>
    <mergeCell ref="C291:C292"/>
    <mergeCell ref="D291:D292"/>
    <mergeCell ref="E291:E292"/>
    <mergeCell ref="F291:F292"/>
    <mergeCell ref="B293:B294"/>
    <mergeCell ref="C293:C294"/>
    <mergeCell ref="D293:D294"/>
    <mergeCell ref="E293:E294"/>
    <mergeCell ref="F293:F294"/>
    <mergeCell ref="B287:B288"/>
    <mergeCell ref="C287:C288"/>
    <mergeCell ref="D287:D288"/>
    <mergeCell ref="E287:E288"/>
    <mergeCell ref="F287:F288"/>
    <mergeCell ref="B289:B290"/>
    <mergeCell ref="C289:C290"/>
    <mergeCell ref="D289:D290"/>
    <mergeCell ref="E289:E290"/>
    <mergeCell ref="F289:F290"/>
    <mergeCell ref="B307:B308"/>
    <mergeCell ref="C307:C308"/>
    <mergeCell ref="D307:D308"/>
    <mergeCell ref="E307:E308"/>
    <mergeCell ref="F307:F308"/>
    <mergeCell ref="B309:B310"/>
    <mergeCell ref="C309:C310"/>
    <mergeCell ref="D309:D310"/>
    <mergeCell ref="E309:E310"/>
    <mergeCell ref="F309:F310"/>
    <mergeCell ref="B303:B304"/>
    <mergeCell ref="C303:C304"/>
    <mergeCell ref="D303:D304"/>
    <mergeCell ref="E303:E304"/>
    <mergeCell ref="F303:F304"/>
    <mergeCell ref="B305:B306"/>
    <mergeCell ref="C305:C306"/>
    <mergeCell ref="D305:D306"/>
    <mergeCell ref="E305:E306"/>
    <mergeCell ref="F305:F306"/>
    <mergeCell ref="D315:D316"/>
    <mergeCell ref="E315:E316"/>
    <mergeCell ref="F315:F316"/>
    <mergeCell ref="B317:B318"/>
    <mergeCell ref="C317:C318"/>
    <mergeCell ref="D317:D318"/>
    <mergeCell ref="E317:E318"/>
    <mergeCell ref="F317:F318"/>
    <mergeCell ref="B311:B312"/>
    <mergeCell ref="C311:C312"/>
    <mergeCell ref="D311:D312"/>
    <mergeCell ref="E311:E312"/>
    <mergeCell ref="F311:F312"/>
    <mergeCell ref="B313:B314"/>
    <mergeCell ref="C313:C314"/>
    <mergeCell ref="D313:D314"/>
    <mergeCell ref="E313:E314"/>
    <mergeCell ref="F313:F314"/>
    <mergeCell ref="B327:B328"/>
    <mergeCell ref="C327:C328"/>
    <mergeCell ref="D327:D328"/>
    <mergeCell ref="E327:E328"/>
    <mergeCell ref="F327:F328"/>
    <mergeCell ref="G12:G13"/>
    <mergeCell ref="G15:G16"/>
    <mergeCell ref="G17:G18"/>
    <mergeCell ref="G19:G20"/>
    <mergeCell ref="G21:G22"/>
    <mergeCell ref="B323:B324"/>
    <mergeCell ref="C323:C324"/>
    <mergeCell ref="D323:D324"/>
    <mergeCell ref="E323:E324"/>
    <mergeCell ref="F323:F324"/>
    <mergeCell ref="B325:B326"/>
    <mergeCell ref="C325:C326"/>
    <mergeCell ref="D325:D326"/>
    <mergeCell ref="E325:E326"/>
    <mergeCell ref="F325:F326"/>
    <mergeCell ref="B319:B320"/>
    <mergeCell ref="C319:C320"/>
    <mergeCell ref="D319:D320"/>
    <mergeCell ref="E319:E320"/>
    <mergeCell ref="F319:F320"/>
    <mergeCell ref="B321:B322"/>
    <mergeCell ref="C321:C322"/>
    <mergeCell ref="D321:D322"/>
    <mergeCell ref="E321:E322"/>
    <mergeCell ref="F321:F322"/>
    <mergeCell ref="B315:B316"/>
    <mergeCell ref="C315:C316"/>
    <mergeCell ref="G35:G36"/>
    <mergeCell ref="G37:G38"/>
    <mergeCell ref="G39:G40"/>
    <mergeCell ref="G41:G42"/>
    <mergeCell ref="G43:G44"/>
    <mergeCell ref="G45:G46"/>
    <mergeCell ref="G66:G67"/>
    <mergeCell ref="G68:G69"/>
    <mergeCell ref="G70:G71"/>
    <mergeCell ref="G72:G73"/>
    <mergeCell ref="G74:G75"/>
    <mergeCell ref="G76:G77"/>
    <mergeCell ref="G23:G24"/>
    <mergeCell ref="G25:G26"/>
    <mergeCell ref="G27:G28"/>
    <mergeCell ref="G29:G30"/>
    <mergeCell ref="G31:G32"/>
    <mergeCell ref="G33:G34"/>
    <mergeCell ref="G86:G87"/>
    <mergeCell ref="G88:G89"/>
    <mergeCell ref="G92:G93"/>
    <mergeCell ref="G94:G95"/>
    <mergeCell ref="G96:G97"/>
    <mergeCell ref="G98:G99"/>
    <mergeCell ref="G100:G101"/>
    <mergeCell ref="G90:G91"/>
    <mergeCell ref="G113:G114"/>
    <mergeCell ref="G78:G79"/>
    <mergeCell ref="G80:G81"/>
    <mergeCell ref="G58:G59"/>
    <mergeCell ref="G60:G61"/>
    <mergeCell ref="G62:G63"/>
    <mergeCell ref="G64:G65"/>
    <mergeCell ref="G47:G48"/>
    <mergeCell ref="G49:G50"/>
    <mergeCell ref="G51:G52"/>
    <mergeCell ref="G54:G55"/>
    <mergeCell ref="G56:G57"/>
    <mergeCell ref="G285:G286"/>
    <mergeCell ref="G272:G273"/>
    <mergeCell ref="G295:G296"/>
    <mergeCell ref="G317:G318"/>
    <mergeCell ref="G319:G320"/>
    <mergeCell ref="G321:G322"/>
    <mergeCell ref="G323:G324"/>
    <mergeCell ref="G165:G166"/>
    <mergeCell ref="G167:G168"/>
    <mergeCell ref="G144:G145"/>
    <mergeCell ref="G133:G134"/>
    <mergeCell ref="G135:G136"/>
    <mergeCell ref="G137:G138"/>
    <mergeCell ref="G139:G140"/>
    <mergeCell ref="G107:G108"/>
    <mergeCell ref="G109:G110"/>
    <mergeCell ref="G111:G112"/>
    <mergeCell ref="G115:G116"/>
    <mergeCell ref="G117:G118"/>
    <mergeCell ref="G119:G120"/>
    <mergeCell ref="G258:G259"/>
    <mergeCell ref="G260:G261"/>
    <mergeCell ref="A51:A52"/>
    <mergeCell ref="G248:G249"/>
    <mergeCell ref="G250:G251"/>
    <mergeCell ref="G230:G231"/>
    <mergeCell ref="G216:G217"/>
    <mergeCell ref="G218:G219"/>
    <mergeCell ref="G220:G221"/>
    <mergeCell ref="G214:G215"/>
    <mergeCell ref="G205:G206"/>
    <mergeCell ref="G207:G208"/>
    <mergeCell ref="G211:G212"/>
    <mergeCell ref="G193:G194"/>
    <mergeCell ref="G195:G196"/>
    <mergeCell ref="G198:G199"/>
    <mergeCell ref="G200:G201"/>
    <mergeCell ref="G202:G203"/>
    <mergeCell ref="G182:G183"/>
    <mergeCell ref="G184:G185"/>
    <mergeCell ref="G186:G187"/>
    <mergeCell ref="G188:G189"/>
    <mergeCell ref="G190:G191"/>
    <mergeCell ref="G142:G143"/>
    <mergeCell ref="G121:G122"/>
    <mergeCell ref="G123:G124"/>
    <mergeCell ref="A109:A110"/>
    <mergeCell ref="A86:A87"/>
    <mergeCell ref="A88:A89"/>
    <mergeCell ref="A90:A91"/>
    <mergeCell ref="G125:G126"/>
    <mergeCell ref="G127:G128"/>
    <mergeCell ref="A15:A16"/>
    <mergeCell ref="A17:A18"/>
    <mergeCell ref="A19:A20"/>
    <mergeCell ref="A21:A22"/>
    <mergeCell ref="A23:A24"/>
    <mergeCell ref="A25:A26"/>
    <mergeCell ref="A62:A63"/>
    <mergeCell ref="A64:A65"/>
    <mergeCell ref="A66:A67"/>
    <mergeCell ref="A68:A69"/>
    <mergeCell ref="A60:A61"/>
    <mergeCell ref="G252:G253"/>
    <mergeCell ref="G254:G255"/>
    <mergeCell ref="G129:G130"/>
    <mergeCell ref="G131:G132"/>
    <mergeCell ref="G148:G149"/>
    <mergeCell ref="G150:G151"/>
    <mergeCell ref="G152:G153"/>
    <mergeCell ref="G154:G155"/>
    <mergeCell ref="G156:G157"/>
    <mergeCell ref="G160:G161"/>
    <mergeCell ref="G162:G163"/>
    <mergeCell ref="G169:G170"/>
    <mergeCell ref="G171:G172"/>
    <mergeCell ref="G173:G174"/>
    <mergeCell ref="G175:G176"/>
    <mergeCell ref="G177:G178"/>
    <mergeCell ref="G179:G180"/>
    <mergeCell ref="G104:G105"/>
    <mergeCell ref="G102:G103"/>
    <mergeCell ref="G82:G83"/>
    <mergeCell ref="G84:G85"/>
    <mergeCell ref="A193:A194"/>
    <mergeCell ref="A195:A196"/>
    <mergeCell ref="A188:A189"/>
    <mergeCell ref="A190:A191"/>
    <mergeCell ref="A39:A40"/>
    <mergeCell ref="A41:A42"/>
    <mergeCell ref="A43:A44"/>
    <mergeCell ref="A45:A46"/>
    <mergeCell ref="A47:A48"/>
    <mergeCell ref="A49:A50"/>
    <mergeCell ref="A80:A81"/>
    <mergeCell ref="A173:A174"/>
    <mergeCell ref="A175:A176"/>
    <mergeCell ref="A177:A178"/>
    <mergeCell ref="A179:A180"/>
    <mergeCell ref="A165:A166"/>
    <mergeCell ref="A167:A168"/>
    <mergeCell ref="A169:A170"/>
    <mergeCell ref="A171:A172"/>
    <mergeCell ref="A113:A114"/>
    <mergeCell ref="A148:A149"/>
    <mergeCell ref="A150:A151"/>
    <mergeCell ref="A252:A253"/>
    <mergeCell ref="A254:A255"/>
    <mergeCell ref="A243:A244"/>
    <mergeCell ref="A245:A246"/>
    <mergeCell ref="A233:A234"/>
    <mergeCell ref="A235:A236"/>
    <mergeCell ref="A237:A238"/>
    <mergeCell ref="A239:A240"/>
    <mergeCell ref="A227:A228"/>
    <mergeCell ref="A214:A215"/>
    <mergeCell ref="A216:A217"/>
    <mergeCell ref="A218:A219"/>
    <mergeCell ref="A207:A208"/>
    <mergeCell ref="A211:A212"/>
    <mergeCell ref="A198:A199"/>
    <mergeCell ref="A200:A201"/>
    <mergeCell ref="A202:A203"/>
    <mergeCell ref="A205:A206"/>
    <mergeCell ref="G225:G226"/>
    <mergeCell ref="G227:G228"/>
    <mergeCell ref="A321:A322"/>
    <mergeCell ref="A323:A324"/>
    <mergeCell ref="A325:A326"/>
    <mergeCell ref="A327:A328"/>
    <mergeCell ref="G263:G264"/>
    <mergeCell ref="G265:G266"/>
    <mergeCell ref="G267:G268"/>
    <mergeCell ref="G269:G270"/>
    <mergeCell ref="G275:G276"/>
    <mergeCell ref="G277:G278"/>
    <mergeCell ref="A309:A310"/>
    <mergeCell ref="A311:A312"/>
    <mergeCell ref="A313:A314"/>
    <mergeCell ref="A315:A316"/>
    <mergeCell ref="A317:A318"/>
    <mergeCell ref="A319:A320"/>
    <mergeCell ref="A303:A304"/>
    <mergeCell ref="A305:A306"/>
    <mergeCell ref="A307:A308"/>
    <mergeCell ref="A281:A282"/>
    <mergeCell ref="A283:A284"/>
    <mergeCell ref="A269:A270"/>
    <mergeCell ref="A275:A276"/>
    <mergeCell ref="A277:A278"/>
    <mergeCell ref="A258:A259"/>
    <mergeCell ref="A260:A261"/>
    <mergeCell ref="A263:A264"/>
    <mergeCell ref="A265:A266"/>
    <mergeCell ref="A248:A249"/>
    <mergeCell ref="A250:A251"/>
    <mergeCell ref="F1:G1"/>
    <mergeCell ref="A3:G3"/>
    <mergeCell ref="A1:C1"/>
    <mergeCell ref="B7:F7"/>
    <mergeCell ref="A152:A153"/>
    <mergeCell ref="A154:A155"/>
    <mergeCell ref="A137:A138"/>
    <mergeCell ref="A139:A140"/>
    <mergeCell ref="A142:A143"/>
    <mergeCell ref="A144:A145"/>
    <mergeCell ref="A125:A126"/>
    <mergeCell ref="A127:A128"/>
    <mergeCell ref="A129:A130"/>
    <mergeCell ref="A131:A132"/>
    <mergeCell ref="A133:A134"/>
    <mergeCell ref="A135:A136"/>
    <mergeCell ref="A115:A116"/>
    <mergeCell ref="A117:A118"/>
    <mergeCell ref="A119:A120"/>
    <mergeCell ref="A121:A122"/>
    <mergeCell ref="A123:A124"/>
    <mergeCell ref="A107:A108"/>
    <mergeCell ref="A92:A93"/>
    <mergeCell ref="A82:A83"/>
    <mergeCell ref="A84:A85"/>
    <mergeCell ref="A111:A112"/>
    <mergeCell ref="A78:A79"/>
    <mergeCell ref="A54:A55"/>
    <mergeCell ref="A31:A32"/>
    <mergeCell ref="A33:A34"/>
    <mergeCell ref="A35:A36"/>
    <mergeCell ref="A37:A38"/>
    <mergeCell ref="B861:F861"/>
    <mergeCell ref="B1320:F1320"/>
    <mergeCell ref="A1321:F1321"/>
    <mergeCell ref="C430:G430"/>
    <mergeCell ref="C397:G397"/>
    <mergeCell ref="C400:G400"/>
    <mergeCell ref="C406:G406"/>
    <mergeCell ref="C330:G330"/>
    <mergeCell ref="C368:G368"/>
    <mergeCell ref="C375:G375"/>
    <mergeCell ref="A289:A290"/>
    <mergeCell ref="A291:A292"/>
    <mergeCell ref="A293:A294"/>
    <mergeCell ref="A295:A296"/>
    <mergeCell ref="A285:A286"/>
    <mergeCell ref="A287:A288"/>
    <mergeCell ref="A272:A273"/>
    <mergeCell ref="G325:G326"/>
    <mergeCell ref="G327:G328"/>
    <mergeCell ref="G305:G306"/>
    <mergeCell ref="G307:G308"/>
    <mergeCell ref="G309:G310"/>
    <mergeCell ref="G311:G312"/>
    <mergeCell ref="G313:G314"/>
    <mergeCell ref="G315:G316"/>
    <mergeCell ref="G303:G304"/>
    <mergeCell ref="G287:G288"/>
    <mergeCell ref="G289:G290"/>
    <mergeCell ref="G291:G292"/>
    <mergeCell ref="G293:G294"/>
    <mergeCell ref="G281:G282"/>
    <mergeCell ref="G283:G284"/>
    <mergeCell ref="C8:F8"/>
    <mergeCell ref="C329:G329"/>
    <mergeCell ref="A156:A157"/>
    <mergeCell ref="A160:A161"/>
    <mergeCell ref="A162:A163"/>
    <mergeCell ref="A182:A183"/>
    <mergeCell ref="A184:A185"/>
    <mergeCell ref="A186:A187"/>
    <mergeCell ref="A94:A95"/>
    <mergeCell ref="A96:A97"/>
    <mergeCell ref="A98:A99"/>
    <mergeCell ref="A100:A101"/>
    <mergeCell ref="A102:A103"/>
    <mergeCell ref="A104:A105"/>
    <mergeCell ref="A70:A71"/>
    <mergeCell ref="A72:A73"/>
    <mergeCell ref="A74:A75"/>
    <mergeCell ref="A76:A77"/>
    <mergeCell ref="A56:A57"/>
    <mergeCell ref="A58:A59"/>
    <mergeCell ref="A27:A28"/>
    <mergeCell ref="A29:A30"/>
    <mergeCell ref="A267:A268"/>
    <mergeCell ref="A220:A221"/>
    <mergeCell ref="A230:A231"/>
    <mergeCell ref="A223:A224"/>
    <mergeCell ref="A225:A226"/>
    <mergeCell ref="G233:G234"/>
    <mergeCell ref="G235:G236"/>
    <mergeCell ref="G237:G238"/>
    <mergeCell ref="G239:G240"/>
    <mergeCell ref="G223:G224"/>
  </mergeCells>
  <pageMargins left="0.70866141732283472" right="0.39370078740157483" top="0.39370078740157483" bottom="0.39370078740157483" header="0.11811023622047245" footer="0.11811023622047245"/>
  <pageSetup paperSize="9" scale="76" fitToHeight="0" orientation="portrait" r:id="rId1"/>
  <rowBreaks count="21" manualBreakCount="21">
    <brk id="112" max="6" man="1"/>
    <brk id="224" max="6" man="1"/>
    <brk id="320" max="6" man="1"/>
    <brk id="363" max="6" man="1"/>
    <brk id="407" max="6" man="1"/>
    <brk id="469" max="6" man="1"/>
    <brk id="525" max="6" man="1"/>
    <brk id="574" max="6" man="1"/>
    <brk id="635" max="6" man="1"/>
    <brk id="697" max="6" man="1"/>
    <brk id="752" max="6" man="1"/>
    <brk id="805" max="6" man="1"/>
    <brk id="858" max="6" man="1"/>
    <brk id="910" max="6" man="1"/>
    <brk id="958" max="6" man="1"/>
    <brk id="1007" max="6" man="1"/>
    <brk id="1061" max="6" man="1"/>
    <brk id="1113" max="6" man="1"/>
    <brk id="1173" max="6" man="1"/>
    <brk id="1230" max="6" man="1"/>
    <brk id="12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2018-12-07T08:58:11Z</dcterms:modified>
</cp:coreProperties>
</file>