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Inwestycje\2017\206 -  GM Świnoujście - przebudowa dróg 2017-2018\PRZETARGI\Przetarg - Grupa IIIa_Roboty drogowe\Przetarg nr 3_\Dokumentacja przetargowa\"/>
    </mc:Choice>
  </mc:AlternateContent>
  <bookViews>
    <workbookView xWindow="0" yWindow="0" windowWidth="23040" windowHeight="9060" tabRatio="599"/>
  </bookViews>
  <sheets>
    <sheet name="zmiana" sheetId="8" r:id="rId1"/>
  </sheets>
  <calcPr calcId="162913"/>
  <fileRecoveryPr autoRecover="0"/>
</workbook>
</file>

<file path=xl/calcChain.xml><?xml version="1.0" encoding="utf-8"?>
<calcChain xmlns="http://schemas.openxmlformats.org/spreadsheetml/2006/main">
  <c r="A74" i="8" l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5" i="8" s="1"/>
  <c r="A106" i="8" s="1"/>
  <c r="A107" i="8" s="1"/>
  <c r="A109" i="8" s="1"/>
  <c r="A110" i="8" s="1"/>
  <c r="A111" i="8" s="1"/>
  <c r="A112" i="8" s="1"/>
  <c r="A114" i="8" s="1"/>
  <c r="A115" i="8" s="1"/>
  <c r="A117" i="8" s="1"/>
  <c r="A119" i="8" s="1"/>
  <c r="A121" i="8" s="1"/>
  <c r="A123" i="8" s="1"/>
  <c r="A126" i="8" s="1"/>
  <c r="A129" i="8" s="1"/>
  <c r="A132" i="8" s="1"/>
  <c r="A133" i="8" s="1"/>
  <c r="A134" i="8" s="1"/>
  <c r="A135" i="8" s="1"/>
  <c r="A137" i="8" s="1"/>
  <c r="A139" i="8" s="1"/>
  <c r="A141" i="8" s="1"/>
  <c r="A143" i="8" s="1"/>
  <c r="A146" i="8" s="1"/>
  <c r="A147" i="8" s="1"/>
  <c r="A16" i="8"/>
  <c r="A17" i="8" s="1"/>
  <c r="A18" i="8" s="1"/>
  <c r="A19" i="8" s="1"/>
  <c r="A20" i="8" s="1"/>
  <c r="A23" i="8" s="1"/>
  <c r="A24" i="8" s="1"/>
  <c r="A25" i="8" s="1"/>
  <c r="A26" i="8" s="1"/>
  <c r="A27" i="8" s="1"/>
  <c r="A30" i="8" s="1"/>
  <c r="A31" i="8" s="1"/>
  <c r="A33" i="8" s="1"/>
  <c r="A34" i="8" s="1"/>
  <c r="A35" i="8" s="1"/>
  <c r="A36" i="8" s="1"/>
  <c r="A38" i="8" s="1"/>
  <c r="A40" i="8" s="1"/>
  <c r="A42" i="8" s="1"/>
  <c r="A44" i="8" s="1"/>
  <c r="A46" i="8" s="1"/>
  <c r="A49" i="8" s="1"/>
  <c r="A52" i="8" s="1"/>
  <c r="A54" i="8" s="1"/>
  <c r="A56" i="8" s="1"/>
  <c r="E86" i="8"/>
  <c r="E85" i="8"/>
  <c r="E84" i="8"/>
  <c r="E83" i="8"/>
  <c r="E81" i="8"/>
  <c r="E80" i="8"/>
  <c r="E79" i="8"/>
  <c r="E78" i="8"/>
  <c r="E76" i="8"/>
  <c r="E75" i="8"/>
  <c r="E17" i="8"/>
  <c r="E16" i="8"/>
  <c r="E74" i="8" l="1"/>
</calcChain>
</file>

<file path=xl/sharedStrings.xml><?xml version="1.0" encoding="utf-8"?>
<sst xmlns="http://schemas.openxmlformats.org/spreadsheetml/2006/main" count="349" uniqueCount="157">
  <si>
    <t>Opis</t>
  </si>
  <si>
    <t>L.p.</t>
  </si>
  <si>
    <t>jm</t>
  </si>
  <si>
    <t>km</t>
  </si>
  <si>
    <t>ilość razem</t>
  </si>
  <si>
    <t>wartość [zł]</t>
  </si>
  <si>
    <t>cena jednostkowa [zł]</t>
  </si>
  <si>
    <t>I</t>
  </si>
  <si>
    <t>II</t>
  </si>
  <si>
    <t>IV</t>
  </si>
  <si>
    <t>V</t>
  </si>
  <si>
    <t>VI</t>
  </si>
  <si>
    <t>m</t>
  </si>
  <si>
    <t>m3</t>
  </si>
  <si>
    <t>III</t>
  </si>
  <si>
    <t>m2</t>
  </si>
  <si>
    <t>VII</t>
  </si>
  <si>
    <t>ST</t>
  </si>
  <si>
    <t>szt.</t>
  </si>
  <si>
    <t>Oznakowanie poziome</t>
  </si>
  <si>
    <t>VIII</t>
  </si>
  <si>
    <t>CZĘŚĆ I - PODATEK VAT</t>
  </si>
  <si>
    <t>CZĘŚĆ I - RAZEM BRUTTO</t>
  </si>
  <si>
    <t>ulica Wielkopolska</t>
  </si>
  <si>
    <t>ROBOTY PRZYGOTOWAWCZE</t>
  </si>
  <si>
    <t>Odtworzenie trasy i punktów wysokościowych</t>
  </si>
  <si>
    <t>Rozbiórka elementów dróg</t>
  </si>
  <si>
    <t>01.01.01</t>
  </si>
  <si>
    <t>01.02.04</t>
  </si>
  <si>
    <t>ODWODNIENIE KORPUSU DROGOWEGO</t>
  </si>
  <si>
    <t>Kanalizacja deszczowa</t>
  </si>
  <si>
    <t>03.02.01</t>
  </si>
  <si>
    <t>Regulacja pionowa włazów kanałowych</t>
  </si>
  <si>
    <t>Regulacja zaworów gazowych</t>
  </si>
  <si>
    <t>Regulacja pionowa studzienek telefonicznych</t>
  </si>
  <si>
    <t>PODBUDOWY</t>
  </si>
  <si>
    <t>Koryto wraz z profilowaniem i zagęszczeniem podłoża</t>
  </si>
  <si>
    <t>04.01.01</t>
  </si>
  <si>
    <t>Wywóz gruzu z korytowania</t>
  </si>
  <si>
    <t>Oczyszczenie i skropienie warstw konstrukcyjnych</t>
  </si>
  <si>
    <t>04.03.01</t>
  </si>
  <si>
    <t>Mechaniczne oczyszczenie nawierzchni warstw niebitumicznych</t>
  </si>
  <si>
    <t>Mechaniczne oczyszczenie nawierzchni drogowej warstw konstrukcyjnych - bitumicznych</t>
  </si>
  <si>
    <t>Podbudowa z kruszywa łamanego</t>
  </si>
  <si>
    <t>04.04.02</t>
  </si>
  <si>
    <t>Podbudowa z betonu asfaltowego</t>
  </si>
  <si>
    <t>04.07.01</t>
  </si>
  <si>
    <t>Frezowanie nawierzchni asfaltowych na zimno</t>
  </si>
  <si>
    <t>05.03.11</t>
  </si>
  <si>
    <t>IX</t>
  </si>
  <si>
    <t>Nawierzchnia z mieszanki SMA</t>
  </si>
  <si>
    <t>05.03.13</t>
  </si>
  <si>
    <t>X</t>
  </si>
  <si>
    <t>XI</t>
  </si>
  <si>
    <t>05.03.26</t>
  </si>
  <si>
    <t>Zabezpieczenie siatką nawierzchni asfaltowej</t>
  </si>
  <si>
    <t>XII</t>
  </si>
  <si>
    <t>ROBOTY WYKOŃCZENIOWE</t>
  </si>
  <si>
    <t>Umocnienie powierzchniowe skarp, rowów i ścieków</t>
  </si>
  <si>
    <t>06.01.01</t>
  </si>
  <si>
    <t>URZĄDZENIA BEZPIECZEŃSTWA RUCHU</t>
  </si>
  <si>
    <t>XIII</t>
  </si>
  <si>
    <t>07.01.01</t>
  </si>
  <si>
    <t>Odtworzenie oznakowania cienkowarstwowego - malowanie mechaniczne</t>
  </si>
  <si>
    <t>ELEMENTY ULIC</t>
  </si>
  <si>
    <t>XIV</t>
  </si>
  <si>
    <t>Krawężniki betonowe</t>
  </si>
  <si>
    <t>08.01.01</t>
  </si>
  <si>
    <t xml:space="preserve"> </t>
  </si>
  <si>
    <t>XV</t>
  </si>
  <si>
    <t>08.02.02</t>
  </si>
  <si>
    <t>Chodniki z kostki brukowej betonowej</t>
  </si>
  <si>
    <t>XVI</t>
  </si>
  <si>
    <t>Obrzeża betonowe</t>
  </si>
  <si>
    <t>08.03.01</t>
  </si>
  <si>
    <t>XVII</t>
  </si>
  <si>
    <t>08.05.02</t>
  </si>
  <si>
    <t>Wjazdy i wyjazdy z bram</t>
  </si>
  <si>
    <t>XVIII</t>
  </si>
  <si>
    <t>Ścieki z kostki betonowej</t>
  </si>
  <si>
    <t>XIX</t>
  </si>
  <si>
    <t>Regulacja zaworów wodociągowych</t>
  </si>
  <si>
    <t>Regulacja pionowa wpustów ściekowych ulicznych</t>
  </si>
  <si>
    <t>Korytowanie istniejacej podbudowy na głębokość do 15 cm</t>
  </si>
  <si>
    <t>Korytowanie istniejacej podbudowy na głębokość do 30 cm</t>
  </si>
  <si>
    <t>Warstwa przeciwspękaniowa pod warstwy bitumiczne z siatki z włókien węglowych o wytrzymałości min.120 kN/m</t>
  </si>
  <si>
    <t>Humusowanie skarp z obsianiem przy grubości warstwy humusu 5 cm</t>
  </si>
  <si>
    <t>Krawężniki betonowe o wymiarach 15x30 cm, z wykonaniem ławy betonowej C12/15 z oporem (poszerzonej pod ściek), na podsypce cementowo-piaskowej</t>
  </si>
  <si>
    <t>Krawężniki betonowe obniżone (najazdowe) o wym. 15x22 cm z wykonaniem ławy betonowej C12/15 z oporem (poszerzonej pod ściek), na podsypce cementowo-piaskowej</t>
  </si>
  <si>
    <t>Krawężniki betonowe przejściowe o wymiarach 15x30 cm, z wykonaniem ławy betonowej C12/15 z oporem (poszerzonej pod ściek), na podsypce cementowo-piaskowej</t>
  </si>
  <si>
    <t>Ścieki przykrawężnikowe szerokości 20 cm z kostki betonowej gr. 8 cm na podsypce cementowo-piaskowej z wypełnieniem spoin zaprawą cementową (kolor kostki szary)</t>
  </si>
  <si>
    <t>Studzienki ściekowe uliczne betonowe o średnicy 450 mm z osadnikiem z wpustami  żeliwnymi</t>
  </si>
  <si>
    <t>Wykonanie obsypki piaskowej z zagęszczeniem mechanicznym</t>
  </si>
  <si>
    <t xml:space="preserve">szt. </t>
  </si>
  <si>
    <t>Skropienie nawierzchni drogowej niebitumicznej asfaltem w ilości 0,7kg/m2</t>
  </si>
  <si>
    <t>Skropienie nawierzchni bitumicznej w ilości 0,5kg/m2</t>
  </si>
  <si>
    <t>08.04.01</t>
  </si>
  <si>
    <t>Przykanalik z rur PCW o średnicy 200 mm łączone na wcisk</t>
  </si>
  <si>
    <t>Przebruk nawierzchni z kostki brukowej betonowej gr. 8 cm na podsypce cementowo - piaskowej z wypełnieniem spoin piaskiem</t>
  </si>
  <si>
    <t>ulica Gdańska</t>
  </si>
  <si>
    <t>Usunięcie drzew lub krzewów</t>
  </si>
  <si>
    <t>01.02.01</t>
  </si>
  <si>
    <t>Mechaniczne karczowanie drzew o średnicy do 55 cm z cięciem drewna piłą mechaniczną i frezowaniem karczy</t>
  </si>
  <si>
    <t>Mechaniczne karczowanie drzew o średnicy powyżej 55 cm z cięciem drewna piłą mechaniczną i frezowaniem karczy</t>
  </si>
  <si>
    <t>Studnia rewizyjna z kręgów betonowych o średnicy 1200 mm nadbudowana na istniejącym kanale 315 mm</t>
  </si>
  <si>
    <t>studnia</t>
  </si>
  <si>
    <t>Korytowanie istniejacej podbudowy na głębokość do 20 cm</t>
  </si>
  <si>
    <t>Oporniki betonowe o wymiarach 12x25 cm, z wykonaniem ławy betonowej C12/15 na podsypce cementowo-piaskowej (obramowanie zjazdu)</t>
  </si>
  <si>
    <t>Chodniki z płytek betonowych</t>
  </si>
  <si>
    <t>08.02.01</t>
  </si>
  <si>
    <t>ZIELEŃ DROGOWA</t>
  </si>
  <si>
    <t>Zieleń drogowa</t>
  </si>
  <si>
    <t>09.01.01</t>
  </si>
  <si>
    <t>kpl</t>
  </si>
  <si>
    <t>Sadzenie drzew liściastych wraz z pielęgnacją (Lipa drobnolistna Tilia Cordata - wys. sadzonki min. 200 cm z modułem / ekranem kierującym korzenie w głąb gruntu)</t>
  </si>
  <si>
    <t>Sadzenie drzew liściastych wraz z pielęgnacją (Lipa drobnolistna Tilia Cordata - wys. sadzonki min. 200 cm)</t>
  </si>
  <si>
    <t>Warstwa dolna podbudowy z kruszywa łamanego o grubości po zagęszczeniu 15 cm (zjazdy i chodniki)</t>
  </si>
  <si>
    <t xml:space="preserve">Podbudowy z kruszyw łamanych, warstwa dolna, grubość warstwy po zagęszczeniu 20 cm </t>
  </si>
  <si>
    <t xml:space="preserve">Podbudowa z betonu asfaltowego AC16P gr. 7 cm </t>
  </si>
  <si>
    <t>Obrzeża betonowe o wymiarach 30x8 cm na ławie betonowej, z wypełnieniem spoin piaskiem</t>
  </si>
  <si>
    <t xml:space="preserve">Nawierzchnia z mieszanki SMA8 gr. 4 cm </t>
  </si>
  <si>
    <t xml:space="preserve">Roboty ziemne wykonywane z transportem urobku samochodami </t>
  </si>
  <si>
    <t>Chodniki z płyt betonowych szarych ryflowanych o wymiarach 40x40x6 cm, na podsypce cementowo - piaskowej, z wypełnieniem spoin piaskiem</t>
  </si>
  <si>
    <t>Nawierzchnia zjazdów z kostki brukowej betonowej gr. 8 cm na podsypce
cementowo-piaskowej z wypełnieniem spoin piaskiem (kolor kostki szary)</t>
  </si>
  <si>
    <t>Frezowanie nawierzchni bitumicznej z wywozem materiału z rozbiórki i utylizacją</t>
  </si>
  <si>
    <t>Frezowanie nawierzchni bitumicznej  z wywozem materiału z rozbiórki i utylizacją</t>
  </si>
  <si>
    <t>Roboty pomiarowe przy liniowych robotach ziemnych</t>
  </si>
  <si>
    <t>CZĘŚĆ II - PODATEK VAT</t>
  </si>
  <si>
    <t>CZĘŚĆ II - RAZEM BRUTTO</t>
  </si>
  <si>
    <t>Mechaniczna rozbiórka nawierzchni bitumicznej z wywozem materiału z rozbiórki na odległość do 10 km i jego utylizacją</t>
  </si>
  <si>
    <t>Mechaniczna rozbiórka nawierzchni betonowej z wywozem materiału z rozbiórki na odległość do 10 km i jego utylizacją</t>
  </si>
  <si>
    <t>Rozebranie krawężników betonowych z ławami betonowymi z oporem z wywozem materiału z rozbiórki na odległość do 10 km i jego utylizacją</t>
  </si>
  <si>
    <t>Rozebranie obrzeży betonowych z wywozem materiału z rozbiórki na odległość do 10 km i jego utylizacją</t>
  </si>
  <si>
    <t>Rozbiórka nawierzchni z płyt drogowych betonowych trylinka na podsypce cementowo - piaskowej z wywozem materiału z rozbiórki na odległość do 10 km i jego utylizacją</t>
  </si>
  <si>
    <t>Rozbiórka nawierzchni z brukowca z wywozem materiału z rozbiórki na odległość do 10 km i jego utylizacją</t>
  </si>
  <si>
    <t>Rozebranie nawierzchni z kostki żużlowej na podsypce cementowo - piaskowej z wywozem materiału z rozbiórki na odległość do 10 km i jego utylizacją</t>
  </si>
  <si>
    <t>Rozebranie nawierzchni z płyt drogowych betonowych zbrojonych z wywozem materiału z rozbiórki na odległość do 10 km i jego utylizacją</t>
  </si>
  <si>
    <t>Rozbiórka nawierzchni zjazdów z trylinki na podsypce cementowo-piaskowej z wywozem materiału z rozbiórki na odległość do 10 km i jego utylizacją</t>
  </si>
  <si>
    <t>Rozbiórka nawierzchni zjazdów z kostki betonowej na podsypce cementowo - piaskowej z wywozem materiału z rozbiórki na odległość do 10 km i jego utylizacją</t>
  </si>
  <si>
    <t>Rozbiórka podbudowy z kruszywa sposobem mechanicznym z wywozem materiału z rozbiórki na odległość do 10 km i jego utylizacją</t>
  </si>
  <si>
    <t>Rozebranie chodników z płyt betonowych o wymiarach 50x50 cm na podsypce piaskowej z wywozem materiału z rozbiórki na odległość do 10 km i jego utylizacją</t>
  </si>
  <si>
    <t>Rozebranie krawężników kamiennych z ławami betonowymi z oporem z wywozem materiału z rozbiórki na odległość do 10 km i jego utylizacją</t>
  </si>
  <si>
    <t>Rozebranie nawierzchni z kostki kamiennej nieregularnej na podsypce cementowo-piaskowej z odzyskiem materiału do ponownego wbudowania i wywozem materiału we wskazane miejsce (na odległość do 10 km)</t>
  </si>
  <si>
    <t>Rozebranie chodników z płyt betonowych o wymiarach 35x35 cm na podsypce piaskowej z odzyskiem materiału do ponownego wbudowania i wywozem materiału we wskazane miejsce (na odległość do 10 km)</t>
  </si>
  <si>
    <t>Rozebranie chodników z płyt betonowych o wymiarach 35x35 cm na podsypce piaskowej z wywozem materiału z rozbiórki na odległość do 10 km i jego utylizacją</t>
  </si>
  <si>
    <t>Rozebranie chodników z płyt betonowych o wymiarach 50x50 cm na podsypce piaskowej z odzyskiem materiału do ponownego wbudowania i wywozem materiału we wskazane miejsce (na odległość do 10 km)</t>
  </si>
  <si>
    <t>Rozbiórka nawierzchni zjazdów z kostki betonowej na podsypce cementowo - piaskowej z odzyskiem materiału do ponownego wbudowania i wywozem materiału we wskazane miejsce (na odległość do 10 km)</t>
  </si>
  <si>
    <t>Rozbiórka nawierzchni zjazdów z trylinki na podsypce cementowo-piaskowej z odzyskiem materiału do ponownego wbudowania i wywozem materiału we wskazane miejsce (na odległość do 10 km)</t>
  </si>
  <si>
    <t>Rozebranie nawierzchni z płyt drogowych betonowych zbrojonych z odzyskiem materiału do ponownego wbudowania i wywozem materiału we wskazane miejsce (na odległość do 10 km)</t>
  </si>
  <si>
    <t>Rozbiórka nawierzchni z płyt drogowych betonowych trylinka na podsypce cementowo - piaskowej z odzyskiem materiału do ponownego wbudowania i wywozem materiału we wskazane miejsce (na odległość do 10 km)</t>
  </si>
  <si>
    <t xml:space="preserve">Załącznik nr 2
do umowy nr WIM/      /2018
z dnia ………………...2018 r. </t>
  </si>
  <si>
    <t>Część I – Przebudowa ulicy Wielkopolskiej w Świnoujściu</t>
  </si>
  <si>
    <t>Część II – Przebudowa ulicy Gdańskiej w Świnoujściu</t>
  </si>
  <si>
    <t xml:space="preserve">CZĘŚĆ II (ul. Gdańska) - RAZEM NETTO </t>
  </si>
  <si>
    <t xml:space="preserve">CZĘŚĆ I (ul. Wielkopolska) - RAZEM NETTO </t>
  </si>
  <si>
    <t xml:space="preserve">Zakres rzeczowo - finansowy robót (kosztorys ofertowy)
„Przebudowa dróg powiatowych i gminnych w Świnoujściu – Etap II – przebudowa ulic Wielkopolskiej i Gdańskiej  w Świnoujściu"
</t>
  </si>
  <si>
    <t>Załącznik nr 2.2 do siwz nr WIM.271.1.22.2018.MS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</si>
</sst>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entury Gothic"/>
      <family val="2"/>
      <charset val="238"/>
    </font>
    <font>
      <sz val="11"/>
      <color theme="1"/>
      <name val="Czcionka tekstu podstawowego"/>
      <family val="2"/>
      <charset val="238"/>
    </font>
    <font>
      <b/>
      <sz val="10"/>
      <color theme="1"/>
      <name val="Century Gothic"/>
      <family val="2"/>
      <charset val="238"/>
    </font>
    <font>
      <sz val="10"/>
      <color theme="1"/>
      <name val="Times New Roman"/>
      <family val="1"/>
      <charset val="238"/>
    </font>
    <font>
      <sz val="10"/>
      <color theme="1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64">
    <xf numFmtId="0" fontId="0" fillId="0" borderId="0" xfId="0"/>
    <xf numFmtId="1" fontId="4" fillId="0" borderId="0" xfId="0" applyNumberFormat="1" applyFont="1" applyFill="1" applyAlignment="1">
      <alignment horizontal="center" vertical="center" wrapText="1"/>
    </xf>
    <xf numFmtId="0" fontId="4" fillId="2" borderId="0" xfId="0" applyNumberFormat="1" applyFont="1" applyFill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5" fillId="0" borderId="0" xfId="0" applyFont="1"/>
    <xf numFmtId="2" fontId="4" fillId="0" borderId="0" xfId="0" applyNumberFormat="1" applyFont="1" applyAlignment="1">
      <alignment vertical="center" wrapText="1"/>
    </xf>
    <xf numFmtId="2" fontId="6" fillId="0" borderId="0" xfId="0" applyNumberFormat="1" applyFont="1" applyAlignment="1">
      <alignment vertical="center" wrapText="1"/>
    </xf>
    <xf numFmtId="4" fontId="4" fillId="0" borderId="0" xfId="0" applyNumberFormat="1" applyFont="1" applyFill="1" applyAlignment="1">
      <alignment horizontal="right" vertical="center" wrapText="1"/>
    </xf>
    <xf numFmtId="4" fontId="4" fillId="2" borderId="0" xfId="0" applyNumberFormat="1" applyFont="1" applyFill="1" applyAlignment="1">
      <alignment horizontal="right" vertical="center" wrapText="1"/>
    </xf>
    <xf numFmtId="2" fontId="7" fillId="0" borderId="0" xfId="0" applyNumberFormat="1" applyFont="1" applyAlignment="1">
      <alignment horizontal="center" vertical="center" wrapText="1"/>
    </xf>
    <xf numFmtId="2" fontId="7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wrapText="1"/>
    </xf>
    <xf numFmtId="0" fontId="8" fillId="0" borderId="0" xfId="0" applyFont="1"/>
    <xf numFmtId="4" fontId="6" fillId="0" borderId="0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1" fontId="4" fillId="0" borderId="1" xfId="2" applyNumberFormat="1" applyFont="1" applyBorder="1" applyAlignment="1">
      <alignment horizontal="center" vertical="center"/>
    </xf>
    <xf numFmtId="49" fontId="4" fillId="0" borderId="1" xfId="4" applyNumberFormat="1" applyFont="1" applyBorder="1" applyAlignment="1">
      <alignment horizontal="center" vertical="center" wrapText="1"/>
    </xf>
    <xf numFmtId="2" fontId="4" fillId="0" borderId="1" xfId="2" applyNumberFormat="1" applyFont="1" applyBorder="1" applyAlignment="1">
      <alignment vertical="center" wrapText="1"/>
    </xf>
    <xf numFmtId="2" fontId="4" fillId="0" borderId="1" xfId="2" applyNumberFormat="1" applyFont="1" applyBorder="1" applyAlignment="1">
      <alignment horizontal="center" vertical="center"/>
    </xf>
    <xf numFmtId="2" fontId="4" fillId="0" borderId="1" xfId="2" applyNumberFormat="1" applyFont="1" applyBorder="1" applyAlignment="1">
      <alignment vertical="center"/>
    </xf>
    <xf numFmtId="4" fontId="4" fillId="0" borderId="1" xfId="2" applyNumberFormat="1" applyFont="1" applyBorder="1" applyAlignment="1">
      <alignment vertical="center"/>
    </xf>
    <xf numFmtId="2" fontId="4" fillId="0" borderId="1" xfId="0" applyNumberFormat="1" applyFont="1" applyBorder="1" applyAlignment="1">
      <alignment vertical="center"/>
    </xf>
    <xf numFmtId="0" fontId="4" fillId="0" borderId="1" xfId="0" applyFont="1" applyBorder="1"/>
    <xf numFmtId="1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2" fontId="4" fillId="0" borderId="1" xfId="0" applyNumberFormat="1" applyFont="1" applyBorder="1"/>
    <xf numFmtId="1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right" vertical="center"/>
    </xf>
    <xf numFmtId="2" fontId="4" fillId="0" borderId="1" xfId="2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2" fontId="4" fillId="2" borderId="1" xfId="0" applyNumberFormat="1" applyFont="1" applyFill="1" applyBorder="1" applyAlignment="1">
      <alignment vertical="center"/>
    </xf>
    <xf numFmtId="2" fontId="4" fillId="0" borderId="1" xfId="0" applyNumberFormat="1" applyFont="1" applyBorder="1" applyAlignment="1">
      <alignment horizontal="right" vertical="center" wrapText="1"/>
    </xf>
    <xf numFmtId="0" fontId="4" fillId="2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Border="1" applyAlignment="1">
      <alignment vertical="center" wrapText="1"/>
    </xf>
    <xf numFmtId="2" fontId="4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right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right" vertical="center" wrapText="1"/>
    </xf>
    <xf numFmtId="2" fontId="4" fillId="0" borderId="0" xfId="0" applyNumberFormat="1" applyFont="1" applyAlignment="1">
      <alignment horizontal="right" vertical="center" wrapText="1"/>
    </xf>
    <xf numFmtId="1" fontId="6" fillId="0" borderId="0" xfId="0" applyNumberFormat="1" applyFont="1" applyFill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2" fontId="6" fillId="3" borderId="3" xfId="0" applyNumberFormat="1" applyFont="1" applyFill="1" applyBorder="1" applyAlignment="1">
      <alignment horizontal="center" vertical="center" wrapText="1"/>
    </xf>
    <xf numFmtId="2" fontId="6" fillId="3" borderId="4" xfId="0" applyNumberFormat="1" applyFont="1" applyFill="1" applyBorder="1" applyAlignment="1">
      <alignment horizontal="center" vertical="center" wrapText="1"/>
    </xf>
    <xf numFmtId="2" fontId="6" fillId="3" borderId="3" xfId="0" applyNumberFormat="1" applyFont="1" applyFill="1" applyBorder="1" applyAlignment="1">
      <alignment horizontal="left" vertical="center" wrapText="1"/>
    </xf>
    <xf numFmtId="2" fontId="6" fillId="3" borderId="4" xfId="0" applyNumberFormat="1" applyFont="1" applyFill="1" applyBorder="1" applyAlignment="1">
      <alignment horizontal="left" vertical="center" wrapText="1"/>
    </xf>
    <xf numFmtId="1" fontId="6" fillId="0" borderId="0" xfId="0" applyNumberFormat="1" applyFont="1" applyFill="1" applyAlignment="1">
      <alignment horizontal="left" vertical="center" wrapText="1"/>
    </xf>
    <xf numFmtId="2" fontId="6" fillId="0" borderId="2" xfId="0" applyNumberFormat="1" applyFont="1" applyFill="1" applyBorder="1" applyAlignment="1">
      <alignment horizontal="left" vertical="center" wrapText="1"/>
    </xf>
    <xf numFmtId="2" fontId="6" fillId="0" borderId="3" xfId="0" applyNumberFormat="1" applyFont="1" applyFill="1" applyBorder="1" applyAlignment="1">
      <alignment horizontal="left" vertical="center" wrapText="1"/>
    </xf>
    <xf numFmtId="2" fontId="6" fillId="0" borderId="4" xfId="0" applyNumberFormat="1" applyFont="1" applyFill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right" vertical="center"/>
    </xf>
    <xf numFmtId="2" fontId="4" fillId="0" borderId="0" xfId="0" applyNumberFormat="1" applyFont="1" applyFill="1" applyAlignment="1">
      <alignment horizontal="center" vertical="center" wrapText="1"/>
    </xf>
  </cellXfs>
  <cellStyles count="6">
    <cellStyle name="Normalny" xfId="0" builtinId="0"/>
    <cellStyle name="Normalny 2" xfId="1"/>
    <cellStyle name="Normalny 3" xfId="2"/>
    <cellStyle name="Normalny 4" xfId="3"/>
    <cellStyle name="Normalny 5" xfId="5"/>
    <cellStyle name="Normalny 6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0"/>
  <sheetViews>
    <sheetView tabSelected="1" zoomScaleNormal="100" workbookViewId="0">
      <selection activeCell="A4" sqref="A4:G5"/>
    </sheetView>
  </sheetViews>
  <sheetFormatPr defaultRowHeight="13.8"/>
  <cols>
    <col min="1" max="1" width="5.5" style="4" customWidth="1"/>
    <col min="2" max="2" width="11.09765625" style="4" customWidth="1"/>
    <col min="3" max="3" width="61" style="11" customWidth="1"/>
    <col min="4" max="4" width="5.09765625" style="4" customWidth="1"/>
    <col min="5" max="5" width="7.8984375" style="4" customWidth="1"/>
    <col min="6" max="6" width="10.8984375" style="4" customWidth="1"/>
    <col min="7" max="7" width="10.5" style="4" customWidth="1"/>
    <col min="8" max="16384" width="8.796875" style="4"/>
  </cols>
  <sheetData>
    <row r="1" spans="1:9">
      <c r="A1" s="1"/>
      <c r="B1" s="2"/>
      <c r="C1" s="63" t="s">
        <v>156</v>
      </c>
      <c r="D1" s="3"/>
      <c r="E1" s="50" t="s">
        <v>150</v>
      </c>
      <c r="F1" s="51"/>
      <c r="G1" s="51"/>
      <c r="H1" s="12"/>
    </row>
    <row r="2" spans="1:9">
      <c r="A2" s="1"/>
      <c r="B2" s="2"/>
      <c r="C2" s="5"/>
      <c r="D2" s="3"/>
      <c r="E2" s="51"/>
      <c r="F2" s="51"/>
      <c r="G2" s="51"/>
      <c r="H2" s="12"/>
    </row>
    <row r="3" spans="1:9">
      <c r="A3" s="1"/>
      <c r="B3" s="2"/>
      <c r="C3" s="6"/>
      <c r="D3" s="3"/>
      <c r="E3" s="51"/>
      <c r="F3" s="51"/>
      <c r="G3" s="51"/>
      <c r="H3" s="12"/>
    </row>
    <row r="4" spans="1:9" ht="15.6" customHeight="1">
      <c r="A4" s="52" t="s">
        <v>155</v>
      </c>
      <c r="B4" s="52"/>
      <c r="C4" s="52"/>
      <c r="D4" s="52"/>
      <c r="E4" s="52"/>
      <c r="F4" s="52"/>
      <c r="G4" s="52"/>
      <c r="H4" s="12"/>
    </row>
    <row r="5" spans="1:9" ht="52.65" customHeight="1">
      <c r="A5" s="52"/>
      <c r="B5" s="52"/>
      <c r="C5" s="52"/>
      <c r="D5" s="52"/>
      <c r="E5" s="52"/>
      <c r="F5" s="52"/>
      <c r="G5" s="52"/>
      <c r="H5" s="12"/>
    </row>
    <row r="6" spans="1:9">
      <c r="A6" s="13"/>
      <c r="B6" s="13"/>
      <c r="C6" s="13"/>
      <c r="D6" s="13"/>
      <c r="E6" s="13"/>
      <c r="F6" s="13"/>
      <c r="G6" s="14"/>
      <c r="H6" s="12"/>
    </row>
    <row r="7" spans="1:9" ht="26.4" customHeight="1">
      <c r="A7" s="58" t="s">
        <v>151</v>
      </c>
      <c r="B7" s="58"/>
      <c r="C7" s="58"/>
      <c r="D7" s="58"/>
      <c r="E7" s="58"/>
      <c r="F7" s="58"/>
      <c r="G7" s="58"/>
      <c r="H7" s="12"/>
    </row>
    <row r="8" spans="1:9">
      <c r="A8" s="1"/>
      <c r="B8" s="38"/>
      <c r="C8" s="39"/>
      <c r="D8" s="40"/>
      <c r="E8" s="41"/>
      <c r="F8" s="7"/>
      <c r="G8" s="8"/>
      <c r="H8" s="12"/>
    </row>
    <row r="9" spans="1:9" ht="39.6">
      <c r="A9" s="42" t="s">
        <v>1</v>
      </c>
      <c r="B9" s="43" t="s">
        <v>17</v>
      </c>
      <c r="C9" s="44" t="s">
        <v>0</v>
      </c>
      <c r="D9" s="44" t="s">
        <v>2</v>
      </c>
      <c r="E9" s="44" t="s">
        <v>4</v>
      </c>
      <c r="F9" s="15" t="s">
        <v>6</v>
      </c>
      <c r="G9" s="16" t="s">
        <v>5</v>
      </c>
      <c r="H9" s="12"/>
    </row>
    <row r="10" spans="1:9">
      <c r="A10" s="45">
        <v>1</v>
      </c>
      <c r="B10" s="46">
        <v>2</v>
      </c>
      <c r="C10" s="47">
        <v>3</v>
      </c>
      <c r="D10" s="47">
        <v>4</v>
      </c>
      <c r="E10" s="47">
        <v>5</v>
      </c>
      <c r="F10" s="17">
        <v>6</v>
      </c>
      <c r="G10" s="18">
        <v>7</v>
      </c>
      <c r="H10" s="12"/>
    </row>
    <row r="11" spans="1:9">
      <c r="A11" s="53" t="s">
        <v>23</v>
      </c>
      <c r="B11" s="54"/>
      <c r="C11" s="54"/>
      <c r="D11" s="54"/>
      <c r="E11" s="54"/>
      <c r="F11" s="54"/>
      <c r="G11" s="55"/>
      <c r="H11" s="12"/>
    </row>
    <row r="12" spans="1:9" ht="15" customHeight="1">
      <c r="A12" s="48"/>
      <c r="B12" s="56" t="s">
        <v>24</v>
      </c>
      <c r="C12" s="56"/>
      <c r="D12" s="56"/>
      <c r="E12" s="56"/>
      <c r="F12" s="56"/>
      <c r="G12" s="57"/>
      <c r="H12" s="12"/>
      <c r="I12" s="4" t="s">
        <v>68</v>
      </c>
    </row>
    <row r="13" spans="1:9">
      <c r="A13" s="45" t="s">
        <v>7</v>
      </c>
      <c r="B13" s="59" t="s">
        <v>25</v>
      </c>
      <c r="C13" s="60"/>
      <c r="D13" s="60"/>
      <c r="E13" s="60"/>
      <c r="F13" s="60"/>
      <c r="G13" s="61"/>
      <c r="H13" s="12"/>
    </row>
    <row r="14" spans="1:9">
      <c r="A14" s="19">
        <v>1</v>
      </c>
      <c r="B14" s="20" t="s">
        <v>27</v>
      </c>
      <c r="C14" s="21" t="s">
        <v>126</v>
      </c>
      <c r="D14" s="22" t="s">
        <v>3</v>
      </c>
      <c r="E14" s="23">
        <v>0.76</v>
      </c>
      <c r="F14" s="24"/>
      <c r="G14" s="24"/>
      <c r="H14" s="12"/>
    </row>
    <row r="15" spans="1:9">
      <c r="A15" s="45" t="s">
        <v>8</v>
      </c>
      <c r="B15" s="59" t="s">
        <v>26</v>
      </c>
      <c r="C15" s="60"/>
      <c r="D15" s="60"/>
      <c r="E15" s="60"/>
      <c r="F15" s="60"/>
      <c r="G15" s="61"/>
      <c r="H15" s="12"/>
    </row>
    <row r="16" spans="1:9" ht="39.6">
      <c r="A16" s="19">
        <f>A14+1</f>
        <v>2</v>
      </c>
      <c r="B16" s="20" t="s">
        <v>28</v>
      </c>
      <c r="C16" s="21" t="s">
        <v>133</v>
      </c>
      <c r="D16" s="22" t="s">
        <v>15</v>
      </c>
      <c r="E16" s="23">
        <f>0.1*5428</f>
        <v>542.80000000000007</v>
      </c>
      <c r="F16" s="24"/>
      <c r="G16" s="24"/>
      <c r="H16" s="12"/>
    </row>
    <row r="17" spans="1:8" ht="52.8">
      <c r="A17" s="19">
        <f>A16+1</f>
        <v>3</v>
      </c>
      <c r="B17" s="20" t="s">
        <v>28</v>
      </c>
      <c r="C17" s="21" t="s">
        <v>149</v>
      </c>
      <c r="D17" s="22" t="s">
        <v>15</v>
      </c>
      <c r="E17" s="23">
        <f>0.9*5428</f>
        <v>4885.2</v>
      </c>
      <c r="F17" s="24"/>
      <c r="G17" s="24"/>
      <c r="H17" s="12"/>
    </row>
    <row r="18" spans="1:8" ht="26.4">
      <c r="A18" s="19">
        <f t="shared" ref="A18:A20" si="0">A17+1</f>
        <v>4</v>
      </c>
      <c r="B18" s="20" t="s">
        <v>28</v>
      </c>
      <c r="C18" s="21" t="s">
        <v>134</v>
      </c>
      <c r="D18" s="22" t="s">
        <v>15</v>
      </c>
      <c r="E18" s="23">
        <v>13</v>
      </c>
      <c r="F18" s="24"/>
      <c r="G18" s="24"/>
      <c r="H18" s="12"/>
    </row>
    <row r="19" spans="1:8" ht="39.6">
      <c r="A19" s="19">
        <f t="shared" si="0"/>
        <v>5</v>
      </c>
      <c r="B19" s="20" t="s">
        <v>28</v>
      </c>
      <c r="C19" s="21" t="s">
        <v>135</v>
      </c>
      <c r="D19" s="22" t="s">
        <v>15</v>
      </c>
      <c r="E19" s="25">
        <v>11</v>
      </c>
      <c r="F19" s="26"/>
      <c r="G19" s="26"/>
      <c r="H19" s="12"/>
    </row>
    <row r="20" spans="1:8" ht="26.4">
      <c r="A20" s="19">
        <f t="shared" si="0"/>
        <v>6</v>
      </c>
      <c r="B20" s="20" t="s">
        <v>28</v>
      </c>
      <c r="C20" s="21" t="s">
        <v>131</v>
      </c>
      <c r="D20" s="22" t="s">
        <v>12</v>
      </c>
      <c r="E20" s="23">
        <v>274</v>
      </c>
      <c r="F20" s="24"/>
      <c r="G20" s="24"/>
      <c r="H20" s="12"/>
    </row>
    <row r="21" spans="1:8" ht="15" customHeight="1">
      <c r="A21" s="49"/>
      <c r="B21" s="56" t="s">
        <v>29</v>
      </c>
      <c r="C21" s="56"/>
      <c r="D21" s="56"/>
      <c r="E21" s="56"/>
      <c r="F21" s="56"/>
      <c r="G21" s="57"/>
      <c r="H21" s="12"/>
    </row>
    <row r="22" spans="1:8">
      <c r="A22" s="45" t="s">
        <v>14</v>
      </c>
      <c r="B22" s="59" t="s">
        <v>30</v>
      </c>
      <c r="C22" s="60"/>
      <c r="D22" s="60"/>
      <c r="E22" s="60"/>
      <c r="F22" s="60"/>
      <c r="G22" s="61"/>
      <c r="H22" s="12"/>
    </row>
    <row r="23" spans="1:8">
      <c r="A23" s="19">
        <f>A20+1</f>
        <v>7</v>
      </c>
      <c r="B23" s="20" t="s">
        <v>31</v>
      </c>
      <c r="C23" s="21" t="s">
        <v>32</v>
      </c>
      <c r="D23" s="22" t="s">
        <v>18</v>
      </c>
      <c r="E23" s="23">
        <v>30</v>
      </c>
      <c r="F23" s="24"/>
      <c r="G23" s="24"/>
      <c r="H23" s="12"/>
    </row>
    <row r="24" spans="1:8">
      <c r="A24" s="27">
        <f>A23+1</f>
        <v>8</v>
      </c>
      <c r="B24" s="20" t="s">
        <v>31</v>
      </c>
      <c r="C24" s="28" t="s">
        <v>33</v>
      </c>
      <c r="D24" s="22" t="s">
        <v>18</v>
      </c>
      <c r="E24" s="29">
        <v>14</v>
      </c>
      <c r="F24" s="26"/>
      <c r="G24" s="26"/>
      <c r="H24" s="12"/>
    </row>
    <row r="25" spans="1:8">
      <c r="A25" s="27">
        <f t="shared" ref="A25:A27" si="1">A24+1</f>
        <v>9</v>
      </c>
      <c r="B25" s="20" t="s">
        <v>31</v>
      </c>
      <c r="C25" s="21" t="s">
        <v>34</v>
      </c>
      <c r="D25" s="22" t="s">
        <v>18</v>
      </c>
      <c r="E25" s="23">
        <v>4</v>
      </c>
      <c r="F25" s="24"/>
      <c r="G25" s="24"/>
      <c r="H25" s="12"/>
    </row>
    <row r="26" spans="1:8">
      <c r="A26" s="27">
        <f t="shared" si="1"/>
        <v>10</v>
      </c>
      <c r="B26" s="20" t="s">
        <v>31</v>
      </c>
      <c r="C26" s="28" t="s">
        <v>81</v>
      </c>
      <c r="D26" s="22" t="s">
        <v>18</v>
      </c>
      <c r="E26" s="29">
        <v>31</v>
      </c>
      <c r="F26" s="26"/>
      <c r="G26" s="26"/>
      <c r="H26" s="12"/>
    </row>
    <row r="27" spans="1:8">
      <c r="A27" s="27">
        <f t="shared" si="1"/>
        <v>11</v>
      </c>
      <c r="B27" s="20" t="s">
        <v>31</v>
      </c>
      <c r="C27" s="21" t="s">
        <v>82</v>
      </c>
      <c r="D27" s="22" t="s">
        <v>18</v>
      </c>
      <c r="E27" s="23">
        <v>29</v>
      </c>
      <c r="F27" s="24"/>
      <c r="G27" s="24"/>
      <c r="H27" s="12"/>
    </row>
    <row r="28" spans="1:8" ht="15" customHeight="1">
      <c r="A28" s="49"/>
      <c r="B28" s="56" t="s">
        <v>35</v>
      </c>
      <c r="C28" s="56"/>
      <c r="D28" s="56"/>
      <c r="E28" s="56"/>
      <c r="F28" s="56"/>
      <c r="G28" s="57"/>
      <c r="H28" s="12"/>
    </row>
    <row r="29" spans="1:8">
      <c r="A29" s="45" t="s">
        <v>9</v>
      </c>
      <c r="B29" s="59" t="s">
        <v>36</v>
      </c>
      <c r="C29" s="60"/>
      <c r="D29" s="60"/>
      <c r="E29" s="60"/>
      <c r="F29" s="60"/>
      <c r="G29" s="61"/>
      <c r="H29" s="12"/>
    </row>
    <row r="30" spans="1:8">
      <c r="A30" s="30">
        <f>A27+1</f>
        <v>12</v>
      </c>
      <c r="B30" s="31" t="s">
        <v>37</v>
      </c>
      <c r="C30" s="28" t="s">
        <v>84</v>
      </c>
      <c r="D30" s="32" t="s">
        <v>15</v>
      </c>
      <c r="E30" s="29">
        <v>5428</v>
      </c>
      <c r="F30" s="26"/>
      <c r="G30" s="26"/>
      <c r="H30" s="12"/>
    </row>
    <row r="31" spans="1:8" ht="14.4" customHeight="1">
      <c r="A31" s="30">
        <f>A30+1</f>
        <v>13</v>
      </c>
      <c r="B31" s="31" t="s">
        <v>37</v>
      </c>
      <c r="C31" s="28" t="s">
        <v>38</v>
      </c>
      <c r="D31" s="32" t="s">
        <v>13</v>
      </c>
      <c r="E31" s="29">
        <v>1628</v>
      </c>
      <c r="F31" s="26"/>
      <c r="G31" s="26"/>
      <c r="H31" s="12"/>
    </row>
    <row r="32" spans="1:8">
      <c r="A32" s="45" t="s">
        <v>10</v>
      </c>
      <c r="B32" s="59" t="s">
        <v>39</v>
      </c>
      <c r="C32" s="60"/>
      <c r="D32" s="60"/>
      <c r="E32" s="60"/>
      <c r="F32" s="60"/>
      <c r="G32" s="61"/>
      <c r="H32" s="12"/>
    </row>
    <row r="33" spans="1:8">
      <c r="A33" s="30">
        <f>A31+1</f>
        <v>14</v>
      </c>
      <c r="B33" s="31" t="s">
        <v>40</v>
      </c>
      <c r="C33" s="28" t="s">
        <v>41</v>
      </c>
      <c r="D33" s="32" t="s">
        <v>15</v>
      </c>
      <c r="E33" s="33">
        <v>5428</v>
      </c>
      <c r="F33" s="26"/>
      <c r="G33" s="26"/>
      <c r="H33" s="12"/>
    </row>
    <row r="34" spans="1:8" ht="26.4">
      <c r="A34" s="30">
        <f>A33+1</f>
        <v>15</v>
      </c>
      <c r="B34" s="31" t="s">
        <v>40</v>
      </c>
      <c r="C34" s="28" t="s">
        <v>42</v>
      </c>
      <c r="D34" s="32" t="s">
        <v>15</v>
      </c>
      <c r="E34" s="33">
        <v>5141</v>
      </c>
      <c r="F34" s="26"/>
      <c r="G34" s="26"/>
      <c r="H34" s="12"/>
    </row>
    <row r="35" spans="1:8" ht="26.4">
      <c r="A35" s="30">
        <f t="shared" ref="A35:A36" si="2">A34+1</f>
        <v>16</v>
      </c>
      <c r="B35" s="31" t="s">
        <v>40</v>
      </c>
      <c r="C35" s="21" t="s">
        <v>94</v>
      </c>
      <c r="D35" s="32" t="s">
        <v>15</v>
      </c>
      <c r="E35" s="34">
        <v>5428</v>
      </c>
      <c r="F35" s="24"/>
      <c r="G35" s="24"/>
      <c r="H35" s="12"/>
    </row>
    <row r="36" spans="1:8">
      <c r="A36" s="30">
        <f t="shared" si="2"/>
        <v>17</v>
      </c>
      <c r="B36" s="31" t="s">
        <v>40</v>
      </c>
      <c r="C36" s="28" t="s">
        <v>95</v>
      </c>
      <c r="D36" s="32" t="s">
        <v>15</v>
      </c>
      <c r="E36" s="33">
        <v>5141</v>
      </c>
      <c r="F36" s="26"/>
      <c r="G36" s="26"/>
      <c r="H36" s="12"/>
    </row>
    <row r="37" spans="1:8">
      <c r="A37" s="45" t="s">
        <v>11</v>
      </c>
      <c r="B37" s="59" t="s">
        <v>43</v>
      </c>
      <c r="C37" s="60"/>
      <c r="D37" s="60"/>
      <c r="E37" s="60"/>
      <c r="F37" s="60"/>
      <c r="G37" s="61"/>
      <c r="H37" s="12"/>
    </row>
    <row r="38" spans="1:8" ht="26.4">
      <c r="A38" s="19">
        <f>A36+1</f>
        <v>18</v>
      </c>
      <c r="B38" s="31" t="s">
        <v>44</v>
      </c>
      <c r="C38" s="21" t="s">
        <v>117</v>
      </c>
      <c r="D38" s="22" t="s">
        <v>15</v>
      </c>
      <c r="E38" s="23">
        <v>5428</v>
      </c>
      <c r="F38" s="24"/>
      <c r="G38" s="24"/>
      <c r="H38" s="12"/>
    </row>
    <row r="39" spans="1:8">
      <c r="A39" s="45" t="s">
        <v>16</v>
      </c>
      <c r="B39" s="59" t="s">
        <v>45</v>
      </c>
      <c r="C39" s="60"/>
      <c r="D39" s="60"/>
      <c r="E39" s="60"/>
      <c r="F39" s="60"/>
      <c r="G39" s="61"/>
      <c r="H39" s="12"/>
    </row>
    <row r="40" spans="1:8" ht="27.6" customHeight="1">
      <c r="A40" s="30">
        <f>A38+1</f>
        <v>19</v>
      </c>
      <c r="B40" s="31" t="s">
        <v>46</v>
      </c>
      <c r="C40" s="35" t="s">
        <v>118</v>
      </c>
      <c r="D40" s="32" t="s">
        <v>15</v>
      </c>
      <c r="E40" s="36">
        <v>5141</v>
      </c>
      <c r="F40" s="26"/>
      <c r="G40" s="26"/>
      <c r="H40" s="12"/>
    </row>
    <row r="41" spans="1:8">
      <c r="A41" s="45" t="s">
        <v>20</v>
      </c>
      <c r="B41" s="59" t="s">
        <v>47</v>
      </c>
      <c r="C41" s="60"/>
      <c r="D41" s="60"/>
      <c r="E41" s="60"/>
      <c r="F41" s="60"/>
      <c r="G41" s="61"/>
      <c r="H41" s="12"/>
    </row>
    <row r="42" spans="1:8" ht="26.4">
      <c r="A42" s="30">
        <f>A40+1</f>
        <v>20</v>
      </c>
      <c r="B42" s="31" t="s">
        <v>48</v>
      </c>
      <c r="C42" s="28" t="s">
        <v>125</v>
      </c>
      <c r="D42" s="32" t="s">
        <v>15</v>
      </c>
      <c r="E42" s="25">
        <v>68</v>
      </c>
      <c r="F42" s="26"/>
      <c r="G42" s="26"/>
      <c r="H42" s="12"/>
    </row>
    <row r="43" spans="1:8">
      <c r="A43" s="45" t="s">
        <v>49</v>
      </c>
      <c r="B43" s="59" t="s">
        <v>50</v>
      </c>
      <c r="C43" s="60"/>
      <c r="D43" s="60"/>
      <c r="E43" s="60"/>
      <c r="F43" s="60"/>
      <c r="G43" s="61"/>
      <c r="H43" s="12"/>
    </row>
    <row r="44" spans="1:8">
      <c r="A44" s="30">
        <f>A42+1</f>
        <v>21</v>
      </c>
      <c r="B44" s="31" t="s">
        <v>51</v>
      </c>
      <c r="C44" s="28" t="s">
        <v>120</v>
      </c>
      <c r="D44" s="32" t="s">
        <v>15</v>
      </c>
      <c r="E44" s="25">
        <v>5141</v>
      </c>
      <c r="F44" s="26"/>
      <c r="G44" s="26"/>
      <c r="H44" s="12"/>
    </row>
    <row r="45" spans="1:8">
      <c r="A45" s="45" t="s">
        <v>52</v>
      </c>
      <c r="B45" s="59" t="s">
        <v>55</v>
      </c>
      <c r="C45" s="60"/>
      <c r="D45" s="60"/>
      <c r="E45" s="60"/>
      <c r="F45" s="60"/>
      <c r="G45" s="61"/>
      <c r="H45" s="12"/>
    </row>
    <row r="46" spans="1:8" ht="26.4">
      <c r="A46" s="30">
        <f>A44+1</f>
        <v>22</v>
      </c>
      <c r="B46" s="31" t="s">
        <v>54</v>
      </c>
      <c r="C46" s="28" t="s">
        <v>85</v>
      </c>
      <c r="D46" s="32" t="s">
        <v>15</v>
      </c>
      <c r="E46" s="33">
        <v>136</v>
      </c>
      <c r="F46" s="26"/>
      <c r="G46" s="26"/>
      <c r="H46" s="12"/>
    </row>
    <row r="47" spans="1:8" ht="15" customHeight="1">
      <c r="A47" s="49"/>
      <c r="B47" s="56" t="s">
        <v>60</v>
      </c>
      <c r="C47" s="56"/>
      <c r="D47" s="56"/>
      <c r="E47" s="56"/>
      <c r="F47" s="56"/>
      <c r="G47" s="57"/>
      <c r="H47" s="12"/>
    </row>
    <row r="48" spans="1:8">
      <c r="A48" s="45" t="s">
        <v>53</v>
      </c>
      <c r="B48" s="59" t="s">
        <v>19</v>
      </c>
      <c r="C48" s="60"/>
      <c r="D48" s="60"/>
      <c r="E48" s="60"/>
      <c r="F48" s="60"/>
      <c r="G48" s="61"/>
      <c r="H48" s="12"/>
    </row>
    <row r="49" spans="1:8" ht="26.4">
      <c r="A49" s="19">
        <f>A46+1</f>
        <v>23</v>
      </c>
      <c r="B49" s="20" t="s">
        <v>62</v>
      </c>
      <c r="C49" s="21" t="s">
        <v>63</v>
      </c>
      <c r="D49" s="22" t="s">
        <v>15</v>
      </c>
      <c r="E49" s="34">
        <v>110</v>
      </c>
      <c r="F49" s="24"/>
      <c r="G49" s="24"/>
      <c r="H49" s="12"/>
    </row>
    <row r="50" spans="1:8" ht="15" customHeight="1">
      <c r="A50" s="49"/>
      <c r="B50" s="56" t="s">
        <v>64</v>
      </c>
      <c r="C50" s="56"/>
      <c r="D50" s="56"/>
      <c r="E50" s="56"/>
      <c r="F50" s="56"/>
      <c r="G50" s="57"/>
      <c r="H50" s="12"/>
    </row>
    <row r="51" spans="1:8">
      <c r="A51" s="45" t="s">
        <v>56</v>
      </c>
      <c r="B51" s="59" t="s">
        <v>66</v>
      </c>
      <c r="C51" s="60"/>
      <c r="D51" s="60"/>
      <c r="E51" s="60"/>
      <c r="F51" s="60"/>
      <c r="G51" s="61"/>
      <c r="H51" s="12"/>
    </row>
    <row r="52" spans="1:8" ht="39.6">
      <c r="A52" s="19">
        <f>A49+1</f>
        <v>24</v>
      </c>
      <c r="B52" s="20" t="s">
        <v>67</v>
      </c>
      <c r="C52" s="21" t="s">
        <v>87</v>
      </c>
      <c r="D52" s="22" t="s">
        <v>12</v>
      </c>
      <c r="E52" s="34">
        <v>274</v>
      </c>
      <c r="F52" s="24"/>
      <c r="G52" s="24"/>
      <c r="H52" s="12"/>
    </row>
    <row r="53" spans="1:8">
      <c r="A53" s="45" t="s">
        <v>61</v>
      </c>
      <c r="B53" s="59" t="s">
        <v>71</v>
      </c>
      <c r="C53" s="60"/>
      <c r="D53" s="60"/>
      <c r="E53" s="60"/>
      <c r="F53" s="60"/>
      <c r="G53" s="61"/>
      <c r="H53" s="12"/>
    </row>
    <row r="54" spans="1:8" ht="26.4">
      <c r="A54" s="30">
        <f>A52+1</f>
        <v>25</v>
      </c>
      <c r="B54" s="31" t="s">
        <v>70</v>
      </c>
      <c r="C54" s="28" t="s">
        <v>98</v>
      </c>
      <c r="D54" s="32" t="s">
        <v>15</v>
      </c>
      <c r="E54" s="33">
        <v>432</v>
      </c>
      <c r="F54" s="26"/>
      <c r="G54" s="26"/>
      <c r="H54" s="12"/>
    </row>
    <row r="55" spans="1:8">
      <c r="A55" s="45" t="s">
        <v>65</v>
      </c>
      <c r="B55" s="59" t="s">
        <v>79</v>
      </c>
      <c r="C55" s="60"/>
      <c r="D55" s="60"/>
      <c r="E55" s="60"/>
      <c r="F55" s="60"/>
      <c r="G55" s="61"/>
      <c r="H55" s="12"/>
    </row>
    <row r="56" spans="1:8" ht="39.6">
      <c r="A56" s="19">
        <f>A54+1</f>
        <v>26</v>
      </c>
      <c r="B56" s="20" t="s">
        <v>76</v>
      </c>
      <c r="C56" s="21" t="s">
        <v>90</v>
      </c>
      <c r="D56" s="22" t="s">
        <v>15</v>
      </c>
      <c r="E56" s="34">
        <v>287</v>
      </c>
      <c r="F56" s="24"/>
      <c r="G56" s="24"/>
      <c r="H56" s="12"/>
    </row>
    <row r="57" spans="1:8" s="10" customFormat="1" ht="14.1" customHeight="1">
      <c r="A57" s="62" t="s">
        <v>154</v>
      </c>
      <c r="B57" s="62"/>
      <c r="C57" s="62"/>
      <c r="D57" s="62"/>
      <c r="E57" s="62"/>
      <c r="F57" s="62"/>
      <c r="G57" s="37"/>
      <c r="H57" s="9"/>
    </row>
    <row r="58" spans="1:8" s="10" customFormat="1" ht="14.1" customHeight="1">
      <c r="A58" s="62" t="s">
        <v>21</v>
      </c>
      <c r="B58" s="62"/>
      <c r="C58" s="62"/>
      <c r="D58" s="62"/>
      <c r="E58" s="62"/>
      <c r="F58" s="62"/>
      <c r="G58" s="37"/>
      <c r="H58" s="9"/>
    </row>
    <row r="59" spans="1:8" s="10" customFormat="1" ht="14.1" customHeight="1">
      <c r="A59" s="62" t="s">
        <v>22</v>
      </c>
      <c r="B59" s="62"/>
      <c r="C59" s="62"/>
      <c r="D59" s="62"/>
      <c r="E59" s="62"/>
      <c r="F59" s="62"/>
      <c r="G59" s="37"/>
      <c r="H59" s="9"/>
    </row>
    <row r="60" spans="1:8">
      <c r="A60" s="13"/>
      <c r="B60" s="13"/>
      <c r="C60" s="13"/>
      <c r="D60" s="13"/>
      <c r="E60" s="13"/>
      <c r="F60" s="13"/>
      <c r="G60" s="14"/>
      <c r="H60" s="12"/>
    </row>
    <row r="61" spans="1:8">
      <c r="A61" s="13"/>
      <c r="B61" s="13"/>
      <c r="C61" s="13"/>
      <c r="D61" s="13"/>
      <c r="E61" s="13"/>
      <c r="F61" s="13"/>
      <c r="G61" s="14"/>
      <c r="H61" s="12"/>
    </row>
    <row r="62" spans="1:8" ht="26.4" customHeight="1">
      <c r="A62" s="58" t="s">
        <v>152</v>
      </c>
      <c r="B62" s="58"/>
      <c r="C62" s="58"/>
      <c r="D62" s="58"/>
      <c r="E62" s="58"/>
      <c r="F62" s="58"/>
      <c r="G62" s="58"/>
      <c r="H62" s="12"/>
    </row>
    <row r="63" spans="1:8">
      <c r="A63" s="1"/>
      <c r="B63" s="38"/>
      <c r="C63" s="39"/>
      <c r="D63" s="40"/>
      <c r="E63" s="41"/>
      <c r="F63" s="7"/>
      <c r="G63" s="8"/>
      <c r="H63" s="12"/>
    </row>
    <row r="64" spans="1:8" ht="39.6">
      <c r="A64" s="42" t="s">
        <v>1</v>
      </c>
      <c r="B64" s="43" t="s">
        <v>17</v>
      </c>
      <c r="C64" s="44" t="s">
        <v>0</v>
      </c>
      <c r="D64" s="44" t="s">
        <v>2</v>
      </c>
      <c r="E64" s="44" t="s">
        <v>4</v>
      </c>
      <c r="F64" s="15" t="s">
        <v>6</v>
      </c>
      <c r="G64" s="16" t="s">
        <v>5</v>
      </c>
      <c r="H64" s="12"/>
    </row>
    <row r="65" spans="1:8">
      <c r="A65" s="45">
        <v>1</v>
      </c>
      <c r="B65" s="46">
        <v>2</v>
      </c>
      <c r="C65" s="47">
        <v>3</v>
      </c>
      <c r="D65" s="47">
        <v>4</v>
      </c>
      <c r="E65" s="47">
        <v>5</v>
      </c>
      <c r="F65" s="17">
        <v>6</v>
      </c>
      <c r="G65" s="18">
        <v>7</v>
      </c>
      <c r="H65" s="12"/>
    </row>
    <row r="66" spans="1:8" ht="13.65" customHeight="1">
      <c r="A66" s="53" t="s">
        <v>99</v>
      </c>
      <c r="B66" s="54"/>
      <c r="C66" s="54"/>
      <c r="D66" s="54"/>
      <c r="E66" s="54"/>
      <c r="F66" s="54"/>
      <c r="G66" s="55"/>
      <c r="H66" s="12"/>
    </row>
    <row r="67" spans="1:8" ht="15" customHeight="1">
      <c r="A67" s="48"/>
      <c r="B67" s="56" t="s">
        <v>24</v>
      </c>
      <c r="C67" s="56"/>
      <c r="D67" s="56"/>
      <c r="E67" s="56"/>
      <c r="F67" s="56"/>
      <c r="G67" s="57"/>
      <c r="H67" s="12"/>
    </row>
    <row r="68" spans="1:8" ht="13.65" customHeight="1">
      <c r="A68" s="45" t="s">
        <v>7</v>
      </c>
      <c r="B68" s="59" t="s">
        <v>25</v>
      </c>
      <c r="C68" s="60"/>
      <c r="D68" s="60"/>
      <c r="E68" s="60"/>
      <c r="F68" s="60"/>
      <c r="G68" s="61"/>
      <c r="H68" s="12"/>
    </row>
    <row r="69" spans="1:8">
      <c r="A69" s="19">
        <v>1</v>
      </c>
      <c r="B69" s="20" t="s">
        <v>27</v>
      </c>
      <c r="C69" s="21" t="s">
        <v>126</v>
      </c>
      <c r="D69" s="22" t="s">
        <v>3</v>
      </c>
      <c r="E69" s="23">
        <v>0.4</v>
      </c>
      <c r="F69" s="24"/>
      <c r="G69" s="24"/>
      <c r="H69" s="12"/>
    </row>
    <row r="70" spans="1:8" ht="13.65" customHeight="1">
      <c r="A70" s="45" t="s">
        <v>8</v>
      </c>
      <c r="B70" s="59" t="s">
        <v>100</v>
      </c>
      <c r="C70" s="60"/>
      <c r="D70" s="60"/>
      <c r="E70" s="60"/>
      <c r="F70" s="60"/>
      <c r="G70" s="61"/>
      <c r="H70" s="12"/>
    </row>
    <row r="71" spans="1:8" ht="26.4">
      <c r="A71" s="19">
        <v>2</v>
      </c>
      <c r="B71" s="20" t="s">
        <v>101</v>
      </c>
      <c r="C71" s="21" t="s">
        <v>102</v>
      </c>
      <c r="D71" s="22" t="s">
        <v>18</v>
      </c>
      <c r="E71" s="23">
        <v>1</v>
      </c>
      <c r="F71" s="24"/>
      <c r="G71" s="24"/>
      <c r="H71" s="12"/>
    </row>
    <row r="72" spans="1:8" ht="26.4">
      <c r="A72" s="19">
        <v>3</v>
      </c>
      <c r="B72" s="20" t="s">
        <v>101</v>
      </c>
      <c r="C72" s="21" t="s">
        <v>103</v>
      </c>
      <c r="D72" s="22" t="s">
        <v>93</v>
      </c>
      <c r="E72" s="23">
        <v>2</v>
      </c>
      <c r="F72" s="24"/>
      <c r="G72" s="24"/>
      <c r="H72" s="12"/>
    </row>
    <row r="73" spans="1:8" ht="13.65" customHeight="1">
      <c r="A73" s="45" t="s">
        <v>14</v>
      </c>
      <c r="B73" s="59" t="s">
        <v>26</v>
      </c>
      <c r="C73" s="60"/>
      <c r="D73" s="60"/>
      <c r="E73" s="60"/>
      <c r="F73" s="60"/>
      <c r="G73" s="61"/>
      <c r="H73" s="12"/>
    </row>
    <row r="74" spans="1:8" ht="26.4">
      <c r="A74" s="19">
        <f>A72+1</f>
        <v>4</v>
      </c>
      <c r="B74" s="20" t="s">
        <v>28</v>
      </c>
      <c r="C74" s="21" t="s">
        <v>129</v>
      </c>
      <c r="D74" s="22" t="s">
        <v>15</v>
      </c>
      <c r="E74" s="23">
        <f>750+1820</f>
        <v>2570</v>
      </c>
      <c r="F74" s="24"/>
      <c r="G74" s="24"/>
      <c r="H74" s="12"/>
    </row>
    <row r="75" spans="1:8" ht="31.8" customHeight="1">
      <c r="A75" s="19">
        <f>A74+1</f>
        <v>5</v>
      </c>
      <c r="B75" s="20" t="s">
        <v>28</v>
      </c>
      <c r="C75" s="21" t="s">
        <v>136</v>
      </c>
      <c r="D75" s="22" t="s">
        <v>15</v>
      </c>
      <c r="E75" s="23">
        <f>0.8*750</f>
        <v>600</v>
      </c>
      <c r="F75" s="24"/>
      <c r="G75" s="24"/>
      <c r="H75" s="12"/>
    </row>
    <row r="76" spans="1:8" ht="45" customHeight="1">
      <c r="A76" s="19">
        <f t="shared" ref="A76:A90" si="3">A75+1</f>
        <v>6</v>
      </c>
      <c r="B76" s="20" t="s">
        <v>28</v>
      </c>
      <c r="C76" s="21" t="s">
        <v>148</v>
      </c>
      <c r="D76" s="22" t="s">
        <v>15</v>
      </c>
      <c r="E76" s="23">
        <f>0.2*750</f>
        <v>150</v>
      </c>
      <c r="F76" s="24"/>
      <c r="G76" s="24"/>
      <c r="H76" s="12"/>
    </row>
    <row r="77" spans="1:8" ht="52.8">
      <c r="A77" s="19">
        <f t="shared" si="3"/>
        <v>7</v>
      </c>
      <c r="B77" s="20" t="s">
        <v>28</v>
      </c>
      <c r="C77" s="21" t="s">
        <v>142</v>
      </c>
      <c r="D77" s="22" t="s">
        <v>15</v>
      </c>
      <c r="E77" s="23">
        <v>1820</v>
      </c>
      <c r="F77" s="24"/>
      <c r="G77" s="24"/>
      <c r="H77" s="12"/>
    </row>
    <row r="78" spans="1:8" ht="39.6">
      <c r="A78" s="19">
        <f t="shared" si="3"/>
        <v>8</v>
      </c>
      <c r="B78" s="20" t="s">
        <v>28</v>
      </c>
      <c r="C78" s="28" t="s">
        <v>137</v>
      </c>
      <c r="D78" s="22" t="s">
        <v>15</v>
      </c>
      <c r="E78" s="23">
        <f>0.8*192</f>
        <v>153.60000000000002</v>
      </c>
      <c r="F78" s="24"/>
      <c r="G78" s="24"/>
      <c r="H78" s="12"/>
    </row>
    <row r="79" spans="1:8" ht="39.6">
      <c r="A79" s="19">
        <f t="shared" si="3"/>
        <v>9</v>
      </c>
      <c r="B79" s="20" t="s">
        <v>28</v>
      </c>
      <c r="C79" s="28" t="s">
        <v>147</v>
      </c>
      <c r="D79" s="22" t="s">
        <v>15</v>
      </c>
      <c r="E79" s="23">
        <f>0.2*192</f>
        <v>38.400000000000006</v>
      </c>
      <c r="F79" s="24"/>
      <c r="G79" s="24"/>
      <c r="H79" s="12"/>
    </row>
    <row r="80" spans="1:8" ht="39.6">
      <c r="A80" s="19">
        <f t="shared" si="3"/>
        <v>10</v>
      </c>
      <c r="B80" s="20" t="s">
        <v>28</v>
      </c>
      <c r="C80" s="28" t="s">
        <v>138</v>
      </c>
      <c r="D80" s="22" t="s">
        <v>15</v>
      </c>
      <c r="E80" s="29">
        <f>0.8*82</f>
        <v>65.600000000000009</v>
      </c>
      <c r="F80" s="26"/>
      <c r="G80" s="26"/>
      <c r="H80" s="12"/>
    </row>
    <row r="81" spans="1:8" ht="52.8">
      <c r="A81" s="19">
        <f t="shared" si="3"/>
        <v>11</v>
      </c>
      <c r="B81" s="20" t="s">
        <v>28</v>
      </c>
      <c r="C81" s="28" t="s">
        <v>146</v>
      </c>
      <c r="D81" s="22" t="s">
        <v>15</v>
      </c>
      <c r="E81" s="29">
        <f>0.2*82</f>
        <v>16.400000000000002</v>
      </c>
      <c r="F81" s="26"/>
      <c r="G81" s="26"/>
      <c r="H81" s="12"/>
    </row>
    <row r="82" spans="1:8" ht="26.4">
      <c r="A82" s="19">
        <f t="shared" si="3"/>
        <v>12</v>
      </c>
      <c r="B82" s="20" t="s">
        <v>28</v>
      </c>
      <c r="C82" s="21" t="s">
        <v>139</v>
      </c>
      <c r="D82" s="22" t="s">
        <v>15</v>
      </c>
      <c r="E82" s="23">
        <v>274</v>
      </c>
      <c r="F82" s="24"/>
      <c r="G82" s="24"/>
      <c r="H82" s="12"/>
    </row>
    <row r="83" spans="1:8" ht="39.6">
      <c r="A83" s="19">
        <f t="shared" si="3"/>
        <v>13</v>
      </c>
      <c r="B83" s="20" t="s">
        <v>28</v>
      </c>
      <c r="C83" s="28" t="s">
        <v>140</v>
      </c>
      <c r="D83" s="22" t="s">
        <v>15</v>
      </c>
      <c r="E83" s="25">
        <f>0.8*403</f>
        <v>322.40000000000003</v>
      </c>
      <c r="F83" s="26"/>
      <c r="G83" s="26"/>
      <c r="H83" s="12"/>
    </row>
    <row r="84" spans="1:8" ht="52.8">
      <c r="A84" s="19">
        <f t="shared" si="3"/>
        <v>14</v>
      </c>
      <c r="B84" s="20" t="s">
        <v>28</v>
      </c>
      <c r="C84" s="28" t="s">
        <v>145</v>
      </c>
      <c r="D84" s="22" t="s">
        <v>15</v>
      </c>
      <c r="E84" s="25">
        <f>0.2*403</f>
        <v>80.600000000000009</v>
      </c>
      <c r="F84" s="26"/>
      <c r="G84" s="26"/>
      <c r="H84" s="12"/>
    </row>
    <row r="85" spans="1:8" ht="39.6">
      <c r="A85" s="19">
        <f t="shared" si="3"/>
        <v>15</v>
      </c>
      <c r="B85" s="20" t="s">
        <v>28</v>
      </c>
      <c r="C85" s="28" t="s">
        <v>144</v>
      </c>
      <c r="D85" s="22" t="s">
        <v>15</v>
      </c>
      <c r="E85" s="25">
        <f>0.8*770</f>
        <v>616</v>
      </c>
      <c r="F85" s="26"/>
      <c r="G85" s="26"/>
      <c r="H85" s="12"/>
    </row>
    <row r="86" spans="1:8" ht="52.8">
      <c r="A86" s="19">
        <f t="shared" si="3"/>
        <v>16</v>
      </c>
      <c r="B86" s="20" t="s">
        <v>28</v>
      </c>
      <c r="C86" s="28" t="s">
        <v>143</v>
      </c>
      <c r="D86" s="22" t="s">
        <v>15</v>
      </c>
      <c r="E86" s="25">
        <f>0.2*770</f>
        <v>154</v>
      </c>
      <c r="F86" s="26"/>
      <c r="G86" s="26"/>
      <c r="H86" s="12"/>
    </row>
    <row r="87" spans="1:8" ht="26.4">
      <c r="A87" s="19">
        <f t="shared" si="3"/>
        <v>17</v>
      </c>
      <c r="B87" s="20" t="s">
        <v>28</v>
      </c>
      <c r="C87" s="28" t="s">
        <v>130</v>
      </c>
      <c r="D87" s="22" t="s">
        <v>15</v>
      </c>
      <c r="E87" s="29">
        <v>35</v>
      </c>
      <c r="F87" s="26"/>
      <c r="G87" s="26"/>
      <c r="H87" s="12"/>
    </row>
    <row r="88" spans="1:8" ht="26.4">
      <c r="A88" s="19">
        <f t="shared" si="3"/>
        <v>18</v>
      </c>
      <c r="B88" s="20" t="s">
        <v>28</v>
      </c>
      <c r="C88" s="21" t="s">
        <v>131</v>
      </c>
      <c r="D88" s="22" t="s">
        <v>12</v>
      </c>
      <c r="E88" s="23">
        <v>390</v>
      </c>
      <c r="F88" s="24"/>
      <c r="G88" s="24"/>
      <c r="H88" s="12"/>
    </row>
    <row r="89" spans="1:8" ht="26.4">
      <c r="A89" s="19">
        <f t="shared" si="3"/>
        <v>19</v>
      </c>
      <c r="B89" s="20" t="s">
        <v>28</v>
      </c>
      <c r="C89" s="21" t="s">
        <v>141</v>
      </c>
      <c r="D89" s="22" t="s">
        <v>12</v>
      </c>
      <c r="E89" s="23">
        <v>369</v>
      </c>
      <c r="F89" s="24"/>
      <c r="G89" s="24"/>
      <c r="H89" s="12"/>
    </row>
    <row r="90" spans="1:8" ht="27" customHeight="1">
      <c r="A90" s="19">
        <f t="shared" si="3"/>
        <v>20</v>
      </c>
      <c r="B90" s="20" t="s">
        <v>28</v>
      </c>
      <c r="C90" s="28" t="s">
        <v>132</v>
      </c>
      <c r="D90" s="32" t="s">
        <v>12</v>
      </c>
      <c r="E90" s="25">
        <v>435</v>
      </c>
      <c r="F90" s="26"/>
      <c r="G90" s="26"/>
      <c r="H90" s="12"/>
    </row>
    <row r="91" spans="1:8" ht="15" customHeight="1">
      <c r="A91" s="49"/>
      <c r="B91" s="56" t="s">
        <v>29</v>
      </c>
      <c r="C91" s="56"/>
      <c r="D91" s="56"/>
      <c r="E91" s="56"/>
      <c r="F91" s="56"/>
      <c r="G91" s="57"/>
      <c r="H91" s="12"/>
    </row>
    <row r="92" spans="1:8">
      <c r="A92" s="45" t="s">
        <v>9</v>
      </c>
      <c r="B92" s="59" t="s">
        <v>30</v>
      </c>
      <c r="C92" s="60"/>
      <c r="D92" s="60"/>
      <c r="E92" s="60"/>
      <c r="F92" s="60"/>
      <c r="G92" s="61"/>
      <c r="H92" s="12"/>
    </row>
    <row r="93" spans="1:8" ht="26.4">
      <c r="A93" s="19">
        <f>A90+1</f>
        <v>21</v>
      </c>
      <c r="B93" s="20" t="s">
        <v>31</v>
      </c>
      <c r="C93" s="21" t="s">
        <v>91</v>
      </c>
      <c r="D93" s="22" t="s">
        <v>18</v>
      </c>
      <c r="E93" s="23">
        <v>3</v>
      </c>
      <c r="F93" s="24"/>
      <c r="G93" s="24"/>
      <c r="H93" s="12"/>
    </row>
    <row r="94" spans="1:8">
      <c r="A94" s="27">
        <f>A93+1</f>
        <v>22</v>
      </c>
      <c r="B94" s="20" t="s">
        <v>31</v>
      </c>
      <c r="C94" s="28" t="s">
        <v>97</v>
      </c>
      <c r="D94" s="22" t="s">
        <v>12</v>
      </c>
      <c r="E94" s="29">
        <v>6</v>
      </c>
      <c r="F94" s="26"/>
      <c r="G94" s="26"/>
      <c r="H94" s="12"/>
    </row>
    <row r="95" spans="1:8" ht="26.4">
      <c r="A95" s="27">
        <f t="shared" ref="A95:A102" si="4">A94+1</f>
        <v>23</v>
      </c>
      <c r="B95" s="20" t="s">
        <v>31</v>
      </c>
      <c r="C95" s="28" t="s">
        <v>104</v>
      </c>
      <c r="D95" s="22" t="s">
        <v>105</v>
      </c>
      <c r="E95" s="25">
        <v>1</v>
      </c>
      <c r="F95" s="26"/>
      <c r="G95" s="26"/>
      <c r="H95" s="12"/>
    </row>
    <row r="96" spans="1:8">
      <c r="A96" s="27">
        <f t="shared" si="4"/>
        <v>24</v>
      </c>
      <c r="B96" s="20" t="s">
        <v>31</v>
      </c>
      <c r="C96" s="28" t="s">
        <v>121</v>
      </c>
      <c r="D96" s="22" t="s">
        <v>13</v>
      </c>
      <c r="E96" s="25">
        <v>14</v>
      </c>
      <c r="F96" s="26"/>
      <c r="G96" s="26"/>
      <c r="H96" s="12"/>
    </row>
    <row r="97" spans="1:8">
      <c r="A97" s="27">
        <f t="shared" si="4"/>
        <v>25</v>
      </c>
      <c r="B97" s="20" t="s">
        <v>31</v>
      </c>
      <c r="C97" s="28" t="s">
        <v>92</v>
      </c>
      <c r="D97" s="22" t="s">
        <v>13</v>
      </c>
      <c r="E97" s="25">
        <v>12</v>
      </c>
      <c r="F97" s="26"/>
      <c r="G97" s="26"/>
      <c r="H97" s="12"/>
    </row>
    <row r="98" spans="1:8">
      <c r="A98" s="27">
        <f t="shared" si="4"/>
        <v>26</v>
      </c>
      <c r="B98" s="20" t="s">
        <v>31</v>
      </c>
      <c r="C98" s="21" t="s">
        <v>32</v>
      </c>
      <c r="D98" s="22" t="s">
        <v>93</v>
      </c>
      <c r="E98" s="25">
        <v>17</v>
      </c>
      <c r="F98" s="26"/>
      <c r="G98" s="26"/>
      <c r="H98" s="12"/>
    </row>
    <row r="99" spans="1:8">
      <c r="A99" s="27">
        <f t="shared" si="4"/>
        <v>27</v>
      </c>
      <c r="B99" s="20" t="s">
        <v>31</v>
      </c>
      <c r="C99" s="21" t="s">
        <v>33</v>
      </c>
      <c r="D99" s="22" t="s">
        <v>93</v>
      </c>
      <c r="E99" s="25">
        <v>4</v>
      </c>
      <c r="F99" s="26"/>
      <c r="G99" s="26"/>
      <c r="H99" s="12"/>
    </row>
    <row r="100" spans="1:8">
      <c r="A100" s="27">
        <f t="shared" si="4"/>
        <v>28</v>
      </c>
      <c r="B100" s="20" t="s">
        <v>31</v>
      </c>
      <c r="C100" s="21" t="s">
        <v>34</v>
      </c>
      <c r="D100" s="22" t="s">
        <v>18</v>
      </c>
      <c r="E100" s="23">
        <v>15</v>
      </c>
      <c r="F100" s="24"/>
      <c r="G100" s="24"/>
      <c r="H100" s="12"/>
    </row>
    <row r="101" spans="1:8">
      <c r="A101" s="27">
        <f t="shared" si="4"/>
        <v>29</v>
      </c>
      <c r="B101" s="20" t="s">
        <v>31</v>
      </c>
      <c r="C101" s="28" t="s">
        <v>81</v>
      </c>
      <c r="D101" s="22" t="s">
        <v>18</v>
      </c>
      <c r="E101" s="29">
        <v>32</v>
      </c>
      <c r="F101" s="26"/>
      <c r="G101" s="26"/>
      <c r="H101" s="12"/>
    </row>
    <row r="102" spans="1:8">
      <c r="A102" s="27">
        <f t="shared" si="4"/>
        <v>30</v>
      </c>
      <c r="B102" s="20" t="s">
        <v>31</v>
      </c>
      <c r="C102" s="21" t="s">
        <v>82</v>
      </c>
      <c r="D102" s="22" t="s">
        <v>18</v>
      </c>
      <c r="E102" s="23">
        <v>11</v>
      </c>
      <c r="F102" s="24"/>
      <c r="G102" s="24"/>
      <c r="H102" s="12"/>
    </row>
    <row r="103" spans="1:8" ht="15" customHeight="1">
      <c r="A103" s="49"/>
      <c r="B103" s="56" t="s">
        <v>35</v>
      </c>
      <c r="C103" s="56"/>
      <c r="D103" s="56"/>
      <c r="E103" s="56"/>
      <c r="F103" s="56"/>
      <c r="G103" s="57"/>
      <c r="H103" s="12"/>
    </row>
    <row r="104" spans="1:8">
      <c r="A104" s="45" t="s">
        <v>10</v>
      </c>
      <c r="B104" s="59" t="s">
        <v>36</v>
      </c>
      <c r="C104" s="60"/>
      <c r="D104" s="60"/>
      <c r="E104" s="60"/>
      <c r="F104" s="60"/>
      <c r="G104" s="61"/>
      <c r="H104" s="12"/>
    </row>
    <row r="105" spans="1:8">
      <c r="A105" s="30">
        <f>A102+1</f>
        <v>31</v>
      </c>
      <c r="B105" s="31" t="s">
        <v>37</v>
      </c>
      <c r="C105" s="28" t="s">
        <v>83</v>
      </c>
      <c r="D105" s="32" t="s">
        <v>15</v>
      </c>
      <c r="E105" s="29">
        <v>1480</v>
      </c>
      <c r="F105" s="26"/>
      <c r="G105" s="26"/>
      <c r="H105" s="12"/>
    </row>
    <row r="106" spans="1:8">
      <c r="A106" s="19">
        <f>A105+1</f>
        <v>32</v>
      </c>
      <c r="B106" s="31" t="s">
        <v>37</v>
      </c>
      <c r="C106" s="21" t="s">
        <v>106</v>
      </c>
      <c r="D106" s="22" t="s">
        <v>15</v>
      </c>
      <c r="E106" s="23">
        <v>2570</v>
      </c>
      <c r="F106" s="24"/>
      <c r="G106" s="24"/>
      <c r="H106" s="12"/>
    </row>
    <row r="107" spans="1:8" ht="14.4" customHeight="1">
      <c r="A107" s="19">
        <f>A106+1</f>
        <v>33</v>
      </c>
      <c r="B107" s="31" t="s">
        <v>37</v>
      </c>
      <c r="C107" s="28" t="s">
        <v>38</v>
      </c>
      <c r="D107" s="32" t="s">
        <v>13</v>
      </c>
      <c r="E107" s="29">
        <v>736</v>
      </c>
      <c r="F107" s="26"/>
      <c r="G107" s="26"/>
      <c r="H107" s="12"/>
    </row>
    <row r="108" spans="1:8">
      <c r="A108" s="45" t="s">
        <v>11</v>
      </c>
      <c r="B108" s="59" t="s">
        <v>39</v>
      </c>
      <c r="C108" s="60"/>
      <c r="D108" s="60"/>
      <c r="E108" s="60"/>
      <c r="F108" s="60"/>
      <c r="G108" s="61"/>
      <c r="H108" s="12"/>
    </row>
    <row r="109" spans="1:8">
      <c r="A109" s="30">
        <f>A107+1</f>
        <v>34</v>
      </c>
      <c r="B109" s="31" t="s">
        <v>40</v>
      </c>
      <c r="C109" s="28" t="s">
        <v>41</v>
      </c>
      <c r="D109" s="32" t="s">
        <v>15</v>
      </c>
      <c r="E109" s="33">
        <v>2420</v>
      </c>
      <c r="F109" s="26"/>
      <c r="G109" s="26"/>
      <c r="H109" s="12"/>
    </row>
    <row r="110" spans="1:8" ht="26.4">
      <c r="A110" s="30">
        <f>A109+1</f>
        <v>35</v>
      </c>
      <c r="B110" s="31" t="s">
        <v>40</v>
      </c>
      <c r="C110" s="28" t="s">
        <v>42</v>
      </c>
      <c r="D110" s="32" t="s">
        <v>15</v>
      </c>
      <c r="E110" s="33">
        <v>2420</v>
      </c>
      <c r="F110" s="26"/>
      <c r="G110" s="26"/>
      <c r="H110" s="12"/>
    </row>
    <row r="111" spans="1:8" ht="26.4">
      <c r="A111" s="30">
        <f t="shared" ref="A111:A112" si="5">A110+1</f>
        <v>36</v>
      </c>
      <c r="B111" s="31" t="s">
        <v>40</v>
      </c>
      <c r="C111" s="21" t="s">
        <v>94</v>
      </c>
      <c r="D111" s="32" t="s">
        <v>15</v>
      </c>
      <c r="E111" s="34">
        <v>2420</v>
      </c>
      <c r="F111" s="24"/>
      <c r="G111" s="24"/>
      <c r="H111" s="12"/>
    </row>
    <row r="112" spans="1:8">
      <c r="A112" s="30">
        <f t="shared" si="5"/>
        <v>37</v>
      </c>
      <c r="B112" s="31" t="s">
        <v>40</v>
      </c>
      <c r="C112" s="28" t="s">
        <v>95</v>
      </c>
      <c r="D112" s="32" t="s">
        <v>15</v>
      </c>
      <c r="E112" s="33">
        <v>2420</v>
      </c>
      <c r="F112" s="26"/>
      <c r="G112" s="26"/>
      <c r="H112" s="12"/>
    </row>
    <row r="113" spans="1:8">
      <c r="A113" s="45" t="s">
        <v>16</v>
      </c>
      <c r="B113" s="59" t="s">
        <v>43</v>
      </c>
      <c r="C113" s="60"/>
      <c r="D113" s="60"/>
      <c r="E113" s="60"/>
      <c r="F113" s="60"/>
      <c r="G113" s="61"/>
      <c r="H113" s="12"/>
    </row>
    <row r="114" spans="1:8" ht="26.4">
      <c r="A114" s="30">
        <f>A112+1</f>
        <v>38</v>
      </c>
      <c r="B114" s="31" t="s">
        <v>44</v>
      </c>
      <c r="C114" s="28" t="s">
        <v>116</v>
      </c>
      <c r="D114" s="32" t="s">
        <v>15</v>
      </c>
      <c r="E114" s="25">
        <v>1495</v>
      </c>
      <c r="F114" s="26"/>
      <c r="G114" s="26"/>
      <c r="H114" s="12"/>
    </row>
    <row r="115" spans="1:8" ht="26.4">
      <c r="A115" s="19">
        <f>A114+1</f>
        <v>39</v>
      </c>
      <c r="B115" s="31" t="s">
        <v>44</v>
      </c>
      <c r="C115" s="21" t="s">
        <v>117</v>
      </c>
      <c r="D115" s="22" t="s">
        <v>15</v>
      </c>
      <c r="E115" s="23">
        <v>2420</v>
      </c>
      <c r="F115" s="24"/>
      <c r="G115" s="24"/>
      <c r="H115" s="12"/>
    </row>
    <row r="116" spans="1:8">
      <c r="A116" s="45" t="s">
        <v>20</v>
      </c>
      <c r="B116" s="59" t="s">
        <v>45</v>
      </c>
      <c r="C116" s="60"/>
      <c r="D116" s="60"/>
      <c r="E116" s="60"/>
      <c r="F116" s="60"/>
      <c r="G116" s="61"/>
      <c r="H116" s="12"/>
    </row>
    <row r="117" spans="1:8" ht="27.6" customHeight="1">
      <c r="A117" s="30">
        <f>A115+1</f>
        <v>40</v>
      </c>
      <c r="B117" s="31" t="s">
        <v>46</v>
      </c>
      <c r="C117" s="35" t="s">
        <v>118</v>
      </c>
      <c r="D117" s="32" t="s">
        <v>15</v>
      </c>
      <c r="E117" s="25">
        <v>2420</v>
      </c>
      <c r="F117" s="26"/>
      <c r="G117" s="26"/>
      <c r="H117" s="12"/>
    </row>
    <row r="118" spans="1:8">
      <c r="A118" s="45" t="s">
        <v>49</v>
      </c>
      <c r="B118" s="59" t="s">
        <v>47</v>
      </c>
      <c r="C118" s="60"/>
      <c r="D118" s="60"/>
      <c r="E118" s="60"/>
      <c r="F118" s="60"/>
      <c r="G118" s="61"/>
      <c r="H118" s="12"/>
    </row>
    <row r="119" spans="1:8" ht="26.4">
      <c r="A119" s="30">
        <f>A117+1</f>
        <v>41</v>
      </c>
      <c r="B119" s="31" t="s">
        <v>48</v>
      </c>
      <c r="C119" s="28" t="s">
        <v>124</v>
      </c>
      <c r="D119" s="32" t="s">
        <v>15</v>
      </c>
      <c r="E119" s="25">
        <v>27</v>
      </c>
      <c r="F119" s="26"/>
      <c r="G119" s="26"/>
      <c r="H119" s="12"/>
    </row>
    <row r="120" spans="1:8">
      <c r="A120" s="45" t="s">
        <v>52</v>
      </c>
      <c r="B120" s="59" t="s">
        <v>50</v>
      </c>
      <c r="C120" s="60"/>
      <c r="D120" s="60"/>
      <c r="E120" s="60"/>
      <c r="F120" s="60"/>
      <c r="G120" s="61"/>
      <c r="H120" s="12"/>
    </row>
    <row r="121" spans="1:8">
      <c r="A121" s="30">
        <f>A119+1</f>
        <v>42</v>
      </c>
      <c r="B121" s="31" t="s">
        <v>51</v>
      </c>
      <c r="C121" s="28" t="s">
        <v>120</v>
      </c>
      <c r="D121" s="32" t="s">
        <v>15</v>
      </c>
      <c r="E121" s="25">
        <v>2420</v>
      </c>
      <c r="F121" s="26"/>
      <c r="G121" s="26"/>
      <c r="H121" s="12"/>
    </row>
    <row r="122" spans="1:8">
      <c r="A122" s="45" t="s">
        <v>53</v>
      </c>
      <c r="B122" s="59" t="s">
        <v>55</v>
      </c>
      <c r="C122" s="60"/>
      <c r="D122" s="60"/>
      <c r="E122" s="60"/>
      <c r="F122" s="60"/>
      <c r="G122" s="61"/>
      <c r="H122" s="12"/>
    </row>
    <row r="123" spans="1:8" ht="26.4">
      <c r="A123" s="30">
        <f>A121+1</f>
        <v>43</v>
      </c>
      <c r="B123" s="31" t="s">
        <v>54</v>
      </c>
      <c r="C123" s="28" t="s">
        <v>85</v>
      </c>
      <c r="D123" s="32" t="s">
        <v>15</v>
      </c>
      <c r="E123" s="33">
        <v>54</v>
      </c>
      <c r="F123" s="26"/>
      <c r="G123" s="26"/>
      <c r="H123" s="12"/>
    </row>
    <row r="124" spans="1:8" ht="15" customHeight="1">
      <c r="A124" s="49"/>
      <c r="B124" s="56" t="s">
        <v>57</v>
      </c>
      <c r="C124" s="56"/>
      <c r="D124" s="56"/>
      <c r="E124" s="56"/>
      <c r="F124" s="56"/>
      <c r="G124" s="57"/>
      <c r="H124" s="12"/>
    </row>
    <row r="125" spans="1:8">
      <c r="A125" s="45" t="s">
        <v>56</v>
      </c>
      <c r="B125" s="59" t="s">
        <v>58</v>
      </c>
      <c r="C125" s="60"/>
      <c r="D125" s="60"/>
      <c r="E125" s="60"/>
      <c r="F125" s="60"/>
      <c r="G125" s="61"/>
      <c r="H125" s="12"/>
    </row>
    <row r="126" spans="1:8">
      <c r="A126" s="30">
        <f>A123+1</f>
        <v>44</v>
      </c>
      <c r="B126" s="31" t="s">
        <v>59</v>
      </c>
      <c r="C126" s="28" t="s">
        <v>86</v>
      </c>
      <c r="D126" s="32" t="s">
        <v>15</v>
      </c>
      <c r="E126" s="33">
        <v>550</v>
      </c>
      <c r="F126" s="26"/>
      <c r="G126" s="26"/>
      <c r="H126" s="12"/>
    </row>
    <row r="127" spans="1:8" ht="15" customHeight="1">
      <c r="A127" s="49"/>
      <c r="B127" s="56" t="s">
        <v>60</v>
      </c>
      <c r="C127" s="56"/>
      <c r="D127" s="56"/>
      <c r="E127" s="56"/>
      <c r="F127" s="56"/>
      <c r="G127" s="57"/>
      <c r="H127" s="12"/>
    </row>
    <row r="128" spans="1:8">
      <c r="A128" s="45" t="s">
        <v>61</v>
      </c>
      <c r="B128" s="59" t="s">
        <v>19</v>
      </c>
      <c r="C128" s="60"/>
      <c r="D128" s="60"/>
      <c r="E128" s="60"/>
      <c r="F128" s="60"/>
      <c r="G128" s="61"/>
      <c r="H128" s="12"/>
    </row>
    <row r="129" spans="1:8" ht="26.4">
      <c r="A129" s="30">
        <f>A126+1</f>
        <v>45</v>
      </c>
      <c r="B129" s="20" t="s">
        <v>62</v>
      </c>
      <c r="C129" s="21" t="s">
        <v>63</v>
      </c>
      <c r="D129" s="22" t="s">
        <v>15</v>
      </c>
      <c r="E129" s="34">
        <v>68</v>
      </c>
      <c r="F129" s="24"/>
      <c r="G129" s="24"/>
      <c r="H129" s="12"/>
    </row>
    <row r="130" spans="1:8" ht="15" customHeight="1">
      <c r="A130" s="49"/>
      <c r="B130" s="56" t="s">
        <v>64</v>
      </c>
      <c r="C130" s="56"/>
      <c r="D130" s="56"/>
      <c r="E130" s="56"/>
      <c r="F130" s="56"/>
      <c r="G130" s="57"/>
      <c r="H130" s="12"/>
    </row>
    <row r="131" spans="1:8">
      <c r="A131" s="45" t="s">
        <v>65</v>
      </c>
      <c r="B131" s="59" t="s">
        <v>66</v>
      </c>
      <c r="C131" s="60"/>
      <c r="D131" s="60"/>
      <c r="E131" s="60"/>
      <c r="F131" s="60"/>
      <c r="G131" s="61"/>
      <c r="H131" s="12"/>
    </row>
    <row r="132" spans="1:8" ht="52.65" customHeight="1">
      <c r="A132" s="30">
        <f>A129+1</f>
        <v>46</v>
      </c>
      <c r="B132" s="20" t="s">
        <v>67</v>
      </c>
      <c r="C132" s="21" t="s">
        <v>87</v>
      </c>
      <c r="D132" s="22" t="s">
        <v>12</v>
      </c>
      <c r="E132" s="34">
        <v>375</v>
      </c>
      <c r="F132" s="24"/>
      <c r="G132" s="24"/>
      <c r="H132" s="12"/>
    </row>
    <row r="133" spans="1:8" ht="39.6">
      <c r="A133" s="30">
        <f>A132+1</f>
        <v>47</v>
      </c>
      <c r="B133" s="20" t="s">
        <v>67</v>
      </c>
      <c r="C133" s="28" t="s">
        <v>88</v>
      </c>
      <c r="D133" s="32" t="s">
        <v>12</v>
      </c>
      <c r="E133" s="33">
        <v>208</v>
      </c>
      <c r="F133" s="26"/>
      <c r="G133" s="26"/>
      <c r="H133" s="12"/>
    </row>
    <row r="134" spans="1:8" ht="39.6">
      <c r="A134" s="30">
        <f t="shared" ref="A134:A135" si="6">A133+1</f>
        <v>48</v>
      </c>
      <c r="B134" s="20" t="s">
        <v>67</v>
      </c>
      <c r="C134" s="21" t="s">
        <v>89</v>
      </c>
      <c r="D134" s="22" t="s">
        <v>12</v>
      </c>
      <c r="E134" s="34">
        <v>56</v>
      </c>
      <c r="F134" s="24"/>
      <c r="G134" s="24"/>
      <c r="H134" s="12"/>
    </row>
    <row r="135" spans="1:8" ht="39.6">
      <c r="A135" s="30">
        <f t="shared" si="6"/>
        <v>49</v>
      </c>
      <c r="B135" s="20" t="s">
        <v>67</v>
      </c>
      <c r="C135" s="28" t="s">
        <v>107</v>
      </c>
      <c r="D135" s="32" t="s">
        <v>12</v>
      </c>
      <c r="E135" s="33">
        <v>125</v>
      </c>
      <c r="F135" s="26"/>
      <c r="G135" s="26"/>
      <c r="H135" s="12"/>
    </row>
    <row r="136" spans="1:8">
      <c r="A136" s="45" t="s">
        <v>69</v>
      </c>
      <c r="B136" s="59" t="s">
        <v>108</v>
      </c>
      <c r="C136" s="60"/>
      <c r="D136" s="60"/>
      <c r="E136" s="60"/>
      <c r="F136" s="60"/>
      <c r="G136" s="61"/>
      <c r="H136" s="12"/>
    </row>
    <row r="137" spans="1:8" ht="39.6">
      <c r="A137" s="30">
        <f>A135+1</f>
        <v>50</v>
      </c>
      <c r="B137" s="31" t="s">
        <v>109</v>
      </c>
      <c r="C137" s="28" t="s">
        <v>122</v>
      </c>
      <c r="D137" s="32" t="s">
        <v>15</v>
      </c>
      <c r="E137" s="33">
        <v>1227</v>
      </c>
      <c r="F137" s="26"/>
      <c r="G137" s="26"/>
      <c r="H137" s="12"/>
    </row>
    <row r="138" spans="1:8">
      <c r="A138" s="45" t="s">
        <v>72</v>
      </c>
      <c r="B138" s="59" t="s">
        <v>73</v>
      </c>
      <c r="C138" s="60"/>
      <c r="D138" s="60"/>
      <c r="E138" s="60"/>
      <c r="F138" s="60"/>
      <c r="G138" s="61"/>
      <c r="H138" s="12"/>
    </row>
    <row r="139" spans="1:8" ht="26.4">
      <c r="A139" s="30">
        <f>A137+1</f>
        <v>51</v>
      </c>
      <c r="B139" s="31" t="s">
        <v>74</v>
      </c>
      <c r="C139" s="28" t="s">
        <v>119</v>
      </c>
      <c r="D139" s="32" t="s">
        <v>12</v>
      </c>
      <c r="E139" s="33">
        <v>725</v>
      </c>
      <c r="F139" s="26"/>
      <c r="G139" s="26"/>
      <c r="H139" s="12"/>
    </row>
    <row r="140" spans="1:8">
      <c r="A140" s="45" t="s">
        <v>75</v>
      </c>
      <c r="B140" s="59" t="s">
        <v>77</v>
      </c>
      <c r="C140" s="60"/>
      <c r="D140" s="60"/>
      <c r="E140" s="60"/>
      <c r="F140" s="60"/>
      <c r="G140" s="61"/>
      <c r="H140" s="12"/>
    </row>
    <row r="141" spans="1:8" ht="52.8">
      <c r="A141" s="30">
        <f>A139+1</f>
        <v>52</v>
      </c>
      <c r="B141" s="31" t="s">
        <v>96</v>
      </c>
      <c r="C141" s="28" t="s">
        <v>123</v>
      </c>
      <c r="D141" s="32" t="s">
        <v>15</v>
      </c>
      <c r="E141" s="33">
        <v>268</v>
      </c>
      <c r="F141" s="26"/>
      <c r="G141" s="26"/>
      <c r="H141" s="12"/>
    </row>
    <row r="142" spans="1:8">
      <c r="A142" s="45" t="s">
        <v>78</v>
      </c>
      <c r="B142" s="59" t="s">
        <v>79</v>
      </c>
      <c r="C142" s="60"/>
      <c r="D142" s="60"/>
      <c r="E142" s="60"/>
      <c r="F142" s="60"/>
      <c r="G142" s="61"/>
      <c r="H142" s="12"/>
    </row>
    <row r="143" spans="1:8" ht="39.6">
      <c r="A143" s="30">
        <f>A141+1</f>
        <v>53</v>
      </c>
      <c r="B143" s="20" t="s">
        <v>76</v>
      </c>
      <c r="C143" s="21" t="s">
        <v>90</v>
      </c>
      <c r="D143" s="22" t="s">
        <v>15</v>
      </c>
      <c r="E143" s="34">
        <v>140</v>
      </c>
      <c r="F143" s="24"/>
      <c r="G143" s="24"/>
      <c r="H143" s="12"/>
    </row>
    <row r="144" spans="1:8" ht="15" customHeight="1">
      <c r="A144" s="49"/>
      <c r="B144" s="56" t="s">
        <v>110</v>
      </c>
      <c r="C144" s="56"/>
      <c r="D144" s="56"/>
      <c r="E144" s="56"/>
      <c r="F144" s="56"/>
      <c r="G144" s="57"/>
      <c r="H144" s="12"/>
    </row>
    <row r="145" spans="1:8">
      <c r="A145" s="45" t="s">
        <v>80</v>
      </c>
      <c r="B145" s="59" t="s">
        <v>111</v>
      </c>
      <c r="C145" s="60"/>
      <c r="D145" s="60"/>
      <c r="E145" s="60"/>
      <c r="F145" s="60"/>
      <c r="G145" s="61"/>
      <c r="H145" s="12"/>
    </row>
    <row r="146" spans="1:8" ht="26.4">
      <c r="A146" s="19">
        <f>A143+1</f>
        <v>54</v>
      </c>
      <c r="B146" s="20" t="s">
        <v>112</v>
      </c>
      <c r="C146" s="21" t="s">
        <v>115</v>
      </c>
      <c r="D146" s="22" t="s">
        <v>113</v>
      </c>
      <c r="E146" s="34">
        <v>3</v>
      </c>
      <c r="F146" s="24"/>
      <c r="G146" s="24"/>
      <c r="H146" s="12"/>
    </row>
    <row r="147" spans="1:8" ht="39.6">
      <c r="A147" s="19">
        <f>A146+1</f>
        <v>55</v>
      </c>
      <c r="B147" s="20" t="s">
        <v>112</v>
      </c>
      <c r="C147" s="21" t="s">
        <v>114</v>
      </c>
      <c r="D147" s="22" t="s">
        <v>113</v>
      </c>
      <c r="E147" s="34">
        <v>3</v>
      </c>
      <c r="F147" s="24"/>
      <c r="G147" s="24"/>
      <c r="H147" s="12"/>
    </row>
    <row r="148" spans="1:8" s="10" customFormat="1" ht="14.1" customHeight="1">
      <c r="A148" s="62" t="s">
        <v>153</v>
      </c>
      <c r="B148" s="62"/>
      <c r="C148" s="62"/>
      <c r="D148" s="62"/>
      <c r="E148" s="62"/>
      <c r="F148" s="62"/>
      <c r="G148" s="37"/>
      <c r="H148" s="9"/>
    </row>
    <row r="149" spans="1:8" s="10" customFormat="1" ht="14.1" customHeight="1">
      <c r="A149" s="62" t="s">
        <v>127</v>
      </c>
      <c r="B149" s="62"/>
      <c r="C149" s="62"/>
      <c r="D149" s="62"/>
      <c r="E149" s="62"/>
      <c r="F149" s="62"/>
      <c r="G149" s="37"/>
      <c r="H149" s="9"/>
    </row>
    <row r="150" spans="1:8" s="10" customFormat="1" ht="14.1" customHeight="1">
      <c r="A150" s="62" t="s">
        <v>128</v>
      </c>
      <c r="B150" s="62"/>
      <c r="C150" s="62"/>
      <c r="D150" s="62"/>
      <c r="E150" s="62"/>
      <c r="F150" s="62"/>
      <c r="G150" s="37"/>
      <c r="H150" s="9"/>
    </row>
  </sheetData>
  <mergeCells count="57">
    <mergeCell ref="A150:F150"/>
    <mergeCell ref="B140:G140"/>
    <mergeCell ref="B142:G142"/>
    <mergeCell ref="B144:G144"/>
    <mergeCell ref="B145:G145"/>
    <mergeCell ref="A148:F148"/>
    <mergeCell ref="A149:F149"/>
    <mergeCell ref="B138:G138"/>
    <mergeCell ref="B116:G116"/>
    <mergeCell ref="B118:G118"/>
    <mergeCell ref="B120:G120"/>
    <mergeCell ref="B122:G122"/>
    <mergeCell ref="B124:G124"/>
    <mergeCell ref="B125:G125"/>
    <mergeCell ref="B127:G127"/>
    <mergeCell ref="B128:G128"/>
    <mergeCell ref="B130:G130"/>
    <mergeCell ref="B131:G131"/>
    <mergeCell ref="B136:G136"/>
    <mergeCell ref="B113:G113"/>
    <mergeCell ref="A66:G66"/>
    <mergeCell ref="B67:G67"/>
    <mergeCell ref="B68:G68"/>
    <mergeCell ref="B70:G70"/>
    <mergeCell ref="B73:G73"/>
    <mergeCell ref="B91:G91"/>
    <mergeCell ref="B92:G92"/>
    <mergeCell ref="B103:G103"/>
    <mergeCell ref="B104:G104"/>
    <mergeCell ref="B108:G108"/>
    <mergeCell ref="B47:G47"/>
    <mergeCell ref="B48:G48"/>
    <mergeCell ref="B50:G50"/>
    <mergeCell ref="B51:G51"/>
    <mergeCell ref="B53:G53"/>
    <mergeCell ref="B55:G55"/>
    <mergeCell ref="A58:F58"/>
    <mergeCell ref="A59:F59"/>
    <mergeCell ref="A62:G62"/>
    <mergeCell ref="A57:F57"/>
    <mergeCell ref="B45:G45"/>
    <mergeCell ref="B13:G13"/>
    <mergeCell ref="B15:G15"/>
    <mergeCell ref="B21:G21"/>
    <mergeCell ref="B22:G22"/>
    <mergeCell ref="B28:G28"/>
    <mergeCell ref="B29:G29"/>
    <mergeCell ref="B32:G32"/>
    <mergeCell ref="B37:G37"/>
    <mergeCell ref="B39:G39"/>
    <mergeCell ref="B41:G41"/>
    <mergeCell ref="B43:G43"/>
    <mergeCell ref="E1:G3"/>
    <mergeCell ref="A4:G5"/>
    <mergeCell ref="A11:G11"/>
    <mergeCell ref="B12:G12"/>
    <mergeCell ref="A7:G7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zmiana</vt:lpstr>
    </vt:vector>
  </TitlesOfParts>
  <Company>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</dc:creator>
  <cp:lastModifiedBy>Edyta</cp:lastModifiedBy>
  <cp:lastPrinted>2017-08-08T12:45:05Z</cp:lastPrinted>
  <dcterms:created xsi:type="dcterms:W3CDTF">2013-09-06T18:44:14Z</dcterms:created>
  <dcterms:modified xsi:type="dcterms:W3CDTF">2018-02-20T06:23:45Z</dcterms:modified>
</cp:coreProperties>
</file>