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606" activeTab="5"/>
  </bookViews>
  <sheets>
    <sheet name="informacje ogólne" sheetId="1" r:id="rId1"/>
    <sheet name="budynki" sheetId="2" r:id="rId2"/>
    <sheet name="drogi" sheetId="3" r:id="rId3"/>
    <sheet name="elektronika " sheetId="4" r:id="rId4"/>
    <sheet name="środki trwałe" sheetId="5" r:id="rId5"/>
    <sheet name="maszyny" sheetId="6" r:id="rId6"/>
    <sheet name="lokale gminne" sheetId="7" r:id="rId7"/>
    <sheet name=" szkody majatek" sheetId="8" r:id="rId8"/>
    <sheet name="lokalizacje" sheetId="9" r:id="rId9"/>
  </sheets>
  <definedNames>
    <definedName name="_xlnm.Print_Area" localSheetId="1">'budynki'!$A$1:$Z$457</definedName>
    <definedName name="_xlnm.Print_Area" localSheetId="2">'drogi'!$A$1:$D$215</definedName>
    <definedName name="_xlnm.Print_Area" localSheetId="3">'elektronika '!$A$1:$D$1436</definedName>
    <definedName name="_xlnm.Print_Area" localSheetId="0">'informacje ogólne'!$A$1:$O$40</definedName>
    <definedName name="_xlnm.Print_Area" localSheetId="6">'lokale gminne'!$A$1:$J$789</definedName>
    <definedName name="_xlnm.Print_Area" localSheetId="8">'lokalizacje'!$A$1:$C$196</definedName>
    <definedName name="_xlnm.Print_Area" localSheetId="5">'maszyny'!$A$1:$J$27</definedName>
    <definedName name="_xlnm.Print_Area" localSheetId="4">'środki trwałe'!$A$1:$E$36</definedName>
  </definedNames>
  <calcPr fullCalcOnLoad="1"/>
</workbook>
</file>

<file path=xl/sharedStrings.xml><?xml version="1.0" encoding="utf-8"?>
<sst xmlns="http://schemas.openxmlformats.org/spreadsheetml/2006/main" count="12092" uniqueCount="4407">
  <si>
    <t>Zbiornik retencyjny na SUW Odra</t>
  </si>
  <si>
    <t>Jednostka centralna komputera 4791</t>
  </si>
  <si>
    <t>29. Specjalny Ośrodek Szkolno-Wychowawczy</t>
  </si>
  <si>
    <t>30. Wielofunkcyjna Placówka Opiekuńczo-Wychowawcza</t>
  </si>
  <si>
    <t xml:space="preserve">28. Poradnia Psychologiczno - Pedagogiczna </t>
  </si>
  <si>
    <t>Waga wozowo-samochodowa</t>
  </si>
  <si>
    <t>Karsiborska 12</t>
  </si>
  <si>
    <t>Suwnica jednodźwigowa</t>
  </si>
  <si>
    <t>M.Cassino 8</t>
  </si>
  <si>
    <t>Klimatyzator</t>
  </si>
  <si>
    <t>ul.Szkolna 1, 72-600 Świnoujście</t>
  </si>
  <si>
    <t>Budynek zasadniczy</t>
  </si>
  <si>
    <t>gaśnice, alarmy, monitoring</t>
  </si>
  <si>
    <t>72-600 Świnoujście ul.Szkolna 1</t>
  </si>
  <si>
    <t xml:space="preserve">Magazynek sportowy </t>
  </si>
  <si>
    <t>Kiosk szkolny</t>
  </si>
  <si>
    <t>Skrzydło dobudowane-Pawilon D</t>
  </si>
  <si>
    <t>Plac zabaw przed szkołą</t>
  </si>
  <si>
    <t xml:space="preserve">Urządzenia na placu zabaw </t>
  </si>
  <si>
    <t>bloczki betonowe i cegła silikatowa</t>
  </si>
  <si>
    <t xml:space="preserve">stropodach płaski, wentylowany na stropie typu DMS </t>
  </si>
  <si>
    <t>bloczki betonowe i cegła ceramiczna, pełna</t>
  </si>
  <si>
    <t xml:space="preserve">strop typu WPS 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</si>
  <si>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</si>
  <si>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</si>
  <si>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</si>
  <si>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</si>
  <si>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</si>
  <si>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</si>
  <si>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</si>
  <si>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</si>
  <si>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</si>
  <si>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</si>
  <si>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</si>
  <si>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GRUNWALDZKA 100</t>
  </si>
  <si>
    <t>137.</t>
  </si>
  <si>
    <t>Nożyce gilotynowe</t>
  </si>
  <si>
    <t>SWW 0764-672</t>
  </si>
  <si>
    <t>M.Cassino 8-warsztat</t>
  </si>
  <si>
    <t xml:space="preserve">Strugarka </t>
  </si>
  <si>
    <t>Grunwaldzka 41-warsztat</t>
  </si>
  <si>
    <t>gasnica proszkowa 6 kg ABC - 3szt., system SAP, system alarmowy</t>
  </si>
  <si>
    <t xml:space="preserve">gaśnica proszkowa 6 kg ABC - 2szt., gaśnice  2kg CO2 szt.1 do gaszenia sprzętu elektronicznego, dozór pracowniczy całodobowy </t>
  </si>
  <si>
    <t>gaśnica proszkowa 6 kg ABC - 1szt., gaśnice  2kg CO2  do gaszenia sprzętu elektronicznego</t>
  </si>
  <si>
    <t>instalacja gaśnicza - hydranty wewnetrzne 19 sztuk, gaśnica proszkowa 6 kg ABC-27szt., gaśnice CO2 do gaszenia sprzętu elektronicznego 2x2kg i 1x 5kg, agencja ochrony ,,Sekret", od godziny 21:00 do 6:00, dozór pracowniczy całodobowy</t>
  </si>
  <si>
    <t>Budynek-garaż samoch. -ul. Daszyńskiego</t>
  </si>
  <si>
    <t>rodzaj wartości (księgowa brutto - KB / odtworzeniowa - O)</t>
  </si>
  <si>
    <t>KB</t>
  </si>
  <si>
    <t xml:space="preserve">gaśnica 1 szt., hydrant </t>
  </si>
  <si>
    <t>500 m - kanał</t>
  </si>
  <si>
    <t>Kołłątaja 4 - biurowiec</t>
  </si>
  <si>
    <t>9 szt hydrantów wewnętrznych bezpośrednio w budynkach w tym: 5 szt. w budynku przy ul. Matejki 11, 4 szt w budynku przy ul. W. Polskiego 1/1.</t>
  </si>
  <si>
    <t>ok. 10m od hydrantów zewnetrznych, 2 hydranty wewnętrzne bezpośrednio w budynku.</t>
  </si>
  <si>
    <t>hydrant wewnetrzny bezpośrednio w budynku</t>
  </si>
  <si>
    <t xml:space="preserve">ok. 2km </t>
  </si>
  <si>
    <t>hydrant wewnetrzny bezpośredino w budynku</t>
  </si>
  <si>
    <t>remont i modernizacja dachu budynku przy ul. Wojska Polskiego 1/1 przeprowadzony w 2011r. Na kwotę 318.462,80zł</t>
  </si>
  <si>
    <t>remont i modernizacja budynku w pełnym zakresie - 2009r, Na kwotę: 751.163,00zł</t>
  </si>
  <si>
    <t>remont budynku w zakresie robót budowlanych i  instalacji elektrycznej w 2014r za kwotę 199.186,99zł</t>
  </si>
  <si>
    <t xml:space="preserve">remont I piętra i Sali teatralnej w 2002r na kwotę 210.000,00zł, ocieplenie budynku w 2006r na kwotę 218.734,86zł, modernizacja kotłowni gazowej w 2004r na kwotę 148.405,20zł, </t>
  </si>
  <si>
    <t>1) budynek przy ul.W. Polskiego 1/1 - bardzo dobry 2) budynek przy ul. Matejki 11 - dobry</t>
  </si>
  <si>
    <t>1) budynek przy ul.W. Polskiego 1/1 - bardzo dobry 2) budynek przy ul. Matejki 11 - bardzo dobry</t>
  </si>
  <si>
    <t>1) budynek przy ul.W. Polskiego 1/1 - bardzo dobry 2) budynek przy ul. Matejki 11 - nie dotyczy</t>
  </si>
  <si>
    <t>1) budynek przy ul.W. Polskiego 1/1 - bardzo dobry 2) budynek przy ul. Matejki 11 - bardzo dobra</t>
  </si>
  <si>
    <t>239,09m2</t>
  </si>
  <si>
    <t>telewizor LG</t>
  </si>
  <si>
    <t>kolumna LD Premium 4 sztuki</t>
  </si>
  <si>
    <t>Wzmacniacz mocy LDSP6K  2 sztuki</t>
  </si>
  <si>
    <t>kolumna głosnikowa LD System 8 sztuk</t>
  </si>
  <si>
    <t>Wzmacniacz mocy LD System SP6K</t>
  </si>
  <si>
    <t>Wzmacniacz mocy LD System SP1K8</t>
  </si>
  <si>
    <t>Procesor sygnałowy LD DPA 260</t>
  </si>
  <si>
    <t>Mikser dźwieku Yamaha QL 5</t>
  </si>
  <si>
    <t>kolumna szerokopasmowa VA 4 16 sztuk</t>
  </si>
  <si>
    <t>kolumna basowa V-215B - 4 sztuki</t>
  </si>
  <si>
    <t>procesor sygnałowy DSP</t>
  </si>
  <si>
    <t>wzmacniacz mocy 1K8 - 2 sztuki</t>
  </si>
  <si>
    <t>wzmacniacz sp4k - 4 sztuki</t>
  </si>
  <si>
    <t>kolumna LDV12A12" ACTIV - 4 sztuki</t>
  </si>
  <si>
    <t>8. Przedszkole Miejskie Nr 9</t>
  </si>
  <si>
    <t>9. Szkoła Podstawowa Nr 6 im. Mieszka I</t>
  </si>
  <si>
    <t>10. Zespół Szkolno-Przedszkolny w Świnoujściu</t>
  </si>
  <si>
    <t>11. Zakład Gospodarki Mieszkaniowej</t>
  </si>
  <si>
    <t>12. Miejski Ośrodek Pomocy Rodzinie</t>
  </si>
  <si>
    <t>13. Powiatowy Urząd Pracy</t>
  </si>
  <si>
    <t xml:space="preserve">14. Zakład Wodociągów i Kanalizacji </t>
  </si>
  <si>
    <t>15. Komunikacja Autobusowa Sp. z.o.o.</t>
  </si>
  <si>
    <t>16. Zakład Wodociągów i Kanalizacji</t>
  </si>
  <si>
    <t>6. Szkoła Podstawowa Nr 2</t>
  </si>
  <si>
    <t>7. Szkoła Podstawowa Nr 6 im. Mieszka I</t>
  </si>
  <si>
    <t>10. Liceum Ogólnokształcące z Oddziałami Integracyjnymi im. Mieszka I</t>
  </si>
  <si>
    <t>11. Centrum Edukacji Zawodowej i Turystyki</t>
  </si>
  <si>
    <t>13. Specjalny Ośrodek Szkolno-Wychowawczy</t>
  </si>
  <si>
    <t>17.Zakład Wodociągów i Kanalizacji</t>
  </si>
  <si>
    <t>5705Z</t>
  </si>
  <si>
    <t>Konstytucji 3-go Maja</t>
  </si>
  <si>
    <t>5706Z</t>
  </si>
  <si>
    <t>Krzywa</t>
  </si>
  <si>
    <t>5707Z</t>
  </si>
  <si>
    <t>Ludzi Morza</t>
  </si>
  <si>
    <t>5708Z</t>
  </si>
  <si>
    <t>Matejki Jana</t>
  </si>
  <si>
    <t>5709Z</t>
  </si>
  <si>
    <t>Moniuszki Stanisława</t>
  </si>
  <si>
    <t>5710Z</t>
  </si>
  <si>
    <t>Mostowa</t>
  </si>
  <si>
    <t>5712Z</t>
  </si>
  <si>
    <t>Odrzańska</t>
  </si>
  <si>
    <t>5713Z</t>
  </si>
  <si>
    <t>Piłsudskiego Józefa</t>
  </si>
  <si>
    <t>5714Z</t>
  </si>
  <si>
    <t>Plac Wolności</t>
  </si>
  <si>
    <t>5715Z</t>
  </si>
  <si>
    <t>Poznańska</t>
  </si>
  <si>
    <t>5716Z</t>
  </si>
  <si>
    <t>Prusa Bolesława</t>
  </si>
  <si>
    <t>5717Z</t>
  </si>
  <si>
    <t>Rycerska</t>
  </si>
  <si>
    <t>5718Z</t>
  </si>
  <si>
    <t>Sąsiedzka</t>
  </si>
  <si>
    <t>5719Z</t>
  </si>
  <si>
    <t>Słowackiego Juliusza</t>
  </si>
  <si>
    <t>5720Z</t>
  </si>
  <si>
    <t>Staszica Stanisława</t>
  </si>
  <si>
    <t>5721Z</t>
  </si>
  <si>
    <t>Szkolna</t>
  </si>
  <si>
    <t>5722Z</t>
  </si>
  <si>
    <t>Wielkopolska</t>
  </si>
  <si>
    <t>5723Z</t>
  </si>
  <si>
    <t>Wojska Polskiego</t>
  </si>
  <si>
    <t>5724Z</t>
  </si>
  <si>
    <t>Wybrzeże Władysława IV</t>
  </si>
  <si>
    <t>pozostała pomoc społeczna z zakwaterowaniem</t>
  </si>
  <si>
    <t>Liczba uczniów/ wychowanków w placówkach oświatowo-wychowawczych / Liczba pensjonariuszy w DPS-ach</t>
  </si>
  <si>
    <t>8560Z</t>
  </si>
  <si>
    <t>stołówka</t>
  </si>
  <si>
    <t xml:space="preserve">dydaktyka </t>
  </si>
  <si>
    <t>stołówka  z łącznikiem</t>
  </si>
  <si>
    <t>sala gimnast. Z  zapleczem</t>
  </si>
  <si>
    <t>budynek Sali sport .Segment A+B</t>
  </si>
  <si>
    <t>4; 200 uczestników;festyny szkolne, zakończenie roku szkolnego i festiwal piosenki</t>
  </si>
  <si>
    <t>gaśnice proszkowe 16 szt. i 1 szt śniegowa, monitoring szkoły przez Agencję Ochrony(4 szt kamer zewnętrznych i 3 szt kamer wewnętrznych), kraty w oknach Sali gimnastycznej, kraty w drzwiach Harcówki szkolnej . Drzwi wejściowe posiadają podwójne zamki typu Gerda, hydranty na piętrach budynku. W ramach ochrony przeciwpożarowejzamontowano hydranty wewnątrz szkoły i urządzenie przeciwpożarowe systemu sygnalizacji pożaru wraz z oddymianiem.</t>
  </si>
  <si>
    <t>Tablica interaktywna</t>
  </si>
  <si>
    <t>budynek szkolny</t>
  </si>
  <si>
    <t>poniemiecki, przedwojenny</t>
  </si>
  <si>
    <t>hala sportowa</t>
  </si>
  <si>
    <t>lekcje wychowania fizycznego</t>
  </si>
  <si>
    <t>2008 r.</t>
  </si>
  <si>
    <t>72-602 Świnoujście , ul. Norweska 12</t>
  </si>
  <si>
    <t>cegła palona</t>
  </si>
  <si>
    <t>żelbetonowy</t>
  </si>
  <si>
    <t>nowa dachówka, położona czerwiec 2009 r.</t>
  </si>
  <si>
    <t>około 2 km</t>
  </si>
  <si>
    <t>hala=konstrukcja stalowa. Łącznik z cegły klinkierowej.</t>
  </si>
  <si>
    <t>nad piwnicą ceramiczny – odcinkowy, nad parterem żelbetowy, nad piętrem drewniany wypełniony polepą</t>
  </si>
  <si>
    <t>Konstrukcja – drewniana, pokrycie dachu stromego – dachówka ceramiczna, pokrycie dachu płaskiego – papa bitumiczna</t>
  </si>
  <si>
    <t>nd</t>
  </si>
  <si>
    <t>oczyszczalnia ścieków - ul. Karsiborska</t>
  </si>
  <si>
    <t>O</t>
  </si>
  <si>
    <t>2. Urząd Miasta, Wydział Eksploatacji i Zarządzania Nieruchomościami - Cmentarze Komunalne</t>
  </si>
  <si>
    <t>place zabaw - Plaża w Świnoujsciu, wejście z ul. Prusa; kapieliska/baseny - Plaża, pływalnia przy ul. Żeromskiego 62 w Świnoujściu</t>
  </si>
  <si>
    <t>Pływalnia</t>
  </si>
  <si>
    <t>sportowo-rekreacyjne</t>
  </si>
  <si>
    <t>użyteczność publiczna</t>
  </si>
  <si>
    <t>TAK-sezon</t>
  </si>
  <si>
    <t>Budynek ratowników</t>
  </si>
  <si>
    <t>Promenada I</t>
  </si>
  <si>
    <t>ciąg pieszy -chodnik</t>
  </si>
  <si>
    <t>Promenada II</t>
  </si>
  <si>
    <t>Promenada III</t>
  </si>
  <si>
    <t>Przyłącze z natryskami</t>
  </si>
  <si>
    <t>urządzenie infrastruktury technicznej-użyteczność publiczna</t>
  </si>
  <si>
    <t>Przepompownia ścieków</t>
  </si>
  <si>
    <t>Przyłącze wody z natryskami</t>
  </si>
  <si>
    <t>Hala sportowa</t>
  </si>
  <si>
    <t>zajęcia rekreacyjno-sportowe, częściowo pow.mieszkalna i biurowa</t>
  </si>
  <si>
    <t>Administracyjny</t>
  </si>
  <si>
    <t>biura, zaplecze sanitarne</t>
  </si>
  <si>
    <t>Trybuny 10 sektorów</t>
  </si>
  <si>
    <t>użyteczność publiczna - siedziska na stadionie</t>
  </si>
  <si>
    <t>Płyta boiska trawiastego z infrastrukturą</t>
  </si>
  <si>
    <t>zajęcia rekreacyjno-sportowe</t>
  </si>
  <si>
    <t>Kasa stadionowa wraz z infrastrukturą</t>
  </si>
  <si>
    <t>użyteczności publicznej</t>
  </si>
  <si>
    <t>Ogrodzenie stadionu i płyty</t>
  </si>
  <si>
    <t>Wiaty stadionowe 4 szt.</t>
  </si>
  <si>
    <t>ściany zewnętrzne – żelbetowe grubość 25-35cm, ściany wewnętrzne żelbetowe grubość 25cm i murowane z cegły pełnej</t>
  </si>
  <si>
    <t>Park Zdrojowy przy ul. Chopina</t>
  </si>
  <si>
    <t>Plac zabaw edukacyjny ul. Mieszka I 9 (w parku zdrojowym), 72-600 Swinoujscie</t>
  </si>
  <si>
    <t>Plac zabaw sprawnościowy, ul. Mieszka I 9 (w parku zdrojowym), 72-600 Świnoujście</t>
  </si>
  <si>
    <t>5. Urząd Miasta Świnoujście, Wydział Eksploatacji i Zarządzania Nieruchomościami</t>
  </si>
  <si>
    <t>hydrant naziemny - 1szt., 2 gaśnice proszkowe, ochrona całodobowa</t>
  </si>
  <si>
    <t xml:space="preserve">1; 400 uczesników; Piknik Rodzinny  </t>
  </si>
  <si>
    <t>Przedszkole Miejskie nr 10 „Kolorowy Świat”</t>
  </si>
  <si>
    <t>4. Urząd Miasta, Wydział Eksploatacji i Zarządzania Nieruchomościami - Place Zabaw</t>
  </si>
  <si>
    <t>5. Urząd Miasta, Wydział Eksploatacji i Zarządzania Nieruchomościami - Parki</t>
  </si>
  <si>
    <t>Komputer ABC CE 2130 (Administracja)</t>
  </si>
  <si>
    <t>Wieża MICRO CD/USB XL (Administracja)</t>
  </si>
  <si>
    <t>2. Urząd Miasta Świnoujście, Wydział Spraw Obywatelskich i Urząd Stanu Cywilnego</t>
  </si>
  <si>
    <r>
      <t>Lokal o pow. 200,96 m2 (w trwałym zarządzie) +50 %udział w klatce schodowej, tj.18,90m2 - pierwsze piętro w budynku intern</t>
    </r>
    <r>
      <rPr>
        <sz val="10"/>
        <rFont val="Arial"/>
        <family val="2"/>
      </rPr>
      <t>atu chłopców, budynek zgłoszony do ubezpieczenia przez Specjalny Ośrodek Szkolno-Wychowawczy przy ul. Piastowskiej 55</t>
    </r>
  </si>
  <si>
    <t>przebieg przewodów prawidłowy, instalacja drożna stan dobry</t>
  </si>
  <si>
    <t>8411Z</t>
  </si>
  <si>
    <t>dziełalność bibliotek</t>
  </si>
  <si>
    <t>Żłobek Miejski "Kubuś Puchatek"</t>
  </si>
  <si>
    <t>opieka dzienna nad dziećmi</t>
  </si>
  <si>
    <t>Warszawska 13, 72-600 Świnoujście</t>
  </si>
  <si>
    <t>Sosnowa 16, 72-602 Świnoujście</t>
  </si>
  <si>
    <t>8520Z</t>
  </si>
  <si>
    <t>szkoły podstawowe</t>
  </si>
  <si>
    <t>działalność wspomagająca edukację</t>
  </si>
  <si>
    <t>Budynek socj.-usługowy- P-3 Grunwaldzka</t>
  </si>
  <si>
    <t>Zbiornik retencyjny na SUW ODRA</t>
  </si>
  <si>
    <t>Budynek pomocniczy PP Euroterminal</t>
  </si>
  <si>
    <t>Rurociąg tłoczny ścieków  D-508</t>
  </si>
  <si>
    <t>Budynek przep. Ścieków P-20 "ODRA"</t>
  </si>
  <si>
    <t>Budynek Kontroli Ścieków-Oczyszczalni</t>
  </si>
  <si>
    <t>techniczne</t>
  </si>
  <si>
    <t>Budynek - warsztatowy- Daszyńskiego</t>
  </si>
  <si>
    <t>Budynek główny Daszyńskiego</t>
  </si>
  <si>
    <t>Budynek mag. Ogólnego zast. Ul.Daszyńskiego</t>
  </si>
  <si>
    <t>Dyżurka - Daszyńskiego</t>
  </si>
  <si>
    <t xml:space="preserve">system alarmowy,czujniki, urządzenia monitoringu przemysłowego  </t>
  </si>
  <si>
    <t>dysk twardy 2,5 Segate</t>
  </si>
  <si>
    <t>Przepompownia scieków ul. Uzdrowiskowa</t>
  </si>
  <si>
    <t xml:space="preserve">Przepompownia ścieków </t>
  </si>
  <si>
    <t xml:space="preserve">17 gasnic/GP(2 i 6)*ABC;GS5;GP4;dozór- agencja ochrony, alarmy </t>
  </si>
  <si>
    <t>Świnoujście ul. Kołłątaja 4</t>
  </si>
  <si>
    <t>4 gaśnice/GS5 I GP6zBC/hydrant.Nadzór elektroniczny,agencja ochrony, kraty.</t>
  </si>
  <si>
    <t>Chrobrego (bn) - przepompownia</t>
  </si>
  <si>
    <t>7 gaśnice/GS5 I GP6zBC/hydrant.Nadzór elektroniczny,agencja ochrony, kraty.</t>
  </si>
  <si>
    <t>Grunwaldzka 41 - przepompownia</t>
  </si>
  <si>
    <t>5 gaśnic /GP(2 i 6)*ABC;GS5;GP6/hydranty.dozór - całodobowy pracowników,</t>
  </si>
  <si>
    <t>Wrzosowa (bn) SUW "Odra"</t>
  </si>
  <si>
    <t>monitory 3 szt.</t>
  </si>
  <si>
    <t>komputery 4 szt.</t>
  </si>
  <si>
    <t xml:space="preserve"> 005473105</t>
  </si>
  <si>
    <t>406.</t>
  </si>
  <si>
    <t>407.</t>
  </si>
  <si>
    <t>1D/1</t>
  </si>
  <si>
    <t>408.</t>
  </si>
  <si>
    <t>1D/11</t>
  </si>
  <si>
    <t>409.</t>
  </si>
  <si>
    <t>1D/13</t>
  </si>
  <si>
    <t>410.</t>
  </si>
  <si>
    <t>1D/17</t>
  </si>
  <si>
    <t>411.</t>
  </si>
  <si>
    <t>1D/18</t>
  </si>
  <si>
    <t>412.</t>
  </si>
  <si>
    <t>1D/22</t>
  </si>
  <si>
    <t>413.</t>
  </si>
  <si>
    <t>1D/24</t>
  </si>
  <si>
    <t>414.</t>
  </si>
  <si>
    <t>1E/12</t>
  </si>
  <si>
    <t>415.</t>
  </si>
  <si>
    <t>1E/18</t>
  </si>
  <si>
    <t>416.</t>
  </si>
  <si>
    <t>1E/23</t>
  </si>
  <si>
    <t>417.</t>
  </si>
  <si>
    <t>1E/30</t>
  </si>
  <si>
    <t>418.</t>
  </si>
  <si>
    <t>1E/36</t>
  </si>
  <si>
    <t>419.</t>
  </si>
  <si>
    <t>1E/42</t>
  </si>
  <si>
    <t>420.</t>
  </si>
  <si>
    <t>1E/43</t>
  </si>
  <si>
    <t>421.</t>
  </si>
  <si>
    <t>1E/48</t>
  </si>
  <si>
    <t>422.</t>
  </si>
  <si>
    <t>1E/50</t>
  </si>
  <si>
    <t>423.</t>
  </si>
  <si>
    <t>1E/51</t>
  </si>
  <si>
    <t>424.</t>
  </si>
  <si>
    <t>1E/52</t>
  </si>
  <si>
    <t>425.</t>
  </si>
  <si>
    <t>1E/53</t>
  </si>
  <si>
    <t>426.</t>
  </si>
  <si>
    <t>1E/58</t>
  </si>
  <si>
    <t>427.</t>
  </si>
  <si>
    <t>1E/6</t>
  </si>
  <si>
    <t>428.</t>
  </si>
  <si>
    <t>1E/60</t>
  </si>
  <si>
    <t>429.</t>
  </si>
  <si>
    <t>1E/61</t>
  </si>
  <si>
    <t>430.</t>
  </si>
  <si>
    <t>1E/64</t>
  </si>
  <si>
    <t>431.</t>
  </si>
  <si>
    <t>KUJAWSKA 3-3A,B,C,D,E,F,G,H</t>
  </si>
  <si>
    <t>3D/6</t>
  </si>
  <si>
    <t>432.</t>
  </si>
  <si>
    <t>LUTYCKA 5</t>
  </si>
  <si>
    <t>Specjalny Ośrodek Szkolno-Wychowawczy</t>
  </si>
  <si>
    <t>000190390</t>
  </si>
  <si>
    <t>321136188</t>
  </si>
  <si>
    <t>Poradnia Psychologiczno - Pedagogiczna</t>
  </si>
  <si>
    <t>000703150</t>
  </si>
  <si>
    <t>72-600 Swinoujście, ul. Szkolna 1</t>
  </si>
  <si>
    <t>Liceum Ogólnokształcące z Oddziałami Integracyjnymi im. Mieszka I</t>
  </si>
  <si>
    <t>zajęcia edukacyjne</t>
  </si>
  <si>
    <t>sala gimnastyczna i zaplecze sali</t>
  </si>
  <si>
    <t>zajęcia sportowe</t>
  </si>
  <si>
    <t xml:space="preserve"> 72-600 Świnoujście ul. Niedziałkowskiego 2</t>
  </si>
  <si>
    <t>cegła pełna</t>
  </si>
  <si>
    <t>strop pod piwnicą typu kleina,nad pozostałymi drewniany</t>
  </si>
  <si>
    <t>wiezba drewniana dwuspadowa,pokryta blachą</t>
  </si>
  <si>
    <t>strop drewniany</t>
  </si>
  <si>
    <t>konstrukca dachu pokryta blachą</t>
  </si>
  <si>
    <t>zły (do remontu)</t>
  </si>
  <si>
    <t>telewizor</t>
  </si>
  <si>
    <t>Świnoujście, ul. Prusa przejście na plażę</t>
  </si>
  <si>
    <t>monitoring sygnalizacji wlamania i wizyjny, czujniki p-poż</t>
  </si>
  <si>
    <t>ul Piastowska 54, 72-600 Świnoujście</t>
  </si>
  <si>
    <t>Witosa 7 Świnoujście</t>
  </si>
  <si>
    <t>188.</t>
  </si>
  <si>
    <t>189.</t>
  </si>
  <si>
    <t>190.</t>
  </si>
  <si>
    <t>GRUNWALDZKA 9-10-11-12</t>
  </si>
  <si>
    <t>10/5</t>
  </si>
  <si>
    <t>191.</t>
  </si>
  <si>
    <t>11/1</t>
  </si>
  <si>
    <t>192.</t>
  </si>
  <si>
    <t>11/4</t>
  </si>
  <si>
    <t>193.</t>
  </si>
  <si>
    <t>9/2</t>
  </si>
  <si>
    <t>194.</t>
  </si>
  <si>
    <t>HERBERTA 10-10A</t>
  </si>
  <si>
    <t>10A/5</t>
  </si>
  <si>
    <t>195.</t>
  </si>
  <si>
    <t>HOŁDU PRUSKIEGO 10-10A-10B</t>
  </si>
  <si>
    <t>196.</t>
  </si>
  <si>
    <t>197.</t>
  </si>
  <si>
    <t>10/6</t>
  </si>
  <si>
    <t>198.</t>
  </si>
  <si>
    <t>10/7</t>
  </si>
  <si>
    <t>199.</t>
  </si>
  <si>
    <t>200.</t>
  </si>
  <si>
    <t>201.</t>
  </si>
  <si>
    <t>202.</t>
  </si>
  <si>
    <t>10B/14</t>
  </si>
  <si>
    <t>203.</t>
  </si>
  <si>
    <t>10B/15</t>
  </si>
  <si>
    <t>204.</t>
  </si>
  <si>
    <t>10B/16</t>
  </si>
  <si>
    <t>205.</t>
  </si>
  <si>
    <t>10B/17</t>
  </si>
  <si>
    <t>206.</t>
  </si>
  <si>
    <t>207.</t>
  </si>
  <si>
    <t>HOŁDU PRUSKIEGO 11-11A</t>
  </si>
  <si>
    <t>208.</t>
  </si>
  <si>
    <t>11/4A</t>
  </si>
  <si>
    <t>209.</t>
  </si>
  <si>
    <t>11/4B</t>
  </si>
  <si>
    <t>210.</t>
  </si>
  <si>
    <t>11/5A</t>
  </si>
  <si>
    <t>211.</t>
  </si>
  <si>
    <t>11A/6</t>
  </si>
  <si>
    <t>212.</t>
  </si>
  <si>
    <t>213.</t>
  </si>
  <si>
    <t>HOŁDU PRUSKIEGO 12</t>
  </si>
  <si>
    <t>215.</t>
  </si>
  <si>
    <t>HOŁDU PRUSKIEGO 13</t>
  </si>
  <si>
    <t>216.</t>
  </si>
  <si>
    <t>217.</t>
  </si>
  <si>
    <t>13A/9</t>
  </si>
  <si>
    <t>218.</t>
  </si>
  <si>
    <t>219.</t>
  </si>
  <si>
    <t>220.</t>
  </si>
  <si>
    <t>HOŁDU PRUSKIEGO 14</t>
  </si>
  <si>
    <t>221.</t>
  </si>
  <si>
    <t>222.</t>
  </si>
  <si>
    <t>HOŁDU PRUSKIEGO 3</t>
  </si>
  <si>
    <t>223.</t>
  </si>
  <si>
    <t>224.</t>
  </si>
  <si>
    <t>225.</t>
  </si>
  <si>
    <t>226.</t>
  </si>
  <si>
    <t>227.</t>
  </si>
  <si>
    <t>228.</t>
  </si>
  <si>
    <t>229.</t>
  </si>
  <si>
    <t>HOŁDU PRUSKIEGO 5</t>
  </si>
  <si>
    <t>230.</t>
  </si>
  <si>
    <t>HOŁDU PRUSKIEGO 6</t>
  </si>
  <si>
    <t>231.</t>
  </si>
  <si>
    <t>232.</t>
  </si>
  <si>
    <t>HOŁDU PRUSKIEGO 7</t>
  </si>
  <si>
    <t>233.</t>
  </si>
  <si>
    <t>234.</t>
  </si>
  <si>
    <t>235.</t>
  </si>
  <si>
    <t>236.</t>
  </si>
  <si>
    <t>237.</t>
  </si>
  <si>
    <t>238.</t>
  </si>
  <si>
    <t>239.</t>
  </si>
  <si>
    <t>JARACZA 54</t>
  </si>
  <si>
    <t>240.</t>
  </si>
  <si>
    <t>241.</t>
  </si>
  <si>
    <t>242.</t>
  </si>
  <si>
    <t>JARACZA 56</t>
  </si>
  <si>
    <t>243.</t>
  </si>
  <si>
    <t>244.</t>
  </si>
  <si>
    <t>245.</t>
  </si>
  <si>
    <t>246.</t>
  </si>
  <si>
    <t>JARACZA 58</t>
  </si>
  <si>
    <t>Wielofunkcyjna Placówka Opiekuńczo-Wychowawcza</t>
  </si>
  <si>
    <t>27. Wielofunkcyjna Placówka Opiekuńczo-Wychowawcza</t>
  </si>
  <si>
    <t>Barlickiego Norberta i cz. Fińskiej</t>
  </si>
  <si>
    <t>DROGI GMINNE</t>
  </si>
  <si>
    <t>Nowy nr drogi</t>
  </si>
  <si>
    <t>930141Z</t>
  </si>
  <si>
    <t>Witosa Wincentego</t>
  </si>
  <si>
    <t>930001Z</t>
  </si>
  <si>
    <t>Bałtycka</t>
  </si>
  <si>
    <t>930003Z</t>
  </si>
  <si>
    <t>Batalionów Chłopskich</t>
  </si>
  <si>
    <t>930004Z</t>
  </si>
  <si>
    <t>Bema Józefa</t>
  </si>
  <si>
    <t>930005Z</t>
  </si>
  <si>
    <t>Beniowskiego Maurycego</t>
  </si>
  <si>
    <t>930007Z</t>
  </si>
  <si>
    <t>Bogusławskiego Wojciecha</t>
  </si>
  <si>
    <t>930016Z</t>
  </si>
  <si>
    <t>Chrobrego Bolesława</t>
  </si>
  <si>
    <t>930060Z</t>
  </si>
  <si>
    <t>Krzywoustego Bolesława</t>
  </si>
  <si>
    <t>930009Z</t>
  </si>
  <si>
    <t>Broniewskiego Bolesława</t>
  </si>
  <si>
    <t>930011Z</t>
  </si>
  <si>
    <t>Bursztynowa</t>
  </si>
  <si>
    <t>930012Z</t>
  </si>
  <si>
    <t>Bydgoska</t>
  </si>
  <si>
    <t>930014Z</t>
  </si>
  <si>
    <t>Chełmska</t>
  </si>
  <si>
    <t>930015Z</t>
  </si>
  <si>
    <t>Szopena Fryderyka</t>
  </si>
  <si>
    <t>930019Z</t>
  </si>
  <si>
    <t>Daszyńskiego Ignacego</t>
  </si>
  <si>
    <t>930020Z</t>
  </si>
  <si>
    <t>Dąbrowskiego Jarosława</t>
  </si>
  <si>
    <t>930022Z</t>
  </si>
  <si>
    <t>Drzymały Michała</t>
  </si>
  <si>
    <t>930083Z</t>
  </si>
  <si>
    <t>Monte Cassino</t>
  </si>
  <si>
    <t>930023Z</t>
  </si>
  <si>
    <t>Energetyków</t>
  </si>
  <si>
    <t>930025Z</t>
  </si>
  <si>
    <t>Fredry Aleksandra</t>
  </si>
  <si>
    <t>930027Z</t>
  </si>
  <si>
    <t>Gałczyńskiego Konstantego Ildefonsa</t>
  </si>
  <si>
    <t>930028Z</t>
  </si>
  <si>
    <t>Gdańska</t>
  </si>
  <si>
    <t>930029Z</t>
  </si>
  <si>
    <t>Gdyńska</t>
  </si>
  <si>
    <t>930030Z</t>
  </si>
  <si>
    <t>Gierczak Emilii</t>
  </si>
  <si>
    <t>930033Z</t>
  </si>
  <si>
    <t>Graniczna</t>
  </si>
  <si>
    <t>930034Z</t>
  </si>
  <si>
    <t>Grodzka</t>
  </si>
  <si>
    <t>930035Z</t>
  </si>
  <si>
    <t>Grottgera Artura</t>
  </si>
  <si>
    <t>930036Z</t>
  </si>
  <si>
    <t>Grudziądzka</t>
  </si>
  <si>
    <t>930041Z</t>
  </si>
  <si>
    <t>Hołdu Pruskiego</t>
  </si>
  <si>
    <t>930044Z</t>
  </si>
  <si>
    <t>Promenada</t>
  </si>
  <si>
    <t>ul. Piastowska</t>
  </si>
  <si>
    <t>Plac wolności</t>
  </si>
  <si>
    <t>cały teren targowiska miejskiego wraz z kontenerami i infrstrukturą</t>
  </si>
  <si>
    <t xml:space="preserve">handel </t>
  </si>
  <si>
    <t>gaśnice,monitoring, hydranty</t>
  </si>
  <si>
    <t>stal</t>
  </si>
  <si>
    <t>ul. J.Dąbrowskiego 4, 72-600  Świnoujście</t>
  </si>
  <si>
    <t>ul. Modrzejewska 20, 72-600  Świnoujście</t>
  </si>
  <si>
    <t>ul. Wojska Polskiego 1/2a, 72-600  Świnoujście - budynek siedziby PUP</t>
  </si>
  <si>
    <t>basen OSiR ,,Wyspiarz", ul. Żeromskiego 48, Świnoujście</t>
  </si>
  <si>
    <t>basen OW-R KRUS ,,Sasanka", ul. Marii Konopnickiej 17, ŚwinoujŚcie</t>
  </si>
  <si>
    <t>hala sportowa OSiR, ul. Matejki, Świnoujście</t>
  </si>
  <si>
    <t>boisko sportowe OSiR, ul. Matejki 22, Świnoujście</t>
  </si>
  <si>
    <t>boisko ORLIK przy GP 2, ul. T. Kościuszki 11, Świnoujście</t>
  </si>
  <si>
    <t>Tabela nr 1 - Informacje ogólne</t>
  </si>
  <si>
    <t>administracja samorządowa</t>
  </si>
  <si>
    <t>Tabela nr 2 - Wykaz budynków i budowli</t>
  </si>
  <si>
    <t>Razem sprzęt stacjonarny</t>
  </si>
  <si>
    <t>Razem sprzęt przenośny</t>
  </si>
  <si>
    <t xml:space="preserve">drewniany kopertowy o konstrukcji krokwiowo-jętkowej </t>
  </si>
  <si>
    <t>200m od brzegu morza</t>
  </si>
  <si>
    <t>ściany szkieletowe drewniane, ocieplone wewnętrznie wełną mineralną, od wewnątrz plyta GKB, na palach z tworzywa Relumat 2000</t>
  </si>
  <si>
    <t>drewniany, pokrycie dachu blacha trapezowa na plytach OSB</t>
  </si>
  <si>
    <t>100m od brzegu morskiego</t>
  </si>
  <si>
    <t>całość w systemie Reluma 2000</t>
  </si>
  <si>
    <t>zaplecze -żelbetowe</t>
  </si>
  <si>
    <t>zaplecze - żelbetowe, hala - stalowe. Pokrycie papa termozgrzewalna.</t>
  </si>
  <si>
    <t>bloczki z betonu komórkowego, cegła ceramiczna</t>
  </si>
  <si>
    <t>płyty WPS na belkach stalowych</t>
  </si>
  <si>
    <t>płaski, płyty korytkowe, ocieplone płyta plisniową i pokryty papą</t>
  </si>
  <si>
    <t>600m od brzegu morza</t>
  </si>
  <si>
    <t xml:space="preserve">bloczki z betonu komórkowego, </t>
  </si>
  <si>
    <t>płyty WPS na belkach stalowych dwuteowych</t>
  </si>
  <si>
    <t>płaski, płyty korytkowe,  pokryty papą</t>
  </si>
  <si>
    <t>800m od morza</t>
  </si>
  <si>
    <t>konstrukcja stalowa nośna</t>
  </si>
  <si>
    <t>stalowe</t>
  </si>
  <si>
    <t>stalowa</t>
  </si>
  <si>
    <t>nawierzchnia ceglana</t>
  </si>
  <si>
    <t>nawierzchnia syntetycna</t>
  </si>
  <si>
    <t>boisko asfaltowe z wyposażeniem</t>
  </si>
  <si>
    <t>łaty drewniane, dachówka</t>
  </si>
  <si>
    <t>5m od zalewu</t>
  </si>
  <si>
    <t>żelbetonowe płyty prefabrykowane</t>
  </si>
  <si>
    <t>zestaw komputerowy ATHLON II X3 450</t>
  </si>
  <si>
    <t>500m - Zalew Szczeciński</t>
  </si>
  <si>
    <t>Tabela nr 4 - Wykaz środków trwałych i wyposażenia</t>
  </si>
  <si>
    <t>"Droga na wiadukt" Barlickiego</t>
  </si>
  <si>
    <t>1912 (przebudowa 1960, remonty: 2003-2008</t>
  </si>
  <si>
    <t>WYKAZ LOKALIZACJI, W KTÓRYCH PROWADZONA JEST DZIAŁALNOŚĆ ORAZ LOKALIZACJI, GDZIE ZNAJDUJE SIĘ MIENIE NALEŻĄCE DO MIASTA ŚWINOUJŚCIE</t>
  </si>
  <si>
    <t>instytucja kultury</t>
  </si>
  <si>
    <t>11. Żłobek Miejski "Kubuś Puchatek"</t>
  </si>
  <si>
    <t>Sieć energetyczna</t>
  </si>
  <si>
    <t>Drogi i place</t>
  </si>
  <si>
    <t>Sieć wysokiego napięcia</t>
  </si>
  <si>
    <t>Droga jednokierunkowa</t>
  </si>
  <si>
    <t>Ogrodzenie</t>
  </si>
  <si>
    <t>Rycerska  11-13</t>
  </si>
  <si>
    <t>B.DPBRY</t>
  </si>
  <si>
    <t>ul. Białoruska 2, 72-602 Świnoujście</t>
  </si>
  <si>
    <t>ul. Staszica 17, 72-600 Świnoujście</t>
  </si>
  <si>
    <t>SZKOŁA</t>
  </si>
  <si>
    <t>ŚWINOUJŚCIE UL. STASZICA 17</t>
  </si>
  <si>
    <t>DOSTATECZNA</t>
  </si>
  <si>
    <t>drukarka</t>
  </si>
  <si>
    <t>DROGI KRAJOWE</t>
  </si>
  <si>
    <t>Lp</t>
  </si>
  <si>
    <t>Przebieg drogi</t>
  </si>
  <si>
    <t>Świnoujście – Promenada Nadmorska</t>
  </si>
  <si>
    <t>Świnoujście-Warszów ul. Sosnowa 18</t>
  </si>
  <si>
    <t>956,20m2</t>
  </si>
  <si>
    <t>357,43m2</t>
  </si>
  <si>
    <t>częściowo podpiwniczony</t>
  </si>
  <si>
    <t>447,80m2</t>
  </si>
  <si>
    <t>ściany nośne z cegły ceramicznej  na zaprawie cementowo wapiennej, elewacja - cegła klinkierowa</t>
  </si>
  <si>
    <t>Grunwaldzka 62/A</t>
  </si>
  <si>
    <t>Grunwaldzka 62b</t>
  </si>
  <si>
    <t>Łużycka 3A</t>
  </si>
  <si>
    <t>Łużycka 4</t>
  </si>
  <si>
    <t>Łuzycka 5</t>
  </si>
  <si>
    <t>Armii Krajowej 1/3</t>
  </si>
  <si>
    <t>Piłsudskiego 11/I</t>
  </si>
  <si>
    <t>Monte Cassino 19</t>
  </si>
  <si>
    <t>Wyszyńskiego 2/II</t>
  </si>
  <si>
    <t>0,5 km kanał</t>
  </si>
  <si>
    <t>Konstytucji 3 Maja 54/II</t>
  </si>
  <si>
    <t>Wyszyńskiego 11A/II</t>
  </si>
  <si>
    <t>pom.gospodarcze</t>
  </si>
  <si>
    <t>Łużycka 1</t>
  </si>
  <si>
    <t>użytk.magazyn</t>
  </si>
  <si>
    <t>Notebool ACR Aspire One 751h-52Bk</t>
  </si>
  <si>
    <t>Komputer DELL OpiPlex 745t PENTIUM D</t>
  </si>
  <si>
    <t>ARMII KRAJOWEJ   13 (5 sztuk )</t>
  </si>
  <si>
    <t>2B</t>
  </si>
  <si>
    <t>2C</t>
  </si>
  <si>
    <t>4</t>
  </si>
  <si>
    <t>4-5</t>
  </si>
  <si>
    <t>PADEREWSKIEGO 9</t>
  </si>
  <si>
    <t>PIŁSUDSKIEGO 10 ( 4 lokale)</t>
  </si>
  <si>
    <t>33/11A</t>
  </si>
  <si>
    <t>33/11A-B</t>
  </si>
  <si>
    <t>33/11B</t>
  </si>
  <si>
    <t>SOSNOWA 11-13-15</t>
  </si>
  <si>
    <t>Ogrodzenie betonowe</t>
  </si>
  <si>
    <t>Jachtowa 2</t>
  </si>
  <si>
    <t>Przyłącze wodociągowe</t>
  </si>
  <si>
    <t>1Maja 36</t>
  </si>
  <si>
    <t>Drogi chodniki</t>
  </si>
  <si>
    <t>Krzywa 1A-1E</t>
  </si>
  <si>
    <t>1 Maja 49</t>
  </si>
  <si>
    <t>Przyłącze kanalizacyjne</t>
  </si>
  <si>
    <t>Barlickiego 19</t>
  </si>
  <si>
    <t>Barlickiego 9</t>
  </si>
  <si>
    <t>Skandynawska 3</t>
  </si>
  <si>
    <t>Skandynawska 1-3</t>
  </si>
  <si>
    <t>Ogrodzenie stalowe</t>
  </si>
  <si>
    <t>Lutycka 5A</t>
  </si>
  <si>
    <t>Kolektor ściekowy</t>
  </si>
  <si>
    <t>Barlickiego 13-19</t>
  </si>
  <si>
    <t>Przyłącze kanalizacyjno-sanitarne</t>
  </si>
  <si>
    <t>Barlickiego 7</t>
  </si>
  <si>
    <t>Plac betonowy</t>
  </si>
  <si>
    <t>Oświetlenie</t>
  </si>
  <si>
    <t>Odrowców 7 i 9</t>
  </si>
  <si>
    <t>Przyłącza wodne</t>
  </si>
  <si>
    <t>Przyłącza kanalizacyjne</t>
  </si>
  <si>
    <t>Nawierzchnia</t>
  </si>
  <si>
    <t>Wojska Polskiego 23</t>
  </si>
  <si>
    <t>Sosnowa 2</t>
  </si>
  <si>
    <t>Sąsiedzka 4</t>
  </si>
  <si>
    <t>Sieć cieplna</t>
  </si>
  <si>
    <t>Węgierska-Holenderska</t>
  </si>
  <si>
    <t>Droga osiedlowa,chodniki</t>
  </si>
  <si>
    <t>Zbiornik - szambo</t>
  </si>
  <si>
    <t>Laptop SONY Vaio Fit</t>
  </si>
  <si>
    <t>Wieża Philips</t>
  </si>
  <si>
    <t>Aparat cyfrowy</t>
  </si>
  <si>
    <t>Projektor</t>
  </si>
  <si>
    <t>ODTWARZACZ BLU-REY</t>
  </si>
  <si>
    <t>JEDNOSTKA CENTRALNA HPP3500MT</t>
  </si>
  <si>
    <t>UPS ZASILACZ AWARYJNY</t>
  </si>
  <si>
    <t xml:space="preserve">KSEROKOPIARKA Z SZAFKĄ </t>
  </si>
  <si>
    <t>APC BACK-UPS RT 2000V</t>
  </si>
  <si>
    <t>MONITOR AOC LED</t>
  </si>
  <si>
    <t>DRUKARKA KSEROX PHASER</t>
  </si>
  <si>
    <t>KOMPUTER HP Z GWARANCJĄ</t>
  </si>
  <si>
    <t xml:space="preserve">KOPIARKA REX ROTARY </t>
  </si>
  <si>
    <t>APC BACK-UPS CS 650VA</t>
  </si>
  <si>
    <t>APC BACK-UPS RT 48V</t>
  </si>
  <si>
    <t>SWITCH HP V 1910</t>
  </si>
  <si>
    <t>ZESTAW KOMPUTEROWY</t>
  </si>
  <si>
    <t>DRUKARKA XEROX 3320 VDNI</t>
  </si>
  <si>
    <t>UPS CS 500 VA</t>
  </si>
  <si>
    <t>SERWER PLIKÓW DS415</t>
  </si>
  <si>
    <t>DYSK 600 GB 2,5"</t>
  </si>
  <si>
    <t>JEDNOSTKA CENTRALNA PC DELL V 3900</t>
  </si>
  <si>
    <t>DYSK 3TB</t>
  </si>
  <si>
    <t>UPS 650</t>
  </si>
  <si>
    <t>MONITOR AOC LED 21,5"</t>
  </si>
  <si>
    <t>LAPTOP ACER TMB113E</t>
  </si>
  <si>
    <t>Aparat fotograficzny</t>
  </si>
  <si>
    <t>60 gaśnic/GP(2 i 6)*ABC;GS5;GP6;TG12;AP25/czujniki dymu, hydranty.Dozór - całodobowy pracowników,telewizja przemysłowa-monitoring obiektu</t>
  </si>
  <si>
    <t>Karsiborska 33- oczyszczalnia ścieków</t>
  </si>
  <si>
    <t>17 gaśnic /GP(2 i 6)*ABC;GS5;GP6/, hydranty.dozór - całodobowy pracowników, alarmy, kraty</t>
  </si>
  <si>
    <t>Karsiborska (bn) - SUW "Wydrzany"</t>
  </si>
  <si>
    <t xml:space="preserve">18 gaśnic /GP(2 i 6)*ABC;GS5;GP6/,hydranty.dozór - całodobowy pracowników, </t>
  </si>
  <si>
    <t>Rycerska (bn) - SUW "Granica"</t>
  </si>
  <si>
    <t>8 gaśnic/GP(2 i 6)*ABC;GS5;GP6/, hydranty.dozór - całodobowy pracowników, alarmy, kraty</t>
  </si>
  <si>
    <t>Ludzi Morza 14 -baza techniczna+podczyszczalnia+pom socjalne</t>
  </si>
  <si>
    <t xml:space="preserve">ul. Karsiborska </t>
  </si>
  <si>
    <t>Ul. Krzywa i Grunwaldzka</t>
  </si>
  <si>
    <t>ul. Chełmońskiego</t>
  </si>
  <si>
    <t>ul. Karsiborska</t>
  </si>
  <si>
    <t>ul. Zalewowa  - Przytór</t>
  </si>
  <si>
    <t>Aparat fotograficzny Sony</t>
  </si>
  <si>
    <t>tablica interaktywna Insgraf</t>
  </si>
  <si>
    <t xml:space="preserve">tablica interaktywna z projektorem </t>
  </si>
  <si>
    <t>PC Fujitsu-Siemens z monitorem 19" 10sztx615,00</t>
  </si>
  <si>
    <t>nieznany</t>
  </si>
  <si>
    <t>LATA 60- TE PRZEBUDOWA</t>
  </si>
  <si>
    <t xml:space="preserve">1. Ściany nośne zewnętrzne z cegły pełnej gr. 51,38,25 cm.        2. Ściany nośne wewnętrzne z cegły pełnej gr. 25 cm i 38 cm. 3. Ściany piwnic z cegły ceramicznej pełnej gr. 25, 38 i 51 cm. </t>
  </si>
  <si>
    <t>1. Stropy nad piwnicą, parterem i I piętrem Kleina na belkach stalowych, grubości 12 cm. 2. Strop nad II piętrem drewniany bezklasowy, SRO.</t>
  </si>
  <si>
    <t>Konstrukcja nośna dachu drewniana, pokrycie dachowe - dachówka ceramiczna.</t>
  </si>
  <si>
    <t xml:space="preserve">100 m od morza </t>
  </si>
  <si>
    <t>okna i drzwi w 95% wymienione na nowe</t>
  </si>
  <si>
    <t>Gaśnice GP6 – 7 szt, hydranty wewnętrzne – 2 szt,.system sygnalizacji alarmowej na module centrali CA64, dozór agencji ochrony, działanie patroli interwencyjnych. czujki alarmu , okna piwniczne okratowane, dwa okna z siedemnastu (wysoki parter) okratowane. do budynku można dostać się przez 2 szt. drzwi drewnianych, posiadających po dwa zamki. Po jednym zamku patentowym i po jednym zamku z wkładką.</t>
  </si>
  <si>
    <t>Gaśnice GP6 – 2 szt, system sygnalizacji alarmowej włamania i napadu, monitoring (4 kamery) przed budynkiem, działania patroli interwencyjnych. czujki alarmu, monitoring zewnętrzny. do obiektu można dostać się przez 5 szt. drzwi ddrewnianych zewnętrznie okratowanych. W drzwiach znajduje się po 1 szt. zamka  patentowego z wkładką yale, kraty zamykane na kłódki „gerda”</t>
  </si>
  <si>
    <t>Świnoujście ul. Chopina 30</t>
  </si>
  <si>
    <t>Świnoujście-Przytór ul. Zalewowa 40</t>
  </si>
  <si>
    <t>Filia Nr 4, ul. Grunwaldzka 47, 72-600 Świnoujście - w budynku Fundacji "LOGOS"</t>
  </si>
  <si>
    <t>Grunwaldzka 64</t>
  </si>
  <si>
    <t>Łużycka 5</t>
  </si>
  <si>
    <t>Piastowska 61</t>
  </si>
  <si>
    <t>Toruńska 5</t>
  </si>
  <si>
    <t>Warsztat+ magazyn</t>
  </si>
  <si>
    <t>Urządzenia wodno-kanalizacyjn</t>
  </si>
  <si>
    <t>Oświetlenie, sieci kablowe</t>
  </si>
  <si>
    <t>Droga wewnętrzne</t>
  </si>
  <si>
    <t>Ogrodzenie terenu</t>
  </si>
  <si>
    <t>8 gaśnic proszkowych, 1 hydrant</t>
  </si>
  <si>
    <t>Świnoujscie ul. Żeromskiego 62</t>
  </si>
  <si>
    <t>Świnoujście, ul. Nowowiejskiego, przejście na plażę</t>
  </si>
  <si>
    <t>Świnoujście, ul.Powstańców Śl. przejście na plażę</t>
  </si>
  <si>
    <t>ul. Zamkowa - Świnoujście</t>
  </si>
  <si>
    <t>ul. Okólna</t>
  </si>
  <si>
    <t xml:space="preserve"> z cegły nceramicznej pełnej </t>
  </si>
  <si>
    <t xml:space="preserve"> ceramiczne gęstol żebrowane typu Ackermana</t>
  </si>
  <si>
    <t xml:space="preserve">dwuspadowy konstrukcji drewnianej pławiowo-kleszczowy, nie ocieplony, kryty dachówka ceramiczną </t>
  </si>
  <si>
    <t>Pułaskiego Kazimierza</t>
  </si>
  <si>
    <t>930099Z</t>
  </si>
  <si>
    <t>Plac Kościelny</t>
  </si>
  <si>
    <t>930100Z</t>
  </si>
  <si>
    <t>Plac Rybaka</t>
  </si>
  <si>
    <t>rekreacja</t>
  </si>
  <si>
    <t>ul. Jachtowa</t>
  </si>
  <si>
    <t>Pl. Centralny - Park Zdrojowy</t>
  </si>
  <si>
    <t>Pl. Chrobrego - Park Zdrojowy</t>
  </si>
  <si>
    <t>zestaw komputerowy</t>
  </si>
  <si>
    <t>72-600  Świnoujście, Piastowska 55</t>
  </si>
  <si>
    <t>Jednostka</t>
  </si>
  <si>
    <t>Razem</t>
  </si>
  <si>
    <t>Lp.</t>
  </si>
  <si>
    <t xml:space="preserve">Nazwa  </t>
  </si>
  <si>
    <t>odległość od najbliższej rzeki lub innego zbiornika wodnego (proszę podać od czego)</t>
  </si>
  <si>
    <t>informacja o przeprowadzonych remontach i modernizacji budynków starszych niż 50 lat (data remontu, czego dotyczy remont, wielkość poniesionych nakladów na remont)</t>
  </si>
  <si>
    <t>kanał - 3 km</t>
  </si>
  <si>
    <t>bardzo dobry</t>
  </si>
  <si>
    <t>dobry</t>
  </si>
  <si>
    <t>dostateczny</t>
  </si>
  <si>
    <t>nie dotyczy</t>
  </si>
  <si>
    <t>35.</t>
  </si>
  <si>
    <t>36.</t>
  </si>
  <si>
    <t>37.</t>
  </si>
  <si>
    <t>Barlickiego 23 (3 lokale)</t>
  </si>
  <si>
    <t>38.</t>
  </si>
  <si>
    <t>BARLICKIEGO 4</t>
  </si>
  <si>
    <t>39.</t>
  </si>
  <si>
    <t>BARLICKIEGO 4 (1 lokal)</t>
  </si>
  <si>
    <t>40.</t>
  </si>
  <si>
    <t>41.</t>
  </si>
  <si>
    <t>BARLICKIEGO 7</t>
  </si>
  <si>
    <t>1</t>
  </si>
  <si>
    <t>42.</t>
  </si>
  <si>
    <t>2</t>
  </si>
  <si>
    <t>43.</t>
  </si>
  <si>
    <t>BAT. CHŁOPSKICH 3</t>
  </si>
  <si>
    <t>44.</t>
  </si>
  <si>
    <t>45.</t>
  </si>
  <si>
    <t>46.</t>
  </si>
  <si>
    <t>47.</t>
  </si>
  <si>
    <t>BEMA 12-13</t>
  </si>
  <si>
    <t>12/1</t>
  </si>
  <si>
    <t>48.</t>
  </si>
  <si>
    <t>12/3</t>
  </si>
  <si>
    <t>49.</t>
  </si>
  <si>
    <t>13/1</t>
  </si>
  <si>
    <t>50.</t>
  </si>
  <si>
    <t>13/4</t>
  </si>
  <si>
    <t>51.</t>
  </si>
  <si>
    <t>13/6</t>
  </si>
  <si>
    <t>52.</t>
  </si>
  <si>
    <t>13/7</t>
  </si>
  <si>
    <t>53.</t>
  </si>
  <si>
    <t>BOGUSŁAWSKIEGO 2-4</t>
  </si>
  <si>
    <t>2/6</t>
  </si>
  <si>
    <t>54.</t>
  </si>
  <si>
    <t>2/7</t>
  </si>
  <si>
    <t>55.</t>
  </si>
  <si>
    <t>56.</t>
  </si>
  <si>
    <t>4/1</t>
  </si>
  <si>
    <t>57.</t>
  </si>
  <si>
    <t>BOHATERÓW WRZEŚNIA 10-11</t>
  </si>
  <si>
    <t>11/2</t>
  </si>
  <si>
    <t>58.</t>
  </si>
  <si>
    <t>ul. Trentowskiego, 72-600 Świnoujście</t>
  </si>
  <si>
    <t>ul. Krzywoustego, 72-600 Świnoujście</t>
  </si>
  <si>
    <t>ul. Żeromskiego, 72-600 Świnoujście</t>
  </si>
  <si>
    <t>ul. Niecała, 72-602 Świnoujście</t>
  </si>
  <si>
    <t>ul. Zarzecze, 72-603 Świnoujście</t>
  </si>
  <si>
    <t>kotłownia</t>
  </si>
  <si>
    <t>3 boksy bytowe dla zwierząt</t>
  </si>
  <si>
    <t>zagospodarowanie terenu wraz z ogrodzeniem</t>
  </si>
  <si>
    <t>ul. Karsiborska, 72-600 Świnoujście</t>
  </si>
  <si>
    <t>drewniany pokryty papą</t>
  </si>
  <si>
    <t>bud. Parterowy</t>
  </si>
  <si>
    <t>kontener</t>
  </si>
  <si>
    <t>blacha</t>
  </si>
  <si>
    <t>NIE DOTYCZY</t>
  </si>
  <si>
    <t>budynek administracyjno-socjalno-techniczny</t>
  </si>
  <si>
    <t>9101A</t>
  </si>
  <si>
    <t xml:space="preserve"> w tym zbiory biblioteczne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</si>
  <si>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</si>
  <si>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</si>
  <si>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</si>
  <si>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</si>
  <si>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</si>
  <si>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</si>
  <si>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</si>
  <si>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</si>
  <si>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</si>
  <si>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</si>
  <si>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</si>
  <si>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</si>
  <si>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</si>
  <si>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Urząd Miasta Świnoujście, Wydział Organizacyjny</t>
  </si>
  <si>
    <t>000591900</t>
  </si>
  <si>
    <t>Urząd Miasta Świnoujście, Wydział Inżyniera Miasta</t>
  </si>
  <si>
    <t>Urząd Miasta Świnoujście, Wydział Ewidencji i Obrotu Nieruchomościami</t>
  </si>
  <si>
    <t>Urząd Miasta, Wydział Eksploatacji i Zarządzania Nieruchomościami</t>
  </si>
  <si>
    <t>Urząd Miasta Świnoujście, Biuro Technoligii Informacyjnych</t>
  </si>
  <si>
    <t>000281045</t>
  </si>
  <si>
    <t>Muzeum Rybołówstwa Morskiego</t>
  </si>
  <si>
    <t>000669648</t>
  </si>
  <si>
    <t>Miejski Dom Kultury</t>
  </si>
  <si>
    <t>000282501</t>
  </si>
  <si>
    <t>Przedszkole Miejskie Nr 1 ,,Perełki Bałtyku"</t>
  </si>
  <si>
    <t>Przedszkole Miejskie Nr 5 "Bajka"</t>
  </si>
  <si>
    <t>Przedszkole Miejskie Nr 9</t>
  </si>
  <si>
    <t>Przedszkole Miejskie Nr 10 "Kolorowy Świat"</t>
  </si>
  <si>
    <t>8551577805</t>
  </si>
  <si>
    <t>Przedszkole Miejskie Nr 11 z Oddziałami Integracyjnymi "Tęcza"</t>
  </si>
  <si>
    <t>000211151</t>
  </si>
  <si>
    <t>000211518</t>
  </si>
  <si>
    <t>Szkoła Podstawowa Nr 6 im. Mieszka I</t>
  </si>
  <si>
    <t>000212423</t>
  </si>
  <si>
    <t>Zespół Szkolno - Przedszkolny</t>
  </si>
  <si>
    <t>320711905</t>
  </si>
  <si>
    <t>812377390</t>
  </si>
  <si>
    <t>000207712</t>
  </si>
  <si>
    <t>Centrum Edukacji Zawodowej i Turystyki w Świnoujściu</t>
  </si>
  <si>
    <t>000189339</t>
  </si>
  <si>
    <t>3. Zakład Gospodarki Mieszkaniowej</t>
  </si>
  <si>
    <t>4. Przedszkole Miejskie Nr 5 "Bajka"</t>
  </si>
  <si>
    <t>1.Urząd Miasta Świnoujście, Wydział Organizacyjny</t>
  </si>
  <si>
    <t>Stacja transformatorowa zlokalizowana w budynku MDK CAM Ś-cia ul. Wojska Polskiego 1/1</t>
  </si>
  <si>
    <t xml:space="preserve">MmKb-20/630 </t>
  </si>
  <si>
    <t>Fabryka Transformatorów i Aparatury Trakcyjnej ELTA</t>
  </si>
  <si>
    <t>72-600 Świnoujście ul. Wojska Polskiego 1/1</t>
  </si>
  <si>
    <t>Transformator stanowiący wyposażenie stacji CAM TR-1</t>
  </si>
  <si>
    <t>numer fabr. 1117474                    typ TAOfhc-630/20</t>
  </si>
  <si>
    <t>630 kVA</t>
  </si>
  <si>
    <t>2.Urząd Miasta Świnoujście, Wydział Inżyniera Miasta</t>
  </si>
  <si>
    <t>8531B</t>
  </si>
  <si>
    <t>ul. Gdyńska 26, 72-600 Świnoujście</t>
  </si>
  <si>
    <t>ul. Piastowska 54, 72-600 Świnoujście</t>
  </si>
  <si>
    <t>place zabaw, szatnia, stołówka, boisko</t>
  </si>
  <si>
    <t>Plac zabaw</t>
  </si>
  <si>
    <t>14 gaśnic proszkowych, 2 gaśnice śniegowe, 5 hydrantów, system alarmowy- czujki alarmowe, kamery wizyjne,(agencja ochrony - SEKRET), kraty okienne: kasa, księgowość, czytelnia, sala informatyczna</t>
  </si>
  <si>
    <t>TAK- cześciowo</t>
  </si>
  <si>
    <t>kanałowe</t>
  </si>
  <si>
    <t>płyty prefabrykowane korytkowe oparte na wieńcach dla płyt, dach ze scianami ażurowymi, pokryty papą, płaski</t>
  </si>
  <si>
    <t>zestawy komputrowe 7 szt.</t>
  </si>
  <si>
    <t>Boisko sportowe</t>
  </si>
  <si>
    <t>cegla</t>
  </si>
  <si>
    <t>blacha stalowa, ocynkowana i dachowka bitumiczna</t>
  </si>
  <si>
    <t>place zabaw, stołówka, szatnia</t>
  </si>
  <si>
    <t>place zabaw, szatnia, stołówka, bisko do piłki nożnej</t>
  </si>
  <si>
    <t>Mostowa 4</t>
  </si>
  <si>
    <t>Miodowa 8</t>
  </si>
  <si>
    <t>Modrzejewskiej 20</t>
  </si>
  <si>
    <t>Hala produkc Karsiborska 12</t>
  </si>
  <si>
    <t>Bud administr.Karsiborska 12</t>
  </si>
  <si>
    <t>Bud portierni Karsiborska 12</t>
  </si>
  <si>
    <t>Mag materiałow Karsiborska 12  (formierskie)</t>
  </si>
  <si>
    <t>Mag materiałow Karsiborska 12  (łatwopalnych)</t>
  </si>
  <si>
    <t>Wiata Karsiborska 12</t>
  </si>
  <si>
    <t>Magazyn Jachtowa 2</t>
  </si>
  <si>
    <t>Bud Gosp-magaz Jachtowa 2</t>
  </si>
  <si>
    <t>Bud.administr Jachtowa 2</t>
  </si>
  <si>
    <t>Bud biurowy Jachtowa 2</t>
  </si>
  <si>
    <t>Bud Gosp-warszt Jachtowa 2</t>
  </si>
  <si>
    <t>Bud Pom węzła Sikorskiego 2</t>
  </si>
  <si>
    <t xml:space="preserve">nie </t>
  </si>
  <si>
    <t>gęstożebrowe monolityczne betonowe</t>
  </si>
  <si>
    <t>dachówka</t>
  </si>
  <si>
    <t>blacha falista, wełna mineralna, płyta paździeżowa</t>
  </si>
  <si>
    <t>blacha falista</t>
  </si>
  <si>
    <t>6. Urząd Miasta, Wydział Eksploatacji i Zarządzania Nieruchomościami</t>
  </si>
  <si>
    <t>Cmentarze Komunalne</t>
  </si>
  <si>
    <t>Kaplica - dom pogrzebowy</t>
  </si>
  <si>
    <t>budynek biurowy-przedwojenny</t>
  </si>
  <si>
    <t>biuro</t>
  </si>
  <si>
    <t>gaśnice proszkowe-2szt.,gaśnice pianowe-2szt.</t>
  </si>
  <si>
    <t>gaśnice pianowe-2szt., gaśnice proszkowe-2szt.</t>
  </si>
  <si>
    <t>ul. Karsiborska 11, 72-600 Świnoujście</t>
  </si>
  <si>
    <t>drewniany</t>
  </si>
  <si>
    <t>konstrukcja drewniana, dachowka</t>
  </si>
  <si>
    <t>Budynek przedszkola</t>
  </si>
  <si>
    <t>72-600 Świnoujście, ul. Gdyńska 27b</t>
  </si>
  <si>
    <t>gaśnice GS5 - 2 szt, gasnice GT5 - 2 szt, gasnice proszkowe GP - 6 szt, hydranty, żaluzje antywłamaniowe - 4 szt, monitoring Konwój Security</t>
  </si>
  <si>
    <t>ściany z wielopłytowych elementów prefabrykowanych</t>
  </si>
  <si>
    <t>2 km (Zalew Szczeciński)</t>
  </si>
  <si>
    <t>rejesrtaror cyfrowy + dysk twardy H 264/9CH</t>
  </si>
  <si>
    <t>kamera zewnetrzna</t>
  </si>
  <si>
    <t xml:space="preserve">ul. Narutowicza 10, 72-600 Świnoujście </t>
  </si>
  <si>
    <t>oświata</t>
  </si>
  <si>
    <t>Narutowicza 10</t>
  </si>
  <si>
    <t>drewno, stropy monolityczne</t>
  </si>
  <si>
    <t>komputer</t>
  </si>
  <si>
    <t>UPS</t>
  </si>
  <si>
    <t>Szkoła Podstawowa Nr 2  z dwoma mieszkaniami służbowymi</t>
  </si>
  <si>
    <t>szkoła</t>
  </si>
  <si>
    <t>Świnoujście, ul. Białoruska 2</t>
  </si>
  <si>
    <t>cegła pelna</t>
  </si>
  <si>
    <t>płyta żelbetowa</t>
  </si>
  <si>
    <t>dach płaski, wylewka, pokrycie papą termozgrzewalną</t>
  </si>
  <si>
    <t>ławy fundamentowe z kamienia polnego oraz cegły pełnej murowane na zaprawie cementowej,ściany zewnetrzne z cegły pełnej na zaprawie cementowo wapiennej</t>
  </si>
  <si>
    <t xml:space="preserve">cmentarze komunalne: ul. Karsiborska, ul. Sąsiedzka; kolumbarium ul. Karsiborska 11; place zabaw: 13 lokalizacji wg. Załączników; Schronisko dla zwierząt przy ul. Karsiborskiej; Targowisko Miejskie przy ul. Kołłataja; Parki wg. Załączników; </t>
  </si>
  <si>
    <t>kolumbarium ul. Karsiborska, 11 72-600 Świnoujście</t>
  </si>
  <si>
    <t>Park im. F.Chopina przy ul. Chopina w Świnoujsciu</t>
  </si>
  <si>
    <t>6. Miejska Biblioteka Publiczna im Stefana Flukowskiego w Świnoujściu</t>
  </si>
  <si>
    <t>Miejska Biblioteka Publiczna im Stefana Flukowskiego w Świnoujściu</t>
  </si>
  <si>
    <t>Biblioteka Główna</t>
  </si>
  <si>
    <t>gromadzenie i udostępnianie zbiorów</t>
  </si>
  <si>
    <t>budynek poniemiecki</t>
  </si>
  <si>
    <t>gaśnice: proszkowe-16 szt., hydranty-6 szt., kraty na oknach, czujki alarmu - agencja ochrony całodobowej "Konwój-Security R.&amp;D.Wielgoliński, czujniki systemu p.poż. - Komenda Miejska Państwowej Straży Pożarnej</t>
  </si>
  <si>
    <t>cegła ceramiczna</t>
  </si>
  <si>
    <t>drewniane + betonowe</t>
  </si>
  <si>
    <t>gonty + płaski + papa termozgrzewalna</t>
  </si>
  <si>
    <t>od Morza Bałtyckiego około 1800 m</t>
  </si>
  <si>
    <t>trzy (3): piwnica, parter, piętro</t>
  </si>
  <si>
    <t>budynek Przedszkola Miejskiego Nr 1 ,,Perełki Bałtyku"</t>
  </si>
  <si>
    <t>Drukarka LaserJet HP P1102</t>
  </si>
  <si>
    <t>Skaner OpticSlim 2600 1200x2400</t>
  </si>
  <si>
    <t>Router Linksys WRT54GL</t>
  </si>
  <si>
    <t>przełącznik sieciowy Entersys B5G124 48-portowy</t>
  </si>
  <si>
    <t>przełącznik sieciowy Entersys B5G124 24-portowy</t>
  </si>
  <si>
    <t>Serwer Dell PowerEdge R720</t>
  </si>
  <si>
    <t>Komputer Dell Optiplex 3010MT</t>
  </si>
  <si>
    <t>Komputer Dell Precision T1650</t>
  </si>
  <si>
    <t>Głośniki Logitech 2.1 LS21</t>
  </si>
  <si>
    <t>Drukarka Kyocera FS-2100 DN</t>
  </si>
  <si>
    <t>Kserokopiarka Nashuatec MP 2852</t>
  </si>
  <si>
    <t xml:space="preserve">hydranty, gaśnice proszkowe - 7 szt; skroplonego co 2 - 3 szt, monitorig przez firmę zewnętrzną </t>
  </si>
  <si>
    <t>1 km</t>
  </si>
  <si>
    <t>59.</t>
  </si>
  <si>
    <t>BOHATERÓW WRZEŚNIA 2</t>
  </si>
  <si>
    <t>60.</t>
  </si>
  <si>
    <t>61.</t>
  </si>
  <si>
    <t>62.</t>
  </si>
  <si>
    <t>63.</t>
  </si>
  <si>
    <t>64.</t>
  </si>
  <si>
    <t>65.</t>
  </si>
  <si>
    <t>66.</t>
  </si>
  <si>
    <t>67.</t>
  </si>
  <si>
    <t>BOHATERÓW WRZEŚNIA 39A-E</t>
  </si>
  <si>
    <t>39A/2</t>
  </si>
  <si>
    <t>68.</t>
  </si>
  <si>
    <t>39B/3</t>
  </si>
  <si>
    <t>69.</t>
  </si>
  <si>
    <t>39C/4</t>
  </si>
  <si>
    <t>70.</t>
  </si>
  <si>
    <t>39C/5</t>
  </si>
  <si>
    <t>71.</t>
  </si>
  <si>
    <t>39D/3</t>
  </si>
  <si>
    <t>72.</t>
  </si>
  <si>
    <t>39D/5</t>
  </si>
  <si>
    <t>73.</t>
  </si>
  <si>
    <t>39D/7</t>
  </si>
  <si>
    <t>74.</t>
  </si>
  <si>
    <t>BOHATERÓW WRZEŚNIA 75</t>
  </si>
  <si>
    <t>75.</t>
  </si>
  <si>
    <t>76.</t>
  </si>
  <si>
    <t>77.</t>
  </si>
  <si>
    <t>78.</t>
  </si>
  <si>
    <t>79.</t>
  </si>
  <si>
    <t>BOHATERÓW WRZEŚNIA 14</t>
  </si>
  <si>
    <t>80.</t>
  </si>
  <si>
    <t>BOHATERÓW WRZEŚNIA 7</t>
  </si>
  <si>
    <t>81.</t>
  </si>
  <si>
    <t>BURSZTYNOWA 4</t>
  </si>
  <si>
    <t>82.</t>
  </si>
  <si>
    <t>83.</t>
  </si>
  <si>
    <t>CHOPINA 10-12-14</t>
  </si>
  <si>
    <t>10/8</t>
  </si>
  <si>
    <t>84.</t>
  </si>
  <si>
    <t>CHOPINA 16</t>
  </si>
  <si>
    <t>1A</t>
  </si>
  <si>
    <t>85.</t>
  </si>
  <si>
    <t>86.</t>
  </si>
  <si>
    <t>87.</t>
  </si>
  <si>
    <t>88.</t>
  </si>
  <si>
    <t>89.</t>
  </si>
  <si>
    <t>90.</t>
  </si>
  <si>
    <t>CHOPINA 18</t>
  </si>
  <si>
    <t>91.</t>
  </si>
  <si>
    <t>92.</t>
  </si>
  <si>
    <t>93.</t>
  </si>
  <si>
    <t>94.</t>
  </si>
  <si>
    <t>CHOPINA 20</t>
  </si>
  <si>
    <t>95.</t>
  </si>
  <si>
    <t>96.</t>
  </si>
  <si>
    <t>CHOPINA 22</t>
  </si>
  <si>
    <t>97.</t>
  </si>
  <si>
    <t>98.</t>
  </si>
  <si>
    <t>99.</t>
  </si>
  <si>
    <t>CHOPINA 24</t>
  </si>
  <si>
    <t>100.</t>
  </si>
  <si>
    <t>CHOPINA 26</t>
  </si>
  <si>
    <t>101.</t>
  </si>
  <si>
    <t>CHOPINA 3</t>
  </si>
  <si>
    <t>102.</t>
  </si>
  <si>
    <t>103.</t>
  </si>
  <si>
    <t>104.</t>
  </si>
  <si>
    <t>6A</t>
  </si>
  <si>
    <t>105.</t>
  </si>
  <si>
    <t>CHROBREGO 4-6</t>
  </si>
  <si>
    <t>106.</t>
  </si>
  <si>
    <t>GDYŃSKA 29A</t>
  </si>
  <si>
    <t>107.</t>
  </si>
  <si>
    <t>GDYŃSKA 30</t>
  </si>
  <si>
    <t>108.</t>
  </si>
  <si>
    <t>109.</t>
  </si>
  <si>
    <t>110.</t>
  </si>
  <si>
    <t>111.</t>
  </si>
  <si>
    <t>112.</t>
  </si>
  <si>
    <t>113.</t>
  </si>
  <si>
    <t>GDYŃSKA 32</t>
  </si>
  <si>
    <t>114.</t>
  </si>
  <si>
    <t>115.</t>
  </si>
  <si>
    <t>116.</t>
  </si>
  <si>
    <t>GRANICZNA 11</t>
  </si>
  <si>
    <t>117.</t>
  </si>
  <si>
    <t>118.</t>
  </si>
  <si>
    <t>GRANICZNA 12</t>
  </si>
  <si>
    <t>119.</t>
  </si>
  <si>
    <t>120.</t>
  </si>
  <si>
    <t>GRUDZIĄDZKA 1-2</t>
  </si>
  <si>
    <t>2/4</t>
  </si>
  <si>
    <t>121.</t>
  </si>
  <si>
    <t>system monitoringu wizyjnego -4 kamery wewnętrzne, 5 kamer zewnętrznych</t>
  </si>
  <si>
    <t>p.poż. gaśnice proszkowe 6 szt. hydranty -po 1 na każdej kondygnacji budynku, ochrona elektroniczna ruchowa przez agencję ochrony.</t>
  </si>
  <si>
    <t xml:space="preserve">dobry </t>
  </si>
  <si>
    <t>3.850,80 m2</t>
  </si>
  <si>
    <t>3 +poddasze i piwnice</t>
  </si>
  <si>
    <t>1.406 m2</t>
  </si>
  <si>
    <t>3 +piwnice</t>
  </si>
  <si>
    <t>Boisko do piłki nożnej  z infrastrukturą i bieżnią</t>
  </si>
  <si>
    <t>więźba dachowa drewniana,dach wielospadowy krytty blachą miedzianą,konstrukcja płaszczowo kleszczowa,w centralnym punkcie dachu wieżyczka</t>
  </si>
  <si>
    <t>2005 r -  remont generalny wieżyczki,2012 r, remont elewacji i wymaiana stolarki okiennej i drzwi wejściowych,wymiana blacharki/ rynny,parapety zew.,rury spustowe /wymiana instalacji odgromowej</t>
  </si>
  <si>
    <t>9261Z</t>
  </si>
  <si>
    <t xml:space="preserve">Wiata z boksami </t>
  </si>
  <si>
    <t>Świnoujscie, ul. Matejki 22</t>
  </si>
  <si>
    <t>kraty w oknach na parterze,monitoring wewnętrzny i zewnętrzny; system oddymiania w pomieszczeniach kuchni</t>
  </si>
  <si>
    <t>Dms</t>
  </si>
  <si>
    <t>dachówka karpiówka</t>
  </si>
  <si>
    <t>DOBRA</t>
  </si>
  <si>
    <t>72-603 Świnoujście, ul. 1 Maja 40 Filia</t>
  </si>
  <si>
    <t>cegła Porotherm 25 z ociepleniem</t>
  </si>
  <si>
    <t>ul. Kołłątaja, 72-600 Swinoujście</t>
  </si>
  <si>
    <t>Toaleta publiczna samoobsługowa, automatyczna</t>
  </si>
  <si>
    <t>InfoKiosk - KO-2, wolnostojący, zewnetrzny, 2 sztuki</t>
  </si>
  <si>
    <t>2. Urząd Miasta Świnoujście, Wydział Promocji, Turystyki, Kultury i Sportu Biuro Informacji Turystycznej</t>
  </si>
  <si>
    <t>Urząd Miasta Świnoujście, Wydział Promocji, Turystyki, Kultury i Sportu Biuro Informacji Turystycznej</t>
  </si>
  <si>
    <t xml:space="preserve">ściany wewnętrzne od parteru murowane z bloczków gazobetonowych na ruszcie z profili stalowych, obite obustronnie płytą  gipsowo-kartonową. </t>
  </si>
  <si>
    <t>Ceramiczne – odcinkowe typy Kleina na belkach stalowych</t>
  </si>
  <si>
    <t>konstrukcja drewniana, poddana impregnacji i środkom ognioochronnym</t>
  </si>
  <si>
    <t>ul. Gdyńska 27b, 72-600 Świnoujście</t>
  </si>
  <si>
    <t>place zabaw, stołówka</t>
  </si>
  <si>
    <t>konstrukcja drewniana, dachówka</t>
  </si>
  <si>
    <t>185 m2</t>
  </si>
  <si>
    <t>jedna</t>
  </si>
  <si>
    <t>dostateczna (do remontu)</t>
  </si>
  <si>
    <t>dostateczna(do remontu)</t>
  </si>
  <si>
    <t>dostateczne( do remontu)</t>
  </si>
  <si>
    <t>dostateczna</t>
  </si>
  <si>
    <t>183,69 m2</t>
  </si>
  <si>
    <t>dwie</t>
  </si>
  <si>
    <t>ul. Sąsiedzka, 72-605 Świnoujście</t>
  </si>
  <si>
    <t>Parki</t>
  </si>
  <si>
    <t>Schronisko dla Bezdomnych Zwierząt</t>
  </si>
  <si>
    <t>Targowisko Miejskie</t>
  </si>
  <si>
    <t>Place Zabaw</t>
  </si>
  <si>
    <t>Przepompownia ścieków PS 5b</t>
  </si>
  <si>
    <t>Przepompownia ścieków PS 5d</t>
  </si>
  <si>
    <t>Przepompownia ścieków PS 5e</t>
  </si>
  <si>
    <t>Przepompownia ścieków PPrz</t>
  </si>
  <si>
    <t>Przepompownia ścieków Pog</t>
  </si>
  <si>
    <t>Przepompownia ścieków Pskł -składowisko</t>
  </si>
  <si>
    <t>Przepompownia scieków P-5 ul. Basztowa</t>
  </si>
  <si>
    <t xml:space="preserve">Szkoła Podstawowa nr 1 w Świnoujściu </t>
  </si>
  <si>
    <t>2A</t>
  </si>
  <si>
    <t>138.</t>
  </si>
  <si>
    <t>139.</t>
  </si>
  <si>
    <t>GRUNWALDZKA 13-14-15-16</t>
  </si>
  <si>
    <t>13/11</t>
  </si>
  <si>
    <t>140.</t>
  </si>
  <si>
    <t>13/2</t>
  </si>
  <si>
    <t>141.</t>
  </si>
  <si>
    <t>142.</t>
  </si>
  <si>
    <t>143.</t>
  </si>
  <si>
    <t>144.</t>
  </si>
  <si>
    <t>GRUNWALDZKA 18</t>
  </si>
  <si>
    <t>145.</t>
  </si>
  <si>
    <t>146.</t>
  </si>
  <si>
    <t>147.</t>
  </si>
  <si>
    <t>GRUNWALDZKA 19</t>
  </si>
  <si>
    <t>148.</t>
  </si>
  <si>
    <t>149.</t>
  </si>
  <si>
    <t>150.</t>
  </si>
  <si>
    <t>GRUNWALDZKA 2-3-4</t>
  </si>
  <si>
    <t>151.</t>
  </si>
  <si>
    <t>152.</t>
  </si>
  <si>
    <t>GRUNWALDZKA 20</t>
  </si>
  <si>
    <t>153.</t>
  </si>
  <si>
    <t>154.</t>
  </si>
  <si>
    <t>155.</t>
  </si>
  <si>
    <t>GRUNWALDZKA 23-23A,B,C,D,E,F,G,H,I</t>
  </si>
  <si>
    <t>23A/13</t>
  </si>
  <si>
    <t>156.</t>
  </si>
  <si>
    <t>23A/2</t>
  </si>
  <si>
    <t>157.</t>
  </si>
  <si>
    <t>23B/2</t>
  </si>
  <si>
    <t>158.</t>
  </si>
  <si>
    <t>23C/2</t>
  </si>
  <si>
    <t>159.</t>
  </si>
  <si>
    <t>23E/2</t>
  </si>
  <si>
    <t>160.</t>
  </si>
  <si>
    <t>23F/2</t>
  </si>
  <si>
    <t>161.</t>
  </si>
  <si>
    <t>23F/4</t>
  </si>
  <si>
    <t>162.</t>
  </si>
  <si>
    <t>23H/8</t>
  </si>
  <si>
    <t>163.</t>
  </si>
  <si>
    <t>23I/13</t>
  </si>
  <si>
    <t>164.</t>
  </si>
  <si>
    <t>23I/14</t>
  </si>
  <si>
    <t>165.</t>
  </si>
  <si>
    <t>GRUNWALDZKA 47</t>
  </si>
  <si>
    <t>101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</si>
  <si>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</si>
  <si>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</si>
  <si>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</si>
  <si>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</si>
  <si>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</si>
  <si>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</si>
  <si>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</si>
  <si>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</si>
  <si>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</si>
  <si>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</si>
  <si>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</si>
  <si>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</si>
  <si>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</si>
  <si>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</si>
  <si>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</si>
  <si>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</si>
  <si>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184.</t>
  </si>
  <si>
    <t>5/2</t>
  </si>
  <si>
    <t>185.</t>
  </si>
  <si>
    <t>186.</t>
  </si>
  <si>
    <t>GRUNWALDZKA 55</t>
  </si>
  <si>
    <t>187.</t>
  </si>
  <si>
    <t>siedziska dla zawodników</t>
  </si>
  <si>
    <t>urządzenie infrastruktury technicznej</t>
  </si>
  <si>
    <t>Przyłącze energetyczne</t>
  </si>
  <si>
    <t>Dom nolcegowy</t>
  </si>
  <si>
    <t>funkcja noclegowa</t>
  </si>
  <si>
    <t>Hala tenisowa</t>
  </si>
  <si>
    <t>zajęcia rekreacyjno-sportowe, częściowo pow. biurowa</t>
  </si>
  <si>
    <t>Boisko piłkarskie z nawierzchnią syntetyczną</t>
  </si>
  <si>
    <t xml:space="preserve">Skatepark </t>
  </si>
  <si>
    <t>urządzenie do jazdy na deskorolkach</t>
  </si>
  <si>
    <t>Budynek warsztatowy nr 10</t>
  </si>
  <si>
    <t>magazynowy z funk. kulturalnymi</t>
  </si>
  <si>
    <t>socjalny z sanitariatami</t>
  </si>
  <si>
    <t>Wieżyczka</t>
  </si>
  <si>
    <t>punkt informacyjny</t>
  </si>
  <si>
    <t>Wieża ciśnień</t>
  </si>
  <si>
    <t>Pomosty cumownicze 16szt</t>
  </si>
  <si>
    <t>Pomosty cumownicze 10 zestawów</t>
  </si>
  <si>
    <t>biura+kawiarnia</t>
  </si>
  <si>
    <t>Sanitariat nr 1 z kotłownią gaz.</t>
  </si>
  <si>
    <t>sanitarne</t>
  </si>
  <si>
    <t>Sanitariat nr 2 z kotłownią gaz.</t>
  </si>
  <si>
    <t>Sanitariat nr 3</t>
  </si>
  <si>
    <t>Pawilon gastronomiczny</t>
  </si>
  <si>
    <t>kuchnia turystyczna+sklep spożywczy+magazyn</t>
  </si>
  <si>
    <t>inne mieszkalne</t>
  </si>
  <si>
    <t>Domek turystyczny 3 segment 6 szt.</t>
  </si>
  <si>
    <t>Domek turystyczny 4 segment Bielsko</t>
  </si>
  <si>
    <t>Domek apartamentowy</t>
  </si>
  <si>
    <t>Domek"Przerzeczyn"</t>
  </si>
  <si>
    <t>Domek "Gil"</t>
  </si>
  <si>
    <t>Domek "Deda"</t>
  </si>
  <si>
    <t>Domek "Fala" 5 segm.</t>
  </si>
  <si>
    <t>Domek Kostrzyn 2 szt.</t>
  </si>
  <si>
    <t>działalność dydaktyczno-wychowawczo-opiekuńcza</t>
  </si>
  <si>
    <t>Budynek szkoły</t>
  </si>
  <si>
    <t>Boisko szkolne</t>
  </si>
  <si>
    <t>Ogrodzenie boiska</t>
  </si>
  <si>
    <t>Szkoła Podstawowa Nr 2 w Świnoujściu</t>
  </si>
  <si>
    <t>szkolnictwo na poziomie podstawowym i przedszkole</t>
  </si>
  <si>
    <t>sala</t>
  </si>
  <si>
    <t>gaśnice</t>
  </si>
  <si>
    <t>2 gaśnice 6kg,dozór całodobowy</t>
  </si>
  <si>
    <t>1 gaśnica 6kg, dozór całodobowy</t>
  </si>
  <si>
    <t>2 gaśnice 6 kg,dozór całodobowy</t>
  </si>
  <si>
    <t>1gaśnica 6kg, dozór całodobowy</t>
  </si>
  <si>
    <t>4 gaśnice 2 kg, dozór całodobowy</t>
  </si>
  <si>
    <t>1 gaśnica 6 kg, dozór całodobowy</t>
  </si>
  <si>
    <t>1gaśnica 2kg, dozór całodobowy</t>
  </si>
  <si>
    <t>dozór całodobowy</t>
  </si>
  <si>
    <t>300 mb</t>
  </si>
  <si>
    <t>stan dobry</t>
  </si>
  <si>
    <t>Budynek prod-magazynowy</t>
  </si>
  <si>
    <t>Budynek-przychodnia</t>
  </si>
  <si>
    <t>Budynek -przychodnia</t>
  </si>
  <si>
    <t xml:space="preserve">Pawilon handlowy </t>
  </si>
  <si>
    <t>Bud. warszt-samochodowy</t>
  </si>
  <si>
    <t xml:space="preserve">Budynek </t>
  </si>
  <si>
    <t>Bol.Chrobrego 26-28</t>
  </si>
  <si>
    <t>Grunwaldzka 62A</t>
  </si>
  <si>
    <t>1,5 km -kanał</t>
  </si>
  <si>
    <t>2,0 km -kanał</t>
  </si>
  <si>
    <t>2,0 km -morze</t>
  </si>
  <si>
    <t>papa/blacha</t>
  </si>
  <si>
    <t>JARACZA 67</t>
  </si>
  <si>
    <t>248.</t>
  </si>
  <si>
    <t>249.</t>
  </si>
  <si>
    <t>KOCHANOWSKIEGO 4</t>
  </si>
  <si>
    <t>250.</t>
  </si>
  <si>
    <t>251.</t>
  </si>
  <si>
    <t>KOŁŁĄTAJA 12-13-14</t>
  </si>
  <si>
    <t>252.</t>
  </si>
  <si>
    <t>12/2</t>
  </si>
  <si>
    <t>253.</t>
  </si>
  <si>
    <t>254.</t>
  </si>
  <si>
    <t>12/6</t>
  </si>
  <si>
    <t>255.</t>
  </si>
  <si>
    <t>13/3</t>
  </si>
  <si>
    <t>256.</t>
  </si>
  <si>
    <t>14/4</t>
  </si>
  <si>
    <t>257.</t>
  </si>
  <si>
    <t>KOŁŁĄTAJA 15-16-17-18</t>
  </si>
  <si>
    <t>15/1</t>
  </si>
  <si>
    <t>258.</t>
  </si>
  <si>
    <t>259.</t>
  </si>
  <si>
    <t>16/6</t>
  </si>
  <si>
    <t>260.</t>
  </si>
  <si>
    <t>17/4</t>
  </si>
  <si>
    <t>261.</t>
  </si>
  <si>
    <t>18/1</t>
  </si>
  <si>
    <t>262.</t>
  </si>
  <si>
    <t>18/7</t>
  </si>
  <si>
    <t>263.</t>
  </si>
  <si>
    <t>18/8</t>
  </si>
  <si>
    <t>264.</t>
  </si>
  <si>
    <t>KOŁŁĄTAJA 20-22-24-26</t>
  </si>
  <si>
    <t>20/10</t>
  </si>
  <si>
    <t>265.</t>
  </si>
  <si>
    <t>20/24</t>
  </si>
  <si>
    <t>266.</t>
  </si>
  <si>
    <t>24/19</t>
  </si>
  <si>
    <t>267.</t>
  </si>
  <si>
    <t>24/27</t>
  </si>
  <si>
    <t>268.</t>
  </si>
  <si>
    <t>24/28</t>
  </si>
  <si>
    <t>269.</t>
  </si>
  <si>
    <t>24/3</t>
  </si>
  <si>
    <t>270.</t>
  </si>
  <si>
    <t>26/8</t>
  </si>
  <si>
    <t>271.</t>
  </si>
  <si>
    <t>KOŁŁĄTAJA 2C-2D</t>
  </si>
  <si>
    <t>2C/7</t>
  </si>
  <si>
    <t>272.</t>
  </si>
  <si>
    <t>2D/11</t>
  </si>
  <si>
    <t>273.</t>
  </si>
  <si>
    <t>2D/6</t>
  </si>
  <si>
    <t>274.</t>
  </si>
  <si>
    <t>2D/8</t>
  </si>
  <si>
    <t>275.</t>
  </si>
  <si>
    <t>KOŁŁĄTAJA 2E-2F</t>
  </si>
  <si>
    <t>2E/3</t>
  </si>
  <si>
    <t>276.</t>
  </si>
  <si>
    <t>2E/4</t>
  </si>
  <si>
    <t>277.</t>
  </si>
  <si>
    <t>2F/2</t>
  </si>
  <si>
    <t>278.</t>
  </si>
  <si>
    <t>279.</t>
  </si>
  <si>
    <t>2F/4</t>
  </si>
  <si>
    <t>280.</t>
  </si>
  <si>
    <t>KOŁŁĄTAJA 5</t>
  </si>
  <si>
    <t>281.</t>
  </si>
  <si>
    <t>KOŁŁĄTAJA 6</t>
  </si>
  <si>
    <t>282.</t>
  </si>
  <si>
    <t>283.</t>
  </si>
  <si>
    <t>284.</t>
  </si>
  <si>
    <t>6A/1</t>
  </si>
  <si>
    <t>285.</t>
  </si>
  <si>
    <t>286.</t>
  </si>
  <si>
    <t>287.</t>
  </si>
  <si>
    <t>KONSTYTUCJI 3 MAJA 14</t>
  </si>
  <si>
    <t>288.</t>
  </si>
  <si>
    <t>289.</t>
  </si>
  <si>
    <t>290.</t>
  </si>
  <si>
    <t>KONSTYTUCJI 3 MAJA 15</t>
  </si>
  <si>
    <t>291.</t>
  </si>
  <si>
    <t>292.</t>
  </si>
  <si>
    <t>KONSTYTUCJI 3 MAJA 16</t>
  </si>
  <si>
    <t>293.</t>
  </si>
  <si>
    <t>KONSTYTUCJI 3 MAJA 2</t>
  </si>
  <si>
    <t>294.</t>
  </si>
  <si>
    <t>KONSTYTUCJI 3 MAJA 25</t>
  </si>
  <si>
    <t>295.</t>
  </si>
  <si>
    <t>KONSTYTUCJI 3 MAJA 27-27A-27B</t>
  </si>
  <si>
    <t>27/3</t>
  </si>
  <si>
    <t>296.</t>
  </si>
  <si>
    <t>27/4</t>
  </si>
  <si>
    <t>297.</t>
  </si>
  <si>
    <t>27/7-7A</t>
  </si>
  <si>
    <t>298.</t>
  </si>
  <si>
    <t>27B/8</t>
  </si>
  <si>
    <t>299.</t>
  </si>
  <si>
    <t>KONSTYTUCJI 3 MAJA 28</t>
  </si>
  <si>
    <t>300.</t>
  </si>
  <si>
    <t>301.</t>
  </si>
  <si>
    <t>302.</t>
  </si>
  <si>
    <t>303.</t>
  </si>
  <si>
    <t>KONSTYTUCJI 3 MAJA 30</t>
  </si>
  <si>
    <t>304.</t>
  </si>
  <si>
    <t>305.</t>
  </si>
  <si>
    <t>KONSTYTUCJI 3 MAJA 4</t>
  </si>
  <si>
    <t>306.</t>
  </si>
  <si>
    <t>307.</t>
  </si>
  <si>
    <t>308.</t>
  </si>
  <si>
    <t>309.</t>
  </si>
  <si>
    <t>310.</t>
  </si>
  <si>
    <t>311.</t>
  </si>
  <si>
    <t>312.</t>
  </si>
  <si>
    <t>313.</t>
  </si>
  <si>
    <t>KONSTYTUCJI 3 MAJA 5</t>
  </si>
  <si>
    <t>314.</t>
  </si>
  <si>
    <t>315.</t>
  </si>
  <si>
    <t>316.</t>
  </si>
  <si>
    <t>317.</t>
  </si>
  <si>
    <t>318.</t>
  </si>
  <si>
    <t>KONSTYTUCJI 3 MAJA 54</t>
  </si>
  <si>
    <t>319.</t>
  </si>
  <si>
    <t>320.</t>
  </si>
  <si>
    <t>321.</t>
  </si>
  <si>
    <t>322.</t>
  </si>
  <si>
    <t>323.</t>
  </si>
  <si>
    <t>324.</t>
  </si>
  <si>
    <t>KONSTYTUCJI 3 MAJA 55</t>
  </si>
  <si>
    <t>325.</t>
  </si>
  <si>
    <t>KONSTYTUCJI 3 MAJA 59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</si>
  <si>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</si>
  <si>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</si>
  <si>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</si>
  <si>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</si>
  <si>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</si>
  <si>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</si>
  <si>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</si>
  <si>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</si>
  <si>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</si>
  <si>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</si>
  <si>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</si>
  <si>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</si>
  <si>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KOŚCIUSZKI 1-1A-1B-1C</t>
  </si>
  <si>
    <t>1/11</t>
  </si>
  <si>
    <t>338.</t>
  </si>
  <si>
    <t>1/4</t>
  </si>
  <si>
    <t>339.</t>
  </si>
  <si>
    <t>1/8</t>
  </si>
  <si>
    <t>340.</t>
  </si>
  <si>
    <t>1A/14</t>
  </si>
  <si>
    <t>341.</t>
  </si>
  <si>
    <t>1A/8</t>
  </si>
  <si>
    <t>342.</t>
  </si>
  <si>
    <t>1B/2</t>
  </si>
  <si>
    <t>343.</t>
  </si>
  <si>
    <t>1B/4</t>
  </si>
  <si>
    <t>344.</t>
  </si>
  <si>
    <t>1B/6</t>
  </si>
  <si>
    <t>345.</t>
  </si>
  <si>
    <t>1C/14</t>
  </si>
  <si>
    <t>346.</t>
  </si>
  <si>
    <t>1C/16</t>
  </si>
  <si>
    <t>347.</t>
  </si>
  <si>
    <t>1C/18</t>
  </si>
  <si>
    <t>348.</t>
  </si>
  <si>
    <t>1C/3</t>
  </si>
  <si>
    <t>349.</t>
  </si>
  <si>
    <t>1C/9</t>
  </si>
  <si>
    <t>350.</t>
  </si>
  <si>
    <t>KOŚCIUSZKI 3-3A-3B-3C</t>
  </si>
  <si>
    <t>351.</t>
  </si>
  <si>
    <t>3/18</t>
  </si>
  <si>
    <t>352.</t>
  </si>
  <si>
    <t>353.</t>
  </si>
  <si>
    <t>3/4</t>
  </si>
  <si>
    <t>354.</t>
  </si>
  <si>
    <t>3A/1</t>
  </si>
  <si>
    <t>355.</t>
  </si>
  <si>
    <t>3A/13</t>
  </si>
  <si>
    <t>356.</t>
  </si>
  <si>
    <t>3A/17</t>
  </si>
  <si>
    <t>357.</t>
  </si>
  <si>
    <t>3A/4</t>
  </si>
  <si>
    <t>358.</t>
  </si>
  <si>
    <t>3A/8</t>
  </si>
  <si>
    <t>359.</t>
  </si>
  <si>
    <t>3B/1</t>
  </si>
  <si>
    <t>360.</t>
  </si>
  <si>
    <t>3B/18</t>
  </si>
  <si>
    <t>361.</t>
  </si>
  <si>
    <t>3B/4</t>
  </si>
  <si>
    <t>362.</t>
  </si>
  <si>
    <t>363.</t>
  </si>
  <si>
    <t>3C/14</t>
  </si>
  <si>
    <t>364.</t>
  </si>
  <si>
    <t>3C/18</t>
  </si>
  <si>
    <t>365.</t>
  </si>
  <si>
    <t>KOŚCIUSZKI 37-38-39</t>
  </si>
  <si>
    <t>37/5</t>
  </si>
  <si>
    <t>366.</t>
  </si>
  <si>
    <t>37/8</t>
  </si>
  <si>
    <t>367.</t>
  </si>
  <si>
    <t>38/2</t>
  </si>
  <si>
    <t>368.</t>
  </si>
  <si>
    <t>39/4</t>
  </si>
  <si>
    <t>369.</t>
  </si>
  <si>
    <t>KRZYWA 1A-1B-1C-1D-1E</t>
  </si>
  <si>
    <t>1A/1</t>
  </si>
  <si>
    <t>370.</t>
  </si>
  <si>
    <t>371.</t>
  </si>
  <si>
    <t>1A/17</t>
  </si>
  <si>
    <t>372.</t>
  </si>
  <si>
    <t>1A/26</t>
  </si>
  <si>
    <t>373.</t>
  </si>
  <si>
    <t>1A/28</t>
  </si>
  <si>
    <t>374.</t>
  </si>
  <si>
    <t>1A/29</t>
  </si>
  <si>
    <t>375.</t>
  </si>
  <si>
    <t>1A/30</t>
  </si>
  <si>
    <t>376.</t>
  </si>
  <si>
    <t>1A/37</t>
  </si>
  <si>
    <t>377.</t>
  </si>
  <si>
    <t>1A/42</t>
  </si>
  <si>
    <t>378.</t>
  </si>
  <si>
    <t>1A/45</t>
  </si>
  <si>
    <t>379.</t>
  </si>
  <si>
    <t>1A/47</t>
  </si>
  <si>
    <t>380.</t>
  </si>
  <si>
    <t>1A/48</t>
  </si>
  <si>
    <t>381.</t>
  </si>
  <si>
    <t>1A/5</t>
  </si>
  <si>
    <t>382.</t>
  </si>
  <si>
    <t>1A/50</t>
  </si>
  <si>
    <t>383.</t>
  </si>
  <si>
    <t>384.</t>
  </si>
  <si>
    <t>1A/9</t>
  </si>
  <si>
    <t>385.</t>
  </si>
  <si>
    <t>1B/13</t>
  </si>
  <si>
    <t>386.</t>
  </si>
  <si>
    <t>1B/15</t>
  </si>
  <si>
    <t>387.</t>
  </si>
  <si>
    <t>1B/25</t>
  </si>
  <si>
    <t>388.</t>
  </si>
  <si>
    <t>1B/29</t>
  </si>
  <si>
    <t>389.</t>
  </si>
  <si>
    <t>390.</t>
  </si>
  <si>
    <t>1B/9</t>
  </si>
  <si>
    <t>391.</t>
  </si>
  <si>
    <t>1C/7</t>
  </si>
  <si>
    <t>392.</t>
  </si>
  <si>
    <t>1C/28</t>
  </si>
  <si>
    <t>393.</t>
  </si>
  <si>
    <t>1C/31</t>
  </si>
  <si>
    <t>394.</t>
  </si>
  <si>
    <t>1C/34</t>
  </si>
  <si>
    <t>395.</t>
  </si>
  <si>
    <t>1C/38</t>
  </si>
  <si>
    <t>396.</t>
  </si>
  <si>
    <t>1C/43</t>
  </si>
  <si>
    <t>397.</t>
  </si>
  <si>
    <t>1C/44</t>
  </si>
  <si>
    <t>398.</t>
  </si>
  <si>
    <t>1C/48</t>
  </si>
  <si>
    <t>399.</t>
  </si>
  <si>
    <t>1C/5</t>
  </si>
  <si>
    <t>400.</t>
  </si>
  <si>
    <t>1C/52</t>
  </si>
  <si>
    <t>401.</t>
  </si>
  <si>
    <t>1C/54</t>
  </si>
  <si>
    <t>402.</t>
  </si>
  <si>
    <t>1C/56</t>
  </si>
  <si>
    <t>403.</t>
  </si>
  <si>
    <t>1C/61</t>
  </si>
  <si>
    <t>404.</t>
  </si>
  <si>
    <t>1C/62</t>
  </si>
  <si>
    <t>405.</t>
  </si>
  <si>
    <t>1C/65</t>
  </si>
  <si>
    <t>monitoring, alarm właczony cała dobe</t>
  </si>
  <si>
    <t>ul.Kościuszki 11, 72-600 Świnoujście</t>
  </si>
  <si>
    <t>ogrodzenie murowane</t>
  </si>
  <si>
    <t>boiska sportowe z bieżnią lekkoatletyczną</t>
  </si>
  <si>
    <t>gaśnice, monitoring</t>
  </si>
  <si>
    <t>ogrodzenie boisk sportowych</t>
  </si>
  <si>
    <t>boisko</t>
  </si>
  <si>
    <t>zaplecze socjalne boisk spotrowych</t>
  </si>
  <si>
    <t>droga dojazdowa</t>
  </si>
  <si>
    <t>droga</t>
  </si>
  <si>
    <t>3800 m2</t>
  </si>
  <si>
    <t>SIKORSKIEGO 10</t>
  </si>
  <si>
    <t>733.</t>
  </si>
  <si>
    <t>734.</t>
  </si>
  <si>
    <t>SIKORSKIEGO 12</t>
  </si>
  <si>
    <t>735.</t>
  </si>
  <si>
    <t>736.</t>
  </si>
  <si>
    <t>737.</t>
  </si>
  <si>
    <t>SIKORSKIEGO 2A-2B-2C</t>
  </si>
  <si>
    <t>2A/10</t>
  </si>
  <si>
    <t>738.</t>
  </si>
  <si>
    <t>2A/13</t>
  </si>
  <si>
    <t>739.</t>
  </si>
  <si>
    <t>Świnoujście, wejście z ul. Nowowiejskiego do wejścia z ul. Gierczak, wydmy na plaży</t>
  </si>
  <si>
    <t>Świnoujście, wejście z ul. Gierczak do wejścia z ul. Powstańców Śl., wydmy na plaży</t>
  </si>
  <si>
    <t>Świnoujście, wejście z ul. Nowowiejskiego do wejścia z ul. Prusa, wydmy na plaży</t>
  </si>
  <si>
    <t>Świnoujście - plaża ul. Nowowiejskiego</t>
  </si>
  <si>
    <t>Świnoujście - plaża ul. Prusa</t>
  </si>
  <si>
    <t>5 szt. gaśnic, 4 szt. hydranty, dozór pracowniczy całodobowy, drogi ewakuacyjne</t>
  </si>
  <si>
    <t>Świnoujście, ul. Piłsudskiego 9</t>
  </si>
  <si>
    <t>7 szt. gaśnic, dozór pracowniczy część doby</t>
  </si>
  <si>
    <t>Świnoujście, ul. Matejki 22</t>
  </si>
  <si>
    <t>dozór pracowniczy część doby</t>
  </si>
  <si>
    <t>działalność dydaktyczno - wychowawcza</t>
  </si>
  <si>
    <t>budynek internatu B - biurowy</t>
  </si>
  <si>
    <t>portiernia</t>
  </si>
  <si>
    <t>garaż 5-cio boksowy</t>
  </si>
  <si>
    <t>budowle sportowe - boisko</t>
  </si>
  <si>
    <t>443.</t>
  </si>
  <si>
    <t>444.</t>
  </si>
  <si>
    <t>MARYNARZY 2</t>
  </si>
  <si>
    <t>445.</t>
  </si>
  <si>
    <t>446.</t>
  </si>
  <si>
    <t>MARYNARZY 4</t>
  </si>
  <si>
    <t>447.</t>
  </si>
  <si>
    <t>448.</t>
  </si>
  <si>
    <t>449.</t>
  </si>
  <si>
    <t>MARYNARZY 5</t>
  </si>
  <si>
    <t>450.</t>
  </si>
  <si>
    <t>451.</t>
  </si>
  <si>
    <t>452.</t>
  </si>
  <si>
    <t>453.</t>
  </si>
  <si>
    <t>454.</t>
  </si>
  <si>
    <t>455.</t>
  </si>
  <si>
    <t>MARYNARZY 6A-6B-6C</t>
  </si>
  <si>
    <t>6A/14</t>
  </si>
  <si>
    <t>456.</t>
  </si>
  <si>
    <t>6A/3</t>
  </si>
  <si>
    <t>457.</t>
  </si>
  <si>
    <t>6C/11</t>
  </si>
  <si>
    <t>458.</t>
  </si>
  <si>
    <t>6C/15</t>
  </si>
  <si>
    <t>459.</t>
  </si>
  <si>
    <t>6C/7</t>
  </si>
  <si>
    <t>460.</t>
  </si>
  <si>
    <t>6C/8</t>
  </si>
  <si>
    <t>461.</t>
  </si>
  <si>
    <t>6C/9</t>
  </si>
  <si>
    <t>462.</t>
  </si>
  <si>
    <t>MARYNARZY 7</t>
  </si>
  <si>
    <t>463.</t>
  </si>
  <si>
    <t>464.</t>
  </si>
  <si>
    <t>MATEJKI 14</t>
  </si>
  <si>
    <t>465.</t>
  </si>
  <si>
    <t>466.</t>
  </si>
  <si>
    <t>467.</t>
  </si>
  <si>
    <t>468.</t>
  </si>
  <si>
    <t>469.</t>
  </si>
  <si>
    <t>MATEJKI 15</t>
  </si>
  <si>
    <t>470.</t>
  </si>
  <si>
    <t>471.</t>
  </si>
  <si>
    <t>472.</t>
  </si>
  <si>
    <t>MATEJKI 6-6A-6B-6C-6D-6E</t>
  </si>
  <si>
    <t>6/2</t>
  </si>
  <si>
    <t>473.</t>
  </si>
  <si>
    <t>6/20</t>
  </si>
  <si>
    <t>474.</t>
  </si>
  <si>
    <t>6/8</t>
  </si>
  <si>
    <t>475.</t>
  </si>
  <si>
    <t>6A/12</t>
  </si>
  <si>
    <t>476.</t>
  </si>
  <si>
    <t>6A/15</t>
  </si>
  <si>
    <t>477.</t>
  </si>
  <si>
    <t>6A/18</t>
  </si>
  <si>
    <t>478.</t>
  </si>
  <si>
    <t>479.</t>
  </si>
  <si>
    <t>6A/8</t>
  </si>
  <si>
    <t>480.</t>
  </si>
  <si>
    <t>6B/20</t>
  </si>
  <si>
    <t>481.</t>
  </si>
  <si>
    <t>6B/8</t>
  </si>
  <si>
    <t>482.</t>
  </si>
  <si>
    <t>6C/13</t>
  </si>
  <si>
    <t>483.</t>
  </si>
  <si>
    <t>484.</t>
  </si>
  <si>
    <t>6C/17</t>
  </si>
  <si>
    <t>485.</t>
  </si>
  <si>
    <t>6C/2</t>
  </si>
  <si>
    <t>486.</t>
  </si>
  <si>
    <t>6D/13</t>
  </si>
  <si>
    <t>487.</t>
  </si>
  <si>
    <t>6D/15</t>
  </si>
  <si>
    <t>488.</t>
  </si>
  <si>
    <t>6D/16</t>
  </si>
  <si>
    <t>489.</t>
  </si>
  <si>
    <t>6D/17</t>
  </si>
  <si>
    <t>490.</t>
  </si>
  <si>
    <t>6D/18</t>
  </si>
  <si>
    <t>491.</t>
  </si>
  <si>
    <t>6D/19</t>
  </si>
  <si>
    <t>492.</t>
  </si>
  <si>
    <t>6D/20</t>
  </si>
  <si>
    <t>493.</t>
  </si>
  <si>
    <t>6D/3</t>
  </si>
  <si>
    <t>494.</t>
  </si>
  <si>
    <t>6E/1</t>
  </si>
  <si>
    <t>495.</t>
  </si>
  <si>
    <t>6E/10</t>
  </si>
  <si>
    <t>496.</t>
  </si>
  <si>
    <t>6E/2</t>
  </si>
  <si>
    <t>497.</t>
  </si>
  <si>
    <t>6E/8</t>
  </si>
  <si>
    <t>498.</t>
  </si>
  <si>
    <t>MODRZEJEWSKIEJ 10-12</t>
  </si>
  <si>
    <t>10/4</t>
  </si>
  <si>
    <t>499.</t>
  </si>
  <si>
    <t>500.</t>
  </si>
  <si>
    <t>12/5</t>
  </si>
  <si>
    <t>501.</t>
  </si>
  <si>
    <t>MODRZEJEWSKIEJ 14-16</t>
  </si>
  <si>
    <t>16/7</t>
  </si>
  <si>
    <t>502.</t>
  </si>
  <si>
    <t>MODRZEJEWSKIEJ 18</t>
  </si>
  <si>
    <t>503.</t>
  </si>
  <si>
    <t>504.</t>
  </si>
  <si>
    <t>505.</t>
  </si>
  <si>
    <t>MODRZEJEWSKIEJ 2</t>
  </si>
  <si>
    <t>506.</t>
  </si>
  <si>
    <t>507.</t>
  </si>
  <si>
    <t>508.</t>
  </si>
  <si>
    <t>509.</t>
  </si>
  <si>
    <t>MODRZEJEWSKIEJ 6</t>
  </si>
  <si>
    <t>510.</t>
  </si>
  <si>
    <t>MODRZEJEWSKIEJ 69-71</t>
  </si>
  <si>
    <t>69/2</t>
  </si>
  <si>
    <t>511.</t>
  </si>
  <si>
    <t>69/4</t>
  </si>
  <si>
    <t>512.</t>
  </si>
  <si>
    <t>513.</t>
  </si>
  <si>
    <t>71/10</t>
  </si>
  <si>
    <t>514.</t>
  </si>
  <si>
    <t>515.</t>
  </si>
  <si>
    <t>MODRZEJEWSKIEJ 73</t>
  </si>
  <si>
    <t>73/10</t>
  </si>
  <si>
    <t>516.</t>
  </si>
  <si>
    <t>MODRZEJEWSKIEJ 75</t>
  </si>
  <si>
    <t>517.</t>
  </si>
  <si>
    <t>518.</t>
  </si>
  <si>
    <t>519.</t>
  </si>
  <si>
    <t>520.</t>
  </si>
  <si>
    <t>MODRZEJEWSKIEJ 8</t>
  </si>
  <si>
    <t>521.</t>
  </si>
  <si>
    <t>MONTE CASSINO 1</t>
  </si>
  <si>
    <t>522.</t>
  </si>
  <si>
    <t>523.</t>
  </si>
  <si>
    <t>524.</t>
  </si>
  <si>
    <t>MONTE CASSINO 18-18A</t>
  </si>
  <si>
    <t>525.</t>
  </si>
  <si>
    <t>18A/3</t>
  </si>
  <si>
    <t>526.</t>
  </si>
  <si>
    <t>MONTE CASSINO 19</t>
  </si>
  <si>
    <t>527.</t>
  </si>
  <si>
    <t>528.</t>
  </si>
  <si>
    <t>529.</t>
  </si>
  <si>
    <t>530.</t>
  </si>
  <si>
    <t>531.</t>
  </si>
  <si>
    <t>4B</t>
  </si>
  <si>
    <t>532.</t>
  </si>
  <si>
    <t>533.</t>
  </si>
  <si>
    <t>534.</t>
  </si>
  <si>
    <t>535.</t>
  </si>
  <si>
    <t>MONTE CASSINO 22A,B,C,D</t>
  </si>
  <si>
    <t>22A/10</t>
  </si>
  <si>
    <t>536.</t>
  </si>
  <si>
    <t>22A/13</t>
  </si>
  <si>
    <t>537.</t>
  </si>
  <si>
    <t>22A/3</t>
  </si>
  <si>
    <t>538.</t>
  </si>
  <si>
    <t>22A/5</t>
  </si>
  <si>
    <t>539.</t>
  </si>
  <si>
    <t>22A/6</t>
  </si>
  <si>
    <t>540.</t>
  </si>
  <si>
    <t>22A/7</t>
  </si>
  <si>
    <t>541.</t>
  </si>
  <si>
    <t>22B/10</t>
  </si>
  <si>
    <t>542.</t>
  </si>
  <si>
    <t>22B/9</t>
  </si>
  <si>
    <t>543.</t>
  </si>
  <si>
    <t>22C/10</t>
  </si>
  <si>
    <t>544.</t>
  </si>
  <si>
    <t>22C/9</t>
  </si>
  <si>
    <t>545.</t>
  </si>
  <si>
    <t>22D/10</t>
  </si>
  <si>
    <t>546.</t>
  </si>
  <si>
    <t>22D/1a</t>
  </si>
  <si>
    <t>547.</t>
  </si>
  <si>
    <t>22D/8</t>
  </si>
  <si>
    <t>548.</t>
  </si>
  <si>
    <t>549.</t>
  </si>
  <si>
    <t>MONTE CASSINO 30-31</t>
  </si>
  <si>
    <t>550.</t>
  </si>
  <si>
    <t>551.</t>
  </si>
  <si>
    <t>552.</t>
  </si>
  <si>
    <t>MONTE CASSINO 32</t>
  </si>
  <si>
    <t>553.</t>
  </si>
  <si>
    <t>554.</t>
  </si>
  <si>
    <t>555.</t>
  </si>
  <si>
    <t>556.</t>
  </si>
  <si>
    <t>557.</t>
  </si>
  <si>
    <t>NARUTOWICZA 2-2A</t>
  </si>
  <si>
    <t>2/3</t>
  </si>
  <si>
    <t>558.</t>
  </si>
  <si>
    <t>NARUTOWICZA 3</t>
  </si>
  <si>
    <t>559.</t>
  </si>
  <si>
    <t>560.</t>
  </si>
  <si>
    <t>561.</t>
  </si>
  <si>
    <t>562.</t>
  </si>
  <si>
    <t>563.</t>
  </si>
  <si>
    <t>NARUTOWICZA 8</t>
  </si>
  <si>
    <t>564.</t>
  </si>
  <si>
    <t>NARUTOWICZA 9</t>
  </si>
  <si>
    <t>565.</t>
  </si>
  <si>
    <t>NIECAŁA 10</t>
  </si>
  <si>
    <t>566.</t>
  </si>
  <si>
    <t>567.</t>
  </si>
  <si>
    <t>568.</t>
  </si>
  <si>
    <t>nad piwnicami – konstrukcji drewnianej, opartej na ścianach ceglanych. W częśći północnej dodatkowe stropy podwieszone z płyt GK. Strop nad parterem – lany żelbetowy</t>
  </si>
  <si>
    <t>dach nad sceną konstrukcji żelbetowej, pokryty papą bitumiczną.</t>
  </si>
  <si>
    <t>z cegły ceramicznej na zaprawie cementowo – wapiennej</t>
  </si>
  <si>
    <t>Tablet Pentagram</t>
  </si>
  <si>
    <t>Kamera Canon HF R36</t>
  </si>
  <si>
    <t>Router Linksys</t>
  </si>
  <si>
    <t>Laptop z oprogramowaniem</t>
  </si>
  <si>
    <t>Monitor LCD 17"</t>
  </si>
  <si>
    <t>Monitor Samsung</t>
  </si>
  <si>
    <t>8 imprez, ilość uczestników 400 - 1000 os.</t>
  </si>
  <si>
    <t>boisko szkolne</t>
  </si>
  <si>
    <t>gry i zabawy</t>
  </si>
  <si>
    <t>agencja ochrony, kamery</t>
  </si>
  <si>
    <t>Ekran reczny Lumiere 180</t>
  </si>
  <si>
    <t>Zestawy komputrerowe 2 sztuki</t>
  </si>
  <si>
    <t>Zestaw y komputerowe 3 sztuki</t>
  </si>
  <si>
    <t>Zestawy komuterowe 3 sztuki</t>
  </si>
  <si>
    <t>Komputer PC</t>
  </si>
  <si>
    <t>Monitor LED</t>
  </si>
  <si>
    <t>Zestaw Kopiarka CANON iR2520</t>
  </si>
  <si>
    <t>Waga Elektroniczna</t>
  </si>
  <si>
    <t>Komputery 10 szt</t>
  </si>
  <si>
    <t>komputer Optimus GH 61 T</t>
  </si>
  <si>
    <t>komputer optimus GH 61 T</t>
  </si>
  <si>
    <t>minitor LED</t>
  </si>
  <si>
    <t>Ekran projekcyjny LUMIERA</t>
  </si>
  <si>
    <t>Projektor mulimedialny</t>
  </si>
  <si>
    <t>Projektor 2 szt</t>
  </si>
  <si>
    <t>7032</t>
  </si>
  <si>
    <t>Bud.mag-warszt.Jachtowa 2</t>
  </si>
  <si>
    <t>Grunwaldzka 71 A (GARTZ)</t>
  </si>
  <si>
    <t>3,0 km-kanał</t>
  </si>
  <si>
    <t>internatowy</t>
  </si>
  <si>
    <t>Piastowska 62</t>
  </si>
  <si>
    <t>1,0 km-kanał</t>
  </si>
  <si>
    <t>Paderewskiego</t>
  </si>
  <si>
    <t>Kołłątaja 2C</t>
  </si>
  <si>
    <t>Chopina 18</t>
  </si>
  <si>
    <t>1,5 km-morze</t>
  </si>
  <si>
    <t>Piłsudskiego 11</t>
  </si>
  <si>
    <t>1,0 km-morze</t>
  </si>
  <si>
    <t>Monte Cassino 18</t>
  </si>
  <si>
    <t>Garaż nr 617</t>
  </si>
  <si>
    <t>Paderewskiego 2</t>
  </si>
  <si>
    <t>Boh.Września 14</t>
  </si>
  <si>
    <t>Sikorskiego 2</t>
  </si>
  <si>
    <t>gospodarczy</t>
  </si>
  <si>
    <t>Hołdu Pruskiego 3</t>
  </si>
  <si>
    <t>Kołłątaja 6/II</t>
  </si>
  <si>
    <t>Armii Krajowej 1</t>
  </si>
  <si>
    <t>26. Liceum Ogólnokształcące z Oddziałami Integracyjnymi im. Mieszka I</t>
  </si>
  <si>
    <t>31. Poradnia Psychologiczno - Pedagogiczna</t>
  </si>
  <si>
    <t>32. Ośrodek Sportu i Rekreacji "Wyspiarz"</t>
  </si>
  <si>
    <t>33. Zakład Gospodarki Mieszkaniowej</t>
  </si>
  <si>
    <t>34. Miejski Ośrodek Pomocy Rodzinie</t>
  </si>
  <si>
    <t>35. Zakład Wodociągów i Kanalizacji</t>
  </si>
  <si>
    <t>sprzed 1945 r.</t>
  </si>
  <si>
    <t>monitor</t>
  </si>
  <si>
    <t>72-605 Świnoujście, ul. Sąsiedzka 13A</t>
  </si>
  <si>
    <t>247.</t>
  </si>
  <si>
    <t>projektor</t>
  </si>
  <si>
    <t>Wyspiańskiego 2, 72-600 Świnoujście</t>
  </si>
  <si>
    <t>8891Z</t>
  </si>
  <si>
    <t>place zabaw, szatnia</t>
  </si>
  <si>
    <t>budynek murowany 1 piętrowy</t>
  </si>
  <si>
    <t>żłobek</t>
  </si>
  <si>
    <t>1956-60</t>
  </si>
  <si>
    <t>4szt drzwi z zamkami pojedynczymi</t>
  </si>
  <si>
    <r>
      <t>Przeciwpożarowe:</t>
    </r>
    <r>
      <rPr>
        <i/>
        <sz val="10"/>
        <rFont val="Arial"/>
        <family val="2"/>
      </rPr>
      <t xml:space="preserve">
-gaśnica GP-6    -szt. 9
-gaśnica GS-5x  -szt. 2
-dźwiękowa sygnalizacja alarmowa
-hydranty    szt. 4
</t>
    </r>
    <r>
      <rPr>
        <b/>
        <i/>
        <sz val="10"/>
        <rFont val="Arial"/>
        <family val="2"/>
      </rPr>
      <t>Przeciwkradzieżowe:</t>
    </r>
    <r>
      <rPr>
        <i/>
        <sz val="10"/>
        <rFont val="Arial"/>
        <family val="2"/>
      </rPr>
      <t xml:space="preserve">
-kraty na oknach i w podpiwniczeniu
-dozór pracowniczy całodobowy
- pomiesz.administracyjne na parterze zabezpi.w system alarmowy(czujki ruchu, sygnalizator dźwieku)</t>
    </r>
  </si>
  <si>
    <t>Urząd Miasta Świnoujście budynek nr 5</t>
  </si>
  <si>
    <t xml:space="preserve"> administracyjno-biurowy</t>
  </si>
  <si>
    <t>TAK</t>
  </si>
  <si>
    <t>Świnoujście ul. Wojska Polskiego 1/5</t>
  </si>
  <si>
    <t>Urząd Miasta Świnoujścia budynek nr 3</t>
  </si>
  <si>
    <t>Świnoujście ul. Wojska Polskiego 1/3, tylko piwnice, 2 i 3 kondygnacja ( parter - Poczta Polska)</t>
  </si>
  <si>
    <t>Urząd Miasta Świnoujścia budynek nr 2</t>
  </si>
  <si>
    <t>571.</t>
  </si>
  <si>
    <t>NIECAŁA 3</t>
  </si>
  <si>
    <t>572.</t>
  </si>
  <si>
    <t>573.</t>
  </si>
  <si>
    <t>NIECAŁA 4</t>
  </si>
  <si>
    <t>574.</t>
  </si>
  <si>
    <t>NIECAŁA 6</t>
  </si>
  <si>
    <t>575.</t>
  </si>
  <si>
    <t>NIECAŁA 8</t>
  </si>
  <si>
    <t>576.</t>
  </si>
  <si>
    <t>577.</t>
  </si>
  <si>
    <t>NIEDZIAŁKOWSKIEGO 29</t>
  </si>
  <si>
    <t>578.</t>
  </si>
  <si>
    <t>579.</t>
  </si>
  <si>
    <t>580.</t>
  </si>
  <si>
    <t>NIEDZIAŁKOWSKIEGO 3</t>
  </si>
  <si>
    <t>581.</t>
  </si>
  <si>
    <t>582.</t>
  </si>
  <si>
    <t>NIEDZIAŁKOWSKIEGO 4</t>
  </si>
  <si>
    <t>583.</t>
  </si>
  <si>
    <t>584.</t>
  </si>
  <si>
    <t>585.</t>
  </si>
  <si>
    <t>NIEDZIAŁKOWSKIEGO 7</t>
  </si>
  <si>
    <t>586.</t>
  </si>
  <si>
    <t>587.</t>
  </si>
  <si>
    <t>NORWESKA 19</t>
  </si>
  <si>
    <t>588.</t>
  </si>
  <si>
    <t>589.</t>
  </si>
  <si>
    <t>NORWESKA 2</t>
  </si>
  <si>
    <t>590.</t>
  </si>
  <si>
    <t>591.</t>
  </si>
  <si>
    <t>NORWESKA 7</t>
  </si>
  <si>
    <t>592.</t>
  </si>
  <si>
    <t>NORWESKA 8</t>
  </si>
  <si>
    <t>593.</t>
  </si>
  <si>
    <t>594.</t>
  </si>
  <si>
    <t>NORWESKA 9</t>
  </si>
  <si>
    <t>595.</t>
  </si>
  <si>
    <t>596.</t>
  </si>
  <si>
    <t>597.</t>
  </si>
  <si>
    <t>598.</t>
  </si>
  <si>
    <t>OLSZTYŃSKA 1</t>
  </si>
  <si>
    <t>599.</t>
  </si>
  <si>
    <t>PADEREWSKIEGO 10</t>
  </si>
  <si>
    <t>600.</t>
  </si>
  <si>
    <t>601.</t>
  </si>
  <si>
    <t>602.</t>
  </si>
  <si>
    <t>603.</t>
  </si>
  <si>
    <t>604.</t>
  </si>
  <si>
    <t>605.</t>
  </si>
  <si>
    <t>606.</t>
  </si>
  <si>
    <t>607.</t>
  </si>
  <si>
    <t>PADEREWSKIEGO 11</t>
  </si>
  <si>
    <t>608.</t>
  </si>
  <si>
    <t>609.</t>
  </si>
  <si>
    <t>610.</t>
  </si>
  <si>
    <t>PADEREWSKIEGO 12</t>
  </si>
  <si>
    <t>611.</t>
  </si>
  <si>
    <t>612.</t>
  </si>
  <si>
    <t>613.</t>
  </si>
  <si>
    <t>614.</t>
  </si>
  <si>
    <t>PADEREWSKIEGO 13</t>
  </si>
  <si>
    <t>615.</t>
  </si>
  <si>
    <t>PADEREWSKIEGO 15</t>
  </si>
  <si>
    <t>616.</t>
  </si>
  <si>
    <t>617.</t>
  </si>
  <si>
    <t>618.</t>
  </si>
  <si>
    <t>PADEREWSKIEGO 16</t>
  </si>
  <si>
    <t>619.</t>
  </si>
  <si>
    <t>620.</t>
  </si>
  <si>
    <t>621.</t>
  </si>
  <si>
    <t>622.</t>
  </si>
  <si>
    <t>PADEREWSKIEGO 18-18A-18B</t>
  </si>
  <si>
    <t>623.</t>
  </si>
  <si>
    <t>18B/23</t>
  </si>
  <si>
    <t>624.</t>
  </si>
  <si>
    <t>18B/24</t>
  </si>
  <si>
    <t>625.</t>
  </si>
  <si>
    <t>PADEREWSKIEGO 2-3-4-5</t>
  </si>
  <si>
    <t>2/2</t>
  </si>
  <si>
    <t>626.</t>
  </si>
  <si>
    <t>627.</t>
  </si>
  <si>
    <t>628.</t>
  </si>
  <si>
    <t>629.</t>
  </si>
  <si>
    <t>PADEREWSKIEGO 21</t>
  </si>
  <si>
    <t>630.</t>
  </si>
  <si>
    <t>631.</t>
  </si>
  <si>
    <t>PADEREWSKIEGO 22-22A-22B</t>
  </si>
  <si>
    <t>22/10</t>
  </si>
  <si>
    <t>632.</t>
  </si>
  <si>
    <t>22/2</t>
  </si>
  <si>
    <t>633.</t>
  </si>
  <si>
    <t>22/3</t>
  </si>
  <si>
    <t>634.</t>
  </si>
  <si>
    <t>22/7</t>
  </si>
  <si>
    <t>635.</t>
  </si>
  <si>
    <t>PADEREWSKIEGO 23</t>
  </si>
  <si>
    <t>636.</t>
  </si>
  <si>
    <t>637.</t>
  </si>
  <si>
    <t>638.</t>
  </si>
  <si>
    <t>639.</t>
  </si>
  <si>
    <t>PADEREWSKIEGO 25</t>
  </si>
  <si>
    <t>640.</t>
  </si>
  <si>
    <t>641.</t>
  </si>
  <si>
    <t>PADEREWSKIEGO 26</t>
  </si>
  <si>
    <t>642.</t>
  </si>
  <si>
    <t>643.</t>
  </si>
  <si>
    <t>644.</t>
  </si>
  <si>
    <t>645.</t>
  </si>
  <si>
    <t>646.</t>
  </si>
  <si>
    <t>PIASTOWSKA 14-15</t>
  </si>
  <si>
    <t>647.</t>
  </si>
  <si>
    <t>648.</t>
  </si>
  <si>
    <t>PIASTOWSKA 2</t>
  </si>
  <si>
    <t>649.</t>
  </si>
  <si>
    <t>650.</t>
  </si>
  <si>
    <t>651.</t>
  </si>
  <si>
    <t>PIŁSUDSKIEGO 6</t>
  </si>
  <si>
    <t>652.</t>
  </si>
  <si>
    <t>PIŁSUDSKIEGO 10</t>
  </si>
  <si>
    <t>653.</t>
  </si>
  <si>
    <t>654.</t>
  </si>
  <si>
    <t>655.</t>
  </si>
  <si>
    <t>656.</t>
  </si>
  <si>
    <t>PIŁSUDSKIEGO 11</t>
  </si>
  <si>
    <t>657.</t>
  </si>
  <si>
    <t>658.</t>
  </si>
  <si>
    <t>659.</t>
  </si>
  <si>
    <t>660.</t>
  </si>
  <si>
    <t>661.</t>
  </si>
  <si>
    <t>662.</t>
  </si>
  <si>
    <t>PIŁSUDSKIEGO 11 ( 4 lokale)</t>
  </si>
  <si>
    <t>663.</t>
  </si>
  <si>
    <t>PIŁSUDSKIEGO 13-13A-13B</t>
  </si>
  <si>
    <t>664.</t>
  </si>
  <si>
    <t>665.</t>
  </si>
  <si>
    <t>666.</t>
  </si>
  <si>
    <t>667.</t>
  </si>
  <si>
    <t>668.</t>
  </si>
  <si>
    <t>669.</t>
  </si>
  <si>
    <t>9A</t>
  </si>
  <si>
    <t>670.</t>
  </si>
  <si>
    <t>PIŁSUDSKIEGO 17</t>
  </si>
  <si>
    <t>671.</t>
  </si>
  <si>
    <t>672.</t>
  </si>
  <si>
    <t>673.</t>
  </si>
  <si>
    <t>PIŁSUDSKIEGO 19</t>
  </si>
  <si>
    <t>674.</t>
  </si>
  <si>
    <t>PIŁSUDSKIEGO 23-25</t>
  </si>
  <si>
    <t>25/4</t>
  </si>
  <si>
    <t>675.</t>
  </si>
  <si>
    <t>25/7</t>
  </si>
  <si>
    <t>gaśnica/GP4/hydrant.Nadzór elektroniczny,agencja ochrony, kraty.</t>
  </si>
  <si>
    <t>Sołtana- teren WOC - przepompownia</t>
  </si>
  <si>
    <t>syfon pod Świną</t>
  </si>
  <si>
    <t>gaśnica/GP6*ABC/hydrant.Nadzór elektroniczny,agencja ochrony, kraty.</t>
  </si>
  <si>
    <t>Krzywa (bn) BKŚ-przepompownia</t>
  </si>
  <si>
    <t>27 gasnic/GP(2 i 6)*ABC;GS5;GP6/; hydrant. Dozór -agencja ochrony,kraty, alarm</t>
  </si>
  <si>
    <t>Daszynskiego 38 - baza techniczna+pom biurowe i socjalne</t>
  </si>
  <si>
    <t>Nowy numer drogi</t>
  </si>
  <si>
    <t>5700Z</t>
  </si>
  <si>
    <t>1 Maja</t>
  </si>
  <si>
    <t>5701Z</t>
  </si>
  <si>
    <t>Armii Krajowej; Plac Słowiański</t>
  </si>
  <si>
    <t>5702Z</t>
  </si>
  <si>
    <t>Barlickiego Norberta - przedłużenie</t>
  </si>
  <si>
    <t>5703Z</t>
  </si>
  <si>
    <t>5704Z</t>
  </si>
  <si>
    <t>Kołłątaja Hugona</t>
  </si>
  <si>
    <t>NOTEBOK AUSUS R510CC-X01203H (Administracja)</t>
  </si>
  <si>
    <t>Telewizor SAMSUNG 2x 3623,76 (Bud.techniczny)</t>
  </si>
  <si>
    <t>wymiana dachówki, stolarki okiennej, bieżące remonty</t>
  </si>
  <si>
    <t>monitoring, gaśnice</t>
  </si>
  <si>
    <t>8. Miejska Biblioteka Publiczna im Stefana Flukowskiego w Świnoujściu</t>
  </si>
  <si>
    <t>9. Muzeum Rybołówstwa Morskiego</t>
  </si>
  <si>
    <t>10. Miejski Dom Kultury</t>
  </si>
  <si>
    <t>12. Przedszkole Miejskie Nr 1 ,,Perełki Bałtyku"</t>
  </si>
  <si>
    <t>13. Przedszkole Miejskie Nr 3 "Pod Żaglami"</t>
  </si>
  <si>
    <t>14. Przedszkole Miejskie Nr 5 "Bajka"</t>
  </si>
  <si>
    <t>15. Przedszkole Miejskie Nr 9</t>
  </si>
  <si>
    <t>16. Przedszkole Miejskie Nr 10 "Kolorowy Świat"</t>
  </si>
  <si>
    <t>17. Przedszkole Miejskie Nr 11 z Oddziałami Integracyjnymi "Tęcza"</t>
  </si>
  <si>
    <t>Świnoujście – Karsibór ul. 1-go Maja 40</t>
  </si>
  <si>
    <t>ul. J. Dąbrowskiego 4, 72-600 Świnoujście</t>
  </si>
  <si>
    <t>8899Z</t>
  </si>
  <si>
    <t>LOKAL MIESZKALNY</t>
  </si>
  <si>
    <t>MIESZKANIE CHRONIONE</t>
  </si>
  <si>
    <t>ŚWINOUJŚCIE,                       UL.PADEREWSKIEGO 11/5</t>
  </si>
  <si>
    <t>CEGŁA</t>
  </si>
  <si>
    <t>DACHÓWKA CERAMICZNA</t>
  </si>
  <si>
    <t>Bud.podczyszcz. Ścieków P-11 Ludzi Morza</t>
  </si>
  <si>
    <t>Magistrala wodociagowa</t>
  </si>
  <si>
    <t>Magistrala wodociagowa  z Wydrzan</t>
  </si>
  <si>
    <t xml:space="preserve">Sieć kalizacyjna z przepompownią ścieków </t>
  </si>
  <si>
    <t>Przepompownia ścieków- schronisko</t>
  </si>
  <si>
    <t xml:space="preserve">Przepompownia ścieków PS 1 </t>
  </si>
  <si>
    <t xml:space="preserve">Przepompownia ścieków  PS 2 </t>
  </si>
  <si>
    <t>Przepompownia ścieków PS 2a</t>
  </si>
  <si>
    <t>Przepompownia ścieków PS 2b</t>
  </si>
  <si>
    <t>Przepompownia ścieków PS 2c</t>
  </si>
  <si>
    <t>Przepompownia ścieków PS 3</t>
  </si>
  <si>
    <t>Przepompownia ścieków PS 3a</t>
  </si>
  <si>
    <t>żelbetonowe płyty prefabrykowane pokryte papą bitumiczną</t>
  </si>
  <si>
    <t>700m od brzegu morza</t>
  </si>
  <si>
    <t>Laptop Dell Inspirion 17R</t>
  </si>
  <si>
    <t>Monitor Dell UltraSharp U22Hm 21.5"LED Black</t>
  </si>
  <si>
    <t>Serwer HP DL380p Gen8 E5-2630 Base EU</t>
  </si>
  <si>
    <t>Drukarka OKI B431D</t>
  </si>
  <si>
    <t>Punkt dostępowy HotSpot zlokalizowany na terenie Placu Wolności w Świnoujściu</t>
  </si>
  <si>
    <t>Monitor 22" Dell P2213 LCD</t>
  </si>
  <si>
    <t>Router D-Link</t>
  </si>
  <si>
    <t>Komputer Dell Precision T1700 MT (BGM)</t>
  </si>
  <si>
    <t>Drukarka Canon IX6550</t>
  </si>
  <si>
    <t>Przełącznik Master View ATEN CL-1008MA</t>
  </si>
  <si>
    <t>Dysk przenośny 1 TB (WOŚ)</t>
  </si>
  <si>
    <t>Komputer Dell OptiPlex ,3020 MT</t>
  </si>
  <si>
    <t>Monitor Dell LCD E2214H 22"</t>
  </si>
  <si>
    <t>Monitor Dell LCD E2414H 24"</t>
  </si>
  <si>
    <t>Drukarka Kyocera FS-2100DN</t>
  </si>
  <si>
    <t xml:space="preserve">place zabaw, stołówka </t>
  </si>
  <si>
    <t>gaśnic proszkowe 6 sztuk, hydranty 3 sztuki, monitoring całodobowy, czujki alarmu, 2 zamki KFV, 2 zamki FCV, dwoje drzwi wyjściwych z zamakami pojedynczymi atestowanymi</t>
  </si>
  <si>
    <t xml:space="preserve">300 metrów </t>
  </si>
  <si>
    <t>tak (piwnica zaadaptowana na szatnie dziecięcą</t>
  </si>
  <si>
    <t xml:space="preserve">Laptop LENOVO </t>
  </si>
  <si>
    <t xml:space="preserve">Przedszkole Miejskie nr 3 "Pod Żaglami" </t>
  </si>
  <si>
    <t>plac zabaw, 2 szatnie pracownicze i 5 szatnie dziecięce</t>
  </si>
  <si>
    <t>Dobry – okienna;      stan drzwi – częściowo do wymiany.</t>
  </si>
  <si>
    <t>8010A</t>
  </si>
  <si>
    <t>płyta dachowa warstwowa (trapezowa, stalowa powlekana, izolacja z pianki poliuteranowej)</t>
  </si>
  <si>
    <t>gaśnice proszkowe,gaśnice śniegowe, hydrant y wewnętrzne, wewnnętrzny dzwonek alarmu p-poż, całodobowy monitoring pomieszczeń budynku przez agencję ochrony, czujniki, kraty w oknach w magazynie spożywczym, monitoring zewnętrzny (kamery, rejestratory)</t>
  </si>
  <si>
    <t xml:space="preserve">budynek z cegły </t>
  </si>
  <si>
    <t>wylewane betonowe</t>
  </si>
  <si>
    <t>płaski</t>
  </si>
  <si>
    <t>DOBRY</t>
  </si>
  <si>
    <t>BRAK</t>
  </si>
  <si>
    <t xml:space="preserve">8510Z </t>
  </si>
  <si>
    <t>przedszkole</t>
  </si>
  <si>
    <t>DREWNIANE</t>
  </si>
  <si>
    <t>ul. Batalionów Chłopskich 5, 72-600 Świnoujście</t>
  </si>
  <si>
    <t>8510Z</t>
  </si>
  <si>
    <t>Przedszkole Miejskie Nr 3</t>
  </si>
  <si>
    <t>szatnia</t>
  </si>
  <si>
    <t xml:space="preserve">winda </t>
  </si>
  <si>
    <t>ogrodzenie</t>
  </si>
  <si>
    <t>ul. Batalionów Chłopskich 5, Świnoujście</t>
  </si>
  <si>
    <t>cegła i suporex</t>
  </si>
  <si>
    <t>ceramiczne</t>
  </si>
  <si>
    <t>stropodach</t>
  </si>
  <si>
    <t>żelbetowe</t>
  </si>
  <si>
    <t>wentylowany</t>
  </si>
  <si>
    <t xml:space="preserve">wylewane </t>
  </si>
  <si>
    <t>papa</t>
  </si>
  <si>
    <t xml:space="preserve">kanał - przeprawa promowa </t>
  </si>
  <si>
    <t>dobra</t>
  </si>
  <si>
    <t>Witosa 7, 72-600 Świnoujście</t>
  </si>
  <si>
    <t>Rodzaj prowadzonej działalności</t>
  </si>
  <si>
    <t>Czy od 1997 r. wystąpiły w Państwa mieniu szkody powodziowe? Jeśli tak, to kiedy i jaka była wysokość szkód.</t>
  </si>
  <si>
    <t xml:space="preserve">Zakres terytorialny prowadzonej działalności (Polska, zagranica) </t>
  </si>
  <si>
    <t>5725Z</t>
  </si>
  <si>
    <t>Zalewowa</t>
  </si>
  <si>
    <t>5727Z</t>
  </si>
  <si>
    <t>11-go Listopada</t>
  </si>
  <si>
    <t>5728Z</t>
  </si>
  <si>
    <t>Wodna</t>
  </si>
  <si>
    <t>5729Z</t>
  </si>
  <si>
    <t>Nadbrzeżna</t>
  </si>
  <si>
    <t>5730Z</t>
  </si>
  <si>
    <t>Dworcowa</t>
  </si>
  <si>
    <t>część ulicy Dworcowej przebiegajacej po terenach PŻB</t>
  </si>
  <si>
    <t>ul. Sąsiedzka 13A, 72-605 Świnoujście</t>
  </si>
  <si>
    <t>Zespół Szkolno-Przedszkolny w Świnoujściu</t>
  </si>
  <si>
    <t>nauczanie</t>
  </si>
  <si>
    <t>2000/2001</t>
  </si>
  <si>
    <t>gaśnice proszkowe, hydranty, alarm, dozór, czujniki alarmowe z sygnałem do całodobowej agencji ochrony "Sekret" w Świnoujściu, monitoring</t>
  </si>
  <si>
    <t>porotherm</t>
  </si>
  <si>
    <t>płyty stropowe</t>
  </si>
  <si>
    <t>Przepompownia ścieków PS 4</t>
  </si>
  <si>
    <t xml:space="preserve">tak </t>
  </si>
  <si>
    <t>Przepompownia ścieków PS 5</t>
  </si>
  <si>
    <t>Przepompownia ścieków PS 5a</t>
  </si>
  <si>
    <t>EKD/PKD</t>
  </si>
  <si>
    <t>676.</t>
  </si>
  <si>
    <t>PIŁSUDSKIEGO 27-29-31</t>
  </si>
  <si>
    <t>29/1</t>
  </si>
  <si>
    <t>677.</t>
  </si>
  <si>
    <t>29/2</t>
  </si>
  <si>
    <t>678.</t>
  </si>
  <si>
    <t>PIŁSUDSKIEGO 33-33A</t>
  </si>
  <si>
    <t>33/1</t>
  </si>
  <si>
    <t>679.</t>
  </si>
  <si>
    <t>33/10</t>
  </si>
  <si>
    <t>680.</t>
  </si>
  <si>
    <t>681.</t>
  </si>
  <si>
    <t>33/2A</t>
  </si>
  <si>
    <t>682.</t>
  </si>
  <si>
    <t>33/2B</t>
  </si>
  <si>
    <t>683.</t>
  </si>
  <si>
    <t>33/2C</t>
  </si>
  <si>
    <t>684.</t>
  </si>
  <si>
    <r>
      <t>Budynek przy ul. Wojska Polskiego 1/1</t>
    </r>
    <r>
      <rPr>
        <i/>
        <sz val="9"/>
        <rFont val="Arial"/>
        <family val="2"/>
      </rPr>
      <t xml:space="preserve">: Gaśnice GP-6 – 7 szt, hydrant – 4 szt, zabezpieczenie przeciwkradzieżowe: system alarmowy z czujkami ruchu + dozór agencji ochrony, Hala widowiskowo sportowa przy u. Jana Matejki: gaśnice GS - 5x - 2 szt., GP12 - 1 szt. GP6 - 4 szt. 5 hydrantów wewnetrznych, system alarmowy z czujkami ruchu + dozór agencji oczrony. </t>
    </r>
    <r>
      <rPr>
        <b/>
        <i/>
        <sz val="9"/>
        <rFont val="Arial"/>
        <family val="2"/>
      </rPr>
      <t>Budynek przy ul. Wojska Polskiego 1/1</t>
    </r>
    <r>
      <rPr>
        <i/>
        <sz val="9"/>
        <rFont val="Arial"/>
        <family val="2"/>
      </rPr>
      <t xml:space="preserve">: czujki alarmu – Galeria ART, pozostałe pomieszczenia MDK znajdują się na II piętrze i na strychu, </t>
    </r>
    <r>
      <rPr>
        <b/>
        <i/>
        <sz val="9"/>
        <rFont val="Arial"/>
        <family val="2"/>
      </rPr>
      <t>Sala widowiskowo sportowa</t>
    </r>
    <r>
      <rPr>
        <i/>
        <sz val="9"/>
        <rFont val="Arial"/>
        <family val="2"/>
      </rPr>
      <t>: czujki  alarmu oraz żaluzje antywłamaniowe w teatrze. Budynek przy ul. Wojska Polskiego 1/1: do budynku można dostać się przez 3 szt.drzwi: 2szt – do Galerii ART – po dwa zamki wpustowe typu Edelstar Rost Fre, 1 drzwi do budynku MDK – po dwa zamki wpustowe typu Edelstar Roist Fre., Sala widowiskowo sportowa: do budynku mozna dostać sie przez 9 szt. drzwi: 4 szt. - drzwi ewakuacyjne-po jednym zamku wpustowym z wkładką bębenkową BKS, 4 szt. - drzwi wejściowe - po dwa zamki wpustowe typu Edelstar Rost Fre, 1 szt. drzwi wejściowe - 1 zamek wpustowy 1 zamek patentowy typu Yale</t>
    </r>
  </si>
  <si>
    <t xml:space="preserve">zabezpieczenia
(znane zabiezpieczenia p-poż i przeciw kradzieżowe)                                </t>
  </si>
  <si>
    <t>Tabela nr 3 - Wykaz sprzętu elektronicznego</t>
  </si>
  <si>
    <t>TELEWIZOR SAMSUNG</t>
  </si>
  <si>
    <t>DRUKARKA CANON</t>
  </si>
  <si>
    <t>przeciwpożarowe: urządzenie alarmowe, hydranty, gaśnice szt.11</t>
  </si>
  <si>
    <t>hydranty, gaśnice, przez część doby i w dni wolne od pracy dozór monitorowany przez agencję ochrony; zamek gerda oraz dodatkowy zamek w drzwiach główych wejściowych, w innych drzwiach po dwa zamki</t>
  </si>
  <si>
    <t>Warszawska13; 72-600 Świnoujście</t>
  </si>
  <si>
    <t>2; 800 osób jednorazowo; jesienny piknik rodzinny, piknik rodzinny z okazji Dnia Matki i Dnia Dziecka</t>
  </si>
  <si>
    <t>papa termozgrzewalna</t>
  </si>
  <si>
    <t>Witosa 7, Świnoujście</t>
  </si>
  <si>
    <t>2; 250 uczestników; impreza przedszkolna - piknik, bal karnawałowy</t>
  </si>
  <si>
    <t>26. Specjalny Ośrodek Szkolno-Wychowawczy</t>
  </si>
  <si>
    <t>nie</t>
  </si>
  <si>
    <t>Łączna długość dróg, za które Ubezpieczający ponosi odpowiedzialność /dotyczy tylko zarządcy dróg/</t>
  </si>
  <si>
    <t>DRUKARKA XEROX</t>
  </si>
  <si>
    <t>przeciwkradzieżowe: alarmy, całodobowy dozór agencji ochrony,</t>
  </si>
  <si>
    <t>przeciwkradzieżowe: całodobowy dozór agencji ochrony, monitoring</t>
  </si>
  <si>
    <t>przeciwpożarowe: gaśnice szt.2</t>
  </si>
  <si>
    <t>ul. Wojska Polskiego 1/2a</t>
  </si>
  <si>
    <t>8413Z</t>
  </si>
  <si>
    <t>kierowanie w zakresie efektywności gospodarowania</t>
  </si>
  <si>
    <t>gaśnice proszkowe - 6 szt</t>
  </si>
  <si>
    <t>hydranty - 3 szt</t>
  </si>
  <si>
    <t>czujki alarmowe - 8 szt</t>
  </si>
  <si>
    <t>kraty w oknach - 18 szt</t>
  </si>
  <si>
    <t>kraty na drzwiach wewnętrznych - 1 szt</t>
  </si>
  <si>
    <t>kraty na drzwiach zewnętrznych - 2 szt</t>
  </si>
  <si>
    <t>system alarmowy</t>
  </si>
  <si>
    <t>ul. Niedziałkowskiego 2, 72-600 Świnoujście</t>
  </si>
  <si>
    <t>ul. Karsiborska 33a, 72-600 Świnoujście</t>
  </si>
  <si>
    <t>4931Z</t>
  </si>
  <si>
    <t>transport lądowy pasażerski, miejski i podmiejski</t>
  </si>
  <si>
    <t>Polska, Niemcy</t>
  </si>
  <si>
    <t>1; 300-400 uczestników; piknik dla dzieci i rodziców na boisku szkolnym</t>
  </si>
  <si>
    <t>Kasa mała PLUSE (Hala sportowa)</t>
  </si>
  <si>
    <t>APC POWER SAVING BACK (Obiekty sp)</t>
  </si>
  <si>
    <t>Laptop 2 szt.na stadion (Obiekty sp.)</t>
  </si>
  <si>
    <t>Czytniki 3 szt.na stadion (Obiekty sp.)</t>
  </si>
  <si>
    <t>Radiolinia na stadion (Obiekty sp.)</t>
  </si>
  <si>
    <t>Czujka temperatury (Pływalnia)</t>
  </si>
  <si>
    <t>Aparat telefoniczny (Pływalnia)</t>
  </si>
  <si>
    <t>Note Book ASUS (Administracja)</t>
  </si>
  <si>
    <t>Kasa fiskalna mała "Neno"E (Administracja)</t>
  </si>
  <si>
    <t>774.</t>
  </si>
  <si>
    <t>775.</t>
  </si>
  <si>
    <t>776.</t>
  </si>
  <si>
    <t>WARSZAWSKA 9-10-11</t>
  </si>
  <si>
    <t>777.</t>
  </si>
  <si>
    <t>778.</t>
  </si>
  <si>
    <t>WITOSA 3-3A-3B</t>
  </si>
  <si>
    <t>3/14</t>
  </si>
  <si>
    <t>779.</t>
  </si>
  <si>
    <t>780.</t>
  </si>
  <si>
    <t>3/9</t>
  </si>
  <si>
    <t>781.</t>
  </si>
  <si>
    <t>782.</t>
  </si>
  <si>
    <t>3A/11</t>
  </si>
  <si>
    <t>783.</t>
  </si>
  <si>
    <t>3A/14</t>
  </si>
  <si>
    <t>784.</t>
  </si>
  <si>
    <t>3A/5</t>
  </si>
  <si>
    <t>785.</t>
  </si>
  <si>
    <t>3A/6</t>
  </si>
  <si>
    <t>786.</t>
  </si>
  <si>
    <t>3B/15</t>
  </si>
  <si>
    <t>787.</t>
  </si>
  <si>
    <t>WITOSA 5-5A-5B</t>
  </si>
  <si>
    <t>5/11</t>
  </si>
  <si>
    <t>788.</t>
  </si>
  <si>
    <t>5/15</t>
  </si>
  <si>
    <t>789.</t>
  </si>
  <si>
    <t>790.</t>
  </si>
  <si>
    <t>5A/10</t>
  </si>
  <si>
    <t>5A/5</t>
  </si>
  <si>
    <t>5B/2</t>
  </si>
  <si>
    <t>1 gaśnica 2kg, dozór całodobowy</t>
  </si>
  <si>
    <t>2 gaśnice 2kg, dozór całodobowy</t>
  </si>
  <si>
    <t>1 gaśnica 6kg, czujniki i urządzenia alarmowe obsługiwane przez agencję ochrony,dozór całodobowy</t>
  </si>
  <si>
    <t>cegła pełna, bloczki z autoklawizowanego betonu komórkowego, cegła kratówka</t>
  </si>
  <si>
    <t>żelbetonowe</t>
  </si>
  <si>
    <t>stropodach z plyt korytkowych niewentylowanych kryty papą</t>
  </si>
  <si>
    <t>500m od morza</t>
  </si>
  <si>
    <t>z bloczków gazobetonowych gr.24cm na zaprawie cementowo-wapiennej, izolacja termiczna ścian z wełny mineralnej gr.8cm.</t>
  </si>
  <si>
    <t>ul. Wojska Polskiego 1/1,  72-600 Świnoujście</t>
  </si>
  <si>
    <t>Planowane imprezy</t>
  </si>
  <si>
    <t>Budynek Miejskiego  Domu Kultury oraz sala widowiskowo sportowa</t>
  </si>
  <si>
    <t>działalnośc kulturalna i oświatowa</t>
  </si>
  <si>
    <t>Lata 30 XX wieku</t>
  </si>
  <si>
    <t>Amfiteatr</t>
  </si>
  <si>
    <t>działalność kulturalna</t>
  </si>
  <si>
    <t>1972r.</t>
  </si>
  <si>
    <t>Filia MDK Nr 1 Przytór</t>
  </si>
  <si>
    <t>lata 50-te XX wieku</t>
  </si>
  <si>
    <t>Filia MDK Nr 3 Karsibór</t>
  </si>
  <si>
    <t>2005r.</t>
  </si>
  <si>
    <t>Muszla Koncertowa</t>
  </si>
  <si>
    <t>działalność kulturalna  (sezonowa)</t>
  </si>
  <si>
    <t>brak danych</t>
  </si>
  <si>
    <t>Filia MDK Nr 2 Warszów</t>
  </si>
  <si>
    <t>1958r.</t>
  </si>
  <si>
    <t>gaśnice GP 6, żaluzje antywłamaniowe, zabezpieczenie przeciwwłamaniowe - system alarmowy z czujkami ruchu i ppoż. zewnętrzne żaluzje antywłamaniowe, system alarmowy z czujkami dymu i włamania. do budynku można dostać się przez troje drzwi. Drzwi od zaplecza - 2szt. i 1 szt. - wejściowe - metalowe, zamykane na dwa zamki</t>
  </si>
  <si>
    <t>remont dachu 2009r.,remont części elewacji 2012 r.,remont wszystkich klas-2011 r. wymiana instalacji oświetleniowej w klasach - 2010 r.,wymiana wszystkich krat zabezpieczających i balustrad -2010 r.,remont i wymiana schodów na piętrach-2009 r.,remont korytarzy i wymiana stolarki drzwiowej-2008 r., w całym budynku wymienione są okna</t>
  </si>
  <si>
    <t>L.p.</t>
  </si>
  <si>
    <t>nazwa budynku/budowli</t>
  </si>
  <si>
    <t>Przeznaczenie budynku/budowli</t>
  </si>
  <si>
    <t>NIECAŁA 2</t>
  </si>
  <si>
    <t>570.</t>
  </si>
  <si>
    <t>Lokalizacja/ adres budynku</t>
  </si>
  <si>
    <t>Nr lokalu</t>
  </si>
  <si>
    <t>Powierzchnia lokalu</t>
  </si>
  <si>
    <t>Rok budowy</t>
  </si>
  <si>
    <t>Ogółem pow.lokali mieszk.komunalnych</t>
  </si>
  <si>
    <t>1.</t>
  </si>
  <si>
    <t>lokal</t>
  </si>
  <si>
    <t>ARMII KRAJOWEJ   1</t>
  </si>
  <si>
    <t>2.</t>
  </si>
  <si>
    <t>3.</t>
  </si>
  <si>
    <t>4.</t>
  </si>
  <si>
    <t>lokale</t>
  </si>
  <si>
    <t>użytkowe</t>
  </si>
  <si>
    <t>ARMII KRAJOWEJ   2</t>
  </si>
  <si>
    <t>5.</t>
  </si>
  <si>
    <t>ARMII KRAJOWEJ   13</t>
  </si>
  <si>
    <t>6.</t>
  </si>
  <si>
    <t>7.</t>
  </si>
  <si>
    <t>8.</t>
  </si>
  <si>
    <t>ARMII KRAJOWEJ   13A</t>
  </si>
  <si>
    <t>9.</t>
  </si>
  <si>
    <t>10.</t>
  </si>
  <si>
    <t>11.</t>
  </si>
  <si>
    <t>ARMII KRAJOWEJ   13B</t>
  </si>
  <si>
    <t>12.</t>
  </si>
  <si>
    <t>13.</t>
  </si>
  <si>
    <t>14.</t>
  </si>
  <si>
    <t>ARMII KRAJOWEJ  4</t>
  </si>
  <si>
    <t>4A</t>
  </si>
  <si>
    <t>15.</t>
  </si>
  <si>
    <t>16.</t>
  </si>
  <si>
    <t>ARMII KRAJOWEJ   7-7A</t>
  </si>
  <si>
    <t>7/1</t>
  </si>
  <si>
    <t>17.</t>
  </si>
  <si>
    <t>7/11</t>
  </si>
  <si>
    <t>18.</t>
  </si>
  <si>
    <t>7/1A</t>
  </si>
  <si>
    <t>19.</t>
  </si>
  <si>
    <t>7A/6</t>
  </si>
  <si>
    <t>20.</t>
  </si>
  <si>
    <t>ARMII KRAJOWEJ 8-8A</t>
  </si>
  <si>
    <t>8/1</t>
  </si>
  <si>
    <t>21.</t>
  </si>
  <si>
    <t>8/10</t>
  </si>
  <si>
    <t>22.</t>
  </si>
  <si>
    <t>8/11</t>
  </si>
  <si>
    <t>23.</t>
  </si>
  <si>
    <t>8/11A</t>
  </si>
  <si>
    <t>24.</t>
  </si>
  <si>
    <t>8/12</t>
  </si>
  <si>
    <t>25.</t>
  </si>
  <si>
    <t>8/13A</t>
  </si>
  <si>
    <t>26.</t>
  </si>
  <si>
    <t>8/2</t>
  </si>
  <si>
    <t>27.</t>
  </si>
  <si>
    <t>8/4</t>
  </si>
  <si>
    <t>28.</t>
  </si>
  <si>
    <t>8/5</t>
  </si>
  <si>
    <t>29.</t>
  </si>
  <si>
    <t>8/7</t>
  </si>
  <si>
    <t>30.</t>
  </si>
  <si>
    <t>8/8</t>
  </si>
  <si>
    <t>31.</t>
  </si>
  <si>
    <t>32.</t>
  </si>
  <si>
    <t>33.</t>
  </si>
  <si>
    <t>BARLICKIEGO 19</t>
  </si>
  <si>
    <t>34.</t>
  </si>
  <si>
    <t>BARLICKIEGO 23</t>
  </si>
  <si>
    <t>Wykaz maszyn i urządzeń (Miasto Świnoujście)</t>
  </si>
  <si>
    <t>ul. Wojska Polskiego 1/5, 72-600 Świnoujscie</t>
  </si>
  <si>
    <t>Adres</t>
  </si>
  <si>
    <t>gaśnice 34szt, hydranty 10szt, czujki 15, kraty w oknach 57 szt, urzadzenia alarmowe 4 szt, dozór pracowniczy: woźny szkoły 07.00-15.00, osoba dyżurujaca od 13.00-21.00, sygnał alarmowy przekazywany do agnecji ochrony, kamery na korytararzch szkolnych -10szt, kamery na zewnatrz budynku dydakt.-2 sz, kraty,czuki,kamery, 3 szt drzwi przeszkolne podwojne zamki 8 wielozastawowe , 2szt drzwi przeszkolne pojedyńcze zamki wielozastawowe, 2 szt drzwi pełne(jeden zamek i podwony zamek)</t>
  </si>
  <si>
    <t xml:space="preserve">ul. W. Witosa 12, 72-600 Świnoujście </t>
  </si>
  <si>
    <t>Filia Nr 6, ul. Konstytucji 3 Maja 47, 72-600 Świnoujście - w budynku Spółdzielni Mieszkaniowej LW "Słowianin"</t>
  </si>
  <si>
    <t>Filia Nr 7, ul. Sosnowa 18, 72-602 Świnoujście (Warszów) - w budynku Miejskiego Domu Kultury</t>
  </si>
  <si>
    <t>Plac Rybaka 1, 72-600 Świnoujście</t>
  </si>
  <si>
    <t>9102Z</t>
  </si>
  <si>
    <t>Stary Ratusz - budynek wpisany do rejestru zabytków</t>
  </si>
  <si>
    <t>Siedziba Muzeum Rybołówstwa Morskiego</t>
  </si>
  <si>
    <t>drewniane</t>
  </si>
  <si>
    <t>szatnia, stołówka</t>
  </si>
  <si>
    <t>budynek szkoły</t>
  </si>
  <si>
    <t xml:space="preserve"> gaśnica/GP4/hydrant.Nadzór elektroniczny,agencja ochrony, kraty.</t>
  </si>
  <si>
    <t>Rejestr zabytków:A-1177 teren</t>
  </si>
  <si>
    <t>Piastowska 55, 72-600 Świnoujście</t>
  </si>
  <si>
    <t>350m Kanał Piastowski</t>
  </si>
  <si>
    <t>200,96m (LOKAL)</t>
  </si>
  <si>
    <t xml:space="preserve">Budynek - 3,5, lokal 1 </t>
  </si>
  <si>
    <t>Budynek -Oczyszczalnia</t>
  </si>
  <si>
    <t>Budynek - Wydrzany</t>
  </si>
  <si>
    <t>Budynek maszynowni 1</t>
  </si>
  <si>
    <t>Budynek maszynowni 2</t>
  </si>
  <si>
    <t>Budynek maszynowni 3</t>
  </si>
  <si>
    <t>Budynek stacji pomp -Granica</t>
  </si>
  <si>
    <t>Budynek stacji filtrów - UW-8 Wrzosowa</t>
  </si>
  <si>
    <t>brak</t>
  </si>
  <si>
    <t>cmentarze komunalne - ul. Karsiborska, ul. Sąsiedzka; place zabaw - 6 lokalizacji wg załączników; schronisko dla zwierząt przy ul. Karsiborskiej</t>
  </si>
  <si>
    <t>remiza OSP Przytór</t>
  </si>
  <si>
    <t>remiza OSP Karsibór</t>
  </si>
  <si>
    <t>OSP</t>
  </si>
  <si>
    <t>ul. Zalewowa 40c, 72-605 Świnoujście</t>
  </si>
  <si>
    <t>beton</t>
  </si>
  <si>
    <t>stropodach-izolacja bitumiczna</t>
  </si>
  <si>
    <t>2005 modernizacja budynku, wykonanie ocieplenia elewacji oraz wykonanie remontu jego wnętrza</t>
  </si>
  <si>
    <t>miedziana</t>
  </si>
  <si>
    <t>okna plastikowe, drzwi metalowe</t>
  </si>
  <si>
    <t>istnieje</t>
  </si>
  <si>
    <t>stan bardzo dobry</t>
  </si>
  <si>
    <t>4. Urząd Miasta Świnoujście, Wydział Spraw Obywatelskich i Urząd Stanu Cywilnego</t>
  </si>
  <si>
    <t>Hala główna SUW ,3356</t>
  </si>
  <si>
    <t>Dyspozytornia  SUW  3372</t>
  </si>
  <si>
    <t>Zbiornik wodoc.Granica 3176</t>
  </si>
  <si>
    <t>przedłużenie ul. Rycerskiej</t>
  </si>
  <si>
    <t>Zbiornik wodoc.Granica 3177</t>
  </si>
  <si>
    <t>ul. Matejki 22, 72-600 Świnoujście</t>
  </si>
  <si>
    <t>działalność obiektów sportowych</t>
  </si>
  <si>
    <t>zarządznie nieruchomościami wykonywane na zlecenie</t>
  </si>
  <si>
    <t>pozostała pomoc społeczna bez zakwaterowania, gdzie indziej niesklasyfikowana</t>
  </si>
  <si>
    <t>pobór,uzdatnianie i dostarczanie wody</t>
  </si>
  <si>
    <t>Komunikacja Autobusowa Sp. z o.o.</t>
  </si>
  <si>
    <t>działalność szpitali</t>
  </si>
  <si>
    <t>ul. Mieszka I 7, 72-600 Świnoujście</t>
  </si>
  <si>
    <t>ul. Wyb. Władysława IV 12, 72-600 Świnoujście</t>
  </si>
  <si>
    <t>5030Z</t>
  </si>
  <si>
    <t>transport wodny śródlądowy pasażerski</t>
  </si>
  <si>
    <t>Bud Prod-magaz Lutycka 5 A</t>
  </si>
  <si>
    <t>Bud Dąbrowskiego 4-przychodnia</t>
  </si>
  <si>
    <t>Budynek Sosnowa 2-przychodnia</t>
  </si>
  <si>
    <t xml:space="preserve">całodobowy dozór ochrony,gaśnice </t>
  </si>
  <si>
    <t>Pawilon handlowy Grunwaldzka 1A</t>
  </si>
  <si>
    <t>Steyera</t>
  </si>
  <si>
    <t>Dąbrowskiego 4</t>
  </si>
  <si>
    <t>Rycerska 11</t>
  </si>
  <si>
    <t>Rycerska 11-13</t>
  </si>
  <si>
    <t>Odrowców 7</t>
  </si>
  <si>
    <t>Odrowców 9</t>
  </si>
  <si>
    <t>pustaki</t>
  </si>
  <si>
    <t>0,3 km -kanał</t>
  </si>
  <si>
    <t>drewniany/KLAINE</t>
  </si>
  <si>
    <t>1,0 km -kanał</t>
  </si>
  <si>
    <t>2. Urząd Miasta Świnoujście, Wydział Ewidencji i Obrotu Nieruchomościami</t>
  </si>
  <si>
    <t>Lokal użytkowy nr 1</t>
  </si>
  <si>
    <t>Centrum Informacji Turystycznej</t>
  </si>
  <si>
    <t>tak</t>
  </si>
  <si>
    <t>Tak</t>
  </si>
  <si>
    <t>Nie</t>
  </si>
  <si>
    <t>Plac Słowiański 6</t>
  </si>
  <si>
    <t>użytkowy</t>
  </si>
  <si>
    <t>gaśnice 3 szt. Proszkowe</t>
  </si>
  <si>
    <t>żelbeton + bloczki wapienno-piaskowe</t>
  </si>
  <si>
    <t>żelbeton</t>
  </si>
  <si>
    <t>stalowo-drewniany</t>
  </si>
  <si>
    <t>Dzwig towarowy</t>
  </si>
  <si>
    <t>nr  75961</t>
  </si>
  <si>
    <t xml:space="preserve">2553 VA  </t>
  </si>
  <si>
    <t>Schmersal</t>
  </si>
  <si>
    <t>konstukcja -stan techniczny dobry, pokrycie dachu - stan techniczny dostateczny</t>
  </si>
  <si>
    <t>istnieje, CO gazowe</t>
  </si>
  <si>
    <t>brak, CO elektryczne</t>
  </si>
  <si>
    <t>biurowy</t>
  </si>
  <si>
    <t>2 połowa XX w</t>
  </si>
  <si>
    <t>Wyspiańskiego 35 C</t>
  </si>
  <si>
    <t>Schron</t>
  </si>
  <si>
    <t>schron</t>
  </si>
  <si>
    <t>Wyspiańskiego 51A</t>
  </si>
  <si>
    <t>Ciąg komunikacyjny</t>
  </si>
  <si>
    <t>Grunwaldzka/Konstytucji</t>
  </si>
  <si>
    <t>Wiata rowerowa</t>
  </si>
  <si>
    <t>wiata</t>
  </si>
  <si>
    <t>Odrowców 7,9</t>
  </si>
  <si>
    <t>ul. Monte Cassino 24-25, 72-600 Świnoujście</t>
  </si>
  <si>
    <t>Polska</t>
  </si>
  <si>
    <t>Adaptacja 1984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</si>
  <si>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</si>
  <si>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</si>
  <si>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</si>
  <si>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SUMA:</t>
  </si>
  <si>
    <t>NIP</t>
  </si>
  <si>
    <t>REGON</t>
  </si>
  <si>
    <t>Liczba pracowników</t>
  </si>
  <si>
    <t>lokalizacja (adres)</t>
  </si>
  <si>
    <t>Monitor 19"</t>
  </si>
  <si>
    <t>Zestaw nagłaśniający</t>
  </si>
  <si>
    <t>Miejski Ośrodek Pomocy Rodzinie</t>
  </si>
  <si>
    <t>Żelbetowe, monolityczne, krzyżowo zbrojone. Gr 15 i 24 cm</t>
  </si>
  <si>
    <t>Płatwiowo-kleszczowa drewniana, dachówka – ceramiczna</t>
  </si>
  <si>
    <t>z cegły pełnej na zaprawie cementowej</t>
  </si>
  <si>
    <t>nad pokojami i kawiarnią – płyty kanałowe żerańskie, nad holem i korytarzami – płyty żelbetowe typu WPS</t>
  </si>
  <si>
    <t>nad sceną – konstrukcja stalowa, podwieszony wspornikowo do wieży. Pokrycie dachu: od spodu blacha stalowa powlekana, od góry papa.</t>
  </si>
  <si>
    <t>drewniany belkowy w układzie poprzecznym</t>
  </si>
  <si>
    <t>dwuspadowy, stromy, kryty dachówką ceramiczną</t>
  </si>
  <si>
    <t>do wymiany</t>
  </si>
  <si>
    <t>930138Z</t>
  </si>
  <si>
    <t>Węgierska</t>
  </si>
  <si>
    <t>930143Z</t>
  </si>
  <si>
    <t>Wrzosowa</t>
  </si>
  <si>
    <t>930146Z</t>
  </si>
  <si>
    <t>Wyspowa</t>
  </si>
  <si>
    <t>930122Z</t>
  </si>
  <si>
    <t>Szmaragdowa</t>
  </si>
  <si>
    <t>930058Z</t>
  </si>
  <si>
    <t>Kręta</t>
  </si>
  <si>
    <t>930032Z</t>
  </si>
  <si>
    <t>Gradowa</t>
  </si>
  <si>
    <t>930121Z</t>
  </si>
  <si>
    <t>Sucha</t>
  </si>
  <si>
    <t>930151Z</t>
  </si>
  <si>
    <t>Zarzecze</t>
  </si>
  <si>
    <t>930123Z</t>
  </si>
  <si>
    <t>Sztormowa</t>
  </si>
  <si>
    <t>930026Z</t>
  </si>
  <si>
    <t>Gajowa</t>
  </si>
  <si>
    <t>930103Z</t>
  </si>
  <si>
    <t>Pogodna</t>
  </si>
  <si>
    <t>930010Z</t>
  </si>
  <si>
    <t>Brzozowa</t>
  </si>
  <si>
    <t>930031Z</t>
  </si>
  <si>
    <t>Głęboka</t>
  </si>
  <si>
    <t>930043Z</t>
  </si>
  <si>
    <t>I Armii Wojska Polskiego</t>
  </si>
  <si>
    <t>930063Z</t>
  </si>
  <si>
    <t>Kwiatowa</t>
  </si>
  <si>
    <t>930048Z</t>
  </si>
  <si>
    <t>Kanałowa</t>
  </si>
  <si>
    <t>930068Z</t>
  </si>
  <si>
    <t>Łęgowa</t>
  </si>
  <si>
    <t>930081Z</t>
  </si>
  <si>
    <t>Miodowa</t>
  </si>
  <si>
    <t>930096Z</t>
  </si>
  <si>
    <t>Owocowa</t>
  </si>
  <si>
    <t>930095Z</t>
  </si>
  <si>
    <t>Osadników Wojskowych</t>
  </si>
  <si>
    <t>930090Z</t>
  </si>
  <si>
    <t>Ogrodowa</t>
  </si>
  <si>
    <t>930106Z</t>
  </si>
  <si>
    <t>Promowa</t>
  </si>
  <si>
    <t>930107Z</t>
  </si>
  <si>
    <t>Prosta</t>
  </si>
  <si>
    <t>930129Z</t>
  </si>
  <si>
    <t>Trzcinowa</t>
  </si>
  <si>
    <t>930136Z</t>
  </si>
  <si>
    <t>Warzywna</t>
  </si>
  <si>
    <t>930139Z</t>
  </si>
  <si>
    <t>Wierzbowa</t>
  </si>
  <si>
    <t>930137Z</t>
  </si>
  <si>
    <t>Wąska</t>
  </si>
  <si>
    <t>930061Z</t>
  </si>
  <si>
    <t>Ku Morzu</t>
  </si>
  <si>
    <t>930073Z</t>
  </si>
  <si>
    <t>Markiewicza Juliana</t>
  </si>
  <si>
    <t>930104Z</t>
  </si>
  <si>
    <t>Portowa</t>
  </si>
  <si>
    <t>930102Z</t>
  </si>
  <si>
    <t>930013Z</t>
  </si>
  <si>
    <t>Józefa Chełmońskiego</t>
  </si>
  <si>
    <t>930070Z</t>
  </si>
  <si>
    <t>Jacka Malczewskiego</t>
  </si>
  <si>
    <t>930149Z</t>
  </si>
  <si>
    <t>Zamkowa</t>
  </si>
  <si>
    <t>Basztowa</t>
  </si>
  <si>
    <t>930079Z</t>
  </si>
  <si>
    <t>Mieczowa</t>
  </si>
  <si>
    <t>930120Z</t>
  </si>
  <si>
    <t>Strzelecka</t>
  </si>
  <si>
    <t>930133Z</t>
  </si>
  <si>
    <t>Ułańska</t>
  </si>
  <si>
    <t>930042Z</t>
  </si>
  <si>
    <t>Husarska</t>
  </si>
  <si>
    <t>930130Z</t>
  </si>
  <si>
    <t>Turniejowa</t>
  </si>
  <si>
    <t>930038Z</t>
  </si>
  <si>
    <t>Herbowa</t>
  </si>
  <si>
    <t>930039Z</t>
  </si>
  <si>
    <t>Hetmańska</t>
  </si>
  <si>
    <t>930017Z</t>
  </si>
  <si>
    <t>Cieszkowskiego Augusta</t>
  </si>
  <si>
    <t>930094Z</t>
  </si>
  <si>
    <t>Elizy Orzeszkowej</t>
  </si>
  <si>
    <t>930116Z</t>
  </si>
  <si>
    <t>930148Z</t>
  </si>
  <si>
    <t>Zacisze</t>
  </si>
  <si>
    <t>930045Z</t>
  </si>
  <si>
    <t>Jana Pawła II</t>
  </si>
  <si>
    <t>930152Z</t>
  </si>
  <si>
    <t>Zdrojowa</t>
  </si>
  <si>
    <t>RAZEM:</t>
  </si>
  <si>
    <t>Legionów</t>
  </si>
  <si>
    <t>Rondo Róży Wiatrów</t>
  </si>
  <si>
    <t>Nr</t>
  </si>
  <si>
    <t>930002Z</t>
  </si>
  <si>
    <t>Ochotnicze Straże Pożarne</t>
  </si>
  <si>
    <t>ul. Marszałka Józefa Piłsudkiego 15, 72-600 Świnoujście</t>
  </si>
  <si>
    <t>ul. Marszałka Józefa Piłsudskiego 15, 72-600 Świnoujście</t>
  </si>
  <si>
    <t>Urząd Miasta Świnoujście, Wydział Promocji, Turystyki, Kultury i Sportu (Biuro Informacji Turystycznej)</t>
  </si>
  <si>
    <t xml:space="preserve"> Plac Rybaka 1, 72-600 Świnoujście </t>
  </si>
  <si>
    <t>923135/9004Z</t>
  </si>
  <si>
    <t>Gaśnice GP-6 5 szt. GS-5X – 1szt. 2 hydranty zewnętrzne, 2 hydranty wewnętrzne. rolety zewnętrzne, czujki alarmu. do budynku można dostać się przez 4 drzwi: 2szt drzwi prowadzą ze sceny do budynku i posiadają po dwa zamki typu Porta,  1 szt drzwi do wejścia głównego  - od strony ulicy Matejki    posiadają dwa zamki typu Porta, oraz drzwi od strony hotelu OSir posiadające jeden zamek typu Porta</t>
  </si>
  <si>
    <t>4246,90 m2</t>
  </si>
  <si>
    <t>Gaśnice GP6 – 7 szt, hydrant wewnętrzny – 1szt, kraty w oknach piwnicznych (4 szt) i w oknach pomieszczenia socjalnego (2 szt – wysoki parter). do budynku można dostać się przez 5 szt. drzwi stalowych. Drzwi do piwnicy – zamykane na 1 kłódkę, drzwi ewakuacyjne z sali widowiskowej – zamykane na zamek z wkładką i zasuwę, pozostałe drzwi zamykane są na dwa zamki z wkładką</t>
  </si>
  <si>
    <t>1001m2</t>
  </si>
  <si>
    <t>811160530</t>
  </si>
  <si>
    <t>dobry i miejscowo średni</t>
  </si>
  <si>
    <t>place zabaw w ogrodzie przedszkolnym, szatnia</t>
  </si>
  <si>
    <t>Rok produkcji</t>
  </si>
  <si>
    <t>3. Miasto Świnoujście, Biuro Technologii Informacyjnych</t>
  </si>
  <si>
    <t>Filia Nr 1, ul. Zalewowa 40, 72-605 Świnoujście (Przytór) - w budynku Miejskiego Domu Kultury</t>
  </si>
  <si>
    <t>Jachtowa</t>
  </si>
  <si>
    <t>930046Z</t>
  </si>
  <si>
    <t>Jana z Kolna</t>
  </si>
  <si>
    <t>930049Z</t>
  </si>
  <si>
    <t>Kapitańska</t>
  </si>
  <si>
    <t>930050Z</t>
  </si>
  <si>
    <t>Karsiborska (część- od Grunwaldzkiej do Nowokarsiborskiej)</t>
  </si>
  <si>
    <t>930051Z</t>
  </si>
  <si>
    <t>Kasprowicza Jana</t>
  </si>
  <si>
    <t>930053Z</t>
  </si>
  <si>
    <t>Kochanowskiego Jana</t>
  </si>
  <si>
    <t>930054Z</t>
  </si>
  <si>
    <t>Komandorska</t>
  </si>
  <si>
    <t>930055Z</t>
  </si>
  <si>
    <t>Konopnickiej Marii</t>
  </si>
  <si>
    <t>930065Z</t>
  </si>
  <si>
    <t>Leśmiana Bolesława</t>
  </si>
  <si>
    <t>930062Z</t>
  </si>
  <si>
    <t>Kujawska</t>
  </si>
  <si>
    <t>930059Z</t>
  </si>
  <si>
    <t>Kruczkowskiego Leona</t>
  </si>
  <si>
    <t>930064Z</t>
  </si>
  <si>
    <t>Lechicka</t>
  </si>
  <si>
    <t>930066Z</t>
  </si>
  <si>
    <t>Lutycka</t>
  </si>
  <si>
    <t>930071Z</t>
  </si>
  <si>
    <t>Małachowskiego Stanisława</t>
  </si>
  <si>
    <t>930072Z</t>
  </si>
  <si>
    <t>Małopolska</t>
  </si>
  <si>
    <t>930147Z</t>
  </si>
  <si>
    <t>Wyszyńskiego Stefana Kardynała</t>
  </si>
  <si>
    <t>Zaułek Kościelny</t>
  </si>
  <si>
    <t>930075Z</t>
  </si>
  <si>
    <t>Marynarzy</t>
  </si>
  <si>
    <t>930076Z</t>
  </si>
  <si>
    <t>Mazowiecka</t>
  </si>
  <si>
    <t>930078Z</t>
  </si>
  <si>
    <t>Miarki Karola</t>
  </si>
  <si>
    <t>930080Z</t>
  </si>
  <si>
    <t>Mieszka I</t>
  </si>
  <si>
    <t>930084Z</t>
  </si>
  <si>
    <t xml:space="preserve">Narutowicza Gabriela </t>
  </si>
  <si>
    <t>930086Z</t>
  </si>
  <si>
    <t>Niedziałkowskiego Mieczysława</t>
  </si>
  <si>
    <t>930088Z</t>
  </si>
  <si>
    <t>Norwida Cypriana Kamila</t>
  </si>
  <si>
    <t>930089Z</t>
  </si>
  <si>
    <t>Nowowiejskiego Feliksa</t>
  </si>
  <si>
    <t>930092Z</t>
  </si>
  <si>
    <t>Olsztyńska</t>
  </si>
  <si>
    <t>930093Z</t>
  </si>
  <si>
    <t>Orkana Władysława</t>
  </si>
  <si>
    <t>930097Z</t>
  </si>
  <si>
    <t>Paderewskiego Ignacego</t>
  </si>
  <si>
    <t>930098Z</t>
  </si>
  <si>
    <t>Piastowska</t>
  </si>
  <si>
    <t>930056Z</t>
  </si>
  <si>
    <t>Kossaków</t>
  </si>
  <si>
    <t>930105Z</t>
  </si>
  <si>
    <t>Powstańców Śląskich</t>
  </si>
  <si>
    <t>930108Z</t>
  </si>
  <si>
    <t>ul. Kołłątaja 4, 72- 600 Świnoujscie</t>
  </si>
  <si>
    <t>3600 Z</t>
  </si>
  <si>
    <t>ul. Uzdrowiskowa</t>
  </si>
  <si>
    <t>Stropy żelbetonowe</t>
  </si>
  <si>
    <t xml:space="preserve">dachówka </t>
  </si>
  <si>
    <t>1000m od morza</t>
  </si>
  <si>
    <t>1200m od morza</t>
  </si>
  <si>
    <t>1500m od morza</t>
  </si>
  <si>
    <t>600m od rzeki Świny</t>
  </si>
  <si>
    <t>300m od rzeki Świny</t>
  </si>
  <si>
    <t>100m do morza</t>
  </si>
  <si>
    <t>plac zabaw w ogrodzie przedszkolnym, Sosnowa 16 - 3 szatnie, ul. 1 Maja 40 - 1 szatnia</t>
  </si>
  <si>
    <t>2005 pochylnia i wc 80 374  ;  2009 izolacja fundamentów  64 559  ; 2010 modernizacja  dachu  405 863  ;  2012 izolacja fundamentów 325 913 ; 2013 drzwi antywłamaniowe 6000 ; 2013 modernizacja inst. co 31 734</t>
  </si>
  <si>
    <t>2005 wymiana drzwi 5 985 ; 2013 obliczenie bilansu ciepln.  3 690</t>
  </si>
  <si>
    <t>2005 remont klatki schodowej 32 847;  2005 wymiana okien na PCV  24 901 ;  2013 obliczenie bilansu ciepln.  3690</t>
  </si>
  <si>
    <t>Kserokopiarka  Nashuatec MP 2852</t>
  </si>
  <si>
    <t>Aparat fotograficzny Panasconic</t>
  </si>
  <si>
    <t>Projektor i ekran</t>
  </si>
  <si>
    <t>Radiomagnetofon  ( 2 szt. )</t>
  </si>
  <si>
    <t>Kamera i wiązka do fotoradaru</t>
  </si>
  <si>
    <t xml:space="preserve">UKF antena </t>
  </si>
  <si>
    <t>siedziba spółki  przy ul. Kołłataja</t>
  </si>
  <si>
    <t>budynek biurowy i garażowo-magazynowy</t>
  </si>
  <si>
    <t>przed 1939</t>
  </si>
  <si>
    <t>Budynek pomocniczy P1-Chrobrego</t>
  </si>
  <si>
    <t>techniczny</t>
  </si>
  <si>
    <t>Budynek przpomp.ścieków- Grunwaldzka</t>
  </si>
  <si>
    <t>3. Urząd Miasta, Wydział Eksploatacji i Zarządzania Nieruchomościami - Schronisko dla Bezdomnych Zwierząt</t>
  </si>
  <si>
    <t>konstrukcja drewniana, pokrycie ceramiczne</t>
  </si>
  <si>
    <t>konstrukcja drewniana, pokrycie ceramiczne (karpiówka podwójna)</t>
  </si>
  <si>
    <t>Wartość księgowa brutto</t>
  </si>
  <si>
    <t>INFORMACJA O MAJĄTKU TRWAŁYM/OBROTOWYM</t>
  </si>
  <si>
    <t>Wilków Morskich</t>
  </si>
  <si>
    <t>930144Z</t>
  </si>
  <si>
    <t>Wyspiańskiego Stanisława</t>
  </si>
  <si>
    <t>930150Z</t>
  </si>
  <si>
    <t>Zapolskiej Gabrieli</t>
  </si>
  <si>
    <t>930153Z</t>
  </si>
  <si>
    <t>Żeglarska</t>
  </si>
  <si>
    <t>930154Z</t>
  </si>
  <si>
    <t>Żeromskiego Stefana</t>
  </si>
  <si>
    <t>930069Z</t>
  </si>
  <si>
    <t>Łużucka</t>
  </si>
  <si>
    <t>930021Z</t>
  </si>
  <si>
    <t>Drawska</t>
  </si>
  <si>
    <t>930077Z</t>
  </si>
  <si>
    <t>Mazurska</t>
  </si>
  <si>
    <t>Kaszubska</t>
  </si>
  <si>
    <t>930145Z</t>
  </si>
  <si>
    <t>Wyspiańskiego Stanisława - bis</t>
  </si>
  <si>
    <t>930006Z</t>
  </si>
  <si>
    <t>Białoruska</t>
  </si>
  <si>
    <t>930087Z</t>
  </si>
  <si>
    <t>Norweska</t>
  </si>
  <si>
    <t>930018Z</t>
  </si>
  <si>
    <t>Czeska</t>
  </si>
  <si>
    <t>930024Z</t>
  </si>
  <si>
    <t>Fińska</t>
  </si>
  <si>
    <t>930047Z</t>
  </si>
  <si>
    <t>Jaracza Stefana</t>
  </si>
  <si>
    <t>930067Z</t>
  </si>
  <si>
    <t>Łąkowa</t>
  </si>
  <si>
    <t>930082Z</t>
  </si>
  <si>
    <t>Modrzejewskiej Heleny</t>
  </si>
  <si>
    <t>930085Z</t>
  </si>
  <si>
    <t>Niecała</t>
  </si>
  <si>
    <t>930091Z</t>
  </si>
  <si>
    <t>Okólna</t>
  </si>
  <si>
    <t>930117Z</t>
  </si>
  <si>
    <t>Sosnowa</t>
  </si>
  <si>
    <t>930124Z</t>
  </si>
  <si>
    <t>Szwedzka</t>
  </si>
  <si>
    <t>930040Z</t>
  </si>
  <si>
    <t>Holenderska</t>
  </si>
  <si>
    <t>plac zabaw</t>
  </si>
  <si>
    <t>745 m2</t>
  </si>
  <si>
    <t>Zestaw Komputerowy 4756 491</t>
  </si>
  <si>
    <t>Kserokopiarka  4775 803</t>
  </si>
  <si>
    <t>Wyszyńskiego 2</t>
  </si>
  <si>
    <t>Wyszyńskiego 7</t>
  </si>
  <si>
    <t>Wyszyńskiego 8</t>
  </si>
  <si>
    <t>Bunkrowa 2</t>
  </si>
  <si>
    <t>Jaracza 65</t>
  </si>
  <si>
    <t>Norweska 1</t>
  </si>
  <si>
    <t>Holenderska 2A</t>
  </si>
  <si>
    <t>Holenderska 2</t>
  </si>
  <si>
    <t>Węgierska 3</t>
  </si>
  <si>
    <t>2 + piwnice (parter własność Poczta Polska)</t>
  </si>
  <si>
    <t>1. Urząd Miasta Świnoujście, Wydział Organizacyjny</t>
  </si>
  <si>
    <t>monitoring, 4 wejścia, 4 zamki</t>
  </si>
  <si>
    <t>PG-6 - 1 sztuka, krata, monitoring, 2 wejścia, 4 zamki, sztaba</t>
  </si>
  <si>
    <t>GS-5x - 3 sztuki, hudrant, monitoring,  wejść, 1 zamek, 1 wejście, 3 zamki</t>
  </si>
  <si>
    <t>GP-6 - 1 sztuka, monitoring, 1 wejście, 2 zamki</t>
  </si>
  <si>
    <t>monitoring, 5 wejść, dwa zamki</t>
  </si>
  <si>
    <t>monitoring</t>
  </si>
  <si>
    <t>drewno</t>
  </si>
  <si>
    <t>dachówki ceramiczne</t>
  </si>
  <si>
    <t>beton, papa</t>
  </si>
  <si>
    <t>suporeks</t>
  </si>
  <si>
    <t>sprawna</t>
  </si>
  <si>
    <t>nie wystepuje</t>
  </si>
  <si>
    <t>parter</t>
  </si>
  <si>
    <t>WOJSKA POLSKIEGO 23-25-25A</t>
  </si>
  <si>
    <t>23/1</t>
  </si>
  <si>
    <t>WOJSKA POLSKIEGO 55</t>
  </si>
  <si>
    <t>WYSPIAŃSKIEGO 47</t>
  </si>
  <si>
    <t>WYSPIAŃSKIEGO 6-6A</t>
  </si>
  <si>
    <t>WYSPOWA 2</t>
  </si>
  <si>
    <t>WYSZYŃSKIEGO 1</t>
  </si>
  <si>
    <t>WYSZYŃSKIEGO 11A</t>
  </si>
  <si>
    <t>WYSZYŃSKIEGO 5</t>
  </si>
  <si>
    <t>WYSZYŃSKIEGO 6</t>
  </si>
  <si>
    <t>ŻEROMSKIEGO</t>
  </si>
  <si>
    <t>A.KRAJOWEJ/B.WRZESNIA (29 lokali)</t>
  </si>
  <si>
    <t>Skandynawska (bn) - przepompownia</t>
  </si>
  <si>
    <t>Ludzi Morza 13A -baza techniczna+podczyszczalnia+pom socjalne</t>
  </si>
  <si>
    <t>Norweska (bn) - przepompownia</t>
  </si>
  <si>
    <t xml:space="preserve"> gaśnica/GS5 /hydrant.Nadzór elektroniczny,agencja ochrony, kraty.</t>
  </si>
  <si>
    <t>Wojska Polskiego (bn) - przepompownia</t>
  </si>
  <si>
    <t>Sołtana-  - przepompownia</t>
  </si>
  <si>
    <t>standartowe zabezpieczenia przed dostepem osób postronnych</t>
  </si>
  <si>
    <t xml:space="preserve"> gaśnica/GP6*ABC/hydrant.Nadzór elektroniczny,agencja ochrony, kraty.</t>
  </si>
  <si>
    <t>Miasto Świnoujście - teren Miasta/ infrastruktura techniczna/</t>
  </si>
  <si>
    <t>Poletko osadów posciekowych ul. Pomorska 10</t>
  </si>
  <si>
    <t>Samodzielny Publiczny Zakład Opieki Zdrowotnej, Zakład Pielęgnacyjno – Opiekuńczy w Świnoujsciu</t>
  </si>
  <si>
    <t>72-600 Świnoujście, ul. Żeromskiego 21</t>
  </si>
  <si>
    <t>ul. Żeromskiego 21, 72-600 Świnoujście</t>
  </si>
  <si>
    <t>8610Z</t>
  </si>
  <si>
    <t>Budynek "FREGATA"</t>
  </si>
  <si>
    <t>stacjonarne i całodobowe świadczenia zdrowotne-świadczenia pielegnacyjno- opiekuńcze</t>
  </si>
  <si>
    <t>komputer PC</t>
  </si>
  <si>
    <t>drukarka HPLJ P1102</t>
  </si>
  <si>
    <t>Budynek murowany</t>
  </si>
  <si>
    <t>Rzeka Świna- odl. 0,5 km</t>
  </si>
  <si>
    <t>Tak, winda towar.</t>
  </si>
  <si>
    <t>Grunwaldzka 62B</t>
  </si>
  <si>
    <t>5szt drzwi( 3szt przeszklone,2 szt pełne)</t>
  </si>
  <si>
    <t>wewn.nośne żelbetowe,prefabrykowane gr 14 cm</t>
  </si>
  <si>
    <t>kanałowe prefabrykowane, typu Żerań gr 24 cm</t>
  </si>
  <si>
    <t>stropdach wentylowany z płyt dachowych korytkowych</t>
  </si>
  <si>
    <t>Dodatkowe elementy mające wpływ na ocenę ryzyka</t>
  </si>
  <si>
    <t>930101Z</t>
  </si>
  <si>
    <t>Plac Slowiański</t>
  </si>
  <si>
    <t>930109Z</t>
  </si>
  <si>
    <t>Reja Mikołaja</t>
  </si>
  <si>
    <t>930110Z</t>
  </si>
  <si>
    <t>Rogożińskiego Stefana</t>
  </si>
  <si>
    <t>930111Z</t>
  </si>
  <si>
    <t>Roosevelta F.D.</t>
  </si>
  <si>
    <t>930112Z</t>
  </si>
  <si>
    <t>Rybaki</t>
  </si>
  <si>
    <t>930113Z</t>
  </si>
  <si>
    <t>Siemiradzkiego Henryka</t>
  </si>
  <si>
    <t>930114Z</t>
  </si>
  <si>
    <t>Sienkiewicza Henryka</t>
  </si>
  <si>
    <t>930115Z</t>
  </si>
  <si>
    <t>Sikorskiego Władysława</t>
  </si>
  <si>
    <t>930118Z</t>
  </si>
  <si>
    <t>Staffa Leopolda</t>
  </si>
  <si>
    <t>930119Z</t>
  </si>
  <si>
    <t>Steyera Włodzimierza</t>
  </si>
  <si>
    <t>930037Z</t>
  </si>
  <si>
    <t>Herberta Zbigniewa</t>
  </si>
  <si>
    <t>930125Z</t>
  </si>
  <si>
    <t>Śląska</t>
  </si>
  <si>
    <t>930008Z</t>
  </si>
  <si>
    <t>Bohaterów Września</t>
  </si>
  <si>
    <t>930127Z</t>
  </si>
  <si>
    <t>Toruńska</t>
  </si>
  <si>
    <t>930126Z</t>
  </si>
  <si>
    <t>Teligi Leona</t>
  </si>
  <si>
    <t>930128Z</t>
  </si>
  <si>
    <t>Trentowskiego</t>
  </si>
  <si>
    <t>930131Z</t>
  </si>
  <si>
    <t>Tuwima Juliana</t>
  </si>
  <si>
    <t>930132Z</t>
  </si>
  <si>
    <t>Ujejskiego Kornela</t>
  </si>
  <si>
    <t>930134Z</t>
  </si>
  <si>
    <t>Uzdrowiskowa</t>
  </si>
  <si>
    <t>930057Z</t>
  </si>
  <si>
    <t>Kościuszki Tadeusza</t>
  </si>
  <si>
    <t>930135Z</t>
  </si>
  <si>
    <t>Warszawska</t>
  </si>
  <si>
    <t>930140Z</t>
  </si>
  <si>
    <t>GRUDZIĄDZKA 3-4</t>
  </si>
  <si>
    <t>3/1</t>
  </si>
  <si>
    <t>122.</t>
  </si>
  <si>
    <t>3/3</t>
  </si>
  <si>
    <t>123.</t>
  </si>
  <si>
    <t>3/5</t>
  </si>
  <si>
    <t>124.</t>
  </si>
  <si>
    <t>4/3</t>
  </si>
  <si>
    <t>125.</t>
  </si>
  <si>
    <t>GRUNWALDZKA 1</t>
  </si>
  <si>
    <t>4 gaśnice 6kg i 2 gasnice 2kg proszkowe, dozór całodobowy</t>
  </si>
  <si>
    <t>Świnoujscie, ul. Matejki 17A</t>
  </si>
  <si>
    <t>4 szt. gaśnic, 4 szt. hydranty, dozór pracowniczy przez część doby</t>
  </si>
  <si>
    <t>Świnoujście, ul. Matejki 17A</t>
  </si>
  <si>
    <t>dpzór pracowniczy część boby</t>
  </si>
  <si>
    <t>3 szt.gaśnic, dozór całodobowy, monitoring</t>
  </si>
  <si>
    <t>Świnoujście ul. Jachtowa</t>
  </si>
  <si>
    <t xml:space="preserve"> 2 gaśnicae proszkowe 6 kg, monitoring, dozór całodobowy</t>
  </si>
  <si>
    <t>Świnoujście ul.Wybrzeże Władysława IV</t>
  </si>
  <si>
    <t>dozór całodobowy, monitoring</t>
  </si>
  <si>
    <t>1 gaśnica 4kg,dozór całodobowy, czujki i urządzenia alarmowe obslugiwane przez agencję ochrony</t>
  </si>
  <si>
    <t>Świnoujście, ul. Słowackiego 1</t>
  </si>
  <si>
    <t>33/4</t>
  </si>
  <si>
    <t>685.</t>
  </si>
  <si>
    <t>33/6</t>
  </si>
  <si>
    <t>686.</t>
  </si>
  <si>
    <t>687.</t>
  </si>
  <si>
    <t>33A/14</t>
  </si>
  <si>
    <t>688.</t>
  </si>
  <si>
    <t>689.</t>
  </si>
  <si>
    <t>33A/15</t>
  </si>
  <si>
    <t>690.</t>
  </si>
  <si>
    <t>PLAC SŁOWIAŃSKI 1</t>
  </si>
  <si>
    <t>691.</t>
  </si>
  <si>
    <t>692.</t>
  </si>
  <si>
    <t xml:space="preserve"> drewno i metal pokryte płyta poliestrową</t>
  </si>
  <si>
    <t>drewno i metal pokryte plyta poliestrową</t>
  </si>
  <si>
    <t>stalowa pokryta papą</t>
  </si>
  <si>
    <t>płyta wiórowo-cementowa</t>
  </si>
  <si>
    <t>drewniany pokryty papą tremozgrzewalną</t>
  </si>
  <si>
    <t>dobre</t>
  </si>
  <si>
    <t xml:space="preserve">NIE </t>
  </si>
  <si>
    <t>693.</t>
  </si>
  <si>
    <t>PLAC SŁOWIAŃSKI 8</t>
  </si>
  <si>
    <t>694.</t>
  </si>
  <si>
    <t>PLAC WOLNOŚCI 14</t>
  </si>
  <si>
    <t>695.</t>
  </si>
  <si>
    <t>696.</t>
  </si>
  <si>
    <t>697.</t>
  </si>
  <si>
    <t>698.</t>
  </si>
  <si>
    <t>699.</t>
  </si>
  <si>
    <t>700.</t>
  </si>
  <si>
    <t>701.</t>
  </si>
  <si>
    <t>PLAC WOLNOŚCI 15-15A</t>
  </si>
  <si>
    <t>702.</t>
  </si>
  <si>
    <t>703.</t>
  </si>
  <si>
    <t>704.</t>
  </si>
  <si>
    <t>PLAC WOLNOŚCI 4</t>
  </si>
  <si>
    <t>705.</t>
  </si>
  <si>
    <t>706.</t>
  </si>
  <si>
    <t>707.</t>
  </si>
  <si>
    <t>708.</t>
  </si>
  <si>
    <t>POZNAŃSKA 1-3-5-7-9-11-13-15</t>
  </si>
  <si>
    <t>1/3</t>
  </si>
  <si>
    <t>709.</t>
  </si>
  <si>
    <t>710.</t>
  </si>
  <si>
    <t>1/6</t>
  </si>
  <si>
    <t>711.</t>
  </si>
  <si>
    <t>1/7</t>
  </si>
  <si>
    <t>712.</t>
  </si>
  <si>
    <t>713.</t>
  </si>
  <si>
    <t>714.</t>
  </si>
  <si>
    <t>3/2</t>
  </si>
  <si>
    <t>715.</t>
  </si>
  <si>
    <t>716.</t>
  </si>
  <si>
    <t>717.</t>
  </si>
  <si>
    <t>5/5</t>
  </si>
  <si>
    <t>718.</t>
  </si>
  <si>
    <t>5/6</t>
  </si>
  <si>
    <t>719.</t>
  </si>
  <si>
    <t>7/5</t>
  </si>
  <si>
    <t>720.</t>
  </si>
  <si>
    <t>7/6</t>
  </si>
  <si>
    <t>721.</t>
  </si>
  <si>
    <t>722.</t>
  </si>
  <si>
    <t>9/6</t>
  </si>
  <si>
    <t>723.</t>
  </si>
  <si>
    <t>POZNAŃSKA 2-4-6-8-10-12</t>
  </si>
  <si>
    <t>10/3</t>
  </si>
  <si>
    <t>724.</t>
  </si>
  <si>
    <t>725.</t>
  </si>
  <si>
    <t>726.</t>
  </si>
  <si>
    <t>4/4</t>
  </si>
  <si>
    <t>727.</t>
  </si>
  <si>
    <t>4/5</t>
  </si>
  <si>
    <t>728.</t>
  </si>
  <si>
    <t>4/6</t>
  </si>
  <si>
    <t>729.</t>
  </si>
  <si>
    <t>RYBAKI 1-2-3</t>
  </si>
  <si>
    <t>3/8</t>
  </si>
  <si>
    <t>730.</t>
  </si>
  <si>
    <t>RYBAKI 4-5-6</t>
  </si>
  <si>
    <t>731.</t>
  </si>
  <si>
    <t>732.</t>
  </si>
  <si>
    <t>ul.Zalewowa - Przytór</t>
  </si>
  <si>
    <t>ul. Sąsiedzka - Przytór</t>
  </si>
  <si>
    <t>ul. Sucha  - Przytór</t>
  </si>
  <si>
    <t>ul.Gradowa -Przytór</t>
  </si>
  <si>
    <t>ul.Szmaragdowa -Przytór</t>
  </si>
  <si>
    <t>ul. Gajowa - Przytór</t>
  </si>
  <si>
    <t>ul. Sztormowa - Przytór</t>
  </si>
  <si>
    <t>ul. Odrzańska - Przytór</t>
  </si>
  <si>
    <t>ul. Zalewowa 3- Przytór</t>
  </si>
  <si>
    <t>ul. Mostowa -Ognica</t>
  </si>
  <si>
    <t>skladowosko odpadów Przytór</t>
  </si>
  <si>
    <t>ul. Basztowa</t>
  </si>
  <si>
    <t>Czy w konstrukcji Państwa budynków występuje płyta warstwowa? Jeśli tak, to proszę podać, w którym budynku/budynkach oraz rodzaj wypelnienia.</t>
  </si>
  <si>
    <t>Przedszkole</t>
  </si>
  <si>
    <t>działalność oświatowa</t>
  </si>
  <si>
    <t>beton ,papa</t>
  </si>
  <si>
    <t>ok 1500 m</t>
  </si>
  <si>
    <t>bardzo dobra</t>
  </si>
  <si>
    <t>place zabaw</t>
  </si>
  <si>
    <t>place zabaw, szatnia, stołówka</t>
  </si>
  <si>
    <t>budynek Przedszkola Miejskiego Nr 9 w Świnoujściu</t>
  </si>
  <si>
    <t>ul. Sosnowa 16, 72-602 Świnoujście</t>
  </si>
  <si>
    <t>Powiatowy Urząd Pracy</t>
  </si>
  <si>
    <t>811937526</t>
  </si>
  <si>
    <t>810561303</t>
  </si>
  <si>
    <t>320024091</t>
  </si>
  <si>
    <t>Samodzielny Publiczny Zakład Opieki Zdrowotnej, Zakład Pielęgnacyjno – Opiekuńczy</t>
  </si>
  <si>
    <t>812012078</t>
  </si>
  <si>
    <t>812046670</t>
  </si>
  <si>
    <t>Żegluga Świnoujska</t>
  </si>
  <si>
    <t>810504943</t>
  </si>
  <si>
    <t>Wykaz budynków i budowli w Mieście Świnoujście</t>
  </si>
  <si>
    <t>ul. Piastowska  55, 72-600 Świnoujście</t>
  </si>
  <si>
    <t>8790Z</t>
  </si>
  <si>
    <t>boisko szkolne, kuchnia (śniadania, kolacje)</t>
  </si>
  <si>
    <t>oświaty, nauki i kultury oraz budynki sportowe</t>
  </si>
  <si>
    <t>cegła klinkierowa</t>
  </si>
  <si>
    <t>Działalność oświatowa</t>
  </si>
  <si>
    <t>Budynek biurowy</t>
  </si>
  <si>
    <t>zabytkowy, ale nie podlega konserwatorowi zabytków</t>
  </si>
  <si>
    <t>budynek przedwojenny</t>
  </si>
  <si>
    <t>Cegła</t>
  </si>
  <si>
    <t>Drewniane</t>
  </si>
  <si>
    <t>Drewno i dachówka</t>
  </si>
  <si>
    <t>300 m  / kanał piastowski/</t>
  </si>
  <si>
    <t>433.</t>
  </si>
  <si>
    <t>3B</t>
  </si>
  <si>
    <t>434.</t>
  </si>
  <si>
    <t>LUTYCKA 8-9-10-11-12-13-14</t>
  </si>
  <si>
    <t>435.</t>
  </si>
  <si>
    <t>436.</t>
  </si>
  <si>
    <t>437.</t>
  </si>
  <si>
    <t>14/2</t>
  </si>
  <si>
    <t>438.</t>
  </si>
  <si>
    <t>14/3</t>
  </si>
  <si>
    <t>439.</t>
  </si>
  <si>
    <t>440.</t>
  </si>
  <si>
    <t>441.</t>
  </si>
  <si>
    <t>442.</t>
  </si>
  <si>
    <t>MARYNARZY 1</t>
  </si>
  <si>
    <t>p.poż. gaśnice proszkowe 9 szt. hydranty -po 1 na każdej kondygnacji budynku, ochrona elektroniczna ruchowa i uderzeniowa przez agencję ochrony.</t>
  </si>
  <si>
    <t>Świnoujście ul. Wojska Polskiego 1/2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</si>
  <si>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</si>
  <si>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</si>
  <si>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</si>
  <si>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</si>
  <si>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czy budynek jest przeznaczony do rozbiórki? (TAK/NIE)</t>
  </si>
  <si>
    <t>NIE</t>
  </si>
  <si>
    <t>czy jest to budynkek zabytkowy, podlegający nadzorowi konserwatora zabytków?</t>
  </si>
  <si>
    <t>suma ubezpieczenia (wartość)</t>
  </si>
  <si>
    <t>Rodzaj materiałów budowlanych, z jakich wykonano budynek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</si>
  <si>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</si>
  <si>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</si>
  <si>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</si>
  <si>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</si>
  <si>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</si>
  <si>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</si>
  <si>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</si>
  <si>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</si>
  <si>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</si>
  <si>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</si>
  <si>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</si>
  <si>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</si>
  <si>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</si>
  <si>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</si>
  <si>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cegła</t>
  </si>
  <si>
    <t>ceramiczne, zbrojone prętami stalowymi</t>
  </si>
  <si>
    <t>nad piwnicami ceramiczny, kondygnacje stropy drewniane</t>
  </si>
  <si>
    <t>konstrukcja drewniana, pokrycie ceramiczne, zakładkowe na łatach drewnianych</t>
  </si>
  <si>
    <t>Agregat prądotwórczy ESE 606 DRS-GT</t>
  </si>
  <si>
    <t>od rzeli Świny 2 km</t>
  </si>
  <si>
    <t>bieżące naprawy w celu utrzymania dobrego stanu</t>
  </si>
  <si>
    <t>zły</t>
  </si>
  <si>
    <t>2 +poddasze nieużytkowe</t>
  </si>
  <si>
    <t>Zakład Wodociągów i Kanalizacji</t>
  </si>
  <si>
    <t>Kompletnie wyposażony węzeł monitorujący nr 12, przy ul.Piłsudskiego - Chopina (skrzyżowanie) wraz z przyłączem telekomunikacyjnym (światłowód i studnia przyobiektowa) oraz elektromagnetycznym</t>
  </si>
  <si>
    <t>ul. Malczewskiego, 72-600 Swinoujscie</t>
  </si>
  <si>
    <t>ul. Chopina, 72-600 Swinoujscie</t>
  </si>
  <si>
    <t>fontanna wielorzędowa</t>
  </si>
  <si>
    <t>długości</t>
  </si>
  <si>
    <t>Duńska</t>
  </si>
  <si>
    <t>Skandynawska</t>
  </si>
  <si>
    <t>Wolińska</t>
  </si>
  <si>
    <t>Grunwaldzka</t>
  </si>
  <si>
    <t>Nowokarsiborska</t>
  </si>
  <si>
    <t>Karsiborska</t>
  </si>
  <si>
    <t>Pomorska</t>
  </si>
  <si>
    <t>DROGI POWIATOWE</t>
  </si>
  <si>
    <t>Aleja Interferie</t>
  </si>
  <si>
    <t>22 imprezy po ok. 50 osób (czytanie dzieciom, spotkania autorskie, wernisaże)</t>
  </si>
  <si>
    <t>rozbudowa zakończona w 1994 roku; X.2013 - VIII.2014 modernizacja - 803.301,85</t>
  </si>
  <si>
    <t>tak - platforma</t>
  </si>
  <si>
    <t>drukarka - 1 szt.</t>
  </si>
  <si>
    <t>komputer - 6 szt.</t>
  </si>
  <si>
    <t>2013/2014</t>
  </si>
  <si>
    <t>serwer - 1 szt.</t>
  </si>
  <si>
    <t>aparat cyfrowy - 1 szt.</t>
  </si>
  <si>
    <t>ekran projekcyjny - 1 szt.</t>
  </si>
  <si>
    <t>konsola Sony - 1 szt.</t>
  </si>
  <si>
    <t>pianino cyfrowe - 1 szt.</t>
  </si>
  <si>
    <t>projektor - 1 szt.</t>
  </si>
  <si>
    <t>telewizor - 1 szt.</t>
  </si>
  <si>
    <t>amplituner - 1 szt.</t>
  </si>
  <si>
    <t>laptop - 1 szt.</t>
  </si>
  <si>
    <t>gaśnica: proszkowa - 1 szt., agencja ochrony - całodobowa</t>
  </si>
  <si>
    <t>bioisko wielofunkcyjne wraz z nowym ogrodzeniem</t>
  </si>
  <si>
    <t>boisko wiolofunkcyjne o nawierzchni poliuertanowej wraz z bieżnią  o długości 100m zakończoną skocznią do               skoku w dal, koło do rzutu kulą, 5 szt. urządzeń siłowni zewnętrznej i dawa stoły betonowe do gry w tenisa stołowego oraz trybuny</t>
  </si>
  <si>
    <t>31.12.2013</t>
  </si>
  <si>
    <t xml:space="preserve"> gaśnice , hydranty ,czujki alarmu, kraty w piwnicach</t>
  </si>
  <si>
    <t>czujki alarmu, gasnice</t>
  </si>
  <si>
    <t>kino domowe</t>
  </si>
  <si>
    <t>tablet</t>
  </si>
  <si>
    <t>monitoring wizyjny - 2 szt. kamery zewnętrzne</t>
  </si>
  <si>
    <t>3, 450 uczestników, impreza przedszkolna - piknik; rajd; bal karnawałowy</t>
  </si>
  <si>
    <t xml:space="preserve"> W LINII PROSTEJ OKOŁO 3 KM - KANAŁ PIASTOWSKI, RZEKA ŚWINA, MORZE BAŁTYCKIE</t>
  </si>
  <si>
    <t>1.SALA ZABAW - REMONT PO AWARII WODOCIĄGOWEJ - 38.764,11ZŁ. 2.REMONT SALI ZABAW - 28.500 ZŁ.</t>
  </si>
  <si>
    <t>DOBRY I MIEJSCOWO ŚREDNI</t>
  </si>
  <si>
    <t>JEDNOPIĘTROWY Z PODDASZEM UZYTKOWYM</t>
  </si>
  <si>
    <t>2C/2</t>
  </si>
  <si>
    <t>740.</t>
  </si>
  <si>
    <t>SIKORSKIEGO 2A-2B-2C(3 lokale)</t>
  </si>
  <si>
    <t>741.</t>
  </si>
  <si>
    <t>SKANDYNAWSKA 3</t>
  </si>
  <si>
    <t>742.</t>
  </si>
  <si>
    <t>743.</t>
  </si>
  <si>
    <t>SOSNOWA 22-24</t>
  </si>
  <si>
    <t>24/2</t>
  </si>
  <si>
    <t>744.</t>
  </si>
  <si>
    <t>SOSNOWA 26-28-30-32</t>
  </si>
  <si>
    <t>26/1</t>
  </si>
  <si>
    <t>745.</t>
  </si>
  <si>
    <t>26/2</t>
  </si>
  <si>
    <t>746.</t>
  </si>
  <si>
    <t>26/4</t>
  </si>
  <si>
    <t>747.</t>
  </si>
  <si>
    <t>28/1</t>
  </si>
  <si>
    <t>748.</t>
  </si>
  <si>
    <t>32/4</t>
  </si>
  <si>
    <t>749.</t>
  </si>
  <si>
    <t>32/5</t>
  </si>
  <si>
    <t>SOSNOWA 5</t>
  </si>
  <si>
    <t>751.</t>
  </si>
  <si>
    <t>752.</t>
  </si>
  <si>
    <t>STASZICA 10-12</t>
  </si>
  <si>
    <t>10/1</t>
  </si>
  <si>
    <t>753.</t>
  </si>
  <si>
    <t>10/12</t>
  </si>
  <si>
    <t>754.</t>
  </si>
  <si>
    <t>755.</t>
  </si>
  <si>
    <t>756.</t>
  </si>
  <si>
    <t>757.</t>
  </si>
  <si>
    <t>STASZICA 14-16-18</t>
  </si>
  <si>
    <t>14/6</t>
  </si>
  <si>
    <t>758.</t>
  </si>
  <si>
    <t>760.</t>
  </si>
  <si>
    <t>761.</t>
  </si>
  <si>
    <t>STASZICA 20-22-24</t>
  </si>
  <si>
    <t>20/9</t>
  </si>
  <si>
    <t>762.</t>
  </si>
  <si>
    <t>22/5</t>
  </si>
  <si>
    <t>763.</t>
  </si>
  <si>
    <t>764.</t>
  </si>
  <si>
    <t>24/4</t>
  </si>
  <si>
    <t>765.</t>
  </si>
  <si>
    <t>24/6</t>
  </si>
  <si>
    <t>766.</t>
  </si>
  <si>
    <t>SZKOLNA 13-13A</t>
  </si>
  <si>
    <t>13/21</t>
  </si>
  <si>
    <t>767.</t>
  </si>
  <si>
    <t>768.</t>
  </si>
  <si>
    <t>13A/30</t>
  </si>
  <si>
    <t>769.</t>
  </si>
  <si>
    <t>13A/7</t>
  </si>
  <si>
    <t>770.</t>
  </si>
  <si>
    <t>SZKOLNA 8-8A-8B</t>
  </si>
  <si>
    <t>771.</t>
  </si>
  <si>
    <t>8B/2</t>
  </si>
  <si>
    <t>772.</t>
  </si>
  <si>
    <t>SĄSIEDZKA 4</t>
  </si>
  <si>
    <t>SŁOWACKIEGO 14 (4lokale)</t>
  </si>
  <si>
    <t>Łącznie</t>
  </si>
  <si>
    <t>3,0 km -morze</t>
  </si>
  <si>
    <t>1,0 km -morze</t>
  </si>
  <si>
    <t>3,5 km -kanał</t>
  </si>
  <si>
    <t xml:space="preserve">ceramiczny </t>
  </si>
  <si>
    <t>0,4 km -rzeka</t>
  </si>
  <si>
    <t>dachówka/papa</t>
  </si>
  <si>
    <t>0,6 km -rzeka</t>
  </si>
  <si>
    <t>żelbeton/drewn</t>
  </si>
  <si>
    <t>6,0 km -kanał</t>
  </si>
  <si>
    <t>cegła/blacha</t>
  </si>
  <si>
    <t>korytkowy</t>
  </si>
  <si>
    <t>drewniany/kLAINE</t>
  </si>
  <si>
    <t>wielka płyta</t>
  </si>
  <si>
    <t>2,5 km -morze</t>
  </si>
  <si>
    <t>murowany</t>
  </si>
  <si>
    <t>0,6 km -kanał</t>
  </si>
  <si>
    <t>0,5km -kanał</t>
  </si>
  <si>
    <t>1,5km -kanał</t>
  </si>
  <si>
    <t>metal</t>
  </si>
  <si>
    <t>3,0 km -kanał</t>
  </si>
  <si>
    <t>DOSTAT.</t>
  </si>
  <si>
    <t>B.DOBRY</t>
  </si>
  <si>
    <t>ZŁY</t>
  </si>
  <si>
    <t>ŚREDNI</t>
  </si>
  <si>
    <t>CZĘŚCIOWA</t>
  </si>
  <si>
    <t>CZĘŚCIOWO</t>
  </si>
  <si>
    <t>Komputer</t>
  </si>
  <si>
    <t>Tabela nr 2a - Wykaz dróg</t>
  </si>
  <si>
    <t>29. Ośrodek Sportu i Rekreacji "Wyspiarz"w Świnoujściu</t>
  </si>
  <si>
    <t>30. Zakład Gospodarki Mieszkaniowej</t>
  </si>
  <si>
    <t>31. Miejski Ośrodek Pomocy Rodzinie</t>
  </si>
  <si>
    <t>32. Powiatowy Urząd Pracy</t>
  </si>
  <si>
    <t>33. Zakład Wodociągów i Kanalizacji</t>
  </si>
  <si>
    <t>34. Samodzielny Publiczny Zakład Opieki Zdrowotnej, Zakład Pielęgnacyjno – Opiekuńczy w Świnoujsciu</t>
  </si>
  <si>
    <t>Urząd Miasta Świnoujście, Wydział Spraw Obywatelskich i Urząd Stanu Cywilnego</t>
  </si>
  <si>
    <t>nazwa jednostki</t>
  </si>
  <si>
    <t>Przedszkole Miejskie nr 1 ,,Perełki Bałtyku"</t>
  </si>
  <si>
    <t>Przedszkole Miejskie nr 3 "Pod Żaglami"</t>
  </si>
  <si>
    <t>Przedszkole Miejskie nr 5 "Bajka" z oddziałami integracyjnymi</t>
  </si>
  <si>
    <t>Przedszkole Miejskie nr 10 "Kolorowy Świat"</t>
  </si>
  <si>
    <t>Przedszkole Miejskie nr 11 z Oddziałami Integracyjnymi "Tęcza"</t>
  </si>
  <si>
    <t xml:space="preserve">Szkoła Podstawowa nr 2 </t>
  </si>
  <si>
    <t>Szkoła Podstawowa nr 6 im. Mieszka I</t>
  </si>
  <si>
    <t>Tabela nr 5 - Wykaz maszyn i urządzeń</t>
  </si>
  <si>
    <t>Tabela nr 6</t>
  </si>
  <si>
    <t>27.Centrum Edukacji Zawodowej w Świnoujściu</t>
  </si>
  <si>
    <t>Szkoła</t>
  </si>
  <si>
    <t>Szkolne schronisko mlodziezowe</t>
  </si>
  <si>
    <t>działalność związana z krótkotrwałym zakwaterowaniem dzieci i młodzieży</t>
  </si>
  <si>
    <t>gaśnice proszkowe szt.11, gaśnice śniegowe szt.3, gaśnica AF2X szt.1, hydranty szt.2, syst.alarm./SEKRET/, dozorca pracownik szkoły-cz.doby</t>
  </si>
  <si>
    <t>gaśnice proszkowe szt.4, gaśnica AF2X szt.1, hydranty szt.3, syst.alarm./SEKRET/, kraty okienne 9 pokoi parter.</t>
  </si>
  <si>
    <t>72-600 Świnoujście, ul. Gdyńska 26</t>
  </si>
  <si>
    <t>Płaska-papa</t>
  </si>
  <si>
    <t>Radiomagnetofony szt.3</t>
  </si>
  <si>
    <t>Projektor z ekranem</t>
  </si>
  <si>
    <t>Budynek</t>
  </si>
  <si>
    <t>mieszkalny</t>
  </si>
  <si>
    <t>Budynek hala produkcyjna</t>
  </si>
  <si>
    <t>Budynek produkcyjny</t>
  </si>
  <si>
    <t xml:space="preserve">Budynek portierni </t>
  </si>
  <si>
    <t xml:space="preserve">Bud. magazynowy materiałow </t>
  </si>
  <si>
    <t>Wiata</t>
  </si>
  <si>
    <t xml:space="preserve">Wiata </t>
  </si>
  <si>
    <t xml:space="preserve">Budynek magazyn </t>
  </si>
  <si>
    <t>Budynek gosp-magazynowy</t>
  </si>
  <si>
    <t>Budynek administracyjny</t>
  </si>
  <si>
    <t>Budynek  gosp-magazynowy</t>
  </si>
  <si>
    <t xml:space="preserve">Budynek biurowy </t>
  </si>
  <si>
    <t>Budynek  gosp-warsztatowy</t>
  </si>
  <si>
    <t>Budynek pomocniczy węzła CO</t>
  </si>
  <si>
    <t>Ośrodek Sportu i Rekreacji "Wyspiarz"</t>
  </si>
  <si>
    <t>000330944</t>
  </si>
  <si>
    <t>Zakład Gospodarki Mieszkaniowej</t>
  </si>
  <si>
    <t>810506586</t>
  </si>
  <si>
    <t>-</t>
  </si>
  <si>
    <t>1. Urząd Miasta Świnoujście</t>
  </si>
  <si>
    <t>18. Szkoła Podstawowa nr 1 w Świnoujściu</t>
  </si>
  <si>
    <t>19. Szkoła Podstawowa Nr 2</t>
  </si>
  <si>
    <t>20. Szkoła Podstawowa Nr 6 im. Mieszka I</t>
  </si>
  <si>
    <t>21. Zespół Szkolno-Przedszkolny w Świnoujściu</t>
  </si>
  <si>
    <t xml:space="preserve">ul. Wyspowa-  Ognica w Świnoujściu </t>
  </si>
  <si>
    <t>ul. Sosnowa 18 - Warszów Świnoujscie</t>
  </si>
  <si>
    <t>kolumbarium</t>
  </si>
  <si>
    <t>mury 400 nisz</t>
  </si>
  <si>
    <t>108 m3</t>
  </si>
  <si>
    <t>3. Urząd Miasta Świnoujście, Wydział Promocji, Turystyki, Kultury i Sportu (Biuro Informacji Turystycznej)</t>
  </si>
  <si>
    <t>tablica drewniana na drewnianym stelażu 1 sztuka</t>
  </si>
  <si>
    <t>tablice drewniane na drewnianym stelażu 3 sztuki</t>
  </si>
  <si>
    <t>tablice z planami miasta wraz ze stelażami 18 sztuk</t>
  </si>
  <si>
    <t xml:space="preserve">Wyspa Karsibór, przed kościołem pw. Niepokolanego Poczęcia najswietszej Marii Panny </t>
  </si>
  <si>
    <t xml:space="preserve">wyspa Uznam, ul. Zamkowa i ścieżka leśna w kier. na Korstwandt 2 szt., Wyspa Karsibór, przed wejściem na cmentarz ewangelicki 1 szt. </t>
  </si>
  <si>
    <t xml:space="preserve">od 45m-100 m </t>
  </si>
  <si>
    <t>komputery (19 szt), monitory (4)</t>
  </si>
  <si>
    <t xml:space="preserve">projektor Infocurs </t>
  </si>
  <si>
    <t>drukarka laserowa</t>
  </si>
  <si>
    <t>projektor (2szt)</t>
  </si>
  <si>
    <t>Radiomagnetofon</t>
  </si>
  <si>
    <t xml:space="preserve">Monitor </t>
  </si>
  <si>
    <t>Server</t>
  </si>
  <si>
    <t>SwitchLink TLSG 1048</t>
  </si>
  <si>
    <t>Kamery(4szt wewnątrz budynku))</t>
  </si>
  <si>
    <t>odtwarzacz</t>
  </si>
  <si>
    <t>projektor Benq MS507H</t>
  </si>
  <si>
    <t>komputer (sekretariat)</t>
  </si>
  <si>
    <t>KOMPUTER DELL 745</t>
  </si>
  <si>
    <t>LAPTOP /15,6/ ASUS</t>
  </si>
  <si>
    <t>Notebook szt. 3</t>
  </si>
  <si>
    <t>Zejście na plażę z murkami oporowymi</t>
  </si>
  <si>
    <t>Świnoujscie Al. Interferie</t>
  </si>
  <si>
    <t>płyta żelbetonowa, kostk betonowa</t>
  </si>
  <si>
    <t>Zadaszenie trybuny południowo-zachodniej</t>
  </si>
  <si>
    <t>Budynek techniczny</t>
  </si>
  <si>
    <t>Trybuny przenośne  wraz z utwardzeniem terenu</t>
  </si>
  <si>
    <t xml:space="preserve">Budynek nr 15 </t>
  </si>
  <si>
    <t>Odnogi cumownicze 12 szt.</t>
  </si>
  <si>
    <t>Zasilanie elektroenergetyczne</t>
  </si>
  <si>
    <t>Instalacja wodociągowa</t>
  </si>
  <si>
    <t>Urządzenie do odbioru nieczystości</t>
  </si>
  <si>
    <t>Urządzenie kanal.wód zęzowych</t>
  </si>
  <si>
    <t>Urządzenie kanaliazacji sanitarnej</t>
  </si>
  <si>
    <t>Kanalizacja deszczowa</t>
  </si>
  <si>
    <t>Urządzenie do slipowania jednostek plywających</t>
  </si>
  <si>
    <t>37. Samodzielny Publiczny Zakład Opieki Zdrowotnej, Zakład Pielęgnacyjno – Opiekuńczy w Świnoujsciu</t>
  </si>
  <si>
    <t>5. Miejska Biblioteka Publiczna im Stefana Flukowskiego w Świnoujściu</t>
  </si>
  <si>
    <t>6. Muzeum Rybołówstwa Morskiego</t>
  </si>
  <si>
    <t>7. Miejski Dom Kultury</t>
  </si>
  <si>
    <t>8. Żłobek Miejski Kubuś Puchatek</t>
  </si>
  <si>
    <t>9. Przedszkole Miejskie Nr 1 ,,Perełki Bałtyku"</t>
  </si>
  <si>
    <t>10.  Przedszkole Miejskie Nr 3 "Pod Żaglami"</t>
  </si>
  <si>
    <t>11. Przedszkole Miejskie Nr 5 "Bajka"</t>
  </si>
  <si>
    <t>12. Przedszkole Miejskie Nr 9</t>
  </si>
  <si>
    <t>13. Przedszkole Miejskie Nr 10 "Kolorowy Świat"</t>
  </si>
  <si>
    <t>14. Przedszkole Miejskie Nr 11 z Oddziałami Integracyjnymi "Tęcza"</t>
  </si>
  <si>
    <t xml:space="preserve">15. Szkoła Podstawowa nr 1 w Świnoujściu </t>
  </si>
  <si>
    <t>16. Szkoła Podstawowa Nr 2</t>
  </si>
  <si>
    <t>17. Szkoła Podstawowa Nr 6 im. Mieszka I</t>
  </si>
  <si>
    <t>18. Zespół Szkolno-Przedszkolny w Świnoujściu</t>
  </si>
  <si>
    <t>23. Liceum Ogólnokształcące z Oddziałami Integracyjnymi im. Mieszka I</t>
  </si>
  <si>
    <t xml:space="preserve">24.Centrum Edukacji Zawodowej i Turystyki </t>
  </si>
  <si>
    <t xml:space="preserve">8. Żłobek Miejski Kubuś Puchatek </t>
  </si>
  <si>
    <t>9. Przedszkole Miejskie Nr 3 "Pod Żaglami"</t>
  </si>
  <si>
    <t>10. Przedszkole Miejskie Nr 5 "Bajka"</t>
  </si>
  <si>
    <t>13. Przedszkole Miejskie Nr 11 z Oddziałami Integracyjnymi "Tęcza"</t>
  </si>
  <si>
    <t xml:space="preserve">14. Szkoła Podstawowa nr 1 w Świnoujściu </t>
  </si>
  <si>
    <t>15. Szkoła Podstawowa Nr 2</t>
  </si>
  <si>
    <t>16. Szkoła Podstawowa Nr 6 im. Mieszka I</t>
  </si>
  <si>
    <t>17. Zespół Szkolno-Przedszkolny w Świnoujściu</t>
  </si>
  <si>
    <t>22. Liceum Ogólnokształcące z Oddziałami Integracyjnymi im. Mieszka I</t>
  </si>
  <si>
    <t>23. Centrum Edukacji Zawodowej i Turystyki</t>
  </si>
  <si>
    <t>25. Specjalny Ośrodek Szkolno-Wychowawczy</t>
  </si>
  <si>
    <t>26. Wielofunkcyjna Placówka Opiekuńczo-Wychowawcza</t>
  </si>
  <si>
    <t>27. Poradnia Psychologiczno - Pedagogiczna</t>
  </si>
  <si>
    <t>28. Ośrodek Sportu i Rekreacji "Wyspiarz"w Świnoujściu</t>
  </si>
  <si>
    <t>29. Zakład Gospodarki Mieszkaniowej</t>
  </si>
  <si>
    <t>30. Miejski Ośrodek Pomocy Rodzinie</t>
  </si>
  <si>
    <t>31. Powiatowy Urząd Pracy</t>
  </si>
  <si>
    <t>32. Zakład Wodociągów i Kanalizacji</t>
  </si>
  <si>
    <t>-------------</t>
  </si>
  <si>
    <t>---------------------</t>
  </si>
  <si>
    <t xml:space="preserve">1. Przejście graniczne Świnoujście - Ahlbeck,              2. Promenada - pomiędzy ul. Energatyków / ul. Nowowiejskiego, 
3. Ul. Słowackiego,                    4. Ul. Trentowskiego,             
 5. Ul. Matejki,                              6. Ul. Chopina,                            7. Ul. Chrobrego,                        8. Basen Połnocny (port jachtowy),                              
9. Ul. Jachtowa,                         10. Camping Relax,                    11. Pl. Słowiański,                      12. Pl. Kościelny,                        13. ul. Wojska Polskiego,            14. ul. 11 Listopada,                15. wyspa Wolin - przy przeprawie promowej Centrum,
16. wyspa Wolin - przed Latarnią Morską,                        17. wyspa Wolin - przy przeprawie promowej Warszów,
18. wyspa Karsibór - przy Marinie Karsibór.  </t>
  </si>
  <si>
    <t>Plac Słowiański 6, 72-600 Świnoujście</t>
  </si>
  <si>
    <t>Monitor Samsung 24"</t>
  </si>
  <si>
    <t>Wiata magazynowa- Przeprawa Karsibór</t>
  </si>
  <si>
    <t>Budynek zarządu- Wybrzeże Władysława IV 12</t>
  </si>
  <si>
    <t xml:space="preserve">Budynek wielofunkcyjny str. zach.- Wybrzeże Władysława IV </t>
  </si>
  <si>
    <t>Budynek wielofunkcyjny str. wsch.- Dworocwa</t>
  </si>
  <si>
    <t>Baza magazynowo-warsztatowa - Rogozińskiego 4</t>
  </si>
  <si>
    <t>Przystań Centrum str. wsch. Stan 1 i 2 - Dworcowa</t>
  </si>
  <si>
    <t xml:space="preserve">Przystań Centrum str. zach. stan. 3 i 4 - Wybrzeże Władysława IV </t>
  </si>
  <si>
    <t>Przystań prom.Nr 1 str.wsch. Karsibór - Przeprawa Karsibór</t>
  </si>
  <si>
    <t>Przystań prom.Nr 4 str.zach.. Karsibór - Przeprawa Karsibór</t>
  </si>
  <si>
    <t>Przystań prom.Nr 3 str.zach..Karsibór - Przeprawa Karsibór</t>
  </si>
  <si>
    <t>Przystań prom.Nr 2 str.wsch.Karsibór - Przeprawa Karsibór</t>
  </si>
  <si>
    <t>gaśnica GP2 2kg - 2szt., kraty</t>
  </si>
  <si>
    <t>gaśnica GP2 2kg - 3szt., kraty,dozór pr. 24h</t>
  </si>
  <si>
    <t>gaśnica GP2 2kg. - 5 szt., dozór pr. 24 h.</t>
  </si>
  <si>
    <t>gaśnica GP2 2 kg. - 5 szt.</t>
  </si>
  <si>
    <t>gaśnica GP2 2 kg. - 5 szt., dozór 24 h.</t>
  </si>
  <si>
    <t>gaśnica GP2 2 kg. - 20 szt.,hydrant 3 szt. Alarm, dozór prac.24 h</t>
  </si>
  <si>
    <t>hydrant 2 szt.</t>
  </si>
  <si>
    <t>Przeprawa Warszów</t>
  </si>
  <si>
    <t>Przeprawa Centrum</t>
  </si>
  <si>
    <t>Drukarka BROTHER</t>
  </si>
  <si>
    <t>Urządzenie wielofunkcyjne</t>
  </si>
  <si>
    <t>Fax Brother 2845</t>
  </si>
  <si>
    <t>Kolektor Motorola MC2180 z oprogramowaniem StockMobile</t>
  </si>
  <si>
    <t>Szpital Miejski w Świnoujściu im. Jana Garduły Sp. z o.o.</t>
  </si>
  <si>
    <t>17. Szpital Miejski w Świnoujściu im. Jana Garduły Sp. z o.o.</t>
  </si>
  <si>
    <t xml:space="preserve"> Szpital Miejski ul. Mieszka I 7, Świnoujscie</t>
  </si>
  <si>
    <t>Budynek OTU, Jana z Kolna 12, Świnoujscie</t>
  </si>
  <si>
    <t>Pomieszczenie RTG, ul. Dąbrowskiego 4, Świnoujscie</t>
  </si>
  <si>
    <t>Teren Gminy Miasto Świnoujście</t>
  </si>
  <si>
    <t>2. Urząd Miasta, Wydział Inżyniera Miasta</t>
  </si>
  <si>
    <t>Uwagi</t>
  </si>
  <si>
    <t>4. Urząd Miasta Świnoujście, Biuro Technologii Informacyjnych</t>
  </si>
  <si>
    <t>Laboratorium, ul. Mieszka I 4, Świnoujscie</t>
  </si>
  <si>
    <t>gaśnice proszkowe - 2 szt., agencja ochrony - całodobowo</t>
  </si>
  <si>
    <t>gaśnica: proszkowa - 2 szt.</t>
  </si>
  <si>
    <t>gaśnica: proszkowa: - 1 szt., dozór pracowniczy</t>
  </si>
  <si>
    <t>Komputer szt.2</t>
  </si>
  <si>
    <t>Monitory szt. 2</t>
  </si>
  <si>
    <t>Miniprojektor Benq szt.4</t>
  </si>
  <si>
    <t>Laptop szt.1</t>
  </si>
  <si>
    <t>System kamer ( 2 rejestratory, 12 szt. kamer)</t>
  </si>
  <si>
    <t>boisko do koszykówki ( były skatepark)</t>
  </si>
  <si>
    <t>MULTIBOX  A.700 z oprogramowaniem i kluczem licencyjnym</t>
  </si>
  <si>
    <t>Tablica interaktywna QOMO QWB200</t>
  </si>
  <si>
    <t>Wieża KRUGER</t>
  </si>
  <si>
    <t>Niszczarka</t>
  </si>
  <si>
    <t>p.poż-gaśnice proszkowe 10 szt.3 hydranty w budynku, przeciwkradzieżowe czujki,czujniki alrmowe, całodobowy monitoring - sygnal przekazywany do agencji ochrony, 2 hydranty przed budynkiem szkoły</t>
  </si>
  <si>
    <t>p.poż- gaśnice proszkowe 3 szt.,3 hydranty, przeciwkradzieżowe czujniki i urządzenia alarmowe, monitoring całdobowy, sygnał przekazywany do agencji ochrony</t>
  </si>
  <si>
    <t>Świnoujście ul. Wybrzeże Wł IV (punkt regulatorski)</t>
  </si>
  <si>
    <t>Gaśnica proszkowa 1 szt.x 6 kg</t>
  </si>
  <si>
    <t>Świnoujście ul. Dworcowa (punkt regulatorski)</t>
  </si>
  <si>
    <t>Gaśnica proszkowa 1 szt.x 6 kg, dozór pracowniczy przez część doby.</t>
  </si>
  <si>
    <t xml:space="preserve">Wiaty usytuowane są w pasach drogowych ulic na terenie miasta Świnoujścia i podlegają kontroli Policji i Straży Miejskiej. Warszów, Karsibór,Przytór i Ognica są dzielnicami miasta Świnoujście usytuowanymi w jego prawobrzeżnej części. </t>
  </si>
  <si>
    <t>3/4 do wymiany blachy</t>
  </si>
  <si>
    <t xml:space="preserve">3/4 okna i drzwi  do wymiany </t>
  </si>
  <si>
    <t>j/w</t>
  </si>
  <si>
    <t xml:space="preserve">sztania, place zabaw ul. 1-go Maja 40, Świnoujście Karsibórul.ul. Sosnowa18 Świnoujscie Warszów   </t>
  </si>
  <si>
    <t>650, ok. 500000 osób ogółem na wszystkie imprezy, imprezy rekreacyjne i masowe (Sylwester Miejski, Wielka Orkiestra Świątecznej Pomocy, Dni Morza, Dni Rybaka, Koncerty Promenadowe)</t>
  </si>
  <si>
    <r>
      <t>w tym namioty na kwotę:</t>
    </r>
    <r>
      <rPr>
        <b/>
        <sz val="10"/>
        <rFont val="Arial"/>
        <family val="2"/>
      </rPr>
      <t xml:space="preserve"> 6 337,20 zł,</t>
    </r>
    <r>
      <rPr>
        <sz val="10"/>
        <rFont val="Arial"/>
        <family val="2"/>
      </rPr>
      <t xml:space="preserve"> używane podczas imprez na terenie Miasta Świnoujscie</t>
    </r>
  </si>
  <si>
    <t>Miejsce Sztuki  44 (lokal)</t>
  </si>
  <si>
    <t xml:space="preserve">     TAK</t>
  </si>
  <si>
    <t xml:space="preserve">       NIE</t>
  </si>
  <si>
    <t xml:space="preserve">       TAK</t>
  </si>
  <si>
    <t xml:space="preserve">około 1900 </t>
  </si>
  <si>
    <t>1) zabezpieczenie przeciwkradzieżowe:- krata w dzwiach Zabezpieczenie p.poz- gaśnica GP6 szt. 1</t>
  </si>
  <si>
    <t>Świnoujscie ul. Armii Krajowej 13,13a,13b</t>
  </si>
  <si>
    <t xml:space="preserve">     nie dotyczy</t>
  </si>
  <si>
    <t xml:space="preserve">           kanał</t>
  </si>
  <si>
    <t xml:space="preserve">      bardzo dobry</t>
  </si>
  <si>
    <t xml:space="preserve">       bardzo dobry</t>
  </si>
  <si>
    <t xml:space="preserve">  TAK</t>
  </si>
  <si>
    <t>LCD TV 43 Samsung UE4315500-szt2</t>
  </si>
  <si>
    <t>Desktop Dell XPS 8700 I 4790/16GB/1000/DVD-RW/Win8 GTX745- szt1</t>
  </si>
  <si>
    <t>odtwarzacz CD ADJ audio UCD-200MKII- SZT.2</t>
  </si>
  <si>
    <t>mikrofon AUDIO-TECHNICA ATM-350 INSTRR. -SZT.5</t>
  </si>
  <si>
    <t>mikrofon SHURE SM-81LC SZT.3</t>
  </si>
  <si>
    <t>mikrofon SHURE SM-57 LCE szt5</t>
  </si>
  <si>
    <t>MIKROFON shure gldx 24e/b58-z2-SZT2</t>
  </si>
  <si>
    <t>mikrofon SAMSON CONCERT 88 HANDHELD -SZT2</t>
  </si>
  <si>
    <t>mikrofon SHURE BETA-52A SZT 1</t>
  </si>
  <si>
    <t>mikrofon SENNHEISER E-604 -szt 3</t>
  </si>
  <si>
    <t>mikrofon SHURE SM-94 LC-szt3</t>
  </si>
  <si>
    <t>MULTICOR KLOTZ 8-CH STUDIOLOOM 9m -szt.2</t>
  </si>
  <si>
    <t>MULTICOR KLOTZ 8-CH STUDIOLOOM 5m -szt.5</t>
  </si>
  <si>
    <t>ruchoma głowica ROBIN Pointe z lampą w komplecie -szt10</t>
  </si>
  <si>
    <t>Ruchoma głowica Robe 1000LED BEAM szt12</t>
  </si>
  <si>
    <t>Ruchome głowice Robe BMFL Blade z lampa-szt2</t>
  </si>
  <si>
    <t>Ruchoma Glowica Robe BMFL  z lampa -szt 2</t>
  </si>
  <si>
    <t>Ruchoma Glowica Robe LED Beam 100- szt.8</t>
  </si>
  <si>
    <t>Ruchoma Glowica Clay Paky B-EYE K20- szt2</t>
  </si>
  <si>
    <t>ROBIN CycFX 8-szt 8</t>
  </si>
  <si>
    <t>Oprawa Efektowa Robe Parfect 100RGBW- SZT12</t>
  </si>
  <si>
    <t>Reflektor Profilowy ETC Source Four Zoom 15-30 z dimmerem szt6</t>
  </si>
  <si>
    <t>Konsola Grand MA onPC+Wing  monitor dotykowy-szt 1</t>
  </si>
  <si>
    <t>bramka Prolight Artnet-8xDMX- SZT 1</t>
  </si>
  <si>
    <t>wytwornica mgły Unique2.1-szt2</t>
  </si>
  <si>
    <t>Okablowanie DMX -szt1</t>
  </si>
  <si>
    <t>Rozdzielnia elektryczna Showtec PSA-321-szt2</t>
  </si>
  <si>
    <t>Notebook ACER AS  E5-571G-szt1</t>
  </si>
  <si>
    <t>karta Yamacha Audinate Dante -my16 AUD-szt.2</t>
  </si>
  <si>
    <t>Świnoujście ul. Wojska Polskiego 1/1 oraz Jana Matejki 11</t>
  </si>
  <si>
    <t>DRUKARKA XEROX PHASER 332</t>
  </si>
  <si>
    <t>UPS - 500 VA</t>
  </si>
  <si>
    <t>PAMIĘĆ GOODRAM DDR2 2GB/80</t>
  </si>
  <si>
    <t>KOMPUTER DELL VASTRO 3900</t>
  </si>
  <si>
    <t>MONITOR AOC 21,5 ` LED</t>
  </si>
  <si>
    <t>BATERIA EATON 9130N3000T</t>
  </si>
  <si>
    <t>KOMPUTER HP PRO 3500</t>
  </si>
  <si>
    <t>MONITOR LED 21 AOC</t>
  </si>
  <si>
    <t>6,200, otwarcie nowych wystaw</t>
  </si>
  <si>
    <t>gasnice śniegowe 12 szt;gasnica pianowa - 1 szt.;kraty w oknach na parterze;monitoring wizyjny,; alarm antywłamaniowt; dozór agencji ochrony; zamki w drzwiach wejściowych z certyfikatami</t>
  </si>
  <si>
    <t>stan dobry ; budynek ogrzewany gazem,piec zakup 2013 r.</t>
  </si>
  <si>
    <t>stan bardzo dobty ; cała stolarka okienna i drzwi wejściowe wymienione w 2012 r.</t>
  </si>
  <si>
    <t>stan dostateczny</t>
  </si>
  <si>
    <t>90; 8000 uczestników; imprezy masowe, sportowe</t>
  </si>
  <si>
    <t>Parking wraz z drogą dojazdową</t>
  </si>
  <si>
    <t>Świnoujscie ul. Ku Morzu</t>
  </si>
  <si>
    <t>Port dla skuterów</t>
  </si>
  <si>
    <t>Szlaban</t>
  </si>
  <si>
    <t>Świnoujście ul.Jachtowa</t>
  </si>
  <si>
    <t>Multisejf (Administracja)</t>
  </si>
  <si>
    <t>Komputer ADAX DELTA (Basen Północny)</t>
  </si>
  <si>
    <t>Zestaw komputerowy HP280MT (Basen Północny)</t>
  </si>
  <si>
    <t>Monitor LCD SAMSUNG 21" (Basen Północny)</t>
  </si>
  <si>
    <t>Monitor LCD LG (Basen Północny)</t>
  </si>
  <si>
    <t>Wzmacniacz Monacor (Basen Północny)</t>
  </si>
  <si>
    <t>Mikrofon bezprzewodowy (Basen Północny)</t>
  </si>
  <si>
    <t>Smartfon SAMSUNG GALAXY NOTE 4(Administracja)</t>
  </si>
  <si>
    <t>Notebool TOSHIBA SAT C-55 (Basen Północny)</t>
  </si>
  <si>
    <t>Mikrofon nagłowny (Hala sportowa)</t>
  </si>
  <si>
    <t>Aparat fotograficzny NIKON AW 120</t>
  </si>
  <si>
    <t>Notebook TOSHIBA SAT PRO (RELAX)</t>
  </si>
  <si>
    <t>GAŚNICA 2 SZT. HYDRANT 2 SZT. MONITORING WEWWNĘTRZNY, SYSTEM ALARMOWY</t>
  </si>
  <si>
    <t>KOMPUTER DELL 780</t>
  </si>
  <si>
    <t>KSEROKOPIARKA MP 2001 SP</t>
  </si>
  <si>
    <t>ZESTAW ,,UWAGA SŁUCHOWA””</t>
  </si>
  <si>
    <t>dysk zewnetrzny</t>
  </si>
  <si>
    <t>Przeciwpożarowe-gaśnice proszkowe, -śniegowe, -koc gaśniczy, -hydranty, system oddymiania klatek schodowych. Przeciwkadzieżowe -czujki i urządzenia alarmowe, . Dozór firmy ochroniarskiej - całodobowy, dozór pracowniczy – część doby.System przeciwpożarowy /system oddymiania klatek schodowych/.</t>
  </si>
  <si>
    <t>Drukarka JET</t>
  </si>
  <si>
    <t xml:space="preserve"> Radiomagnetofon Philips</t>
  </si>
  <si>
    <t>Radiomagnetofon Philips</t>
  </si>
  <si>
    <t xml:space="preserve">Laminarka </t>
  </si>
  <si>
    <t>Kserokopiarka SHARP</t>
  </si>
  <si>
    <t>Drkarka XEROKS</t>
  </si>
  <si>
    <t>Tablet Samsung Galaxy Tab 4</t>
  </si>
  <si>
    <t>Niszczarka biurowa HSM Securio</t>
  </si>
  <si>
    <t>Niszczarka biurowa XSM X6pro</t>
  </si>
  <si>
    <t>4; 30 uczestników</t>
  </si>
  <si>
    <t>Rutery 2 szt</t>
  </si>
  <si>
    <r>
      <t>ppoż:</t>
    </r>
    <r>
      <rPr>
        <i/>
        <sz val="10"/>
        <rFont val="Arial"/>
        <family val="2"/>
      </rPr>
      <t xml:space="preserve"> gasnice proszkowe GP6xABC - 11 szt., proszkowe GPzBC - 2 szt., Urządzenie gaśnicze sprzętu komputerowego - 1 szt.hydranty - 6 szt. ,</t>
    </r>
    <r>
      <rPr>
        <b/>
        <i/>
        <sz val="10"/>
        <rFont val="Arial"/>
        <family val="2"/>
      </rPr>
      <t xml:space="preserve"> przeciwkradzieżowe:</t>
    </r>
    <r>
      <rPr>
        <i/>
        <sz val="10"/>
        <rFont val="Arial"/>
        <family val="2"/>
      </rPr>
      <t xml:space="preserve"> alarm monitorowany całodobowo, kraty w oknach czytelni, świetlicy, magazynku w-f, system telewizji przemysłowej (15 kamer)</t>
    </r>
  </si>
  <si>
    <t>2 km - rzeka Świna</t>
  </si>
  <si>
    <t>częciowo tak</t>
  </si>
  <si>
    <t>Drukarka Canon</t>
  </si>
  <si>
    <t>Telewizor 55" LG</t>
  </si>
  <si>
    <t>Tablice ceramiczne</t>
  </si>
  <si>
    <t>Tablice interaktywne z głośnikami</t>
  </si>
  <si>
    <t>Dysk przenośny</t>
  </si>
  <si>
    <t>Teleskop</t>
  </si>
  <si>
    <t>Mikroskopy</t>
  </si>
  <si>
    <t>garaż</t>
  </si>
  <si>
    <t>Świnoujście ul. Staszica 15a</t>
  </si>
  <si>
    <t>dach płaski pokryty papą na lepiku</t>
  </si>
  <si>
    <t>p.poż. gaśnice proszkowe 24 szt. hydranty -po 2 na każdej kondygnacji budynku, szyby przeciwłamaniowe, kraty w przyziemiu, dozór pracowniczy, ochrona elektroniczna obiektu przez agencję ochrony.</t>
  </si>
  <si>
    <t>Klimatyzator ścienny MSR 23U-18HRDNi</t>
  </si>
  <si>
    <t>Kopiarka Nashuatek</t>
  </si>
  <si>
    <t>Urządzenie Canon IRA DV 4225 i</t>
  </si>
  <si>
    <t>Urządzenie Canon 400 i</t>
  </si>
  <si>
    <t>Fax Panasonic Kx-FT 986 PD-B</t>
  </si>
  <si>
    <t>Niszczarka Wallner C8A0 ARGO</t>
  </si>
  <si>
    <t>Przełącznik ATEN CL-1008 MA</t>
  </si>
  <si>
    <t>Wzmacniacz cyfrowy z wbudowanym głośnikiem WAP 7D</t>
  </si>
  <si>
    <t>Projektor model LED 86</t>
  </si>
  <si>
    <t>Moduł SFP 1,25 Gb SM 1310nm</t>
  </si>
  <si>
    <t>Drukarka Datamax E4204B</t>
  </si>
  <si>
    <t>Kolektor danych Cipherlab 8001L</t>
  </si>
  <si>
    <t>Dysk przenośny 1 TB (Serwerownia)</t>
  </si>
  <si>
    <t>Skaner Epson Perfecion V37</t>
  </si>
  <si>
    <t xml:space="preserve">Czytnik kart </t>
  </si>
  <si>
    <t>Urządzenie wielofunkcyjne Kyocera FS M2035DN</t>
  </si>
  <si>
    <t>Dyktafon Manta</t>
  </si>
  <si>
    <t>Kontroler macierzowy</t>
  </si>
  <si>
    <t>Drukarka laserowa HP P1102</t>
  </si>
  <si>
    <t>Pamięć masowa Dell MD1400</t>
  </si>
  <si>
    <t>Biblioteka taśmowa Dell PowerVault TL 10000 LTO6</t>
  </si>
  <si>
    <r>
      <t xml:space="preserve">namiot promocyjny </t>
    </r>
    <r>
      <rPr>
        <b/>
        <sz val="10"/>
        <rFont val="Arial"/>
        <family val="2"/>
      </rPr>
      <t>12 029,00 zł</t>
    </r>
    <r>
      <rPr>
        <sz val="10"/>
        <rFont val="Arial"/>
        <family val="2"/>
      </rPr>
      <t xml:space="preserve">
używany podczas imprez na terenie Miasta Świnoujscie </t>
    </r>
  </si>
  <si>
    <t>kb</t>
  </si>
  <si>
    <t>ul. 1 go Maja 34A, 72-603 Świnoujście</t>
  </si>
  <si>
    <t>żelbet</t>
  </si>
  <si>
    <t>bloczki silikatowe</t>
  </si>
  <si>
    <t>1 km- Zalew Szczeciński</t>
  </si>
  <si>
    <t>500 m- Zalew Szczeciński</t>
  </si>
  <si>
    <t>stropodach- izolacja bitumiczna</t>
  </si>
  <si>
    <t>Steyera 51</t>
  </si>
  <si>
    <t>bloczki bet.komórk</t>
  </si>
  <si>
    <t>1,5 km-kanał</t>
  </si>
  <si>
    <t>Kołłątaja</t>
  </si>
  <si>
    <t>Łuzycka 9</t>
  </si>
  <si>
    <t>Piłsudskiego 6</t>
  </si>
  <si>
    <t>Wyszyńskiego 11B</t>
  </si>
  <si>
    <t>Serwer kopii</t>
  </si>
  <si>
    <t>Zewnetrzna instalacja gazowa</t>
  </si>
  <si>
    <t>Zewnętrzna instal.kanaliz.deszczowa</t>
  </si>
  <si>
    <t>Przyłącze wodociagowe</t>
  </si>
  <si>
    <t>166.</t>
  </si>
  <si>
    <t>569.</t>
  </si>
  <si>
    <t>uzytkowy</t>
  </si>
  <si>
    <t>750.</t>
  </si>
  <si>
    <t>kamera dome</t>
  </si>
  <si>
    <t>projektor Epsone</t>
  </si>
  <si>
    <t xml:space="preserve">projektor szt 1 </t>
  </si>
  <si>
    <t>zestaw nagłaśniający</t>
  </si>
  <si>
    <t>RadiomagnetofonPhilips</t>
  </si>
  <si>
    <t>komputer (2szt)</t>
  </si>
  <si>
    <t>komputery 16szt</t>
  </si>
  <si>
    <t>dysk twardy</t>
  </si>
  <si>
    <t>5; 1000 uczestników; festiwal piosenki żeglarskiej, piknik rodzinny</t>
  </si>
  <si>
    <t>Szkolny Ośrodek Żeglarski</t>
  </si>
  <si>
    <t>budynek dydaktyczny</t>
  </si>
  <si>
    <t>2014/2015</t>
  </si>
  <si>
    <t>gaśnice proszkowe, alarm, dozór, czujniki alarmowe z sygnałem do całodobowej agencji ochrony "Sekret" w Świnoujściu, monitoring</t>
  </si>
  <si>
    <t>72-605 Świnoujście, ul. Zalewowa 26</t>
  </si>
  <si>
    <t>żelbetonowe oraz wykonane z bloczków wapienno-piaskowych</t>
  </si>
  <si>
    <t>Gęsto-żebrowe Teriva oraz płyty żelbetowe</t>
  </si>
  <si>
    <t>blacha tytan-cynk</t>
  </si>
  <si>
    <t>40 m – Zalew Szczeciński</t>
  </si>
  <si>
    <t>14. Zespół Szkolno-Przedszkolny w Świnoujściu</t>
  </si>
  <si>
    <t>Rejestrator  BCS</t>
  </si>
  <si>
    <t>Dysk do rejestratora</t>
  </si>
  <si>
    <t>Kamera BCS zewnętrzna</t>
  </si>
  <si>
    <t>Kamera IPOX zewnętrzna</t>
  </si>
  <si>
    <t>Rejestrator BCS</t>
  </si>
  <si>
    <t>Dysk do rejestratora SEGATE</t>
  </si>
  <si>
    <t xml:space="preserve">Kamera zewnętrzna KG-V40SFP </t>
  </si>
  <si>
    <t xml:space="preserve">Kamera wewnętrzna KG-V40SFP </t>
  </si>
  <si>
    <t>JVC Boombox</t>
  </si>
  <si>
    <t>Laptop Lenovo</t>
  </si>
  <si>
    <t>Tablet Lenovo 7</t>
  </si>
  <si>
    <t>fax</t>
  </si>
  <si>
    <t>monitory (10szt)</t>
  </si>
  <si>
    <t>zestawy komputerowe (10szt)</t>
  </si>
  <si>
    <t>urządzenie wielofunkcyjne</t>
  </si>
  <si>
    <t>monitor Benq</t>
  </si>
  <si>
    <t>monitor BenQ</t>
  </si>
  <si>
    <t>Notebook 4831 491</t>
  </si>
  <si>
    <t>Terminal inkasencki PSION 4837 491</t>
  </si>
  <si>
    <t>Terminal inkasencki PSION 4838 491</t>
  </si>
  <si>
    <t>Tablet SONY Xperia 4888 491</t>
  </si>
  <si>
    <t>Tablet SONY Xperia 4889 491</t>
  </si>
  <si>
    <t>Tablet SONY Xperia 4890 491</t>
  </si>
  <si>
    <t>Tablet SONY Xperia 4891 491</t>
  </si>
  <si>
    <t xml:space="preserve">Tablet SONY Xperia 4892 491 </t>
  </si>
  <si>
    <t>Psion Unisoft 4897 491</t>
  </si>
  <si>
    <t>Psion Unisoft 4898 491</t>
  </si>
  <si>
    <t>Psion Unisoft 4899 491</t>
  </si>
  <si>
    <t>Psion Unisoft 4900 491</t>
  </si>
  <si>
    <t>Zestaw komputerowy 4787 491</t>
  </si>
  <si>
    <t>Drukarka Samsung 4801 803</t>
  </si>
  <si>
    <t>Komputer    4799 491</t>
  </si>
  <si>
    <t>Zestaw komputerowy 4815 491</t>
  </si>
  <si>
    <t>Zestaw komputerowy 4825 491</t>
  </si>
  <si>
    <t>Zestaw komputerowy 4833 491</t>
  </si>
  <si>
    <t>Jednostka centralna komputera 4840 491</t>
  </si>
  <si>
    <t>Jednostka centralna komputera 4841 491</t>
  </si>
  <si>
    <t>Jednostka centralna komputera 4843 491</t>
  </si>
  <si>
    <t>Zestaw komputerowy 4882 491</t>
  </si>
  <si>
    <t xml:space="preserve">Serwer 4903 491 </t>
  </si>
  <si>
    <t>Macierz dyskowa 4904 491</t>
  </si>
  <si>
    <t>kanał Piastowski 700m</t>
  </si>
  <si>
    <t>2010 remont instalacji elekrtycznej I etap , montaz rozdzielni, gniazda wtykow, 2011 remont kominow, wymiana obróbek blacharskich ogniomurów, gzymsów, wymaian deskowania dachu , właz dachhowy, połotki śniegowe, II etap remontu instalacji eelktrycznej,  2013 wymana pokrycia dachowego</t>
  </si>
  <si>
    <t>1512 m²</t>
  </si>
  <si>
    <t>2008 wymiana rynien i ur spustowych 2011, październik wymiana okien , 2014 wymiana drzwi wejściowych przeciwpozarowe. Usunięcie awarii inasytalacji wodnej</t>
  </si>
  <si>
    <t>1449 m²</t>
  </si>
  <si>
    <t xml:space="preserve">2008 wymiana rynien i rur spustowych, 2014 częściowy ramont dachu nad wejsciem </t>
  </si>
  <si>
    <t>427m²</t>
  </si>
  <si>
    <t xml:space="preserve"> 2009 adaptacja I pietra internatu na Placówke Opiekuńczą , montaz instalacji oddymiania, wymaina wszystkich drzwi na pozarowe, położenie nowej istalacji wodno-kanal.i elektrycznej na poziomie piętra2013 wymiana stolarki dziennej na strychu, wymiana rurociągu wyrównawczego do pionu instal CO2014 usunięcie awarii insatalcji CO-  wymana zbiornika,</t>
  </si>
  <si>
    <t>631 m²</t>
  </si>
  <si>
    <t xml:space="preserve">2007 remont dachu i wymisns rynieni rur spustowych, 2010 kontrola stanu technicznego </t>
  </si>
  <si>
    <t>2003 elewacja budynku, klinkier, wymiana okien rynien i rur spustowych, wymiana okien na pcv</t>
  </si>
  <si>
    <t>nir dotyczy</t>
  </si>
  <si>
    <t>50 m²</t>
  </si>
  <si>
    <t xml:space="preserve">2002 konserwacja dachu, 2003 wymana stolarki okeinnej 2006 wymiana stolarki drzwiowej,2011 częciowe wylanie posadzki, </t>
  </si>
  <si>
    <t xml:space="preserve">2005 remont pomieszczenia pralni wymian stolarki drzwiowej, prace hydrauliczne i hydrauliczne, 2007 wymiana runien i rur spustowych, naprawa dachu2009 wymiana bramy garazowej na 3 segmentowa pełna </t>
  </si>
  <si>
    <t>87 m²</t>
  </si>
  <si>
    <t xml:space="preserve"> -</t>
  </si>
  <si>
    <t>drukarka HP LJ P 110W</t>
  </si>
  <si>
    <t>drukarka  HP LJ P1606 DN</t>
  </si>
  <si>
    <t>drukarka HP LJ P 1606 DN</t>
  </si>
  <si>
    <t>drukaraka  HP LJ P 1606 DN</t>
  </si>
  <si>
    <t>kompuiter  AB DIAMONT GH61T</t>
  </si>
  <si>
    <t>cyfrowe urzadzenie wielofunkcyjne MXM266N</t>
  </si>
  <si>
    <t>monitor 21,5'' ASUS</t>
  </si>
  <si>
    <t>monitor 21,5'' ACER</t>
  </si>
  <si>
    <t>monitor 19,5 ASUS</t>
  </si>
  <si>
    <t>komputer PC AC APU A6-6400K</t>
  </si>
  <si>
    <t>drukarka laserowa RICOH</t>
  </si>
  <si>
    <t>monitor LED LG</t>
  </si>
  <si>
    <t>drukarka BROTHER</t>
  </si>
  <si>
    <t>drukarka HP LJ</t>
  </si>
  <si>
    <t>monitor LED 24'' E2414H</t>
  </si>
  <si>
    <t>projektor ACER H 6510 BD</t>
  </si>
  <si>
    <t>kamera cyfrowa SONY</t>
  </si>
  <si>
    <t>notebook LENOVO B50-70</t>
  </si>
  <si>
    <t>72-600 Swinoujście, ul. Szkolna 2</t>
  </si>
  <si>
    <t>72-600 Swinoujście, ul. Szkolna 3</t>
  </si>
  <si>
    <t>tak (towarowa) ujęta w wartości budynku</t>
  </si>
  <si>
    <t xml:space="preserve">Garaż nr 1 (lokal niemieszkalny) w budynku położonym na działce nr 186, obręb 8 Miasta Świnoujscie, w którym zlokalizowane jest 6 garaży </t>
  </si>
  <si>
    <t>Wyszyńskiego 11b-warsztat samochodowy</t>
  </si>
  <si>
    <t>M.Cassino-warsztat</t>
  </si>
  <si>
    <t xml:space="preserve">      234,19 m2</t>
  </si>
  <si>
    <t xml:space="preserve">Pralnia , garaz </t>
  </si>
  <si>
    <t>magazyn spożywczy</t>
  </si>
  <si>
    <t>budynek internatu dziewcząt</t>
  </si>
  <si>
    <t>budynek internatu chłopców</t>
  </si>
  <si>
    <t>gaśnice 4x, hydrant 1x, czujniki urządzeń alarmowych na korytarzu, alarm, dozór pracowniczy, monitoring</t>
  </si>
  <si>
    <t>gaśnice 11x, kraty na okanch, monitoring, alarm</t>
  </si>
  <si>
    <t xml:space="preserve">gaśnice 5x, czujniki, urzadzenia alarmowe- sygnał przekazywany  na korytarzach, dozór pracowniczy, monitoring </t>
  </si>
  <si>
    <t>gaśnice 13x, czujnikiprzeciw pożarowena korytarzach sygał przekazywany na korytarzach i na  zewnątrz szkoły orza na budynku na placu szkoły, alarm, dozór</t>
  </si>
  <si>
    <t>ul. Wyspiańskiego 35C, 72-600 Świnoujście</t>
  </si>
  <si>
    <t xml:space="preserve">Miejski Ośrodek Pomocy Rodzinie </t>
  </si>
  <si>
    <t xml:space="preserve">Wielofunkcyjna Placówka Opiekuńczo-Wychowawcza  </t>
  </si>
  <si>
    <t>Lokum Sp. z o.o.</t>
  </si>
  <si>
    <t>falochron centralny, wyspa Wolin</t>
  </si>
  <si>
    <t>tablica informacyjna  dwustronna wolnostojąca na stelażu 1 sztuka</t>
  </si>
  <si>
    <t>4. Urząd Miasta Świnoujście, Wydział Promocji, Turystyki, Kultury i Sportu</t>
  </si>
  <si>
    <t>WAP7D - wzmacniacz na pasku z mikrofonem</t>
  </si>
  <si>
    <t>Radiomagnetofon SHARP</t>
  </si>
  <si>
    <r>
      <t>w tym muzealia na kwotę</t>
    </r>
    <r>
      <rPr>
        <b/>
        <sz val="10"/>
        <rFont val="Arial"/>
        <family val="2"/>
      </rPr>
      <t xml:space="preserve"> 295 501,93 zł</t>
    </r>
  </si>
  <si>
    <t>urządzenia system monitoringu przemysłowego</t>
  </si>
  <si>
    <t xml:space="preserve">komputer Celeron </t>
  </si>
  <si>
    <t>Drukarka HPLJProm125nw</t>
  </si>
  <si>
    <t>Kserokopiarka CanonMf229dw</t>
  </si>
  <si>
    <t>Kserokopiarka Canon iRC2380i</t>
  </si>
  <si>
    <t>komputer ABC CE13 3220 W7P,monitory(2szt)</t>
  </si>
  <si>
    <t>Projektor LED</t>
  </si>
  <si>
    <t>Telewizor LG</t>
  </si>
  <si>
    <t>Tablica interaktywna iBoard 82 DUAL + projektor</t>
  </si>
  <si>
    <t xml:space="preserve">Laptop  </t>
  </si>
  <si>
    <t>Laptop Lenowo G50-45</t>
  </si>
  <si>
    <t>Waga</t>
  </si>
  <si>
    <t>piec konwekcyjno-parowy</t>
  </si>
  <si>
    <t>MOD OV4E-G, 4-0007</t>
  </si>
  <si>
    <t>6600Vatt, 16 Amper. 400-3N Volt</t>
  </si>
  <si>
    <t>ROK 2013</t>
  </si>
  <si>
    <t>IMPERIUM</t>
  </si>
  <si>
    <t>ul. Sąsiedzka 13a, Świnoujście</t>
  </si>
  <si>
    <t>kosiarka VIKING MT 4097 SX</t>
  </si>
  <si>
    <t>9800 88 30 8</t>
  </si>
  <si>
    <t>7,3 kW</t>
  </si>
  <si>
    <t>VIKING</t>
  </si>
  <si>
    <t>Drukarka etykiet Zebra TLP 2844</t>
  </si>
  <si>
    <t>Domofon bezprzewodowy</t>
  </si>
  <si>
    <t>Komputer HP 400</t>
  </si>
  <si>
    <t>Drukarka laserowa Samsung CLP-680ND</t>
  </si>
  <si>
    <t>MONITOR</t>
  </si>
  <si>
    <t>KOPIARKA CYFROWA CANON</t>
  </si>
  <si>
    <t>NISZCZARKA</t>
  </si>
  <si>
    <t>drukarka 2 sztuki</t>
  </si>
  <si>
    <t>drukarka atramentowa Epson L1300</t>
  </si>
  <si>
    <t>mikrotik rb 951</t>
  </si>
  <si>
    <t>case power box -skrzynia na Yamaha mikser i mikser Yamaha MGP-32x</t>
  </si>
  <si>
    <t>Drukarka Brother DCP-J100</t>
  </si>
  <si>
    <t>Niszczarka Opus</t>
  </si>
  <si>
    <t>Modernizacja systemu tv przemysłowej, wymiana kamer, montaż nowej kamery</t>
  </si>
  <si>
    <t>Komputer HP + Monitor</t>
  </si>
  <si>
    <t>Telewizor PHILIPS „40”</t>
  </si>
  <si>
    <t>Monitor 4 AMA „19,5” szt.2</t>
  </si>
  <si>
    <t>Komputer INTEL</t>
  </si>
  <si>
    <t>Drukarka HP DJ 2545</t>
  </si>
  <si>
    <t>Zasilacz podtrzymujący napięcie</t>
  </si>
  <si>
    <t>Miniwieża Philips</t>
  </si>
  <si>
    <t>Drukarka wielofunkcyjna Xerox szt 2</t>
  </si>
  <si>
    <t>Drukarka wielofunkcyjna HP</t>
  </si>
  <si>
    <t>Komputer stacjonarny +monitor Benq</t>
  </si>
  <si>
    <t>Tablice multimedialne 2 szt.</t>
  </si>
  <si>
    <t>Komputer stacjonarny</t>
  </si>
  <si>
    <t>Monitor LG 19</t>
  </si>
  <si>
    <t>Projektor multimedialny WievSonic PJD 5533W 2 szt.</t>
  </si>
  <si>
    <t>komputer stacjonarny</t>
  </si>
  <si>
    <t>Kopiarka Canon</t>
  </si>
  <si>
    <t xml:space="preserve">Monitor LED </t>
  </si>
  <si>
    <t>Drukarka Wielofunkcyjna HP ADV 4612</t>
  </si>
  <si>
    <t>Drukarka</t>
  </si>
  <si>
    <t>Telewizor LCD</t>
  </si>
  <si>
    <t>Niszczrka</t>
  </si>
  <si>
    <t>Laptop DELL INSPIRON 3542</t>
  </si>
  <si>
    <t>Radioodtwarzacze PHILIPS SAZ 783/12 7 szt.</t>
  </si>
  <si>
    <t>Radioodtwarzacz x2</t>
  </si>
  <si>
    <t>Laptop</t>
  </si>
  <si>
    <t>Router</t>
  </si>
  <si>
    <t>Kamera</t>
  </si>
  <si>
    <t>Budynek połozony na działce 155 obreb 2</t>
  </si>
  <si>
    <t>zbiorniki silosy budynki magazynowe</t>
  </si>
  <si>
    <t>pozostałe budynki niemieszkalne</t>
  </si>
  <si>
    <t>Świnoujście ul.Jachtowa 4</t>
  </si>
  <si>
    <t>Świnoujście ul.Komandorska 6</t>
  </si>
  <si>
    <t>Świnoujście ul. Karsiborska (Mulnik)</t>
  </si>
  <si>
    <t>Komputer FUJITSU ESPRIMO E700</t>
  </si>
  <si>
    <t>Komputer KNTTGAME/zestaw/</t>
  </si>
  <si>
    <t>Ogrodzenie  z betonu</t>
  </si>
  <si>
    <t>Domek drewniany</t>
  </si>
  <si>
    <t>gontem bitumicznym  na płycie osb</t>
  </si>
  <si>
    <t>Boisko syntetyczne wraz  z wyposażeniem</t>
  </si>
  <si>
    <t>Świnoujście ul. Białoruska dz.Warszów</t>
  </si>
  <si>
    <t>Kasa fiskalna mała Plus E (Pływalnia)</t>
  </si>
  <si>
    <t>9. Przedszkole Miejskie Nr 1</t>
  </si>
  <si>
    <t>KOMPUTER HP</t>
  </si>
  <si>
    <t>KOMPUTER DELL INSPIRON</t>
  </si>
  <si>
    <t>72-602 Świnoujście ul. Sosnowa 16</t>
  </si>
  <si>
    <t>drukarka - 5 szt.</t>
  </si>
  <si>
    <t>zestaw komputerowy - 1 szt.</t>
  </si>
  <si>
    <t>Radiomagnetofony szt.5</t>
  </si>
  <si>
    <t>Laptop szt.4</t>
  </si>
  <si>
    <t>Telewizory szt.10</t>
  </si>
  <si>
    <t>Monitory szt. 14</t>
  </si>
  <si>
    <t>Zestaw komputerowy szt 20</t>
  </si>
  <si>
    <t>Ekspres do kawy</t>
  </si>
  <si>
    <t>Rejestrator</t>
  </si>
  <si>
    <t xml:space="preserve">Zestaw komputerowy </t>
  </si>
  <si>
    <t>Monitoring</t>
  </si>
  <si>
    <t>system kamer</t>
  </si>
  <si>
    <t>Kamery szt 2</t>
  </si>
  <si>
    <t>telewizory 2 szt.</t>
  </si>
  <si>
    <t>Wieża Pionier</t>
  </si>
  <si>
    <t>telefon stacjonarny 2 szt.</t>
  </si>
  <si>
    <t>telefon komórkowy Hamer</t>
  </si>
  <si>
    <t>radiomagnetofon</t>
  </si>
  <si>
    <t>mikrofon bezprzewodowy</t>
  </si>
  <si>
    <t>radiodbiornik 3 szt</t>
  </si>
  <si>
    <t>6. Szkoła Podstawowa Nr 1</t>
  </si>
  <si>
    <t>kamera zewnętrzna</t>
  </si>
  <si>
    <t>kamera zewnętrzna 2 szt.</t>
  </si>
  <si>
    <t>kamera wewnętrzna 2 szt</t>
  </si>
  <si>
    <t>Budynek stacji transformatorowej St-1,St-2,3 Wydrzany 1386</t>
  </si>
  <si>
    <t>Budynek chlorowni Wydrzany 1391</t>
  </si>
  <si>
    <t>Budynek agregatu prądotwórczego Wydrzany 1414</t>
  </si>
  <si>
    <t>Kotłownia Wydrzany 3375</t>
  </si>
  <si>
    <t>Budynek łącznik Wydrzany 3373</t>
  </si>
  <si>
    <t>Magazyn chemikaliów Wydrzany 3380</t>
  </si>
  <si>
    <t>SUW "Wydrzany</t>
  </si>
  <si>
    <t>2 szt. gaśnica CO2, proszkowa,dozór- całodobowy pracowników</t>
  </si>
  <si>
    <t>1 szt. gaśnica CO2, ,dozór- całodobowy pracowników</t>
  </si>
  <si>
    <t>2 szt. gaśnica ABC, dozór- całodobowy pracowników</t>
  </si>
  <si>
    <t>System monitoringu sieci wodoc. prawobrzeża 4794 808</t>
  </si>
  <si>
    <t>System monitoringu sieci wodoc. Lewobrzeża 4732 808</t>
  </si>
  <si>
    <t>System monitoringu, budynku przy ulicy Kołłątaja 4830 624</t>
  </si>
  <si>
    <t>Zestaw Komputerowy 4918 491</t>
  </si>
  <si>
    <t xml:space="preserve">ul. Sąsiedzka -Świnoujuście - Przytór </t>
  </si>
  <si>
    <t>ul. Steyera Dz. nr. 188/139, 190/5, 201/3 ob. 10 w Świnoujściu</t>
  </si>
  <si>
    <t>NOWY  CMENTARZ ul. Steyera</t>
  </si>
  <si>
    <t xml:space="preserve">CMENTARZ ul. Sąsiedzka </t>
  </si>
  <si>
    <t>teren ogrodzony zamykany</t>
  </si>
  <si>
    <t>Fontanna pływajaca</t>
  </si>
  <si>
    <t>Fontanna pływająca</t>
  </si>
  <si>
    <t>Fontanna żródełko</t>
  </si>
  <si>
    <t>Fontanny 2 szt</t>
  </si>
  <si>
    <t>fomtanna okrągła kamienna</t>
  </si>
  <si>
    <t>Fontanna śruba</t>
  </si>
  <si>
    <t>Fontanna wielorzdowa wraz z ciekami wodnymi</t>
  </si>
  <si>
    <t>Fontanna kula</t>
  </si>
  <si>
    <t>ul. Jachtowa w Świnoujsciu - Park Zdrojowy - zbiornik melioracyjny</t>
  </si>
  <si>
    <t>ul. Wyb.Władysława IV Świnoujście, kanał portowy</t>
  </si>
  <si>
    <t>Park Zdrokowy w Świnoujsciu - Pl. Centralny</t>
  </si>
  <si>
    <t>Park Zsdrojowy w Świnoujsciu po obu stronach ul. Chrobrego</t>
  </si>
  <si>
    <t>Promenada ul. Uzdrowiskowa w Świnoujsciu</t>
  </si>
  <si>
    <t>ul. Piastowska, Świnoujście</t>
  </si>
  <si>
    <t>Pl. Wolnosci, Świnoujscie</t>
  </si>
  <si>
    <t>ul. Slowackiego w Świnoujsciu</t>
  </si>
  <si>
    <t>PLAC ZABAW (kolo Muszli)</t>
  </si>
  <si>
    <t>PLAC ZABAW (kolo Policji)</t>
  </si>
  <si>
    <t>PLAC  ZABAW -Sprwanościowy</t>
  </si>
  <si>
    <t>PLAC ZABAW edukacyjny (koło szpitala)</t>
  </si>
  <si>
    <t>PLAC ZABAW (kolo basenu)</t>
  </si>
  <si>
    <t>PLAC ZABAW (Przytór)</t>
  </si>
  <si>
    <t>PLAC  ZABAW (Platan)</t>
  </si>
  <si>
    <t>PLAC ZABAW (w paku Chpina)i siłownia  oraz mała architektura</t>
  </si>
  <si>
    <t>PLAC SPRAWNOŚCIOW ( w parku Chopina)</t>
  </si>
  <si>
    <t>PLAC ZABAW (Ognica)</t>
  </si>
  <si>
    <t>PLAC REKREACYJNO-ZABAWOWY(Piracka przygoda)</t>
  </si>
  <si>
    <t>SIŁOWNIA ZEWNĘTRZNA ( Platan)</t>
  </si>
  <si>
    <t xml:space="preserve">teren ogrodzony, </t>
  </si>
  <si>
    <t>teren ogrodzony, pożarowy wyłacznik prądu, gasnice Gp6t ABC, 3 szt. hydrant</t>
  </si>
  <si>
    <t>ul. Krzywoustego, 72-600 Świnoujście w Parku Zdrojowym</t>
  </si>
  <si>
    <t xml:space="preserve">ul. Chrobrego, 72-600 Świnoujście, w Parku Zdrojowym </t>
  </si>
  <si>
    <t>ul. Mieszka I, 72-600 Świnoujście</t>
  </si>
  <si>
    <t>ul. Zarzecze, 72-602 Świnoujście</t>
  </si>
  <si>
    <t>ul. Malczewskiego, 72-600 Świnoujście</t>
  </si>
  <si>
    <t>ul. Chopina, 72-600 Świnoujście</t>
  </si>
  <si>
    <t>ul. Chopna, 72-600 Świnoujście</t>
  </si>
  <si>
    <t>ul. Mostowa, Ognica Świnoujscie</t>
  </si>
  <si>
    <t>ul. Sosnowa 18, Warszów Świnoujście Miejski Dom Kultury na Warszowie</t>
  </si>
  <si>
    <t>Przepompownie</t>
  </si>
  <si>
    <t xml:space="preserve">Przepompownia wód gruntowych Park Zdrojowy </t>
  </si>
  <si>
    <t>melioracja szcegółowa - odwodnienie terenu</t>
  </si>
  <si>
    <t>dozór osoby fizycznej</t>
  </si>
  <si>
    <t>ul.Jachtowa w Świnoujsciu Park Zdrojowy</t>
  </si>
  <si>
    <t xml:space="preserve">Przepompownia wód gruntowych dla obszaru zlewni nr 2 w dzielnicy Łunowo </t>
  </si>
  <si>
    <t>obiekt ogrodzony i zamkniety, dozór osoby fizycznej</t>
  </si>
  <si>
    <t>ul. Zalewowa w Świnoujściu Łunowo-Przytór</t>
  </si>
  <si>
    <t xml:space="preserve">Przepompownia wód gruntowych dla obszaru zlewni nr 4 w dzielnicy Przytór </t>
  </si>
  <si>
    <t>ul. Tęczowa w Świnoujściu Przytór</t>
  </si>
  <si>
    <t>Przepompownia wód gruntowych Warszów</t>
  </si>
  <si>
    <t>ul. Sołtana w Świnoujściu Warszów</t>
  </si>
  <si>
    <t>Toaleta Publiczna</t>
  </si>
  <si>
    <t>potrzeby fizjoloficzne</t>
  </si>
  <si>
    <t>Kontener Sanitarny-WC (typ BAMOR)</t>
  </si>
  <si>
    <t xml:space="preserve">Kontener sanitarny-WC </t>
  </si>
  <si>
    <t>Toaleta publiczna</t>
  </si>
  <si>
    <t>Toaleta publiczna automatyczna, samoobsługowa</t>
  </si>
  <si>
    <t>gaśnica falonowa, okratowane okna, obsługa fizyczna, drzwi zamykane na dwa zamki patentowe</t>
  </si>
  <si>
    <t>gaśnica falonowa, okratowane okna, obsługa fizyczna, drzwi zamykane na zamek patentowe</t>
  </si>
  <si>
    <t xml:space="preserve">gaśnica halonowa, otworów okiennych brak, drzwi wyposażone w dwa zamki, otwieranie drzwi - automat wrzutowy  </t>
  </si>
  <si>
    <t>gaśnica halonowa, okien brak, drzwi wyposażone w jeden zamek, obsługa fizyczna</t>
  </si>
  <si>
    <t>gaśnica proszkowa GP 6X- 2 szt. instalacja odgromowa, wyłacznik prądu przeziwpożarowy, drzwi zewnetrzne antywłamaniowe z podwójnym zamkiem, obsługa fizyczna</t>
  </si>
  <si>
    <t>Park Zdrojowy - teren edukacyjnego placu zabaw u zbiegu ulic Chrobrego i Mieszka I w Świnoujsciu</t>
  </si>
  <si>
    <t>Park Zdrojowy ul. Chrobrego</t>
  </si>
  <si>
    <t>ul. Wojska Polskiego/Siemiradzkiego w Świnoujsciu</t>
  </si>
  <si>
    <t xml:space="preserve">ul. Matejki , Świnoujscie (koło kortów tenisowych)  </t>
  </si>
  <si>
    <t>ul. Piłsudskiego, Świnoujście</t>
  </si>
  <si>
    <t>Pl. Małkowskich, Świnoujscie</t>
  </si>
  <si>
    <t>ul. Wojska Polskiego przy Granicy Panstwa</t>
  </si>
  <si>
    <t>Park Chopina ul. Chopina w Świnoujsciu</t>
  </si>
  <si>
    <t>ul. Malczewskiego , Świnoujscie (Skwer Platan)</t>
  </si>
  <si>
    <t>blacha nierdzewna, beton</t>
  </si>
  <si>
    <t xml:space="preserve">blacha </t>
  </si>
  <si>
    <t>pustaki ceramiczne</t>
  </si>
  <si>
    <t>24,84 m2</t>
  </si>
  <si>
    <t>dostateczny (do remontu)</t>
  </si>
  <si>
    <t>dostateczny ( do remontu)</t>
  </si>
  <si>
    <t>17,28 m2</t>
  </si>
  <si>
    <t>20 m2</t>
  </si>
  <si>
    <t>dostateczny (do remi\ontu)</t>
  </si>
  <si>
    <t>126,41 m2</t>
  </si>
  <si>
    <t>dostateczny(do remontu)</t>
  </si>
  <si>
    <t>15,45m2</t>
  </si>
  <si>
    <t>Komputer Dell</t>
  </si>
  <si>
    <t>Monitor AOC 28"</t>
  </si>
  <si>
    <t>Monitor AOC 21.5"</t>
  </si>
  <si>
    <t>Komputer PCF</t>
  </si>
  <si>
    <t>Monitor Benq GL2250</t>
  </si>
  <si>
    <t>Komputer Dell Vostro 3900 MT</t>
  </si>
  <si>
    <t xml:space="preserve">Monitor AOC E2260 </t>
  </si>
  <si>
    <t>Monitor AOC E2261</t>
  </si>
  <si>
    <t>Monitor AOC E2262</t>
  </si>
  <si>
    <t>Monitor AOC E2263</t>
  </si>
  <si>
    <t>Monitor AOC E2264</t>
  </si>
  <si>
    <t>Monitor AOC E2265</t>
  </si>
  <si>
    <t>Monitor AOC E2266</t>
  </si>
  <si>
    <t>Monitor AOC E2267</t>
  </si>
  <si>
    <t>Monitor AOC E2268</t>
  </si>
  <si>
    <t>Monitor AOC E2269</t>
  </si>
  <si>
    <t>Monitor AOC E2270</t>
  </si>
  <si>
    <t>Monitor AOC E2271</t>
  </si>
  <si>
    <t>Monitor AOC E2272</t>
  </si>
  <si>
    <t>Monitor AOC E2273</t>
  </si>
  <si>
    <t>Monitor AOC E2274</t>
  </si>
  <si>
    <t>Monitor AOC E2275</t>
  </si>
  <si>
    <t>Monitor AOC E2276</t>
  </si>
  <si>
    <t>Monitor AOC E2277</t>
  </si>
  <si>
    <t>Monitor AOC E2278</t>
  </si>
  <si>
    <t>Monitor AOC E2279</t>
  </si>
  <si>
    <t>Monitor AOC E2280</t>
  </si>
  <si>
    <t>Monitor AOC E2281</t>
  </si>
  <si>
    <t>Monitor AOC E2282</t>
  </si>
  <si>
    <t>Monitor AOC E2283</t>
  </si>
  <si>
    <t>Monitor AOC E2284</t>
  </si>
  <si>
    <t>Monitor AOC E2285</t>
  </si>
  <si>
    <t>Monitor AOC E2286</t>
  </si>
  <si>
    <t>Monitor AOC E2287</t>
  </si>
  <si>
    <t>Monitor AOC E2288</t>
  </si>
  <si>
    <t>Monitor AOC E2289</t>
  </si>
  <si>
    <t>Monitor AOC E2290</t>
  </si>
  <si>
    <t>Monitor AOC E2291</t>
  </si>
  <si>
    <t>Monitor AOC E2292</t>
  </si>
  <si>
    <t>Monitor AOC E2293</t>
  </si>
  <si>
    <t>Monitor AOC E2294</t>
  </si>
  <si>
    <t>Monitor AOC E2295</t>
  </si>
  <si>
    <t>Monitor AOC E2296</t>
  </si>
  <si>
    <t>Monitor AOC E2297</t>
  </si>
  <si>
    <t>Monitor AOC E2298</t>
  </si>
  <si>
    <t>Monitor AOC E2299</t>
  </si>
  <si>
    <t>Komputer Vidawa Entry</t>
  </si>
  <si>
    <t>Monitor AOC E2301</t>
  </si>
  <si>
    <t>Monitor AOC E2302</t>
  </si>
  <si>
    <t>Monitor AOC E2303</t>
  </si>
  <si>
    <t>Monitor AOC E2304</t>
  </si>
  <si>
    <t>Monitor AOC E2305</t>
  </si>
  <si>
    <t>Monitor AOC E2306</t>
  </si>
  <si>
    <t>Monitor AOC E2307</t>
  </si>
  <si>
    <t>Monitor AOC E2308</t>
  </si>
  <si>
    <t>Monitor AOC E2309</t>
  </si>
  <si>
    <t>Monitor AOC E2310</t>
  </si>
  <si>
    <t>Monitor AOC E2311</t>
  </si>
  <si>
    <t>Monitor AOC E2312</t>
  </si>
  <si>
    <t>Monitor AOC E2313</t>
  </si>
  <si>
    <t>Monitor AOC E2314</t>
  </si>
  <si>
    <t>Monitor AOC E2315</t>
  </si>
  <si>
    <t>Monitor AOC E2316</t>
  </si>
  <si>
    <t>Monitor AOC E2317</t>
  </si>
  <si>
    <t>Monitor AOC E2318</t>
  </si>
  <si>
    <t>Monitor AOC E2319</t>
  </si>
  <si>
    <t>Monitor AOC E2320</t>
  </si>
  <si>
    <t>Monitor AOC E2321</t>
  </si>
  <si>
    <t>Monitor AOC E2322</t>
  </si>
  <si>
    <t>Monitor AOC E2323</t>
  </si>
  <si>
    <t>Monitor AOC E2324</t>
  </si>
  <si>
    <t>Monitor AOC E2325</t>
  </si>
  <si>
    <t>Monitor AOC E2326</t>
  </si>
  <si>
    <t>Monitor AOC E2327</t>
  </si>
  <si>
    <t>Monitor AOC E2328</t>
  </si>
  <si>
    <t>Monitor AOC E2329</t>
  </si>
  <si>
    <t>Monitor AOC E2330</t>
  </si>
  <si>
    <t>Monitor AOC E2331</t>
  </si>
  <si>
    <t>Monitor AOC E2332</t>
  </si>
  <si>
    <t>Monitor AOC E2333</t>
  </si>
  <si>
    <t>Monitor AOC E2334</t>
  </si>
  <si>
    <t>Monitor AOC E2335</t>
  </si>
  <si>
    <t>Monitor AOC E2336</t>
  </si>
  <si>
    <t>Monitor AOC E2337</t>
  </si>
  <si>
    <t>Monitor AOC E2338</t>
  </si>
  <si>
    <t>Monitor AOC E2339</t>
  </si>
  <si>
    <t>Router Mikrotik RB951</t>
  </si>
  <si>
    <t>Router OS Mikrotik RG750</t>
  </si>
  <si>
    <t>UPS APC Back BX500CI</t>
  </si>
  <si>
    <t xml:space="preserve">Komputer Fujitsu Esprimo </t>
  </si>
  <si>
    <t>Drukarka HP MFP LaserJet Pro M521</t>
  </si>
  <si>
    <t>Drukarka MFP PageWide Pro 477</t>
  </si>
  <si>
    <t>Kopiarka Xerox WorkCentre 5325</t>
  </si>
  <si>
    <t>Drukarka Kyocera FS-2100</t>
  </si>
  <si>
    <t xml:space="preserve">Dysk HDD Seagate 2 TB 2,5" </t>
  </si>
  <si>
    <t>Notebook Lenovo E50-80</t>
  </si>
  <si>
    <t>Notebook Lenovo E50-81</t>
  </si>
  <si>
    <t>Notebook Lenovo E50-82</t>
  </si>
  <si>
    <t>Notebook Lenovo E50-83</t>
  </si>
  <si>
    <t>Notebook Lenovo E50-84</t>
  </si>
  <si>
    <t xml:space="preserve">Laptop HP Spectre Pro x360 </t>
  </si>
  <si>
    <t>Węzeł monitorujacy przy ul Wyszyńskiego/Padarewskiego oraz przy uil Monte Cassino/Hołdu Pruskiego w Świnoujsciu</t>
  </si>
  <si>
    <t>Drukarka BROTHER DCP-J100</t>
  </si>
  <si>
    <t xml:space="preserve">UPS APC </t>
  </si>
  <si>
    <t>MONITOR AOC 24"</t>
  </si>
  <si>
    <t>KOMPUTER DELL  VOSTRO 3900MT</t>
  </si>
  <si>
    <t>KOPIARKA NASHUATEC/RICOH MP 201SF</t>
  </si>
  <si>
    <t>NISZCZARKA FELLOWES 75Cs</t>
  </si>
  <si>
    <t>UPS CS 650</t>
  </si>
  <si>
    <t>MONITOR AOC 21,5 LED</t>
  </si>
  <si>
    <t>MONITOR AOC 24 LED</t>
  </si>
  <si>
    <t>KOMPUTER DELL VOSTRO 3900</t>
  </si>
  <si>
    <t>UPS 500 VA</t>
  </si>
  <si>
    <t>KOMPUTER DELL V3902T</t>
  </si>
  <si>
    <t>MONITOR AOC</t>
  </si>
  <si>
    <t>KOPIARKA RICOH MP 301</t>
  </si>
  <si>
    <t>NISZCZARKA HSM SECURIO</t>
  </si>
  <si>
    <t>DYSK TWARDY 6TB, 1XDDR3-4GB</t>
  </si>
  <si>
    <t>KOPIARKA RICOH MP2852</t>
  </si>
  <si>
    <t>KOPIARKA RICOH MPC3002</t>
  </si>
  <si>
    <t>LAPTOP  14,1'' ASUS</t>
  </si>
  <si>
    <t>Kserokopiarka Canon</t>
  </si>
  <si>
    <t>Urządzenie Canon  IRA DV 4225 i</t>
  </si>
  <si>
    <t>Urządzenie Wielofunkcyjne RICOH</t>
  </si>
  <si>
    <t xml:space="preserve">Niszczarka  </t>
  </si>
  <si>
    <t>Niszczarka Kobra</t>
  </si>
  <si>
    <t>Fax Panasonic Kx-FT 988 PD-B</t>
  </si>
  <si>
    <t>Aparat fotograficzny Canon Ixus 150 z kartą pamięci 8GB i przewodem USB</t>
  </si>
  <si>
    <t>Ekran przenośny</t>
  </si>
  <si>
    <t>Elektroniczny tłumacz i słownik języka niemieckiego</t>
  </si>
  <si>
    <t>Elektroniczny tłumacz i słownik języka angielskiego</t>
  </si>
  <si>
    <t>Ekran projekcyjny</t>
  </si>
  <si>
    <t>komputery 10 szt.</t>
  </si>
  <si>
    <t>notebook Asus</t>
  </si>
  <si>
    <t>projektor 2 szt.</t>
  </si>
  <si>
    <t>notebook HP 2 szt.</t>
  </si>
  <si>
    <t xml:space="preserve">projektor </t>
  </si>
  <si>
    <t>1. Urząd Miasta, Wydział Organizacyjny</t>
  </si>
  <si>
    <t>ul. Mateki 12,  72-600 Świnoujście</t>
  </si>
  <si>
    <t>2. Urząd Miasta, Wydział Promocji, Turystyki, Kultury i Sportu (Biuro Informacji Turystycznej)</t>
  </si>
  <si>
    <t>Łużycka 3</t>
  </si>
  <si>
    <t>gaśnice,inst.ośw.awaryjnego</t>
  </si>
  <si>
    <t>DOSTAT</t>
  </si>
  <si>
    <t>system oddymiania+gasnice</t>
  </si>
  <si>
    <t>T</t>
  </si>
  <si>
    <t>syst.oddym+gaśnice</t>
  </si>
  <si>
    <t>2,0 km-kanał</t>
  </si>
  <si>
    <t>Garaż nr 103  213/11</t>
  </si>
  <si>
    <t>Garaż nr 212 176/3</t>
  </si>
  <si>
    <t>Garaż nr 256 179/27</t>
  </si>
  <si>
    <t>Garaż nr 609 309.1</t>
  </si>
  <si>
    <t>Garaż nr 610 227/37</t>
  </si>
  <si>
    <t>Garaż nr 612 330.2</t>
  </si>
  <si>
    <t>DOSYT</t>
  </si>
  <si>
    <t>Garaż nr 614 51.2</t>
  </si>
  <si>
    <t>Garaz  615/16.1</t>
  </si>
  <si>
    <t>Garaż  348/13</t>
  </si>
  <si>
    <t>Bema 12-13</t>
  </si>
  <si>
    <t>3,0 km-morze</t>
  </si>
  <si>
    <t>3,5 km-- kanał</t>
  </si>
  <si>
    <t>Basen p.pożarowy</t>
  </si>
  <si>
    <t>Serwer Synology RS814+4</t>
  </si>
  <si>
    <t>Komputer BOK</t>
  </si>
  <si>
    <t>Komputer Góra</t>
  </si>
  <si>
    <t>Komputer Kleba</t>
  </si>
  <si>
    <t>Komputer Dell OptiPlex(Bubnowski)</t>
  </si>
  <si>
    <t>Komputer Dell OptiPlex(Szczepaniak)</t>
  </si>
  <si>
    <t>Komputer Dell OptiPlex(Muryn)</t>
  </si>
  <si>
    <t>Komputer Dell OptiPlex(Nowicka)</t>
  </si>
  <si>
    <t>Komputer Dell OptiPlex(Zawistowska)</t>
  </si>
  <si>
    <t>Komputer Dell OptiPlex(Kozłowska)</t>
  </si>
  <si>
    <t>Komputer Dell OptiPlex(Puchala)</t>
  </si>
  <si>
    <t>Komputer Dell OptiPlex(Sekretariat)</t>
  </si>
  <si>
    <t>Komputer Dell OptiPlex(Napieralska)</t>
  </si>
  <si>
    <t>Komputer Dell OptiPlex(Jasek)</t>
  </si>
  <si>
    <t>Komputer Dell OptiPlex(Kizewska)</t>
  </si>
  <si>
    <t>Komputer Dell OptiPlex(Burchard)</t>
  </si>
  <si>
    <t>Komputer Dell OptiPlex(Rzanny)</t>
  </si>
  <si>
    <t>Komputer Dell OptiPlex(Gawrylczyk)</t>
  </si>
  <si>
    <t>Komputer Dell OptiPlex(Grobelska)</t>
  </si>
  <si>
    <t>Komputer Dell OptiPlex(Świerczyńska)</t>
  </si>
  <si>
    <t>Komputer Dell OptiPlex(Drzazga)</t>
  </si>
  <si>
    <t>Komputer Dell OptiPlex(Strzyzewska)</t>
  </si>
  <si>
    <t>Komputer Dell OptiPlex(Skowrońska)</t>
  </si>
  <si>
    <t>Komputer Dell OptiPlex(Śledź)</t>
  </si>
  <si>
    <t>Komputer Dell OptiPlex(Ćwik)</t>
  </si>
  <si>
    <t>Ruter(serwerownia)</t>
  </si>
  <si>
    <t>Przełącznik sieciowy Switch(serwerownia)</t>
  </si>
  <si>
    <t>Projektor BenQ W 750DLP</t>
  </si>
  <si>
    <t>Ścieżka zdrowia Holenderska-Węgierska</t>
  </si>
  <si>
    <t>Miejsca postojowe</t>
  </si>
  <si>
    <t>Parking ,zaplecze Rossman</t>
  </si>
  <si>
    <t>Holenderska-Węgierska</t>
  </si>
  <si>
    <t>Grunwaldzka 1A</t>
  </si>
  <si>
    <t>Okręgowa Stacja Kontroli Pojazdów, Zajezdnia Autobusowa - ul. Karsiborska, Serwis wymiany ogumienia</t>
  </si>
  <si>
    <t xml:space="preserve">Przedszkole Miejskie nr 9 </t>
  </si>
  <si>
    <t>kraty, 2 x gaśnica proszkowa 6 kg GP-6xABC</t>
  </si>
  <si>
    <t>monitoring, drzwi antywłamaniowe, szyby antywłamaniowe, 2 x gaśnica proszkowa 6 kg GP-6xABC</t>
  </si>
  <si>
    <t>Sanitariat (w wartosci budynku ujete są również solary)</t>
  </si>
  <si>
    <t>W BUDYNKU</t>
  </si>
  <si>
    <t>pustak+cegła</t>
  </si>
  <si>
    <t>pa[a</t>
  </si>
  <si>
    <t>drewn/ceramiczny</t>
  </si>
  <si>
    <t>ZELBETON</t>
  </si>
  <si>
    <t>PAPA</t>
  </si>
  <si>
    <t>BLACHA</t>
  </si>
  <si>
    <t>NIEDOT</t>
  </si>
  <si>
    <t>Międzyzdroje ul. Niepodległości 10A-Poradnia ginekologiczno-położnicza</t>
  </si>
  <si>
    <t>system alarmowy podłaczony do firmy świadczącej usługi w zakresie ochrony mienia , monitoring systemu prowadzony całodobowo gasnica Abc 4 kg -4 szt., gdwa hydranty wewnetrzne oraz jeden hydrant zewnetrzny przy ulicy</t>
  </si>
  <si>
    <t>2.Urząd Miasta Świnoujście, Wydział Ewidencji i Obrotu Nieruchomościami</t>
  </si>
  <si>
    <t>bydynek posadowiony na fundamentach betonowych; posadzki cementowe</t>
  </si>
  <si>
    <t>stropy drewniane</t>
  </si>
  <si>
    <t>dach konstrukcji drewnanej, dwu spadowy, kryty papą bitumiczną</t>
  </si>
  <si>
    <t>fundamenty betonowe, wykonane w technologii tradycyjnej</t>
  </si>
  <si>
    <t>układ ścian konstrukcyjnych podłużny;ściany zewnętrzne i przegrody działowe murowane z cegły ceramicznej</t>
  </si>
  <si>
    <t>stropodach żelbetowy jednospadowy pokryty papą bitumiczną</t>
  </si>
  <si>
    <t>układ ścian konstrukcyjnych podłużny;ściany zewnętrzne i przegrody działowe murowane z cegły ceramicznej; strop nad częścią piwniczną żelbetowy</t>
  </si>
  <si>
    <t>stropodach żelbetowy jednospadowy pokryty papą bitumiczną i folią polipropylenową</t>
  </si>
  <si>
    <t>ZŁY (do remontu)</t>
  </si>
  <si>
    <t>DOSTATECZNY</t>
  </si>
  <si>
    <t>Zakład Wodociągów i Kanalizacji Sp. z o.o.</t>
  </si>
  <si>
    <t xml:space="preserve">Miejski Dom Kultury </t>
  </si>
  <si>
    <t>Szkoła Podstawowa nr 1</t>
  </si>
  <si>
    <t>Ubezpieczony</t>
  </si>
  <si>
    <t>Ryzyko</t>
  </si>
  <si>
    <t>Data Szkody</t>
  </si>
  <si>
    <t>Opis</t>
  </si>
  <si>
    <t>Wypłata</t>
  </si>
  <si>
    <t>Szyby</t>
  </si>
  <si>
    <t>Gmina Miasto Świnoujście</t>
  </si>
  <si>
    <t>wybicie szyby</t>
  </si>
  <si>
    <t>Miejski Dom Kultury w Świnoujściu</t>
  </si>
  <si>
    <t>Zespół Szkół Ogólnokształcących</t>
  </si>
  <si>
    <t>Żegluga Świnoujście</t>
  </si>
  <si>
    <t>OC ogólne</t>
  </si>
  <si>
    <t>Zakład Wodociągów i Kanalizacji w Świnoujściu</t>
  </si>
  <si>
    <t>Mienie od ognia i innych zdarzeń</t>
  </si>
  <si>
    <t>Ośrodek Sportu i Rekreacji Wyspiarz w Świnoujściu</t>
  </si>
  <si>
    <t>Specjalny Ośrodek Szkolno- Wychowawczy w Świnoujściu</t>
  </si>
  <si>
    <t>Urząd Miasta w Świnoujściu</t>
  </si>
  <si>
    <t>OC dróg</t>
  </si>
  <si>
    <t>uszkodzenie pojazdu na drodze</t>
  </si>
  <si>
    <t>Kradzież</t>
  </si>
  <si>
    <t>Szpital Miejski sp. z o.o.</t>
  </si>
  <si>
    <t xml:space="preserve">WYCICIE SZYBY </t>
  </si>
  <si>
    <t>USZKODZENIE POJAZDU NA DRODZE</t>
  </si>
  <si>
    <t>Szkoła Podstawowa nr 2 w Świnoujściu</t>
  </si>
  <si>
    <t>Sprzet elektroniczny od wszystkich ryzyk</t>
  </si>
  <si>
    <t>USZKODZENIE UPS WSKUTEK SKOKÓW NAPIĘCIA</t>
  </si>
  <si>
    <t>ZALANIE POMIESZCZEŃ PRACOWNI KOMPUTEROWYCH</t>
  </si>
  <si>
    <t>Gimnazjum Publiczne nr 3 Świnoujście</t>
  </si>
  <si>
    <t>ZALANIE POMIESZCZEŃ WSKUTEK PRZECIEKU DACHU</t>
  </si>
  <si>
    <t xml:space="preserve">WYBITA SZYBA </t>
  </si>
  <si>
    <t>W WYNIKU PĘKNIĘCIA RURY Z CIEPŁĄ WODĄ DOSZŁO DO ZALANIA MIENIA POSZKODOWANEGO.</t>
  </si>
  <si>
    <t>DEWASTACJA OGRODZENIA</t>
  </si>
  <si>
    <t>USZKODZENIE CENTRALI TELEFONICZNEJ WSKUTEK PRZEPIĘCIA</t>
  </si>
  <si>
    <t>ZALANIE POMIESZCZEN</t>
  </si>
  <si>
    <t>KRADZIEŻ, WŁAMANIE I USZKODZENIE MIENIA</t>
  </si>
  <si>
    <t>KRADZIEŻ MIENIA: RYNNY, PARAPETY, UCHWYTY DO RYNNY ORAZ USZKODZENIE DRZWI</t>
  </si>
  <si>
    <t>KRADZIEŻ INSTALACJI ELEKTRYCZNEJ ORAZ USZKODZENIE ŚCIAN</t>
  </si>
  <si>
    <t>KOSZTY ODTWORZENIA DANYCH</t>
  </si>
  <si>
    <t>WYBICIE SZYBY</t>
  </si>
  <si>
    <t>SPALENIE POMIESZCZEŃ ORAZ WYPOSAŻENIA WSKUTEK POŻARU W LOKALU MIESZKALNYM</t>
  </si>
  <si>
    <t>SZKODA W POJEŹDEZIE</t>
  </si>
  <si>
    <t>uszkodzenie drukarki wskutek przepięcia podczas burzy</t>
  </si>
  <si>
    <t>uszkodzenie pomostu na Basenie Północnym w związku z zerwaniem łańcuchów mocujących w wyniku  silnego wiatru</t>
  </si>
  <si>
    <t>uszkodzenie pomostu pływającego wskutek uderzenia jednostki pływającej</t>
  </si>
  <si>
    <t>uszkodzenie (przecięcie) kabla w studzience przez nieznanych sprawców</t>
  </si>
  <si>
    <t xml:space="preserve">kradzież kabli energetycznych </t>
  </si>
  <si>
    <t>Podsumowanie:</t>
  </si>
  <si>
    <t>Ryzyko:</t>
  </si>
  <si>
    <t>Ogień</t>
  </si>
  <si>
    <t>Elektronika</t>
  </si>
  <si>
    <t>Informacje dot. rezerw:</t>
  </si>
  <si>
    <t>Szkoła Podstawowa nr 4 z Oddziałami Integracyjnymi</t>
  </si>
  <si>
    <t>dzwig platformowy dla osób niepełnosprawnych - wliczony w wartość budynku</t>
  </si>
  <si>
    <t xml:space="preserve">21. Szkoła Podstawowa nr 4 z Oddziałami Integracyjnymi </t>
  </si>
  <si>
    <t>Projektor Acer X 1383 wxga</t>
  </si>
  <si>
    <t>Komputer PC 10 szt</t>
  </si>
  <si>
    <t>Netbooki HP szt 24</t>
  </si>
  <si>
    <t>Sprzęt do nagłąsniania imprez szkolnych</t>
  </si>
  <si>
    <t>Laptop Dell Vostro 15</t>
  </si>
  <si>
    <t>22.Szkoła Podstawowa nr 4 z Oddziałami Integracyjnymi</t>
  </si>
  <si>
    <t>Ksero Canon z Ir 2520 z dupleksem</t>
  </si>
  <si>
    <t>Dwie cyfrowe sale językowe wyposażone w tablice interaktywne, rzutnik,laptop nowe biurka ze słuchawkami</t>
  </si>
  <si>
    <t>Tablice interaktywne 4 szt. Z głośnikami, monitorami</t>
  </si>
  <si>
    <t>Tablice multimedialne</t>
  </si>
  <si>
    <t xml:space="preserve">Robot wielofunkcyjny z przystawkami </t>
  </si>
  <si>
    <t xml:space="preserve">Zmywarka kaptirowa </t>
  </si>
  <si>
    <t>patelnia elektryczna uchylna Lotus 900</t>
  </si>
  <si>
    <t>2. Urząd Miasta Świnoujście, Wydział Inzyniera Miasta</t>
  </si>
  <si>
    <t>Wiata przystankowa</t>
  </si>
  <si>
    <t>ul. Grotgera Świnoujscie</t>
  </si>
  <si>
    <t>skrzyżowanie ul Matejki i Witosa Świnoujscie</t>
  </si>
  <si>
    <t>skrzyżowanie ul Grunwaldzkiej i Nowokrasiborskiej Świnoujscie</t>
  </si>
  <si>
    <t>ul Kołłataja Świnoujscie</t>
  </si>
  <si>
    <t>ul Sąsiedzka Świnoujscie</t>
  </si>
  <si>
    <t>ul Odrzańska Świnoujscie</t>
  </si>
  <si>
    <t>Plac Wolności Świnoujscie</t>
  </si>
  <si>
    <t>ul Roosvelta Świnoujscie</t>
  </si>
  <si>
    <t>Kompletnie wyposażony węzeł monitorujący nr I/III, przy ul.Malczewskiego wraz z przyłączem telekomunikacyjnym (światłowód i studnia przyobiektowa) oraz elektromagnetycznym</t>
  </si>
  <si>
    <t>budynek główny zajezdni autobusowej  (składa się z hali OSKP z pomieszczenia diagnosty, hali myjni samochodowej  z pomieszczeniem technologicznym,hali serwisowej 4 - stanowiskowej z pomieszczenia mistrza, pomieszczenia spawacza, sprężarkownia, tokarnia, pomieszczenie na opony nowe, pomieszczenie elektryka, pomieszczenie na opony zużyte, pomieszczenie na zużyte akumulatory,pomieszczenie dystrybucji olejów i kotłownia gazowa dla całego obiektu; hali garażowej 7 - stanowiskowej ,części magazynowej, części socjalnej- szatnie,umywalnia, natryski, jadalnia, kuchnia, ubikacja, palarnia; części biurowej- dyspozytornia, kasa, pomieszczenia kierowców z szatnią, umywalnia, natryskami, ubikacjami, węzeł sanitarny dla kobiet, pomieszczenie dla sprzątaczki, pomieszczenia przyłącza elektrycznego- na parterze,a na 1-szym piętrze 6 pomieszczeń biurowych, pomieszczenia archiwum, sala narad i sanitariaty)</t>
  </si>
  <si>
    <t>budynek użytkowy na potrzeby zakładu</t>
  </si>
  <si>
    <t>wiata garażowa</t>
  </si>
  <si>
    <t>budowla użytkowa na potrzeby zakładu</t>
  </si>
  <si>
    <t xml:space="preserve">punkt socjalny z wiatą 2 modułową </t>
  </si>
  <si>
    <t>budowla-punkt socjalny dla kierowców</t>
  </si>
  <si>
    <t xml:space="preserve">punkt socjalny z wiatą 4 modułową </t>
  </si>
  <si>
    <t>Diesel Stacja DMS (zbiornik 2 płaszczowy 5 m3) - stacja mobilna na olej napędowy</t>
  </si>
  <si>
    <t>budowla</t>
  </si>
  <si>
    <t>Budynek posiada 16 szt. x 6 kg gaśnic proszkowych,1 szt. x 2 kg gaśnicę proszkową, 1 szt. gaśnice płynowa F, 1 szt.x 12 kg gaśnicę śniegową, 5 szt. hydrantów  ściennych wewnętrznych i 2 hydranty zewnętrzne.Budynek monitorowany 14 kamerami ,dozór pracowniczy całodobowo, system alarmowy połączony z systemem firmy ochroniarskiej.</t>
  </si>
  <si>
    <t>jak wyżej</t>
  </si>
  <si>
    <t>budowla wyposażona w 1 szt. x 6 kg gaśnicy proszkowej</t>
  </si>
  <si>
    <t>zabezpieczenia jak w poz.1</t>
  </si>
  <si>
    <t>72-600 Świnoujście ul. Karsiborska 33a</t>
  </si>
  <si>
    <t>72-600 Świnoujście ul. Wybrzeże Wł. IV (przy Kapitanacie Portu)</t>
  </si>
  <si>
    <t>72-600 Świnoujście ul. Dworcowa (w pobliżu dworca PKP)</t>
  </si>
  <si>
    <t>72-600 Świnoujście ul. Karsiborska 33a (pod wiatą garażową)</t>
  </si>
  <si>
    <t>ściany murowane i żelbetowe</t>
  </si>
  <si>
    <t xml:space="preserve">1. Hala: dźwigary z drewna klejonego, blacha trapezowa (z funkcją konstrukcyjną) + paraizolacja+ ocieplenie (styropian) + pokrycie dachowe papą termozgrzewalną                                   2. Część  magazynowa, socjalna i biurowa: strop  żelbetowy+paraizolacja+ocieplenie (styropian)+ papa termozgrzewalna </t>
  </si>
  <si>
    <t xml:space="preserve">ściany murowane </t>
  </si>
  <si>
    <t>jednospadowy, płaski; dźwigary drewniane z drewna klejonego, blacha trapezowa z funkcją konstrukcyjną (paraizolacja+ styropian + pokrycie papą termozgrzewalną)</t>
  </si>
  <si>
    <t>konstrukcja: ogrodzenie systemowe</t>
  </si>
  <si>
    <t>kontener blaszany-konstrukcja stalowa,poszycie z blachy stalowej</t>
  </si>
  <si>
    <t>dach z blachy stalowej</t>
  </si>
  <si>
    <t>zbiornik bezciśnieniowy stanowiący zwartą bryłę wykonany z polietylenu</t>
  </si>
  <si>
    <t>300 m</t>
  </si>
  <si>
    <t>100 m</t>
  </si>
  <si>
    <t>50 m</t>
  </si>
  <si>
    <t>budynek nowy wybudowany w 2011r.</t>
  </si>
  <si>
    <t>wiata nowa wybudowana w 2011r.</t>
  </si>
  <si>
    <t>ogrodzenie nowe zamontowane w 2011r.</t>
  </si>
  <si>
    <t>punkt nowy posadowiony w 2013r.</t>
  </si>
  <si>
    <t>nowy zbiornik posadowiony w 2017r.</t>
  </si>
  <si>
    <t>instalacja w pełni sprawna, stan dobry</t>
  </si>
  <si>
    <t>instalacje sprawne, stan dobry</t>
  </si>
  <si>
    <t>w pełni sprawna, stan dobry</t>
  </si>
  <si>
    <t>instalacje sprawne, stan dobry, ogrzewanie elektryczne</t>
  </si>
  <si>
    <t>1. Hala: jedna kondygnacja                 2. Częśc biurowa, socjalna,magazynowa: dwie kondygnacje</t>
  </si>
  <si>
    <t>jedna kondygnacja</t>
  </si>
  <si>
    <t>33. Komunikacja Autobusowa Sp. z o.o.</t>
  </si>
  <si>
    <t>laptop ASUS K555LJ-XO910T (Z-ca Dyrektora)</t>
  </si>
  <si>
    <t>drukarka HP Laserjet PRO M1132 MFP (magazyn)</t>
  </si>
  <si>
    <t>monitor BENQ LED 24" x 2 szt (Gł. Dyspozytor, dyspozytornia)</t>
  </si>
  <si>
    <t>projektor VIVTEK DH558+ekran+uchwyt+system prezentacyjny (sala konferencyjna)</t>
  </si>
  <si>
    <t>2 kamery z oprzyrządowaniem - montaż na zewnątrz budynku od strony warsztatu</t>
  </si>
  <si>
    <t>Komunikacja Autobusowa Sp.z o.o.</t>
  </si>
  <si>
    <t xml:space="preserve">Wiaty przystankowe (oszklone) należące do "Komunikacji Autobusowej" Sp. z o.o. usytuowane:
1.  Wybrzeże Władysława IV (prom) - (26.05.2008)
2.  Konstytucji 3 Maja (Plac Kościelny) - (26.05.2008)
3.  Matejki-skrzyż. z Konstytucji 3 Maja - (26.05.2008)
4.  Matejki (vis a vis "Stokrotki") - (26.05.2008)
5.  Matejki/11 Listopada - (31.07.2013)
6.  11 Listopada/Szkolna - (18.04.2012)
7.  Markiewicza (Poczta)
8.  Markiewicza/Os. Zachodnie (na pętli) - (31.07.2013)
9. Grunwaldzka/Steyera (vis a vis PEC) - (31.07.2013)
10. Grunwaldzka/Karsiborska (koło sklepu "Ogród i Dom") 
11. Grunwaldzka/Łużycka 
12. Grunwaldzka (vis a vis Logos) - (12.04.2011)
13. Dworcowa (Warszów) - (31.07.2013)
14. Słowackiego/Gierczak - (26.05.2008)
15. Mostowa/Wyspowa (Ognica)
16. 1 Maja - Kościół (Karsibór)
17. Graniczna-Os. Posejdon - (12.04.2011)
18. Os.Krzywa - (12.04.2011)
19. Sosnowa (Warszów) - (12.04.2011)
20. Barlickiego (Wiadukt) - (12.04.2011)  
21. Ludzi Morza/Łąkowa (Warszów) - (02.02.2016)  
22. 1 Maja/I Armii Wojska Polskiego - (06.12.2011)
23. Zalewowa/Sąsiedzka (Dom Kultury Przytór)- (06.12.2011)       
24. Krzywa/Wydrzany Pętla   
25. 1 Maja - Dom Kultury (Karsibór) - (31.07.2013)
26. 1 Maja/Osadników Wojskowych (Karsibór) - (31.07.2013)                               
27. Zalewowa - Pętla (Przytór-Łunowo) - (31.07.2013)   
28. Zalewowa/Odrzańska (Przytór-Łunowo) - (31.07.2013)   
29. Odrzańska (Przytór-Łunowo) - (31.07.2013)       
30. Sosnowa (Warszów) - (31.07.2013)      
31. Barlickiego - Poczta (Warszów) - (31.07.2013)      
32. Ludzi Morza/Odra (Warszów) - (31.07.2013)    
33. Mazowiecka - (31.07.2013)      
34. Słowackiego/Orkana - (31.07.2013)      
35. Sienkiewicza - Grodek - (31.07.2013)     
36. Grunwaldzka/Nowokarsiborska-przy pawilonie- (31.07.2013)    
37. Wojska Polskiego/Roosevelta - (31.07.2013)       
38. Piłsudskiego-Wieża Widokowa - (31.07.2013)       
39. Markiewicza/Szkolna - (31.07.2013)   
40. Krzywa - Ogrody - daszek (31.07.2013)    
41. Krzywa - Leśniczówka - daszek (31.07.2013)     
42. Wybrzeże Wł. IV (Kapitanat Portu) - (31.07.2013)
43. Wielkopolska - (26.05.2008)
44. Zalewowa / Pogodna (Przytór)
45. Zalewowa / Szmaragdowa (Przytór)
46. Mostowa/Brzegowa (Ognica)
47. 11 Listopada/Szkolna (obok przedszkola)
48. 11 Listopada/Dworzec UBB (sklep Biedronka)
</t>
  </si>
  <si>
    <t>37. Komunikacja Autobusowa Sp.z o.o.w Świnoujsciu</t>
  </si>
  <si>
    <t>Budynek A</t>
  </si>
  <si>
    <t>zajecia sportowe</t>
  </si>
  <si>
    <t>Radioodtwarzacz x</t>
  </si>
  <si>
    <t>Niszczarka  x</t>
  </si>
  <si>
    <t xml:space="preserve">telewizor </t>
  </si>
  <si>
    <t>FAX</t>
  </si>
  <si>
    <t>kasa fiskalna</t>
  </si>
  <si>
    <t xml:space="preserve">telefon  </t>
  </si>
  <si>
    <t>UPS 2 szt</t>
  </si>
  <si>
    <t>fortepian yamaha hybrydowy Avantgrand n3</t>
  </si>
  <si>
    <t>mikrofon shure BLX 24RE/B58-H8E</t>
  </si>
  <si>
    <t>MIKROFON SHURE BLX 14RE-H8E</t>
  </si>
  <si>
    <t>MIKROFON SHURE WBH 54T</t>
  </si>
  <si>
    <t>CASE RACK POWER BOX RACK 19</t>
  </si>
  <si>
    <t>SYSTEM MONITOROWY  LD MEI1000G2B5</t>
  </si>
  <si>
    <t>Oświetlenie tereu boiska</t>
  </si>
  <si>
    <t>Bieżnia lekkoatlet.z infrastruk.</t>
  </si>
  <si>
    <t>Wyposażenie bieżni lekkoat.</t>
  </si>
  <si>
    <t>Korty tenisowe ziemne 4 szt wraz z infrastrukturą i ogrodzeniem</t>
  </si>
  <si>
    <t>Bosmanka</t>
  </si>
  <si>
    <t>urządzenie infrastruktury techn.</t>
  </si>
  <si>
    <t>Instal.elektr.zasilająca pole CAR</t>
  </si>
  <si>
    <t>urządzenia infrastruktury techn.,</t>
  </si>
  <si>
    <t>urządzenie infrastruktury techni.</t>
  </si>
  <si>
    <t>Drukarka HPLASER JET M 12fn(Administracja)</t>
  </si>
  <si>
    <t>Drukarka OFFICE JET 6700(Administracja)</t>
  </si>
  <si>
    <t>Drukarka HPLJP 1102(Administracja)</t>
  </si>
  <si>
    <t>Drukarka HP LASER JET PRO M127 (Administracja)</t>
  </si>
  <si>
    <t>Drukarka HP LASER JET PRO M125 (Administracja)</t>
  </si>
  <si>
    <t>Monitor LCD  SAMSUNG 28'(Administracja)</t>
  </si>
  <si>
    <t>Kopiarka-skaner Konica (Administracja)</t>
  </si>
  <si>
    <t xml:space="preserve">Serwerownia-wyposażenie (Administracja) </t>
  </si>
  <si>
    <t>Urządzenie wielofunkcyjne KYOCERA (Administracja)</t>
  </si>
  <si>
    <t>Komputer zestaw (Administracja)</t>
  </si>
  <si>
    <t>Zestaw nagłośnieniowy (Hal sportowa)</t>
  </si>
  <si>
    <t>Skaner OPTIC SLIM  (Hala sportowa)</t>
  </si>
  <si>
    <t>System ESOK (Hala tenisowa)</t>
  </si>
  <si>
    <t>Drukarka na stadion  (Obiekty sp.)</t>
  </si>
  <si>
    <t>Głosniki 4szt. Z podlączeniem (Basen Północny)</t>
  </si>
  <si>
    <t>Drukarka laserowa HP LJP1102W (Basen Północny)</t>
  </si>
  <si>
    <t>Drukarka fiskalna BONO E 2 szt.(Basen Północny)</t>
  </si>
  <si>
    <t>Komputer stcjonarny  PRIME (Pływalnia)</t>
  </si>
  <si>
    <t>System ESOK (Pływalnia)</t>
  </si>
  <si>
    <t>Komputer stacjonarny PRIME (Relax)</t>
  </si>
  <si>
    <t>Komputer ADAX DELTA  (RELAX)</t>
  </si>
  <si>
    <t>Centrala telefoniczna IPU -14(Relax)</t>
  </si>
  <si>
    <t>Telewizor GOGN LED 24' 34 szt. (Relax)</t>
  </si>
  <si>
    <t>Drukarka fiskalna BONO E (Relax)</t>
  </si>
  <si>
    <t>Kasa fiskalna Mała Plus E (Basen Północny)</t>
  </si>
  <si>
    <t>Kasa Fiskalna Mała Plus (Hala tenisowa)</t>
  </si>
  <si>
    <t>Laptop LENOVO G 500-8- (Hala sportowa)</t>
  </si>
  <si>
    <t>Tablet Samsung Galaxy TAB 3 (Kąpielisko)</t>
  </si>
  <si>
    <t>Tablet Samsung Galaxy TAB 2 z klawiaturą (Kąpielisko)</t>
  </si>
  <si>
    <t>Radiotelefony DP4600 VHF 9 szt. (Kąpielisko)</t>
  </si>
  <si>
    <t>Radiotelefon DP 4600 VHF (Kapielisko)</t>
  </si>
  <si>
    <t>Radiotelefon DP 4600 VHF 2 szt.(Kapielisko)</t>
  </si>
  <si>
    <t>Radiotelefon DP4600E VHF- 2 szt (Kąpielisko)</t>
  </si>
  <si>
    <t>Laptop LENOVO B50-80 (Kąpielisko)</t>
  </si>
  <si>
    <t>Monitoring wizyjny wewnątrz budynku Pływalni</t>
  </si>
  <si>
    <t xml:space="preserve">Monitoring wizyjny wewnątrz budynku Basenun Północnego </t>
  </si>
  <si>
    <t>Monitoring wizyjny wewnątrz budynku Kortów tenisowych</t>
  </si>
  <si>
    <t>17. Ośrodek Sportu i Rekreacji</t>
  </si>
  <si>
    <t>Zestaw komputerowy 4991</t>
  </si>
  <si>
    <t>Zestaw komputerowy 4992</t>
  </si>
  <si>
    <t>Zestaw komputerowy 4993</t>
  </si>
  <si>
    <t>Zestaw komputerowy 4994</t>
  </si>
  <si>
    <t>Zestaw komputerowy 4409</t>
  </si>
  <si>
    <t>Zestaw komputerowy 4654</t>
  </si>
  <si>
    <t>Zestaw komputerowy 4699</t>
  </si>
  <si>
    <t>Zestaw komputerowy 4882</t>
  </si>
  <si>
    <t>Zestaw komputerowy 4156</t>
  </si>
  <si>
    <t>Zestaw komputerowy 4605</t>
  </si>
  <si>
    <t>Komputer 5029</t>
  </si>
  <si>
    <t>Zestaw komputerowy 4252</t>
  </si>
  <si>
    <t>Jednostka centralna wraz z oprogramowaniem 5039</t>
  </si>
  <si>
    <t>4. Urząd Miasta Świnoujście, Wydział Spraw Obywatelskich i USC</t>
  </si>
  <si>
    <t>SAMSUNG GALAXY J5 Black (J500)</t>
  </si>
  <si>
    <t>SAMSUNG GALAXY J5  Black (J500)</t>
  </si>
  <si>
    <t>Komputer LENOWO ( Koralewski)</t>
  </si>
  <si>
    <t>Komputer LENOVO ( Biały)</t>
  </si>
  <si>
    <t>Serwer kopi i zapas DS214 2X0HDD 1.06GHZ</t>
  </si>
  <si>
    <t>2. Szkoła Podstawowa Nr 4 z Oddziałami Integracyjnymi</t>
  </si>
  <si>
    <t>Urządz.wodno-kanalizacyjne</t>
  </si>
  <si>
    <t>Zagospodarowanie terenu</t>
  </si>
  <si>
    <t>Parking Dąbrowskiego</t>
  </si>
  <si>
    <t>Ogrodzenie Sosnowa 2</t>
  </si>
  <si>
    <t>Ogrodzenie Łużycka 9</t>
  </si>
  <si>
    <t>Łużycka 9</t>
  </si>
  <si>
    <t>Ogrodzenie Grunwaldzka 62A</t>
  </si>
  <si>
    <t>W.POLSKIEGO 23-25-25A(3 lokali)</t>
  </si>
  <si>
    <t>WYSZYŃSKIEGO 11A(2 lokale)</t>
  </si>
  <si>
    <t>7A</t>
  </si>
  <si>
    <t>773.</t>
  </si>
  <si>
    <t>118</t>
  </si>
  <si>
    <t>nawierzchnia placu apelowego z płytek betonowych</t>
  </si>
  <si>
    <t>Projektor stacjonarny</t>
  </si>
  <si>
    <t>Projektor + ekran</t>
  </si>
  <si>
    <t>Komputery PC 2 szt</t>
  </si>
  <si>
    <t>Kasa fiskalna</t>
  </si>
  <si>
    <t xml:space="preserve">słuchawki z mikrofonami25 szt </t>
  </si>
  <si>
    <t>monitor komputerowy 15 szt</t>
  </si>
  <si>
    <t>monitor komputerowy2 szt</t>
  </si>
  <si>
    <t>monitor komputerowyLED 18,5AOC</t>
  </si>
  <si>
    <t>monitor komputerowy LCD LG 24” 4 szt</t>
  </si>
  <si>
    <t>monitor komputerowy LG 20MP47A</t>
  </si>
  <si>
    <t>monitor komputerowy LG 18,519M38A   2szt</t>
  </si>
  <si>
    <t>monitor komputerowy MONB241LED ACER 24C</t>
  </si>
  <si>
    <t>drukarka HP2545</t>
  </si>
  <si>
    <t>drukarka HP LJ PRO M225DN</t>
  </si>
  <si>
    <t>drukarka HP LJP1102 3 szt</t>
  </si>
  <si>
    <t xml:space="preserve">drukarka HP LJP1102 </t>
  </si>
  <si>
    <t>Projektor Overmax Multipic 3.1 3 szt</t>
  </si>
  <si>
    <t>projektor DIGITAL PROJECTOR BENQ</t>
  </si>
  <si>
    <t>projektor BENQMS527  2SZT</t>
  </si>
  <si>
    <t>rejestrator cyfrowy na 16 kamer</t>
  </si>
  <si>
    <t>telewizorLG 49LX540S 49LED  3 szt</t>
  </si>
  <si>
    <t>telewizor manta LED4207</t>
  </si>
  <si>
    <t>Komputer   16 szt</t>
  </si>
  <si>
    <t>komputer LENOVOM71   5 szt</t>
  </si>
  <si>
    <t>komputer LENOVO M71Z</t>
  </si>
  <si>
    <t>komputer LENOVO pent.QUAD/4G/500GB+WIN10</t>
  </si>
  <si>
    <t>komputer LENOVO 4x2, 4GHZ</t>
  </si>
  <si>
    <t>komputer LENOVO S200 PENTIUM</t>
  </si>
  <si>
    <t>komputer CORE173770 8G</t>
  </si>
  <si>
    <t>laptop</t>
  </si>
  <si>
    <t>dysk HDD 5 szt.</t>
  </si>
  <si>
    <t xml:space="preserve">laptop Fujitsu AHA 535 15,6 CORE </t>
  </si>
  <si>
    <t>notebook PACKARD BELL</t>
  </si>
  <si>
    <t>notebook TOSHIBA</t>
  </si>
  <si>
    <t>notebook LENOVO G50-70</t>
  </si>
  <si>
    <t>notebook DELL</t>
  </si>
  <si>
    <t>sprzęt nagłaśniający</t>
  </si>
  <si>
    <t>sprzęt nagłaśniający POWER MIXER</t>
  </si>
  <si>
    <t>Mikrofony 5 szt</t>
  </si>
  <si>
    <t>niszczarka</t>
  </si>
  <si>
    <t>ciśnieniomierz naramienny</t>
  </si>
  <si>
    <t>fantom z defibrylatorem</t>
  </si>
  <si>
    <t xml:space="preserve">Zestaw łączności radiowej wraz z anteną - zainstalowany w pomieszczeniu gospodarczym wynajmowanym od SMLW "Słowianin" ul. Matejki 12 </t>
  </si>
  <si>
    <t xml:space="preserve">Narzędzie wielofunkcyjne </t>
  </si>
  <si>
    <t>Telefax Termiczny Philips</t>
  </si>
  <si>
    <t>Drukarka Kyocera</t>
  </si>
  <si>
    <t>Radio CB President</t>
  </si>
  <si>
    <t>UPC APC Bach PX 500CI</t>
  </si>
  <si>
    <t>Nawigacja samochodowa Garmin Drive 50</t>
  </si>
  <si>
    <t>Ploter Canon image iPF 670</t>
  </si>
  <si>
    <t>Mysz komputerowa Logitech M325</t>
  </si>
  <si>
    <t>Modem ZTE MF823 USB</t>
  </si>
  <si>
    <t>HP Active pen</t>
  </si>
  <si>
    <t>Komputer iCOD PC Garm i5-4460"</t>
  </si>
  <si>
    <t>Monitor AOC E2275SWJ</t>
  </si>
  <si>
    <t>Komputer stacjonarny (procesor I5-7400, 8GB RAM, HDD 500GB, Win10 Pro</t>
  </si>
  <si>
    <t>Monitor Philips 226V4LAB</t>
  </si>
  <si>
    <t>Laptop Lenovo V310-15IKB</t>
  </si>
  <si>
    <t>47</t>
  </si>
  <si>
    <t>telewizor Manta</t>
  </si>
  <si>
    <t>Notbuk ASUS</t>
  </si>
  <si>
    <t>WINDA TOWAROWA MAŁA ujęta w wartości budynku</t>
  </si>
  <si>
    <t>WINDA TOWAROWA  ujęta w wartości budynku</t>
  </si>
  <si>
    <t>tak - towarowa ujęta w wartości budynku</t>
  </si>
  <si>
    <t>Zestaw komputerowy</t>
  </si>
  <si>
    <t>13. Przedszkole Miejskie Nr 9</t>
  </si>
  <si>
    <t>Dysk zewnętrzny Verbatim</t>
  </si>
  <si>
    <t>Laptop HP 15-au051nw W7X43EA</t>
  </si>
  <si>
    <t>Drukarka BROTHER DCP-J105</t>
  </si>
  <si>
    <t>Komputer MSI AE202</t>
  </si>
  <si>
    <t>FAX PANASONIK</t>
  </si>
  <si>
    <t>2003 R. WYMIANA OKIEN 11.200,-2005 R. WYMIANA OKIEN 12.800,- 2007 R. GŁADŹ, MALOWANIE ITP. 38.000,- 2008 R. WYMIANA DRZWI WEJŚCIOWYCH 2.390,- 2013 R.WYMIANA POKRYCIA DACHU60.000,- 2014 R. CZĘŚCIOWA WYMIANA RUR KANALIZACYJNYCH 1.650,-</t>
  </si>
  <si>
    <t>113</t>
  </si>
  <si>
    <t>BARDZO DOBRY</t>
  </si>
  <si>
    <t>2011 - REMONT KAPITALNY DOSTOSOWUJACY LOKAL NA POTRZEBY MIESZKANIA CHRONIONEGO  2015 - ODSWIERZENIE LOKALU WRAZ Z BIEŻĄCYMI NAPRAWAMI</t>
  </si>
  <si>
    <t>MONITOR ACER</t>
  </si>
  <si>
    <t>UPS CS 650 VA</t>
  </si>
  <si>
    <t>DRUKARKA XEROX PHASER 3320V</t>
  </si>
  <si>
    <t>KOMPUTER DELL 3250</t>
  </si>
  <si>
    <t>KOMPUTER DELL 3251</t>
  </si>
  <si>
    <t>MONITOR LED 21,5'' PHILIPS</t>
  </si>
  <si>
    <t>UPS ACTIVE JET ACP 626</t>
  </si>
  <si>
    <t>UPS ACTIVE JET ACP 627</t>
  </si>
  <si>
    <t>KOMPUTER DELL VOSTRO 3250</t>
  </si>
  <si>
    <t>MONITOR LED 22'' PHILIPS</t>
  </si>
  <si>
    <t>UPS 650 APC BACK</t>
  </si>
  <si>
    <t>ZESTAW DO EWIDENCJI I INWENTARYZACJI</t>
  </si>
  <si>
    <t xml:space="preserve">DRUKARKA XEROX PHASER 3320 </t>
  </si>
  <si>
    <t>UPS LEGRAND 1000VA 600W</t>
  </si>
  <si>
    <t>Monitor z systemem informacji multimedialnej</t>
  </si>
  <si>
    <t>Serwer z oprogramowaniem i 3 dyskami</t>
  </si>
  <si>
    <t>Router Board</t>
  </si>
  <si>
    <t>Komputer Lenovo z oprogramowaniem</t>
  </si>
  <si>
    <t>Drukarka Rioch SP150</t>
  </si>
  <si>
    <t>Komputer Dell Optiplex z oprogramowaniem win7/10</t>
  </si>
  <si>
    <t xml:space="preserve">Komputer Dell Optiplex z oprogramowaniem </t>
  </si>
  <si>
    <t>Laptop Inspiron z oprogramowaniem</t>
  </si>
  <si>
    <t>Dysk zewnętrzny</t>
  </si>
  <si>
    <t>Dysk przenośny 1 Tb Intenso Memory</t>
  </si>
  <si>
    <r>
      <t>w tym namioty na kwotę</t>
    </r>
    <r>
      <rPr>
        <b/>
        <sz val="10"/>
        <rFont val="Arial"/>
        <family val="2"/>
      </rPr>
      <t xml:space="preserve"> 5 870,00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zł</t>
    </r>
    <r>
      <rPr>
        <sz val="10"/>
        <rFont val="Arial"/>
        <family val="2"/>
      </rPr>
      <t xml:space="preserve"> używane podczas imprez na terenie Miasta Świnoujscie</t>
    </r>
  </si>
  <si>
    <t>Świnoujście, ul. Wojska Polskiego 1/3 - Archiwum, wynajmowane od Gminy Miasto Świnoujście</t>
  </si>
  <si>
    <t>zamek do siedziby budynku</t>
  </si>
  <si>
    <t>zamek do drzwi wewnętrznych</t>
  </si>
  <si>
    <t>gaśnica - 1 szt.</t>
  </si>
  <si>
    <t>zestaw komputerowy - 2 szt.</t>
  </si>
  <si>
    <t>zestaw komputerowy - 3 szt.</t>
  </si>
  <si>
    <t>telefon Sony XPERIA - 1 szt.</t>
  </si>
  <si>
    <t>telefon HUAWEI - 1 szt.</t>
  </si>
  <si>
    <t>laptop -  1 szt.</t>
  </si>
  <si>
    <t>czytnik kodów kreskowych - 10 szt.</t>
  </si>
  <si>
    <t>Filia Nr 3, ul. 1 Maja 40, 72-602 Świnoujście (Karsibór) - w budynku Centrum Edukacyjno-Kulturalnego</t>
  </si>
  <si>
    <t>Laptop Thosiba 12 szt.</t>
  </si>
  <si>
    <t>komputer Dell 2 szt.</t>
  </si>
  <si>
    <t>Minitor LRD 19"</t>
  </si>
  <si>
    <t>drukarka HPLJ Pro</t>
  </si>
  <si>
    <t xml:space="preserve">komputer Optimus </t>
  </si>
  <si>
    <t>888,4 m2</t>
  </si>
  <si>
    <t>KOMPUTER ZESTAW</t>
  </si>
  <si>
    <t xml:space="preserve">KOMPUTER </t>
  </si>
  <si>
    <t>MONITOR  PHILIPS</t>
  </si>
  <si>
    <t>DRUKARKA HP L.J</t>
  </si>
  <si>
    <t>CENTRALA TELEFONICZNA</t>
  </si>
  <si>
    <t>MONITOR INTERAKTYWNY</t>
  </si>
  <si>
    <t>17</t>
  </si>
  <si>
    <t xml:space="preserve">1. 30.12.2002r. -budowa kotłowni gazowej wraz z wewnętrzną instalacją gazową - koszt ? 2. w 2003 r remont balkonów i renowacja elewacji budynku w części balkonowej, remont dachu i malowanie - koszt 30 tys. 3. w 2008 r. remont instalacji elektrycznej - wymiana instalacji tablic bezpiecznikowych, remont pomieszczeń koszt  19 tys. 4. co 3 lata renowacja powierzchni malarskich i elementów wyposażenia (stolarka okienna i drzwiowa, grzejników w pomieszczeniach Zakładu 5. w 2007 r i 2010 r. częściowa naprawa pokrycia dachowego  - 26 tys. 6. w 2011r. I w 2012 r. wymiana okien i drzwi w 95% na nowe i drzwi wejściowych - koszt 78 tys. 7. remont dachu -16.600 zł 8. w 2011 r. wykonanie podestów schodowych w ciągach komunikacyjnych - 19 tys. 9.w 2011 impregnacja wieźby fachowej 14 tys.,remont pokrycia dachowego - koszt 8.100,zł, malowanie pomieszczeń  -koszt 27.300 zł
12.2016 r. remont balkonow, remont pomieszczen - koszt 40 000 z
13. 2016 r. -  remont dachu i kominow remont lukarn 45 000 zł
</t>
  </si>
  <si>
    <t>NOTEBOOK DELL INSPIRON</t>
  </si>
  <si>
    <t xml:space="preserve">myjnia dezynfektor </t>
  </si>
  <si>
    <t>łóżka szpitalne elektryczne 2 szt</t>
  </si>
  <si>
    <t>koncentrator tlenu</t>
  </si>
  <si>
    <t>kabina ugul z osprzętem</t>
  </si>
  <si>
    <t>ssak mercus</t>
  </si>
  <si>
    <t>ergometr ketler</t>
  </si>
  <si>
    <t>serwer fujtsu</t>
  </si>
  <si>
    <t>stacja komputerowa MLS PO2 3 szt</t>
  </si>
  <si>
    <t>monitor LCD 3 szt</t>
  </si>
  <si>
    <t>ul . K.W. Steyera.działki 428/3 i 428/2 i 428/7 , 72-600 Świnoujście</t>
  </si>
  <si>
    <t>Projektor Vivitek</t>
  </si>
  <si>
    <t>Monitor interaktywny</t>
  </si>
  <si>
    <t xml:space="preserve">Telewizor 1 szt. </t>
  </si>
  <si>
    <t>54</t>
  </si>
  <si>
    <t>Komputer z monitorem</t>
  </si>
  <si>
    <t>Skaner OptiSlim 2600</t>
  </si>
  <si>
    <t>Komputer stacjonarny do pracowni komputerowej - 15 szt.</t>
  </si>
  <si>
    <t>Monitor do pracowni komputerowej - 15 szt.</t>
  </si>
  <si>
    <t>Monitor 18,5"</t>
  </si>
  <si>
    <t>Telewizor 50" LG</t>
  </si>
  <si>
    <t>Kserokopiarka Develoip ineo 224 e</t>
  </si>
  <si>
    <t>Serwer telekomunikacyjny (centralka)</t>
  </si>
  <si>
    <t>Telefon/telefax Panasonic</t>
  </si>
  <si>
    <t>Drukarka Brother DCP-7060D</t>
  </si>
  <si>
    <t>Drukarka kolor HP Deskjet 1515</t>
  </si>
  <si>
    <t>Projektor Acer PJx1273</t>
  </si>
  <si>
    <t>Projektor Vivitek Dx881ST</t>
  </si>
  <si>
    <t>Komputer G3240</t>
  </si>
  <si>
    <t>Radioodtwarzacz JVC</t>
  </si>
  <si>
    <t>Komputer FSC 7700</t>
  </si>
  <si>
    <t>Komputer FSC 7701</t>
  </si>
  <si>
    <t>Monitor Philips 18,5"</t>
  </si>
  <si>
    <t>Urzadzenie wielofunkcyjne Brother</t>
  </si>
  <si>
    <t>Projektor Optoma</t>
  </si>
  <si>
    <t>Tablica interaktywna z głośnikami</t>
  </si>
  <si>
    <t>Notebook Toshiba Satelite C55D-A-15k</t>
  </si>
  <si>
    <t>Laptop Dell Laticude</t>
  </si>
  <si>
    <t>48</t>
  </si>
  <si>
    <t>Bumbox z cd/usb Philips</t>
  </si>
  <si>
    <t>Zestaw komputerowy Intel Pentium G3250</t>
  </si>
  <si>
    <t xml:space="preserve">Komputer Dell 790 </t>
  </si>
  <si>
    <t>Drukarka laserowa kolorowa Brother HL-3140cw</t>
  </si>
  <si>
    <t>Tablica interaktywna mobilna AV avtek touchScreen65pro</t>
  </si>
  <si>
    <t>Pływalnia miejska, ul. Żeromskiego 48, 72-600 Świnoujście</t>
  </si>
  <si>
    <t>urządzenie wielofunkcyjne EPSON -drukarka</t>
  </si>
  <si>
    <t>tablica multimedialna</t>
  </si>
  <si>
    <t>drukarka brother DCP</t>
  </si>
  <si>
    <t>drukarka HPL</t>
  </si>
  <si>
    <t>tablica multimedialna Silver 95</t>
  </si>
  <si>
    <t>kserokopiarka MXM 266 W</t>
  </si>
  <si>
    <t>drukarka Laser jet Pro M 203 dw</t>
  </si>
  <si>
    <t>komputer Lenowo 710 251 SH</t>
  </si>
  <si>
    <t>notebook Dez inspiron 5558</t>
  </si>
  <si>
    <t>notebook Delz 5558</t>
  </si>
  <si>
    <t>notebook inspiron 5567</t>
  </si>
  <si>
    <t>notebook</t>
  </si>
  <si>
    <t>zestwa komputerowy</t>
  </si>
  <si>
    <t>23.Szkoła Podstawowa nr 4 z Oddziałami Integracyjnymi</t>
  </si>
  <si>
    <t>136</t>
  </si>
  <si>
    <t>7. Żłobek Miejski</t>
  </si>
  <si>
    <t>19.10.2009-30.12.2009 "Adaptacja internatu Specjalnego Ośrodka Szkolno-Wychowawczego przy Piastowskiej 55 w Świnoujściu na placówkę opiekuńczo-wychowawczą typu interwencyjnego" (remont dokonany przed przejęciem lokalu przez WPOW w Świnoujściu</t>
  </si>
  <si>
    <t>kasa fiskalna Elza</t>
  </si>
  <si>
    <t>NOTEBOOK LENOWO THINKPAD 13</t>
  </si>
  <si>
    <t>tak ujeta w wartości budynku</t>
  </si>
  <si>
    <t>kradziez wyposażenia</t>
  </si>
  <si>
    <t>dewastacja</t>
  </si>
  <si>
    <t>zniszczenie sprzętu elektronicznego</t>
  </si>
  <si>
    <t>uraz ciała wskutek upadku na chodniku</t>
  </si>
  <si>
    <t>zalanie pomieszczeń wskutek pęknięcia rury</t>
  </si>
  <si>
    <t>zalanie pomieszczeń osoby trzeciej</t>
  </si>
  <si>
    <t>Szkoła Podstawowa nr 2</t>
  </si>
  <si>
    <t>kradzież monitoringu</t>
  </si>
  <si>
    <t>uszkodzenie pojazdu wskutek przewrócenia się drzewa</t>
  </si>
  <si>
    <t>kradzież mienia</t>
  </si>
  <si>
    <t>uszkodzenie pojazdu</t>
  </si>
  <si>
    <t>upadek telefonu na posadzke</t>
  </si>
  <si>
    <t>Uszkodzenie budowli wskutek silnego wiatru</t>
  </si>
  <si>
    <t>uszkodzenie mienia osoby trzeciej wskutek przewrócenia się drzewa</t>
  </si>
  <si>
    <t>Centrum Edukacji Zawodowej i Turystyki</t>
  </si>
  <si>
    <t>zalanie mienia wskutek opadów</t>
  </si>
  <si>
    <t>Wartość odtworzeniowa cena za 1 m² pow. użytkowej - 2 600,00zł</t>
  </si>
  <si>
    <t>Garaż nr 205</t>
  </si>
  <si>
    <t>rzeczywista</t>
  </si>
  <si>
    <t>zalanie mienia wskutek pęknięcia rury</t>
  </si>
  <si>
    <t>Zaklad Gospodarki Mieszkaniowej</t>
  </si>
  <si>
    <t>podpalenie toalety</t>
  </si>
  <si>
    <t>uszkodzenie ogrodzenia</t>
  </si>
  <si>
    <t xml:space="preserve">Mienie od ognia i innych zdarzeń losowych </t>
  </si>
  <si>
    <t>zalanie pomieszczeń</t>
  </si>
  <si>
    <t>Wykaz szkodowości na dzień 20.12.2017 r.</t>
  </si>
  <si>
    <t>uszkodzenie dachu</t>
  </si>
  <si>
    <t>OC ogóle</t>
  </si>
  <si>
    <t>uraz ciała wskutek upadku</t>
  </si>
  <si>
    <t>uszkodzenie wiaty</t>
  </si>
  <si>
    <t xml:space="preserve">uszkodzenie pojazdu na drodze </t>
  </si>
  <si>
    <t>Sprzęt elektroniczny od wszystkich ryzyk</t>
  </si>
  <si>
    <t>uszkodzenie sprzętu</t>
  </si>
  <si>
    <t>dewastacja drzwi podczas próby włamania</t>
  </si>
  <si>
    <t>uszkodzenie mienia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</si>
</sst>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d/mm/yyyy"/>
    <numFmt numFmtId="184" formatCode="_-* #,##0\ _z_ł_-;\-* #,##0\ _z_ł_-;_-* &quot;-&quot;??\ _z_ł_-;_-@_-"/>
    <numFmt numFmtId="185" formatCode="0.0"/>
    <numFmt numFmtId="186" formatCode="_-* #,##0.0\ _z_ł_-;\-* #,##0.0\ _z_ł_-;_-* &quot;-&quot;??\ _z_ł_-;_-@_-"/>
    <numFmt numFmtId="187" formatCode="#,##0\ _z_ł"/>
    <numFmt numFmtId="188" formatCode="#,##0_ ;\-#,##0\ "/>
    <numFmt numFmtId="189" formatCode="[$-409]yyyy\-mm\-dd"/>
    <numFmt numFmtId="190" formatCode="0.000"/>
    <numFmt numFmtId="191" formatCode="0.0000"/>
    <numFmt numFmtId="192" formatCode="dd/mm/yyyy"/>
    <numFmt numFmtId="193" formatCode="mmm/yyyy"/>
    <numFmt numFmtId="194" formatCode="[$-415]dddd\,\ d\ mmmm\ yyyy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 CE"/>
      <family val="0"/>
    </font>
    <font>
      <sz val="9"/>
      <name val="Czcionka tekstu podstawowego"/>
      <family val="2"/>
    </font>
    <font>
      <sz val="10"/>
      <name val="Czcionka tekstu podstawowego"/>
      <family val="2"/>
    </font>
    <font>
      <sz val="11"/>
      <name val="Czcionka tekstu podstawowego"/>
      <family val="2"/>
    </font>
    <font>
      <b/>
      <sz val="1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name val="Cambria"/>
      <family val="1"/>
    </font>
    <font>
      <b/>
      <i/>
      <sz val="1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/>
      <top>
        <color indexed="63"/>
      </top>
      <bottom style="medium"/>
    </border>
    <border>
      <left/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3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0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90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32" borderId="10" xfId="54" applyFont="1" applyFill="1" applyBorder="1" applyAlignment="1">
      <alignment horizontal="center" vertical="center"/>
      <protection/>
    </xf>
    <xf numFmtId="0" fontId="1" fillId="32" borderId="10" xfId="54" applyNumberFormat="1" applyFont="1" applyFill="1" applyBorder="1" applyAlignment="1">
      <alignment horizontal="center" vertical="center" wrapText="1"/>
      <protection/>
    </xf>
    <xf numFmtId="44" fontId="1" fillId="32" borderId="10" xfId="54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8" fontId="8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33" borderId="11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168" fontId="0" fillId="0" borderId="0" xfId="0" applyNumberFormat="1" applyFont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168" fontId="1" fillId="36" borderId="10" xfId="0" applyNumberFormat="1" applyFont="1" applyFill="1" applyBorder="1" applyAlignment="1">
      <alignment horizontal="center" vertical="center" wrapText="1"/>
    </xf>
    <xf numFmtId="168" fontId="6" fillId="36" borderId="10" xfId="0" applyNumberFormat="1" applyFont="1" applyFill="1" applyBorder="1" applyAlignment="1">
      <alignment horizontal="center" vertical="center" wrapText="1"/>
    </xf>
    <xf numFmtId="168" fontId="1" fillId="36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8" fontId="8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168" fontId="9" fillId="36" borderId="10" xfId="0" applyNumberFormat="1" applyFont="1" applyFill="1" applyBorder="1" applyAlignment="1">
      <alignment horizontal="center" vertical="center" wrapText="1"/>
    </xf>
    <xf numFmtId="168" fontId="1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184" fontId="0" fillId="0" borderId="10" xfId="42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8" fontId="1" fillId="35" borderId="1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/>
    </xf>
    <xf numFmtId="168" fontId="1" fillId="35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right" vertical="center" wrapText="1"/>
    </xf>
    <xf numFmtId="0" fontId="0" fillId="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1" fillId="33" borderId="13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4" fontId="0" fillId="0" borderId="11" xfId="67" applyFont="1" applyFill="1" applyBorder="1" applyAlignment="1">
      <alignment vertical="center" wrapText="1"/>
    </xf>
    <xf numFmtId="0" fontId="1" fillId="32" borderId="10" xfId="54" applyFont="1" applyFill="1" applyBorder="1" applyAlignment="1">
      <alignment horizontal="right"/>
      <protection/>
    </xf>
    <xf numFmtId="0" fontId="1" fillId="32" borderId="10" xfId="54" applyNumberFormat="1" applyFont="1" applyFill="1" applyBorder="1" applyAlignment="1">
      <alignment horizontal="center"/>
      <protection/>
    </xf>
    <xf numFmtId="44" fontId="1" fillId="32" borderId="10" xfId="54" applyNumberFormat="1" applyFont="1" applyFill="1" applyBorder="1" applyAlignment="1">
      <alignment horizontal="center"/>
      <protection/>
    </xf>
    <xf numFmtId="44" fontId="1" fillId="32" borderId="10" xfId="54" applyNumberFormat="1" applyFont="1" applyFill="1" applyBorder="1" applyAlignment="1">
      <alignment/>
      <protection/>
    </xf>
    <xf numFmtId="44" fontId="0" fillId="32" borderId="10" xfId="69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top" wrapText="1" readingOrder="1"/>
    </xf>
    <xf numFmtId="4" fontId="8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44" fontId="0" fillId="0" borderId="15" xfId="67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43" fontId="0" fillId="37" borderId="10" xfId="42" applyFont="1" applyFill="1" applyBorder="1" applyAlignment="1">
      <alignment horizontal="right" wrapText="1"/>
    </xf>
    <xf numFmtId="0" fontId="0" fillId="37" borderId="0" xfId="0" applyFont="1" applyFill="1" applyBorder="1" applyAlignment="1">
      <alignment horizontal="center"/>
    </xf>
    <xf numFmtId="0" fontId="0" fillId="37" borderId="21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3" xfId="0" applyFont="1" applyFill="1" applyBorder="1" applyAlignment="1">
      <alignment wrapText="1"/>
    </xf>
    <xf numFmtId="2" fontId="11" fillId="37" borderId="10" xfId="0" applyNumberFormat="1" applyFont="1" applyFill="1" applyBorder="1" applyAlignment="1">
      <alignment horizontal="right"/>
    </xf>
    <xf numFmtId="0" fontId="0" fillId="37" borderId="15" xfId="0" applyFont="1" applyFill="1" applyBorder="1" applyAlignment="1">
      <alignment horizontal="center"/>
    </xf>
    <xf numFmtId="43" fontId="0" fillId="37" borderId="15" xfId="42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/>
    </xf>
    <xf numFmtId="2" fontId="1" fillId="36" borderId="20" xfId="42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0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 wrapText="1"/>
    </xf>
    <xf numFmtId="168" fontId="0" fillId="37" borderId="10" xfId="0" applyNumberFormat="1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/>
    </xf>
    <xf numFmtId="168" fontId="0" fillId="37" borderId="10" xfId="0" applyNumberFormat="1" applyFont="1" applyFill="1" applyBorder="1" applyAlignment="1">
      <alignment horizontal="center" vertical="center" wrapText="1"/>
    </xf>
    <xf numFmtId="168" fontId="0" fillId="37" borderId="11" xfId="0" applyNumberFormat="1" applyFont="1" applyFill="1" applyBorder="1" applyAlignment="1">
      <alignment horizontal="right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168" fontId="0" fillId="37" borderId="15" xfId="0" applyNumberFormat="1" applyFont="1" applyFill="1" applyBorder="1" applyAlignment="1">
      <alignment horizontal="right" vertical="center" wrapText="1"/>
    </xf>
    <xf numFmtId="4" fontId="8" fillId="37" borderId="15" xfId="0" applyNumberFormat="1" applyFont="1" applyFill="1" applyBorder="1" applyAlignment="1">
      <alignment horizontal="center" vertical="center" wrapText="1"/>
    </xf>
    <xf numFmtId="168" fontId="1" fillId="37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0" fillId="37" borderId="11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4" fontId="0" fillId="37" borderId="10" xfId="0" applyNumberFormat="1" applyFont="1" applyFill="1" applyBorder="1" applyAlignment="1">
      <alignment horizontal="center" vertical="center" wrapText="1"/>
    </xf>
    <xf numFmtId="4" fontId="0" fillId="37" borderId="16" xfId="0" applyNumberFormat="1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7" xfId="0" applyFont="1" applyFill="1" applyBorder="1" applyAlignment="1">
      <alignment horizontal="center" vertical="center" wrapText="1"/>
    </xf>
    <xf numFmtId="4" fontId="15" fillId="37" borderId="10" xfId="0" applyNumberFormat="1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44" fontId="1" fillId="3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7" borderId="17" xfId="0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84" fontId="0" fillId="0" borderId="15" xfId="42" applyNumberFormat="1" applyFont="1" applyFill="1" applyBorder="1" applyAlignment="1">
      <alignment horizontal="center" vertical="center" wrapText="1"/>
    </xf>
    <xf numFmtId="0" fontId="11" fillId="37" borderId="14" xfId="54" applyFont="1" applyFill="1" applyBorder="1">
      <alignment/>
      <protection/>
    </xf>
    <xf numFmtId="0" fontId="11" fillId="37" borderId="17" xfId="54" applyFill="1" applyBorder="1" applyAlignment="1">
      <alignment horizontal="center"/>
      <protection/>
    </xf>
    <xf numFmtId="0" fontId="20" fillId="37" borderId="17" xfId="54" applyFont="1" applyFill="1" applyBorder="1">
      <alignment/>
      <protection/>
    </xf>
    <xf numFmtId="0" fontId="11" fillId="37" borderId="17" xfId="54" applyFont="1" applyFill="1" applyBorder="1" applyAlignment="1">
      <alignment horizontal="center"/>
      <protection/>
    </xf>
    <xf numFmtId="0" fontId="11" fillId="37" borderId="23" xfId="54" applyFont="1" applyFill="1" applyBorder="1" applyAlignment="1">
      <alignment horizontal="center"/>
      <protection/>
    </xf>
    <xf numFmtId="0" fontId="11" fillId="37" borderId="23" xfId="54" applyFill="1" applyBorder="1" applyAlignment="1">
      <alignment horizontal="center"/>
      <protection/>
    </xf>
    <xf numFmtId="0" fontId="20" fillId="37" borderId="23" xfId="54" applyFont="1" applyFill="1" applyBorder="1">
      <alignment/>
      <protection/>
    </xf>
    <xf numFmtId="0" fontId="11" fillId="37" borderId="24" xfId="54" applyFont="1" applyFill="1" applyBorder="1" applyAlignment="1">
      <alignment horizontal="center"/>
      <protection/>
    </xf>
    <xf numFmtId="0" fontId="11" fillId="37" borderId="25" xfId="54" applyFill="1" applyBorder="1" applyAlignment="1">
      <alignment horizontal="center"/>
      <protection/>
    </xf>
    <xf numFmtId="0" fontId="20" fillId="37" borderId="25" xfId="54" applyFont="1" applyFill="1" applyBorder="1">
      <alignment/>
      <protection/>
    </xf>
    <xf numFmtId="0" fontId="11" fillId="37" borderId="26" xfId="54" applyFont="1" applyFill="1" applyBorder="1" applyAlignment="1">
      <alignment horizontal="center"/>
      <protection/>
    </xf>
    <xf numFmtId="0" fontId="11" fillId="37" borderId="10" xfId="54" applyFont="1" applyFill="1" applyBorder="1" applyAlignment="1">
      <alignment horizontal="center"/>
      <protection/>
    </xf>
    <xf numFmtId="0" fontId="11" fillId="37" borderId="12" xfId="54" applyFont="1" applyFill="1" applyBorder="1" applyAlignment="1">
      <alignment horizontal="center"/>
      <protection/>
    </xf>
    <xf numFmtId="0" fontId="20" fillId="37" borderId="26" xfId="54" applyFont="1" applyFill="1" applyBorder="1">
      <alignment/>
      <protection/>
    </xf>
    <xf numFmtId="0" fontId="20" fillId="37" borderId="10" xfId="54" applyFont="1" applyFill="1" applyBorder="1">
      <alignment/>
      <protection/>
    </xf>
    <xf numFmtId="0" fontId="20" fillId="37" borderId="12" xfId="54" applyFont="1" applyFill="1" applyBorder="1">
      <alignment/>
      <protection/>
    </xf>
    <xf numFmtId="168" fontId="1" fillId="35" borderId="27" xfId="0" applyNumberFormat="1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horizontal="center" vertical="center" wrapText="1"/>
    </xf>
    <xf numFmtId="44" fontId="0" fillId="41" borderId="10" xfId="67" applyFont="1" applyFill="1" applyBorder="1" applyAlignment="1">
      <alignment vertical="center" wrapText="1"/>
    </xf>
    <xf numFmtId="0" fontId="0" fillId="41" borderId="10" xfId="0" applyFont="1" applyFill="1" applyBorder="1" applyAlignment="1">
      <alignment vertical="top" wrapText="1"/>
    </xf>
    <xf numFmtId="0" fontId="0" fillId="41" borderId="0" xfId="0" applyFont="1" applyFill="1" applyAlignment="1">
      <alignment/>
    </xf>
    <xf numFmtId="0" fontId="0" fillId="41" borderId="13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left" vertical="center"/>
    </xf>
    <xf numFmtId="2" fontId="0" fillId="41" borderId="10" xfId="0" applyNumberFormat="1" applyFont="1" applyFill="1" applyBorder="1" applyAlignment="1">
      <alignment horizontal="right" wrapText="1"/>
    </xf>
    <xf numFmtId="0" fontId="0" fillId="41" borderId="10" xfId="0" applyFont="1" applyFill="1" applyBorder="1" applyAlignment="1">
      <alignment horizontal="right" wrapText="1"/>
    </xf>
    <xf numFmtId="0" fontId="0" fillId="41" borderId="10" xfId="0" applyFont="1" applyFill="1" applyBorder="1" applyAlignment="1">
      <alignment/>
    </xf>
    <xf numFmtId="43" fontId="0" fillId="41" borderId="10" xfId="42" applyFont="1" applyFill="1" applyBorder="1" applyAlignment="1">
      <alignment horizontal="right" wrapText="1"/>
    </xf>
    <xf numFmtId="0" fontId="0" fillId="41" borderId="10" xfId="0" applyFont="1" applyFill="1" applyBorder="1" applyAlignment="1">
      <alignment horizontal="left"/>
    </xf>
    <xf numFmtId="0" fontId="0" fillId="41" borderId="10" xfId="0" applyFont="1" applyFill="1" applyBorder="1" applyAlignment="1">
      <alignment wrapText="1"/>
    </xf>
    <xf numFmtId="0" fontId="0" fillId="41" borderId="15" xfId="0" applyFont="1" applyFill="1" applyBorder="1" applyAlignment="1">
      <alignment horizontal="center"/>
    </xf>
    <xf numFmtId="0" fontId="0" fillId="41" borderId="15" xfId="0" applyFont="1" applyFill="1" applyBorder="1" applyAlignment="1">
      <alignment/>
    </xf>
    <xf numFmtId="43" fontId="0" fillId="41" borderId="15" xfId="42" applyFont="1" applyFill="1" applyBorder="1" applyAlignment="1">
      <alignment horizontal="right" wrapText="1"/>
    </xf>
    <xf numFmtId="0" fontId="0" fillId="41" borderId="13" xfId="0" applyFont="1" applyFill="1" applyBorder="1" applyAlignment="1">
      <alignment/>
    </xf>
    <xf numFmtId="0" fontId="0" fillId="41" borderId="11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horizontal="center" vertical="center"/>
    </xf>
    <xf numFmtId="168" fontId="1" fillId="41" borderId="10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44" fontId="0" fillId="41" borderId="11" xfId="67" applyFont="1" applyFill="1" applyBorder="1" applyAlignment="1">
      <alignment vertical="center" wrapText="1"/>
    </xf>
    <xf numFmtId="0" fontId="0" fillId="41" borderId="0" xfId="0" applyFont="1" applyFill="1" applyBorder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41" borderId="10" xfId="0" applyFont="1" applyFill="1" applyBorder="1" applyAlignment="1" quotePrefix="1">
      <alignment horizontal="center" vertical="center" wrapText="1"/>
    </xf>
    <xf numFmtId="0" fontId="8" fillId="41" borderId="10" xfId="0" applyFont="1" applyFill="1" applyBorder="1" applyAlignment="1" quotePrefix="1">
      <alignment horizontal="center" vertical="center" wrapText="1"/>
    </xf>
    <xf numFmtId="0" fontId="0" fillId="41" borderId="10" xfId="0" applyFont="1" applyFill="1" applyBorder="1" applyAlignment="1">
      <alignment horizontal="left" vertical="center" wrapText="1"/>
    </xf>
    <xf numFmtId="168" fontId="0" fillId="41" borderId="10" xfId="0" applyNumberFormat="1" applyFont="1" applyFill="1" applyBorder="1" applyAlignment="1">
      <alignment horizontal="right" vertical="center" wrapText="1"/>
    </xf>
    <xf numFmtId="0" fontId="0" fillId="41" borderId="28" xfId="0" applyFont="1" applyFill="1" applyBorder="1" applyAlignment="1">
      <alignment horizontal="left" vertical="center" wrapText="1"/>
    </xf>
    <xf numFmtId="0" fontId="0" fillId="41" borderId="28" xfId="0" applyFont="1" applyFill="1" applyBorder="1" applyAlignment="1">
      <alignment vertical="center" wrapText="1"/>
    </xf>
    <xf numFmtId="0" fontId="0" fillId="41" borderId="28" xfId="0" applyFill="1" applyBorder="1" applyAlignment="1">
      <alignment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" fontId="0" fillId="41" borderId="10" xfId="0" applyNumberFormat="1" applyFont="1" applyFill="1" applyBorder="1" applyAlignment="1">
      <alignment horizontal="center" vertical="center" wrapText="1"/>
    </xf>
    <xf numFmtId="4" fontId="8" fillId="41" borderId="10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0" fillId="41" borderId="11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168" fontId="8" fillId="41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left" vertical="center" wrapText="1"/>
    </xf>
    <xf numFmtId="0" fontId="0" fillId="41" borderId="17" xfId="0" applyFont="1" applyFill="1" applyBorder="1" applyAlignment="1">
      <alignment horizontal="center" vertical="center" wrapText="1"/>
    </xf>
    <xf numFmtId="44" fontId="0" fillId="41" borderId="17" xfId="67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41" borderId="10" xfId="0" applyFont="1" applyFill="1" applyBorder="1" applyAlignment="1">
      <alignment horizontal="left" vertical="center" wrapText="1"/>
    </xf>
    <xf numFmtId="168" fontId="1" fillId="35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0" fillId="41" borderId="10" xfId="0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44" fontId="0" fillId="0" borderId="0" xfId="67" applyFont="1" applyFill="1" applyAlignment="1">
      <alignment/>
    </xf>
    <xf numFmtId="0" fontId="0" fillId="41" borderId="11" xfId="0" applyFont="1" applyFill="1" applyBorder="1" applyAlignment="1">
      <alignment horizontal="center" vertical="center"/>
    </xf>
    <xf numFmtId="44" fontId="0" fillId="0" borderId="0" xfId="67" applyFont="1" applyAlignment="1">
      <alignment wrapText="1"/>
    </xf>
    <xf numFmtId="0" fontId="1" fillId="42" borderId="12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37" borderId="26" xfId="54" applyFill="1" applyBorder="1" applyAlignment="1">
      <alignment horizontal="center"/>
      <protection/>
    </xf>
    <xf numFmtId="0" fontId="11" fillId="37" borderId="11" xfId="54" applyFont="1" applyFill="1" applyBorder="1" applyAlignment="1">
      <alignment horizontal="center"/>
      <protection/>
    </xf>
    <xf numFmtId="0" fontId="11" fillId="37" borderId="11" xfId="54" applyFill="1" applyBorder="1" applyAlignment="1">
      <alignment horizontal="center"/>
      <protection/>
    </xf>
    <xf numFmtId="0" fontId="20" fillId="37" borderId="11" xfId="54" applyFont="1" applyFill="1" applyBorder="1">
      <alignment/>
      <protection/>
    </xf>
    <xf numFmtId="0" fontId="0" fillId="0" borderId="0" xfId="0" applyNumberFormat="1" applyAlignment="1">
      <alignment horizontal="center" vertical="center"/>
    </xf>
    <xf numFmtId="0" fontId="11" fillId="37" borderId="18" xfId="54" applyFont="1" applyFill="1" applyBorder="1">
      <alignment/>
      <protection/>
    </xf>
    <xf numFmtId="0" fontId="0" fillId="0" borderId="16" xfId="0" applyFont="1" applyFill="1" applyBorder="1" applyAlignment="1">
      <alignment horizontal="center" vertical="center" wrapText="1"/>
    </xf>
    <xf numFmtId="43" fontId="0" fillId="0" borderId="11" xfId="0" applyNumberFormat="1" applyFont="1" applyFill="1" applyBorder="1" applyAlignment="1">
      <alignment horizontal="left" vertical="center" wrapText="1"/>
    </xf>
    <xf numFmtId="43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44" fontId="0" fillId="0" borderId="28" xfId="67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44" fontId="0" fillId="0" borderId="31" xfId="67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vertical="center" wrapText="1"/>
    </xf>
    <xf numFmtId="44" fontId="0" fillId="0" borderId="11" xfId="67" applyFont="1" applyFill="1" applyBorder="1" applyAlignment="1">
      <alignment horizontal="right" vertical="center" wrapText="1"/>
    </xf>
    <xf numFmtId="44" fontId="0" fillId="0" borderId="13" xfId="67" applyFont="1" applyFill="1" applyBorder="1" applyAlignment="1">
      <alignment vertical="center" wrapText="1"/>
    </xf>
    <xf numFmtId="44" fontId="0" fillId="0" borderId="10" xfId="67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44" fontId="0" fillId="0" borderId="28" xfId="67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67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4" fontId="0" fillId="0" borderId="11" xfId="67" applyFont="1" applyFill="1" applyBorder="1" applyAlignment="1">
      <alignment/>
    </xf>
    <xf numFmtId="44" fontId="0" fillId="0" borderId="10" xfId="67" applyFont="1" applyFill="1" applyBorder="1" applyAlignment="1">
      <alignment/>
    </xf>
    <xf numFmtId="0" fontId="0" fillId="0" borderId="10" xfId="0" applyFill="1" applyBorder="1" applyAlignment="1">
      <alignment horizontal="center"/>
    </xf>
    <xf numFmtId="44" fontId="21" fillId="0" borderId="10" xfId="67" applyFont="1" applyFill="1" applyBorder="1" applyAlignment="1">
      <alignment/>
    </xf>
    <xf numFmtId="44" fontId="0" fillId="0" borderId="11" xfId="67" applyFont="1" applyFill="1" applyBorder="1" applyAlignment="1">
      <alignment horizontal="center" vertical="center" wrapText="1"/>
    </xf>
    <xf numFmtId="44" fontId="0" fillId="0" borderId="17" xfId="67" applyFont="1" applyFill="1" applyBorder="1" applyAlignment="1">
      <alignment vertical="center" wrapText="1"/>
    </xf>
    <xf numFmtId="44" fontId="0" fillId="0" borderId="28" xfId="67" applyFont="1" applyFill="1" applyBorder="1" applyAlignment="1">
      <alignment vertical="center" wrapText="1"/>
    </xf>
    <xf numFmtId="44" fontId="0" fillId="0" borderId="28" xfId="67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0" borderId="17" xfId="54" applyFont="1" applyFill="1" applyBorder="1" applyAlignment="1">
      <alignment horizontal="center" vertical="center"/>
      <protection/>
    </xf>
    <xf numFmtId="178" fontId="0" fillId="0" borderId="17" xfId="58" applyNumberFormat="1" applyFont="1" applyFill="1" applyBorder="1" applyAlignment="1">
      <alignment horizontal="center" vertical="center" wrapText="1"/>
      <protection/>
    </xf>
    <xf numFmtId="178" fontId="0" fillId="0" borderId="17" xfId="54" applyNumberFormat="1" applyFont="1" applyFill="1" applyBorder="1" applyAlignment="1">
      <alignment horizontal="center" vertical="center" wrapText="1"/>
      <protection/>
    </xf>
    <xf numFmtId="49" fontId="0" fillId="0" borderId="10" xfId="69" applyNumberFormat="1" applyFont="1" applyFill="1" applyBorder="1" applyAlignment="1">
      <alignment horizontal="center" vertical="center"/>
    </xf>
    <xf numFmtId="178" fontId="0" fillId="0" borderId="32" xfId="54" applyNumberFormat="1" applyFont="1" applyFill="1" applyBorder="1" applyAlignment="1">
      <alignment horizontal="center"/>
      <protection/>
    </xf>
    <xf numFmtId="44" fontId="0" fillId="0" borderId="11" xfId="67" applyFont="1" applyFill="1" applyBorder="1" applyAlignment="1">
      <alignment/>
    </xf>
    <xf numFmtId="0" fontId="0" fillId="0" borderId="11" xfId="0" applyFill="1" applyBorder="1" applyAlignment="1">
      <alignment horizontal="center"/>
    </xf>
    <xf numFmtId="178" fontId="0" fillId="0" borderId="17" xfId="54" applyNumberFormat="1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vertical="center" wrapText="1"/>
      <protection/>
    </xf>
    <xf numFmtId="44" fontId="0" fillId="0" borderId="10" xfId="67" applyFont="1" applyFill="1" applyBorder="1" applyAlignment="1">
      <alignment/>
    </xf>
    <xf numFmtId="44" fontId="0" fillId="0" borderId="21" xfId="67" applyFont="1" applyFill="1" applyBorder="1" applyAlignment="1">
      <alignment horizontal="right" vertical="center" wrapText="1"/>
    </xf>
    <xf numFmtId="44" fontId="0" fillId="0" borderId="10" xfId="67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44" fontId="0" fillId="0" borderId="13" xfId="67" applyFont="1" applyFill="1" applyBorder="1" applyAlignment="1">
      <alignment vertical="top" wrapText="1"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7" xfId="54" applyFont="1" applyFill="1" applyBorder="1" applyAlignment="1">
      <alignment horizontal="left" vertical="center" wrapText="1"/>
      <protection/>
    </xf>
    <xf numFmtId="0" fontId="0" fillId="0" borderId="10" xfId="69" applyNumberFormat="1" applyFont="1" applyFill="1" applyBorder="1" applyAlignment="1">
      <alignment horizontal="center" vertical="center" wrapText="1"/>
    </xf>
    <xf numFmtId="44" fontId="0" fillId="0" borderId="10" xfId="69" applyFont="1" applyFill="1" applyBorder="1" applyAlignment="1">
      <alignment horizontal="center" vertical="center" wrapText="1"/>
    </xf>
    <xf numFmtId="178" fontId="0" fillId="0" borderId="17" xfId="54" applyNumberFormat="1" applyFont="1" applyFill="1" applyBorder="1" applyAlignment="1">
      <alignment horizontal="right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179" fontId="0" fillId="0" borderId="15" xfId="54" applyNumberFormat="1" applyFont="1" applyFill="1" applyBorder="1" applyAlignment="1">
      <alignment horizontal="center" vertical="center" wrapText="1"/>
      <protection/>
    </xf>
    <xf numFmtId="0" fontId="0" fillId="0" borderId="15" xfId="69" applyNumberFormat="1" applyFont="1" applyFill="1" applyBorder="1" applyAlignment="1">
      <alignment horizontal="center" vertical="center" wrapText="1"/>
    </xf>
    <xf numFmtId="44" fontId="0" fillId="0" borderId="15" xfId="69" applyFont="1" applyFill="1" applyBorder="1" applyAlignment="1">
      <alignment horizontal="center" vertical="center" wrapText="1"/>
    </xf>
    <xf numFmtId="44" fontId="0" fillId="0" borderId="15" xfId="69" applyFont="1" applyFill="1" applyBorder="1" applyAlignment="1">
      <alignment horizontal="right" vertical="center" wrapText="1"/>
    </xf>
    <xf numFmtId="178" fontId="0" fillId="0" borderId="33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67" applyFont="1" applyFill="1" applyBorder="1" applyAlignment="1">
      <alignment horizontal="left" vertical="center" wrapText="1"/>
    </xf>
    <xf numFmtId="44" fontId="4" fillId="0" borderId="10" xfId="58" applyNumberFormat="1" applyFont="1" applyFill="1" applyBorder="1" applyAlignment="1">
      <alignment horizontal="center" vertical="center" wrapText="1"/>
      <protection/>
    </xf>
    <xf numFmtId="44" fontId="0" fillId="0" borderId="10" xfId="54" applyNumberFormat="1" applyFont="1" applyFill="1" applyBorder="1" applyAlignment="1">
      <alignment horizontal="center" vertical="center" wrapText="1"/>
      <protection/>
    </xf>
    <xf numFmtId="44" fontId="0" fillId="0" borderId="10" xfId="69" applyFont="1" applyFill="1" applyBorder="1" applyAlignment="1">
      <alignment horizontal="center" vertical="center"/>
    </xf>
    <xf numFmtId="44" fontId="0" fillId="0" borderId="10" xfId="69" applyFont="1" applyFill="1" applyBorder="1" applyAlignment="1">
      <alignment vertical="center"/>
    </xf>
    <xf numFmtId="178" fontId="0" fillId="0" borderId="10" xfId="54" applyNumberFormat="1" applyFont="1" applyFill="1" applyBorder="1" applyAlignment="1">
      <alignment horizontal="center" vertical="center"/>
      <protection/>
    </xf>
    <xf numFmtId="179" fontId="4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7" xfId="54" applyFont="1" applyFill="1" applyBorder="1" applyAlignment="1">
      <alignment horizontal="left" vertical="center"/>
      <protection/>
    </xf>
    <xf numFmtId="178" fontId="0" fillId="0" borderId="17" xfId="58" applyNumberFormat="1" applyFont="1" applyFill="1" applyBorder="1" applyAlignment="1">
      <alignment horizontal="right" vertical="center" wrapText="1"/>
      <protection/>
    </xf>
    <xf numFmtId="44" fontId="0" fillId="0" borderId="17" xfId="69" applyFont="1" applyFill="1" applyBorder="1" applyAlignment="1">
      <alignment vertical="center"/>
    </xf>
    <xf numFmtId="178" fontId="0" fillId="0" borderId="17" xfId="54" applyNumberFormat="1" applyFont="1" applyFill="1" applyBorder="1">
      <alignment/>
      <protection/>
    </xf>
    <xf numFmtId="0" fontId="0" fillId="0" borderId="10" xfId="54" applyFont="1" applyFill="1" applyBorder="1" applyAlignment="1">
      <alignment horizontal="left" vertical="center"/>
      <protection/>
    </xf>
    <xf numFmtId="179" fontId="0" fillId="0" borderId="10" xfId="54" applyNumberFormat="1" applyFont="1" applyFill="1" applyBorder="1" applyAlignment="1">
      <alignment horizontal="right" vertical="center" wrapText="1"/>
      <protection/>
    </xf>
    <xf numFmtId="188" fontId="0" fillId="0" borderId="10" xfId="58" applyNumberFormat="1" applyFont="1" applyFill="1" applyBorder="1" applyAlignment="1">
      <alignment horizontal="center" vertical="center" wrapText="1"/>
      <protection/>
    </xf>
    <xf numFmtId="178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69" applyNumberFormat="1" applyFont="1" applyFill="1" applyBorder="1" applyAlignment="1">
      <alignment horizontal="center" vertical="center"/>
    </xf>
    <xf numFmtId="178" fontId="0" fillId="0" borderId="10" xfId="54" applyNumberFormat="1" applyFont="1" applyFill="1" applyBorder="1" applyAlignment="1">
      <alignment horizontal="center" wrapText="1"/>
      <protection/>
    </xf>
    <xf numFmtId="188" fontId="1" fillId="0" borderId="10" xfId="58" applyNumberFormat="1" applyFont="1" applyFill="1" applyBorder="1" applyAlignment="1">
      <alignment horizontal="center" vertical="center" wrapText="1"/>
      <protection/>
    </xf>
    <xf numFmtId="0" fontId="0" fillId="42" borderId="34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41" borderId="10" xfId="0" applyFont="1" applyFill="1" applyBorder="1" applyAlignment="1">
      <alignment horizontal="center" vertical="center"/>
    </xf>
    <xf numFmtId="44" fontId="0" fillId="41" borderId="10" xfId="67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top" wrapText="1"/>
    </xf>
    <xf numFmtId="8" fontId="0" fillId="0" borderId="10" xfId="67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44" fontId="0" fillId="0" borderId="13" xfId="67" applyFont="1" applyFill="1" applyBorder="1" applyAlignment="1">
      <alignment horizontal="left" vertical="center" wrapText="1"/>
    </xf>
    <xf numFmtId="44" fontId="1" fillId="32" borderId="0" xfId="54" applyNumberFormat="1" applyFont="1" applyFill="1" applyBorder="1" applyAlignment="1">
      <alignment horizontal="center"/>
      <protection/>
    </xf>
    <xf numFmtId="44" fontId="1" fillId="42" borderId="0" xfId="54" applyNumberFormat="1" applyFont="1" applyFill="1" applyBorder="1" applyAlignment="1">
      <alignment horizontal="center"/>
      <protection/>
    </xf>
    <xf numFmtId="44" fontId="0" fillId="42" borderId="0" xfId="69" applyFont="1" applyFill="1" applyBorder="1" applyAlignment="1">
      <alignment horizontal="center" vertical="center"/>
    </xf>
    <xf numFmtId="0" fontId="1" fillId="32" borderId="0" xfId="54" applyNumberFormat="1" applyFont="1" applyFill="1" applyBorder="1" applyAlignment="1">
      <alignment horizontal="center"/>
      <protection/>
    </xf>
    <xf numFmtId="0" fontId="1" fillId="42" borderId="10" xfId="54" applyFont="1" applyFill="1" applyBorder="1" applyAlignment="1">
      <alignment horizontal="center" vertical="center"/>
      <protection/>
    </xf>
    <xf numFmtId="44" fontId="1" fillId="42" borderId="15" xfId="54" applyNumberFormat="1" applyFont="1" applyFill="1" applyBorder="1" applyAlignment="1">
      <alignment/>
      <protection/>
    </xf>
    <xf numFmtId="44" fontId="1" fillId="32" borderId="11" xfId="54" applyNumberFormat="1" applyFont="1" applyFill="1" applyBorder="1" applyAlignment="1">
      <alignment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44" fontId="0" fillId="0" borderId="10" xfId="54" applyNumberFormat="1" applyFont="1" applyFill="1" applyBorder="1" applyAlignment="1">
      <alignment vertical="center" wrapText="1"/>
      <protection/>
    </xf>
    <xf numFmtId="44" fontId="0" fillId="0" borderId="28" xfId="67" applyFont="1" applyFill="1" applyBorder="1" applyAlignment="1">
      <alignment horizontal="right" vertical="center" wrapText="1"/>
    </xf>
    <xf numFmtId="0" fontId="0" fillId="43" borderId="0" xfId="0" applyFont="1" applyFill="1" applyBorder="1" applyAlignment="1">
      <alignment horizontal="center" vertical="center"/>
    </xf>
    <xf numFmtId="0" fontId="0" fillId="43" borderId="0" xfId="0" applyFont="1" applyFill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44" fontId="0" fillId="0" borderId="15" xfId="67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44" fontId="0" fillId="0" borderId="13" xfId="67" applyFont="1" applyFill="1" applyBorder="1" applyAlignment="1">
      <alignment vertical="center" wrapText="1"/>
    </xf>
    <xf numFmtId="44" fontId="0" fillId="0" borderId="27" xfId="67" applyFont="1" applyFill="1" applyBorder="1" applyAlignment="1">
      <alignment vertical="center" wrapText="1"/>
    </xf>
    <xf numFmtId="4" fontId="8" fillId="0" borderId="11" xfId="56" applyNumberFormat="1" applyFont="1" applyFill="1" applyBorder="1" applyAlignment="1">
      <alignment horizontal="center" vertical="center" wrapText="1"/>
      <protection/>
    </xf>
    <xf numFmtId="4" fontId="8" fillId="0" borderId="10" xfId="56" applyNumberFormat="1" applyFont="1" applyFill="1" applyBorder="1" applyAlignment="1">
      <alignment horizontal="center" vertical="center" wrapText="1"/>
      <protection/>
    </xf>
    <xf numFmtId="0" fontId="0" fillId="0" borderId="13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horizontal="right" vertical="center" wrapText="1"/>
      <protection/>
    </xf>
    <xf numFmtId="44" fontId="0" fillId="0" borderId="13" xfId="67" applyFont="1" applyFill="1" applyBorder="1" applyAlignment="1">
      <alignment horizontal="center" vertical="center" wrapText="1"/>
    </xf>
    <xf numFmtId="0" fontId="20" fillId="37" borderId="19" xfId="54" applyFont="1" applyFill="1" applyBorder="1">
      <alignment/>
      <protection/>
    </xf>
    <xf numFmtId="0" fontId="11" fillId="37" borderId="19" xfId="54" applyFont="1" applyFill="1" applyBorder="1" applyAlignment="1">
      <alignment horizontal="center"/>
      <protection/>
    </xf>
    <xf numFmtId="0" fontId="11" fillId="37" borderId="36" xfId="54" applyFont="1" applyFill="1" applyBorder="1">
      <alignment/>
      <protection/>
    </xf>
    <xf numFmtId="0" fontId="11" fillId="37" borderId="37" xfId="54" applyFont="1" applyFill="1" applyBorder="1">
      <alignment/>
      <protection/>
    </xf>
    <xf numFmtId="0" fontId="18" fillId="42" borderId="15" xfId="54" applyFont="1" applyFill="1" applyBorder="1" applyAlignment="1">
      <alignment horizontal="center" vertical="center" wrapText="1"/>
      <protection/>
    </xf>
    <xf numFmtId="0" fontId="11" fillId="37" borderId="15" xfId="54" applyFont="1" applyFill="1" applyBorder="1">
      <alignment/>
      <protection/>
    </xf>
    <xf numFmtId="0" fontId="11" fillId="37" borderId="34" xfId="54" applyFont="1" applyFill="1" applyBorder="1">
      <alignment/>
      <protection/>
    </xf>
    <xf numFmtId="0" fontId="20" fillId="44" borderId="26" xfId="54" applyFont="1" applyFill="1" applyBorder="1">
      <alignment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21" xfId="67" applyFont="1" applyFill="1" applyBorder="1" applyAlignment="1">
      <alignment vertical="center"/>
    </xf>
    <xf numFmtId="49" fontId="0" fillId="0" borderId="10" xfId="67" applyNumberFormat="1" applyFont="1" applyFill="1" applyBorder="1" applyAlignment="1">
      <alignment vertical="center" wrapText="1"/>
    </xf>
    <xf numFmtId="44" fontId="0" fillId="0" borderId="13" xfId="67" applyFont="1" applyFill="1" applyBorder="1" applyAlignment="1">
      <alignment horizontal="center" vertical="center" wrapText="1"/>
    </xf>
    <xf numFmtId="44" fontId="0" fillId="0" borderId="13" xfId="67" applyFont="1" applyFill="1" applyBorder="1" applyAlignment="1">
      <alignment horizontal="center" vertical="center" wrapText="1"/>
    </xf>
    <xf numFmtId="44" fontId="0" fillId="0" borderId="21" xfId="67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right" vertical="center"/>
    </xf>
    <xf numFmtId="43" fontId="0" fillId="0" borderId="13" xfId="42" applyFont="1" applyFill="1" applyBorder="1" applyAlignment="1">
      <alignment horizontal="right" vertical="center" wrapText="1"/>
    </xf>
    <xf numFmtId="43" fontId="0" fillId="0" borderId="21" xfId="42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/>
    </xf>
    <xf numFmtId="184" fontId="0" fillId="0" borderId="10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8" fillId="42" borderId="21" xfId="54" applyFont="1" applyFill="1" applyBorder="1" applyAlignment="1">
      <alignment horizontal="center" vertical="center" wrapText="1"/>
      <protection/>
    </xf>
    <xf numFmtId="0" fontId="11" fillId="37" borderId="39" xfId="54" applyFont="1" applyFill="1" applyBorder="1">
      <alignment/>
      <protection/>
    </xf>
    <xf numFmtId="0" fontId="11" fillId="37" borderId="10" xfId="54" applyFill="1" applyBorder="1" applyAlignment="1">
      <alignment horizontal="center"/>
      <protection/>
    </xf>
    <xf numFmtId="0" fontId="11" fillId="37" borderId="38" xfId="54" applyFont="1" applyFill="1" applyBorder="1">
      <alignment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8" fontId="27" fillId="0" borderId="0" xfId="0" applyNumberFormat="1" applyFont="1" applyAlignment="1">
      <alignment/>
    </xf>
    <xf numFmtId="0" fontId="28" fillId="35" borderId="36" xfId="0" applyFont="1" applyFill="1" applyBorder="1" applyAlignment="1">
      <alignment horizontal="center" vertical="center"/>
    </xf>
    <xf numFmtId="0" fontId="28" fillId="35" borderId="26" xfId="0" applyNumberFormat="1" applyFont="1" applyFill="1" applyBorder="1" applyAlignment="1">
      <alignment horizontal="center" vertical="center" wrapText="1"/>
    </xf>
    <xf numFmtId="14" fontId="28" fillId="35" borderId="26" xfId="0" applyNumberFormat="1" applyFont="1" applyFill="1" applyBorder="1" applyAlignment="1">
      <alignment horizontal="center" vertical="center"/>
    </xf>
    <xf numFmtId="168" fontId="28" fillId="35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vertical="center" wrapText="1"/>
    </xf>
    <xf numFmtId="14" fontId="29" fillId="0" borderId="10" xfId="0" applyNumberFormat="1" applyFont="1" applyFill="1" applyBorder="1" applyAlignment="1">
      <alignment horizontal="center" vertical="center"/>
    </xf>
    <xf numFmtId="168" fontId="28" fillId="0" borderId="4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4" fontId="29" fillId="0" borderId="15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vertical="center" wrapText="1"/>
    </xf>
    <xf numFmtId="168" fontId="28" fillId="0" borderId="42" xfId="0" applyNumberFormat="1" applyFont="1" applyFill="1" applyBorder="1" applyAlignment="1">
      <alignment vertical="center"/>
    </xf>
    <xf numFmtId="0" fontId="29" fillId="0" borderId="15" xfId="0" applyNumberFormat="1" applyFont="1" applyFill="1" applyBorder="1" applyAlignment="1">
      <alignment horizontal="left" vertical="center" wrapText="1"/>
    </xf>
    <xf numFmtId="168" fontId="28" fillId="36" borderId="43" xfId="0" applyNumberFormat="1" applyFont="1" applyFill="1" applyBorder="1" applyAlignment="1">
      <alignment horizontal="right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62" fillId="0" borderId="10" xfId="57" applyNumberFormat="1" applyFill="1" applyBorder="1" applyAlignment="1">
      <alignment horizontal="left" vertical="center" wrapText="1"/>
      <protection/>
    </xf>
    <xf numFmtId="0" fontId="62" fillId="0" borderId="10" xfId="57" applyNumberFormat="1" applyFill="1" applyBorder="1" applyAlignment="1">
      <alignment horizontal="left"/>
      <protection/>
    </xf>
    <xf numFmtId="0" fontId="62" fillId="0" borderId="10" xfId="57" applyNumberFormat="1" applyFill="1" applyBorder="1" applyAlignment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68" fontId="29" fillId="0" borderId="0" xfId="0" applyNumberFormat="1" applyFont="1" applyFill="1" applyBorder="1" applyAlignment="1">
      <alignment horizontal="right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/>
    </xf>
    <xf numFmtId="168" fontId="28" fillId="0" borderId="41" xfId="0" applyNumberFormat="1" applyFont="1" applyFill="1" applyBorder="1" applyAlignment="1">
      <alignment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left" vertical="center" wrapText="1"/>
    </xf>
    <xf numFmtId="14" fontId="48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8" fillId="35" borderId="36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left" vertical="center" wrapText="1"/>
    </xf>
    <xf numFmtId="168" fontId="29" fillId="0" borderId="10" xfId="0" applyNumberFormat="1" applyFont="1" applyBorder="1" applyAlignment="1">
      <alignment horizontal="right" vertical="center"/>
    </xf>
    <xf numFmtId="0" fontId="28" fillId="35" borderId="34" xfId="0" applyFont="1" applyFill="1" applyBorder="1" applyAlignment="1">
      <alignment horizontal="left" vertical="center" wrapText="1"/>
    </xf>
    <xf numFmtId="168" fontId="28" fillId="35" borderId="10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horizontal="center" vertical="center"/>
    </xf>
    <xf numFmtId="0" fontId="0" fillId="0" borderId="10" xfId="5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0" fillId="37" borderId="15" xfId="54" applyFont="1" applyFill="1" applyBorder="1">
      <alignment/>
      <protection/>
    </xf>
    <xf numFmtId="0" fontId="11" fillId="37" borderId="15" xfId="54" applyFont="1" applyFill="1" applyBorder="1" applyAlignment="1">
      <alignment horizontal="center"/>
      <protection/>
    </xf>
    <xf numFmtId="0" fontId="11" fillId="37" borderId="10" xfId="54" applyFont="1" applyFill="1" applyBorder="1">
      <alignment/>
      <protection/>
    </xf>
    <xf numFmtId="4" fontId="11" fillId="0" borderId="28" xfId="54" applyNumberFormat="1" applyFill="1" applyBorder="1">
      <alignment/>
      <protection/>
    </xf>
    <xf numFmtId="4" fontId="11" fillId="0" borderId="44" xfId="54" applyNumberFormat="1" applyFill="1" applyBorder="1">
      <alignment/>
      <protection/>
    </xf>
    <xf numFmtId="4" fontId="11" fillId="0" borderId="25" xfId="54" applyNumberFormat="1" applyFill="1" applyBorder="1">
      <alignment/>
      <protection/>
    </xf>
    <xf numFmtId="4" fontId="11" fillId="0" borderId="26" xfId="54" applyNumberFormat="1" applyFill="1" applyBorder="1">
      <alignment/>
      <protection/>
    </xf>
    <xf numFmtId="4" fontId="11" fillId="0" borderId="12" xfId="54" applyNumberFormat="1" applyFill="1" applyBorder="1">
      <alignment/>
      <protection/>
    </xf>
    <xf numFmtId="4" fontId="11" fillId="0" borderId="11" xfId="54" applyNumberFormat="1" applyFill="1" applyBorder="1">
      <alignment/>
      <protection/>
    </xf>
    <xf numFmtId="4" fontId="11" fillId="0" borderId="10" xfId="54" applyNumberFormat="1" applyFill="1" applyBorder="1">
      <alignment/>
      <protection/>
    </xf>
    <xf numFmtId="4" fontId="11" fillId="0" borderId="15" xfId="54" applyNumberFormat="1" applyFill="1" applyBorder="1">
      <alignment/>
      <protection/>
    </xf>
    <xf numFmtId="4" fontId="11" fillId="0" borderId="19" xfId="54" applyNumberFormat="1" applyFill="1" applyBorder="1">
      <alignment/>
      <protection/>
    </xf>
    <xf numFmtId="4" fontId="11" fillId="0" borderId="45" xfId="54" applyNumberFormat="1" applyFill="1" applyBorder="1">
      <alignment/>
      <protection/>
    </xf>
    <xf numFmtId="4" fontId="11" fillId="0" borderId="46" xfId="54" applyNumberFormat="1" applyFill="1" applyBorder="1">
      <alignment/>
      <protection/>
    </xf>
    <xf numFmtId="0" fontId="19" fillId="42" borderId="15" xfId="54" applyFont="1" applyFill="1" applyBorder="1" applyAlignment="1">
      <alignment horizontal="center" vertical="center" wrapText="1"/>
      <protection/>
    </xf>
    <xf numFmtId="0" fontId="18" fillId="42" borderId="15" xfId="54" applyNumberFormat="1" applyFont="1" applyFill="1" applyBorder="1" applyAlignment="1">
      <alignment horizontal="center" vertical="center" wrapText="1"/>
      <protection/>
    </xf>
    <xf numFmtId="4" fontId="11" fillId="0" borderId="47" xfId="54" applyNumberFormat="1" applyFill="1" applyBorder="1">
      <alignment/>
      <protection/>
    </xf>
    <xf numFmtId="0" fontId="21" fillId="37" borderId="25" xfId="54" applyFont="1" applyFill="1" applyBorder="1" applyAlignment="1">
      <alignment horizontal="center"/>
      <protection/>
    </xf>
    <xf numFmtId="0" fontId="21" fillId="37" borderId="28" xfId="54" applyFont="1" applyFill="1" applyBorder="1" applyAlignment="1">
      <alignment horizontal="center"/>
      <protection/>
    </xf>
    <xf numFmtId="0" fontId="21" fillId="37" borderId="44" xfId="54" applyFont="1" applyFill="1" applyBorder="1" applyAlignment="1">
      <alignment horizontal="center"/>
      <protection/>
    </xf>
    <xf numFmtId="49" fontId="21" fillId="37" borderId="26" xfId="54" applyNumberFormat="1" applyFont="1" applyFill="1" applyBorder="1" applyAlignment="1">
      <alignment horizontal="center"/>
      <protection/>
    </xf>
    <xf numFmtId="49" fontId="21" fillId="37" borderId="12" xfId="54" applyNumberFormat="1" applyFont="1" applyFill="1" applyBorder="1" applyAlignment="1">
      <alignment horizontal="center"/>
      <protection/>
    </xf>
    <xf numFmtId="49" fontId="21" fillId="37" borderId="11" xfId="54" applyNumberFormat="1" applyFont="1" applyFill="1" applyBorder="1" applyAlignment="1">
      <alignment horizontal="center"/>
      <protection/>
    </xf>
    <xf numFmtId="49" fontId="21" fillId="37" borderId="10" xfId="54" applyNumberFormat="1" applyFont="1" applyFill="1" applyBorder="1" applyAlignment="1">
      <alignment horizontal="center"/>
      <protection/>
    </xf>
    <xf numFmtId="49" fontId="21" fillId="37" borderId="15" xfId="54" applyNumberFormat="1" applyFont="1" applyFill="1" applyBorder="1" applyAlignment="1">
      <alignment horizontal="center"/>
      <protection/>
    </xf>
    <xf numFmtId="49" fontId="21" fillId="37" borderId="19" xfId="54" applyNumberFormat="1" applyFont="1" applyFill="1" applyBorder="1" applyAlignment="1">
      <alignment horizontal="center"/>
      <protection/>
    </xf>
    <xf numFmtId="0" fontId="21" fillId="37" borderId="10" xfId="54" applyFont="1" applyFill="1" applyBorder="1" applyAlignment="1">
      <alignment horizontal="center"/>
      <protection/>
    </xf>
    <xf numFmtId="0" fontId="20" fillId="44" borderId="10" xfId="54" applyFont="1" applyFill="1" applyBorder="1">
      <alignment/>
      <protection/>
    </xf>
    <xf numFmtId="0" fontId="21" fillId="44" borderId="10" xfId="54" applyFont="1" applyFill="1" applyBorder="1" applyAlignment="1">
      <alignment horizontal="center"/>
      <protection/>
    </xf>
    <xf numFmtId="0" fontId="11" fillId="37" borderId="11" xfId="54" applyFont="1" applyFill="1" applyBorder="1">
      <alignment/>
      <protection/>
    </xf>
    <xf numFmtId="0" fontId="21" fillId="37" borderId="19" xfId="54" applyFont="1" applyFill="1" applyBorder="1" applyAlignment="1">
      <alignment horizontal="center"/>
      <protection/>
    </xf>
    <xf numFmtId="4" fontId="22" fillId="0" borderId="19" xfId="54" applyNumberFormat="1" applyFont="1" applyFill="1" applyBorder="1" applyAlignment="1">
      <alignment horizontal="center" vertical="center"/>
      <protection/>
    </xf>
    <xf numFmtId="0" fontId="21" fillId="37" borderId="26" xfId="54" applyFont="1" applyFill="1" applyBorder="1" applyAlignment="1">
      <alignment horizontal="center"/>
      <protection/>
    </xf>
    <xf numFmtId="0" fontId="20" fillId="44" borderId="12" xfId="54" applyFont="1" applyFill="1" applyBorder="1">
      <alignment/>
      <protection/>
    </xf>
    <xf numFmtId="0" fontId="21" fillId="44" borderId="12" xfId="54" applyFont="1" applyFill="1" applyBorder="1" applyAlignment="1">
      <alignment horizontal="center"/>
      <protection/>
    </xf>
    <xf numFmtId="0" fontId="11" fillId="0" borderId="19" xfId="54" applyNumberFormat="1" applyFill="1" applyBorder="1" applyAlignment="1">
      <alignment horizontal="center" vertical="center"/>
      <protection/>
    </xf>
    <xf numFmtId="0" fontId="11" fillId="0" borderId="48" xfId="54" applyNumberFormat="1" applyFill="1" applyBorder="1" applyAlignment="1">
      <alignment horizontal="center" vertical="center"/>
      <protection/>
    </xf>
    <xf numFmtId="0" fontId="11" fillId="0" borderId="49" xfId="54" applyNumberFormat="1" applyFill="1" applyBorder="1" applyAlignment="1">
      <alignment horizontal="center" vertical="center"/>
      <protection/>
    </xf>
    <xf numFmtId="0" fontId="11" fillId="0" borderId="26" xfId="54" applyNumberFormat="1" applyFill="1" applyBorder="1" applyAlignment="1">
      <alignment horizontal="center" vertical="center"/>
      <protection/>
    </xf>
    <xf numFmtId="0" fontId="11" fillId="0" borderId="12" xfId="54" applyNumberFormat="1" applyFill="1" applyBorder="1" applyAlignment="1">
      <alignment horizontal="center" vertical="center"/>
      <protection/>
    </xf>
    <xf numFmtId="0" fontId="11" fillId="0" borderId="10" xfId="54" applyNumberFormat="1" applyFill="1" applyBorder="1" applyAlignment="1">
      <alignment horizontal="center" vertical="center"/>
      <protection/>
    </xf>
    <xf numFmtId="0" fontId="21" fillId="45" borderId="10" xfId="54" applyFont="1" applyFill="1" applyBorder="1" applyAlignment="1">
      <alignment horizontal="center"/>
      <protection/>
    </xf>
    <xf numFmtId="0" fontId="20" fillId="46" borderId="10" xfId="54" applyFont="1" applyFill="1" applyBorder="1">
      <alignment/>
      <protection/>
    </xf>
    <xf numFmtId="49" fontId="21" fillId="46" borderId="10" xfId="54" applyNumberFormat="1" applyFont="1" applyFill="1" applyBorder="1" applyAlignment="1">
      <alignment horizontal="center"/>
      <protection/>
    </xf>
    <xf numFmtId="0" fontId="20" fillId="47" borderId="10" xfId="54" applyFont="1" applyFill="1" applyBorder="1">
      <alignment/>
      <protection/>
    </xf>
    <xf numFmtId="49" fontId="21" fillId="47" borderId="10" xfId="54" applyNumberFormat="1" applyFont="1" applyFill="1" applyBorder="1" applyAlignment="1">
      <alignment horizontal="center"/>
      <protection/>
    </xf>
    <xf numFmtId="0" fontId="23" fillId="46" borderId="10" xfId="54" applyFont="1" applyFill="1" applyBorder="1">
      <alignment/>
      <protection/>
    </xf>
    <xf numFmtId="49" fontId="24" fillId="46" borderId="10" xfId="54" applyNumberFormat="1" applyFont="1" applyFill="1" applyBorder="1" applyAlignment="1">
      <alignment horizontal="center"/>
      <protection/>
    </xf>
    <xf numFmtId="4" fontId="25" fillId="0" borderId="10" xfId="54" applyNumberFormat="1" applyFont="1" applyFill="1" applyBorder="1">
      <alignment/>
      <protection/>
    </xf>
    <xf numFmtId="0" fontId="20" fillId="45" borderId="10" xfId="54" applyFont="1" applyFill="1" applyBorder="1">
      <alignment/>
      <protection/>
    </xf>
    <xf numFmtId="49" fontId="21" fillId="45" borderId="10" xfId="54" applyNumberFormat="1" applyFont="1" applyFill="1" applyBorder="1" applyAlignment="1">
      <alignment horizontal="center"/>
      <protection/>
    </xf>
    <xf numFmtId="0" fontId="21" fillId="37" borderId="12" xfId="54" applyFont="1" applyFill="1" applyBorder="1" applyAlignment="1">
      <alignment horizontal="center"/>
      <protection/>
    </xf>
    <xf numFmtId="0" fontId="21" fillId="45" borderId="19" xfId="54" applyFont="1" applyFill="1" applyBorder="1" applyAlignment="1">
      <alignment horizontal="center"/>
      <protection/>
    </xf>
    <xf numFmtId="4" fontId="1" fillId="0" borderId="19" xfId="0" applyNumberFormat="1" applyFont="1" applyFill="1" applyBorder="1" applyAlignment="1">
      <alignment horizontal="center" vertical="center" wrapText="1"/>
    </xf>
    <xf numFmtId="0" fontId="11" fillId="37" borderId="12" xfId="54" applyFill="1" applyBorder="1" applyAlignment="1">
      <alignment horizontal="center"/>
      <protection/>
    </xf>
    <xf numFmtId="0" fontId="11" fillId="37" borderId="19" xfId="54" applyFill="1" applyBorder="1" applyAlignment="1">
      <alignment horizontal="center"/>
      <protection/>
    </xf>
    <xf numFmtId="0" fontId="20" fillId="48" borderId="19" xfId="54" applyFont="1" applyFill="1" applyBorder="1">
      <alignment/>
      <protection/>
    </xf>
    <xf numFmtId="49" fontId="21" fillId="48" borderId="19" xfId="54" applyNumberFormat="1" applyFont="1" applyFill="1" applyBorder="1" applyAlignment="1">
      <alignment horizontal="center"/>
      <protection/>
    </xf>
    <xf numFmtId="49" fontId="21" fillId="44" borderId="26" xfId="54" applyNumberFormat="1" applyFont="1" applyFill="1" applyBorder="1" applyAlignment="1">
      <alignment horizontal="center"/>
      <protection/>
    </xf>
    <xf numFmtId="0" fontId="11" fillId="37" borderId="48" xfId="54" applyFont="1" applyFill="1" applyBorder="1">
      <alignment/>
      <protection/>
    </xf>
    <xf numFmtId="0" fontId="11" fillId="37" borderId="48" xfId="54" applyFont="1" applyFill="1" applyBorder="1" applyAlignment="1">
      <alignment horizontal="center"/>
      <protection/>
    </xf>
    <xf numFmtId="0" fontId="11" fillId="37" borderId="48" xfId="54" applyFill="1" applyBorder="1" applyAlignment="1">
      <alignment horizontal="center"/>
      <protection/>
    </xf>
    <xf numFmtId="0" fontId="20" fillId="44" borderId="48" xfId="54" applyFont="1" applyFill="1" applyBorder="1">
      <alignment/>
      <protection/>
    </xf>
    <xf numFmtId="49" fontId="21" fillId="44" borderId="48" xfId="54" applyNumberFormat="1" applyFont="1" applyFill="1" applyBorder="1" applyAlignment="1">
      <alignment horizontal="center"/>
      <protection/>
    </xf>
    <xf numFmtId="4" fontId="11" fillId="0" borderId="48" xfId="54" applyNumberFormat="1" applyFill="1" applyBorder="1">
      <alignment/>
      <protection/>
    </xf>
    <xf numFmtId="4" fontId="22" fillId="0" borderId="48" xfId="54" applyNumberFormat="1" applyFont="1" applyFill="1" applyBorder="1" applyAlignment="1">
      <alignment horizontal="center" vertical="center"/>
      <protection/>
    </xf>
    <xf numFmtId="0" fontId="20" fillId="46" borderId="19" xfId="54" applyFont="1" applyFill="1" applyBorder="1">
      <alignment/>
      <protection/>
    </xf>
    <xf numFmtId="49" fontId="21" fillId="46" borderId="19" xfId="54" applyNumberFormat="1" applyFont="1" applyFill="1" applyBorder="1" applyAlignment="1">
      <alignment horizontal="center"/>
      <protection/>
    </xf>
    <xf numFmtId="0" fontId="20" fillId="46" borderId="26" xfId="54" applyFont="1" applyFill="1" applyBorder="1">
      <alignment/>
      <protection/>
    </xf>
    <xf numFmtId="49" fontId="21" fillId="46" borderId="26" xfId="54" applyNumberFormat="1" applyFont="1" applyFill="1" applyBorder="1" applyAlignment="1">
      <alignment horizontal="center"/>
      <protection/>
    </xf>
    <xf numFmtId="0" fontId="20" fillId="44" borderId="19" xfId="54" applyFont="1" applyFill="1" applyBorder="1">
      <alignment/>
      <protection/>
    </xf>
    <xf numFmtId="49" fontId="21" fillId="44" borderId="19" xfId="54" applyNumberFormat="1" applyFont="1" applyFill="1" applyBorder="1" applyAlignment="1">
      <alignment horizontal="center"/>
      <protection/>
    </xf>
    <xf numFmtId="0" fontId="20" fillId="47" borderId="26" xfId="54" applyFont="1" applyFill="1" applyBorder="1">
      <alignment/>
      <protection/>
    </xf>
    <xf numFmtId="49" fontId="21" fillId="47" borderId="26" xfId="54" applyNumberFormat="1" applyFont="1" applyFill="1" applyBorder="1" applyAlignment="1">
      <alignment horizontal="center"/>
      <protection/>
    </xf>
    <xf numFmtId="0" fontId="20" fillId="47" borderId="12" xfId="54" applyFont="1" applyFill="1" applyBorder="1">
      <alignment/>
      <protection/>
    </xf>
    <xf numFmtId="49" fontId="21" fillId="47" borderId="12" xfId="54" applyNumberFormat="1" applyFont="1" applyFill="1" applyBorder="1" applyAlignment="1">
      <alignment horizontal="center"/>
      <protection/>
    </xf>
    <xf numFmtId="0" fontId="23" fillId="46" borderId="26" xfId="54" applyFont="1" applyFill="1" applyBorder="1">
      <alignment/>
      <protection/>
    </xf>
    <xf numFmtId="49" fontId="24" fillId="46" borderId="26" xfId="54" applyNumberFormat="1" applyFont="1" applyFill="1" applyBorder="1" applyAlignment="1">
      <alignment horizontal="center"/>
      <protection/>
    </xf>
    <xf numFmtId="4" fontId="25" fillId="0" borderId="26" xfId="54" applyNumberFormat="1" applyFont="1" applyFill="1" applyBorder="1">
      <alignment/>
      <protection/>
    </xf>
    <xf numFmtId="0" fontId="23" fillId="46" borderId="12" xfId="54" applyFont="1" applyFill="1" applyBorder="1">
      <alignment/>
      <protection/>
    </xf>
    <xf numFmtId="49" fontId="24" fillId="46" borderId="12" xfId="54" applyNumberFormat="1" applyFont="1" applyFill="1" applyBorder="1" applyAlignment="1">
      <alignment horizontal="center"/>
      <protection/>
    </xf>
    <xf numFmtId="4" fontId="25" fillId="0" borderId="12" xfId="54" applyNumberFormat="1" applyFont="1" applyFill="1" applyBorder="1">
      <alignment/>
      <protection/>
    </xf>
    <xf numFmtId="0" fontId="20" fillId="47" borderId="19" xfId="54" applyFont="1" applyFill="1" applyBorder="1">
      <alignment/>
      <protection/>
    </xf>
    <xf numFmtId="49" fontId="21" fillId="47" borderId="19" xfId="54" applyNumberFormat="1" applyFont="1" applyFill="1" applyBorder="1" applyAlignment="1">
      <alignment horizontal="center"/>
      <protection/>
    </xf>
    <xf numFmtId="49" fontId="21" fillId="44" borderId="12" xfId="54" applyNumberFormat="1" applyFont="1" applyFill="1" applyBorder="1" applyAlignment="1">
      <alignment horizontal="center"/>
      <protection/>
    </xf>
    <xf numFmtId="0" fontId="20" fillId="45" borderId="26" xfId="54" applyFont="1" applyFill="1" applyBorder="1">
      <alignment/>
      <protection/>
    </xf>
    <xf numFmtId="0" fontId="21" fillId="45" borderId="26" xfId="54" applyFont="1" applyFill="1" applyBorder="1" applyAlignment="1">
      <alignment horizontal="center"/>
      <protection/>
    </xf>
    <xf numFmtId="0" fontId="20" fillId="45" borderId="12" xfId="54" applyFont="1" applyFill="1" applyBorder="1">
      <alignment/>
      <protection/>
    </xf>
    <xf numFmtId="0" fontId="21" fillId="45" borderId="12" xfId="54" applyFont="1" applyFill="1" applyBorder="1" applyAlignment="1">
      <alignment horizontal="center"/>
      <protection/>
    </xf>
    <xf numFmtId="49" fontId="21" fillId="45" borderId="26" xfId="54" applyNumberFormat="1" applyFont="1" applyFill="1" applyBorder="1" applyAlignment="1">
      <alignment horizontal="center"/>
      <protection/>
    </xf>
    <xf numFmtId="49" fontId="21" fillId="45" borderId="12" xfId="54" applyNumberFormat="1" applyFont="1" applyFill="1" applyBorder="1" applyAlignment="1">
      <alignment horizontal="center"/>
      <protection/>
    </xf>
    <xf numFmtId="0" fontId="11" fillId="37" borderId="15" xfId="54" applyFill="1" applyBorder="1" applyAlignment="1">
      <alignment horizontal="center"/>
      <protection/>
    </xf>
    <xf numFmtId="0" fontId="11" fillId="37" borderId="49" xfId="54" applyFont="1" applyFill="1" applyBorder="1" applyAlignment="1">
      <alignment horizontal="center"/>
      <protection/>
    </xf>
    <xf numFmtId="0" fontId="11" fillId="37" borderId="49" xfId="54" applyFill="1" applyBorder="1" applyAlignment="1">
      <alignment horizontal="center"/>
      <protection/>
    </xf>
    <xf numFmtId="0" fontId="20" fillId="37" borderId="49" xfId="54" applyFont="1" applyFill="1" applyBorder="1">
      <alignment/>
      <protection/>
    </xf>
    <xf numFmtId="0" fontId="0" fillId="0" borderId="49" xfId="0" applyBorder="1" applyAlignment="1">
      <alignment horizontal="center"/>
    </xf>
    <xf numFmtId="2" fontId="0" fillId="0" borderId="49" xfId="0" applyNumberForma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44" fontId="0" fillId="0" borderId="31" xfId="67" applyFont="1" applyFill="1" applyBorder="1" applyAlignment="1">
      <alignment vertical="center" wrapText="1"/>
    </xf>
    <xf numFmtId="44" fontId="0" fillId="0" borderId="10" xfId="67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44" fontId="1" fillId="0" borderId="0" xfId="67" applyFont="1" applyAlignment="1">
      <alignment/>
    </xf>
    <xf numFmtId="44" fontId="1" fillId="35" borderId="13" xfId="67" applyFont="1" applyFill="1" applyBorder="1" applyAlignment="1">
      <alignment horizontal="center" vertical="center" wrapText="1"/>
    </xf>
    <xf numFmtId="44" fontId="1" fillId="36" borderId="13" xfId="67" applyFont="1" applyFill="1" applyBorder="1" applyAlignment="1">
      <alignment vertical="center" wrapText="1"/>
    </xf>
    <xf numFmtId="44" fontId="1" fillId="36" borderId="13" xfId="67" applyFont="1" applyFill="1" applyBorder="1" applyAlignment="1">
      <alignment vertical="top" wrapText="1"/>
    </xf>
    <xf numFmtId="44" fontId="1" fillId="36" borderId="13" xfId="67" applyFont="1" applyFill="1" applyBorder="1" applyAlignment="1">
      <alignment wrapText="1"/>
    </xf>
    <xf numFmtId="44" fontId="1" fillId="36" borderId="10" xfId="67" applyFont="1" applyFill="1" applyBorder="1" applyAlignment="1">
      <alignment wrapText="1"/>
    </xf>
    <xf numFmtId="44" fontId="1" fillId="36" borderId="10" xfId="67" applyFont="1" applyFill="1" applyBorder="1" applyAlignment="1">
      <alignment vertical="center" wrapText="1"/>
    </xf>
    <xf numFmtId="44" fontId="1" fillId="0" borderId="0" xfId="67" applyFont="1" applyFill="1" applyBorder="1" applyAlignment="1">
      <alignment vertical="center" wrapText="1"/>
    </xf>
    <xf numFmtId="44" fontId="1" fillId="35" borderId="13" xfId="67" applyFont="1" applyFill="1" applyBorder="1" applyAlignment="1">
      <alignment vertical="center" wrapText="1"/>
    </xf>
    <xf numFmtId="44" fontId="1" fillId="36" borderId="22" xfId="67" applyFont="1" applyFill="1" applyBorder="1" applyAlignment="1">
      <alignment vertical="center" wrapText="1"/>
    </xf>
    <xf numFmtId="44" fontId="0" fillId="41" borderId="13" xfId="67" applyFont="1" applyFill="1" applyBorder="1" applyAlignment="1">
      <alignment vertical="center" wrapText="1"/>
    </xf>
    <xf numFmtId="44" fontId="0" fillId="41" borderId="13" xfId="67" applyFont="1" applyFill="1" applyBorder="1" applyAlignment="1">
      <alignment horizontal="right" vertical="center" wrapText="1"/>
    </xf>
    <xf numFmtId="44" fontId="1" fillId="49" borderId="13" xfId="67" applyFont="1" applyFill="1" applyBorder="1" applyAlignment="1">
      <alignment wrapText="1"/>
    </xf>
    <xf numFmtId="44" fontId="0" fillId="0" borderId="0" xfId="67" applyFont="1" applyBorder="1" applyAlignment="1">
      <alignment wrapText="1"/>
    </xf>
    <xf numFmtId="44" fontId="1" fillId="36" borderId="27" xfId="67" applyFont="1" applyFill="1" applyBorder="1" applyAlignment="1">
      <alignment wrapText="1"/>
    </xf>
    <xf numFmtId="44" fontId="0" fillId="0" borderId="10" xfId="67" applyFont="1" applyFill="1" applyBorder="1" applyAlignment="1">
      <alignment wrapText="1"/>
    </xf>
    <xf numFmtId="44" fontId="1" fillId="0" borderId="13" xfId="67" applyFont="1" applyFill="1" applyBorder="1" applyAlignment="1">
      <alignment wrapText="1"/>
    </xf>
    <xf numFmtId="44" fontId="1" fillId="18" borderId="13" xfId="67" applyFont="1" applyFill="1" applyBorder="1" applyAlignment="1">
      <alignment horizontal="right" vertical="center" wrapText="1"/>
    </xf>
    <xf numFmtId="44" fontId="1" fillId="38" borderId="0" xfId="67" applyFont="1" applyFill="1" applyBorder="1" applyAlignment="1">
      <alignment wrapText="1"/>
    </xf>
    <xf numFmtId="44" fontId="0" fillId="0" borderId="0" xfId="67" applyFont="1" applyAlignment="1">
      <alignment/>
    </xf>
    <xf numFmtId="4" fontId="8" fillId="41" borderId="11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4" fontId="0" fillId="0" borderId="17" xfId="67" applyFont="1" applyFill="1" applyBorder="1" applyAlignment="1">
      <alignment vertical="center" wrapText="1"/>
    </xf>
    <xf numFmtId="44" fontId="0" fillId="0" borderId="31" xfId="67" applyFont="1" applyFill="1" applyBorder="1" applyAlignment="1">
      <alignment vertical="center" wrapText="1"/>
    </xf>
    <xf numFmtId="0" fontId="0" fillId="0" borderId="28" xfId="0" applyFont="1" applyBorder="1" applyAlignment="1">
      <alignment/>
    </xf>
    <xf numFmtId="0" fontId="0" fillId="41" borderId="10" xfId="0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0" fontId="69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67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4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4" fontId="0" fillId="0" borderId="10" xfId="67" applyFont="1" applyFill="1" applyBorder="1" applyAlignment="1">
      <alignment vertical="center"/>
    </xf>
    <xf numFmtId="4" fontId="0" fillId="50" borderId="0" xfId="0" applyNumberForma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 quotePrefix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28" xfId="67" applyFont="1" applyFill="1" applyBorder="1" applyAlignment="1">
      <alignment vertical="center"/>
    </xf>
    <xf numFmtId="44" fontId="0" fillId="0" borderId="10" xfId="67" applyFont="1" applyFill="1" applyBorder="1" applyAlignment="1">
      <alignment vertical="center"/>
    </xf>
    <xf numFmtId="44" fontId="0" fillId="0" borderId="10" xfId="67" applyFont="1" applyFill="1" applyBorder="1" applyAlignment="1">
      <alignment vertical="center"/>
    </xf>
    <xf numFmtId="44" fontId="0" fillId="0" borderId="28" xfId="67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right" vertical="center"/>
    </xf>
    <xf numFmtId="44" fontId="0" fillId="0" borderId="10" xfId="67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wrapText="1"/>
    </xf>
    <xf numFmtId="168" fontId="28" fillId="36" borderId="50" xfId="0" applyNumberFormat="1" applyFont="1" applyFill="1" applyBorder="1" applyAlignment="1">
      <alignment horizontal="right" vertical="center"/>
    </xf>
    <xf numFmtId="168" fontId="28" fillId="0" borderId="41" xfId="0" applyNumberFormat="1" applyFont="1" applyFill="1" applyBorder="1" applyAlignment="1">
      <alignment horizontal="right" vertical="center"/>
    </xf>
    <xf numFmtId="168" fontId="28" fillId="0" borderId="42" xfId="0" applyNumberFormat="1" applyFont="1" applyFill="1" applyBorder="1" applyAlignment="1">
      <alignment horizontal="right" vertical="center"/>
    </xf>
    <xf numFmtId="0" fontId="29" fillId="0" borderId="12" xfId="0" applyNumberFormat="1" applyFont="1" applyFill="1" applyBorder="1" applyAlignment="1">
      <alignment vertical="center" wrapText="1"/>
    </xf>
    <xf numFmtId="14" fontId="48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168" fontId="28" fillId="0" borderId="43" xfId="0" applyNumberFormat="1" applyFont="1" applyFill="1" applyBorder="1" applyAlignment="1">
      <alignment horizontal="right" vertical="center"/>
    </xf>
    <xf numFmtId="0" fontId="62" fillId="0" borderId="0" xfId="57" applyNumberFormat="1" applyFill="1" applyBorder="1" applyAlignment="1">
      <alignment wrapText="1"/>
      <protection/>
    </xf>
    <xf numFmtId="168" fontId="28" fillId="0" borderId="41" xfId="0" applyNumberFormat="1" applyFont="1" applyFill="1" applyBorder="1" applyAlignment="1">
      <alignment horizontal="right" vertical="center"/>
    </xf>
    <xf numFmtId="168" fontId="27" fillId="0" borderId="41" xfId="0" applyNumberFormat="1" applyFont="1" applyFill="1" applyBorder="1" applyAlignment="1">
      <alignment vertical="center"/>
    </xf>
    <xf numFmtId="168" fontId="28" fillId="36" borderId="51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0" fontId="28" fillId="35" borderId="10" xfId="0" applyFont="1" applyFill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right" vertical="center" wrapText="1"/>
    </xf>
    <xf numFmtId="44" fontId="1" fillId="51" borderId="15" xfId="67" applyFont="1" applyFill="1" applyBorder="1" applyAlignment="1">
      <alignment horizontal="center" vertical="center" wrapText="1"/>
    </xf>
    <xf numFmtId="44" fontId="22" fillId="0" borderId="20" xfId="67" applyFont="1" applyFill="1" applyBorder="1" applyAlignment="1">
      <alignment horizontal="center" vertical="center"/>
    </xf>
    <xf numFmtId="44" fontId="1" fillId="0" borderId="20" xfId="67" applyFont="1" applyFill="1" applyBorder="1" applyAlignment="1">
      <alignment horizontal="center" vertical="center" wrapText="1"/>
    </xf>
    <xf numFmtId="44" fontId="22" fillId="0" borderId="48" xfId="67" applyFont="1" applyFill="1" applyBorder="1" applyAlignment="1">
      <alignment horizontal="center" vertical="center"/>
    </xf>
    <xf numFmtId="44" fontId="0" fillId="0" borderId="0" xfId="67" applyFont="1" applyAlignment="1">
      <alignment/>
    </xf>
    <xf numFmtId="44" fontId="1" fillId="50" borderId="0" xfId="67" applyFont="1" applyFill="1" applyAlignment="1">
      <alignment/>
    </xf>
    <xf numFmtId="44" fontId="0" fillId="0" borderId="11" xfId="67" applyFont="1" applyFill="1" applyBorder="1" applyAlignment="1">
      <alignment vertical="center"/>
    </xf>
    <xf numFmtId="44" fontId="0" fillId="0" borderId="10" xfId="67" applyFont="1" applyFill="1" applyBorder="1" applyAlignment="1">
      <alignment vertical="center"/>
    </xf>
    <xf numFmtId="8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0" fillId="0" borderId="0" xfId="0" applyFont="1" applyAlignment="1">
      <alignment/>
    </xf>
    <xf numFmtId="0" fontId="49" fillId="0" borderId="10" xfId="0" applyFont="1" applyFill="1" applyBorder="1" applyAlignment="1">
      <alignment wrapText="1"/>
    </xf>
    <xf numFmtId="44" fontId="49" fillId="0" borderId="10" xfId="67" applyFont="1" applyFill="1" applyBorder="1" applyAlignment="1">
      <alignment wrapText="1"/>
    </xf>
    <xf numFmtId="168" fontId="28" fillId="0" borderId="42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left" vertical="center" wrapText="1"/>
    </xf>
    <xf numFmtId="14" fontId="48" fillId="0" borderId="10" xfId="0" applyNumberFormat="1" applyFont="1" applyFill="1" applyBorder="1" applyAlignment="1">
      <alignment horizontal="center"/>
    </xf>
    <xf numFmtId="0" fontId="29" fillId="0" borderId="48" xfId="0" applyFont="1" applyFill="1" applyBorder="1" applyAlignment="1">
      <alignment horizontal="left" vertical="center" wrapText="1"/>
    </xf>
    <xf numFmtId="14" fontId="48" fillId="0" borderId="48" xfId="0" applyNumberFormat="1" applyFont="1" applyFill="1" applyBorder="1" applyAlignment="1">
      <alignment horizontal="center" vertical="center"/>
    </xf>
    <xf numFmtId="14" fontId="48" fillId="0" borderId="52" xfId="0" applyNumberFormat="1" applyFont="1" applyFill="1" applyBorder="1" applyAlignment="1">
      <alignment horizontal="center" vertical="center"/>
    </xf>
    <xf numFmtId="44" fontId="49" fillId="0" borderId="10" xfId="67" applyFont="1" applyFill="1" applyBorder="1" applyAlignment="1">
      <alignment vertical="center" wrapText="1"/>
    </xf>
    <xf numFmtId="44" fontId="49" fillId="0" borderId="10" xfId="67" applyFont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3" borderId="10" xfId="67" applyFont="1" applyFill="1" applyBorder="1" applyAlignment="1">
      <alignment horizontal="left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48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" fontId="8" fillId="37" borderId="15" xfId="0" applyNumberFormat="1" applyFont="1" applyFill="1" applyBorder="1" applyAlignment="1">
      <alignment horizontal="center" vertical="center" wrapText="1"/>
    </xf>
    <xf numFmtId="4" fontId="8" fillId="37" borderId="48" xfId="0" applyNumberFormat="1" applyFont="1" applyFill="1" applyBorder="1" applyAlignment="1">
      <alignment horizontal="center" vertical="center" wrapText="1"/>
    </xf>
    <xf numFmtId="4" fontId="8" fillId="41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8" fontId="0" fillId="37" borderId="15" xfId="0" applyNumberFormat="1" applyFont="1" applyFill="1" applyBorder="1" applyAlignment="1">
      <alignment horizontal="right" vertical="center" wrapText="1"/>
    </xf>
    <xf numFmtId="168" fontId="0" fillId="37" borderId="48" xfId="0" applyNumberFormat="1" applyFont="1" applyFill="1" applyBorder="1" applyAlignment="1">
      <alignment horizontal="right" vertical="center" wrapText="1"/>
    </xf>
    <xf numFmtId="168" fontId="0" fillId="37" borderId="11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18" borderId="39" xfId="0" applyFont="1" applyFill="1" applyBorder="1" applyAlignment="1">
      <alignment horizontal="center" vertical="center"/>
    </xf>
    <xf numFmtId="0" fontId="17" fillId="18" borderId="5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left" vertical="center" wrapText="1"/>
    </xf>
    <xf numFmtId="0" fontId="1" fillId="33" borderId="54" xfId="0" applyFont="1" applyFill="1" applyBorder="1" applyAlignment="1">
      <alignment horizontal="left" vertical="center" wrapText="1"/>
    </xf>
    <xf numFmtId="0" fontId="1" fillId="33" borderId="55" xfId="0" applyFont="1" applyFill="1" applyBorder="1" applyAlignment="1">
      <alignment horizontal="left" vertical="center" wrapText="1"/>
    </xf>
    <xf numFmtId="168" fontId="17" fillId="18" borderId="56" xfId="0" applyNumberFormat="1" applyFont="1" applyFill="1" applyBorder="1" applyAlignment="1">
      <alignment horizontal="center" vertical="center"/>
    </xf>
    <xf numFmtId="168" fontId="17" fillId="18" borderId="57" xfId="0" applyNumberFormat="1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 vertical="center"/>
    </xf>
    <xf numFmtId="0" fontId="1" fillId="35" borderId="59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61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wrapText="1"/>
    </xf>
    <xf numFmtId="0" fontId="1" fillId="36" borderId="22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49" borderId="13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0" fontId="1" fillId="49" borderId="16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left" vertical="center" wrapText="1"/>
    </xf>
    <xf numFmtId="0" fontId="1" fillId="33" borderId="6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8" fontId="1" fillId="42" borderId="21" xfId="0" applyNumberFormat="1" applyFont="1" applyFill="1" applyBorder="1" applyAlignment="1">
      <alignment horizontal="center"/>
    </xf>
    <xf numFmtId="168" fontId="1" fillId="42" borderId="29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33" borderId="13" xfId="54" applyFont="1" applyFill="1" applyBorder="1" applyAlignment="1">
      <alignment horizontal="left" vertical="center"/>
      <protection/>
    </xf>
    <xf numFmtId="0" fontId="1" fillId="33" borderId="22" xfId="54" applyFont="1" applyFill="1" applyBorder="1" applyAlignment="1">
      <alignment horizontal="left" vertical="center"/>
      <protection/>
    </xf>
    <xf numFmtId="0" fontId="1" fillId="33" borderId="16" xfId="54" applyFont="1" applyFill="1" applyBorder="1" applyAlignment="1">
      <alignment horizontal="left" vertical="center"/>
      <protection/>
    </xf>
    <xf numFmtId="0" fontId="1" fillId="38" borderId="61" xfId="0" applyFont="1" applyFill="1" applyBorder="1" applyAlignment="1">
      <alignment horizontal="center" vertical="center" wrapText="1"/>
    </xf>
    <xf numFmtId="0" fontId="1" fillId="42" borderId="15" xfId="54" applyNumberFormat="1" applyFont="1" applyFill="1" applyBorder="1" applyAlignment="1">
      <alignment horizontal="left" vertical="center" wrapText="1"/>
      <protection/>
    </xf>
    <xf numFmtId="0" fontId="11" fillId="0" borderId="53" xfId="54" applyNumberFormat="1" applyFill="1" applyBorder="1" applyAlignment="1">
      <alignment horizontal="center" vertical="center"/>
      <protection/>
    </xf>
    <xf numFmtId="0" fontId="11" fillId="0" borderId="48" xfId="54" applyNumberFormat="1" applyFill="1" applyBorder="1" applyAlignment="1">
      <alignment horizontal="center" vertical="center"/>
      <protection/>
    </xf>
    <xf numFmtId="0" fontId="11" fillId="0" borderId="49" xfId="54" applyNumberFormat="1" applyFill="1" applyBorder="1" applyAlignment="1">
      <alignment horizontal="center" vertical="center"/>
      <protection/>
    </xf>
    <xf numFmtId="44" fontId="22" fillId="0" borderId="40" xfId="67" applyFont="1" applyFill="1" applyBorder="1" applyAlignment="1">
      <alignment horizontal="center" vertical="center"/>
    </xf>
    <xf numFmtId="44" fontId="22" fillId="0" borderId="41" xfId="67" applyFont="1" applyFill="1" applyBorder="1" applyAlignment="1">
      <alignment horizontal="center" vertical="center"/>
    </xf>
    <xf numFmtId="44" fontId="22" fillId="0" borderId="43" xfId="67" applyFont="1" applyFill="1" applyBorder="1" applyAlignment="1">
      <alignment horizontal="center" vertical="center"/>
    </xf>
    <xf numFmtId="0" fontId="1" fillId="50" borderId="0" xfId="0" applyFont="1" applyFill="1" applyAlignment="1">
      <alignment horizontal="center"/>
    </xf>
    <xf numFmtId="44" fontId="0" fillId="0" borderId="43" xfId="67" applyFont="1" applyFill="1" applyBorder="1" applyAlignment="1">
      <alignment horizontal="center" vertical="center"/>
    </xf>
    <xf numFmtId="44" fontId="22" fillId="0" borderId="40" xfId="67" applyFont="1" applyFill="1" applyBorder="1" applyAlignment="1">
      <alignment horizontal="center" vertical="center" wrapText="1"/>
    </xf>
    <xf numFmtId="44" fontId="0" fillId="0" borderId="43" xfId="67" applyFont="1" applyFill="1" applyBorder="1" applyAlignment="1">
      <alignment horizontal="center" vertical="center" wrapText="1"/>
    </xf>
    <xf numFmtId="44" fontId="22" fillId="0" borderId="11" xfId="67" applyFont="1" applyFill="1" applyBorder="1" applyAlignment="1">
      <alignment horizontal="center" vertical="center"/>
    </xf>
    <xf numFmtId="44" fontId="22" fillId="0" borderId="10" xfId="67" applyFont="1" applyFill="1" applyBorder="1" applyAlignment="1">
      <alignment horizontal="center" vertical="center"/>
    </xf>
    <xf numFmtId="44" fontId="22" fillId="0" borderId="15" xfId="67" applyFont="1" applyFill="1" applyBorder="1" applyAlignment="1">
      <alignment horizontal="center" vertical="center"/>
    </xf>
    <xf numFmtId="44" fontId="22" fillId="0" borderId="64" xfId="67" applyFont="1" applyFill="1" applyBorder="1" applyAlignment="1">
      <alignment horizontal="center" vertical="center"/>
    </xf>
    <xf numFmtId="44" fontId="22" fillId="0" borderId="50" xfId="67" applyFont="1" applyFill="1" applyBorder="1" applyAlignment="1">
      <alignment horizontal="center" vertical="center"/>
    </xf>
    <xf numFmtId="44" fontId="22" fillId="0" borderId="41" xfId="67" applyFont="1" applyFill="1" applyBorder="1" applyAlignment="1">
      <alignment horizontal="center" vertical="center" wrapText="1"/>
    </xf>
    <xf numFmtId="44" fontId="22" fillId="0" borderId="43" xfId="67" applyFont="1" applyFill="1" applyBorder="1" applyAlignment="1">
      <alignment horizontal="center" vertical="center" wrapText="1"/>
    </xf>
    <xf numFmtId="44" fontId="22" fillId="0" borderId="11" xfId="67" applyFont="1" applyFill="1" applyBorder="1" applyAlignment="1">
      <alignment horizontal="center" vertical="center" wrapText="1"/>
    </xf>
    <xf numFmtId="44" fontId="22" fillId="0" borderId="10" xfId="67" applyFont="1" applyFill="1" applyBorder="1" applyAlignment="1">
      <alignment horizontal="center" vertical="center" wrapText="1"/>
    </xf>
    <xf numFmtId="44" fontId="0" fillId="0" borderId="15" xfId="67" applyFont="1" applyFill="1" applyBorder="1" applyAlignment="1">
      <alignment horizontal="center" vertical="center" wrapText="1"/>
    </xf>
    <xf numFmtId="44" fontId="26" fillId="0" borderId="40" xfId="67" applyFont="1" applyFill="1" applyBorder="1" applyAlignment="1">
      <alignment horizontal="center" vertical="center"/>
    </xf>
    <xf numFmtId="44" fontId="26" fillId="0" borderId="41" xfId="67" applyFont="1" applyFill="1" applyBorder="1" applyAlignment="1">
      <alignment horizontal="center" vertical="center"/>
    </xf>
    <xf numFmtId="44" fontId="26" fillId="0" borderId="43" xfId="67" applyFont="1" applyFill="1" applyBorder="1" applyAlignment="1">
      <alignment horizontal="center" vertical="center"/>
    </xf>
    <xf numFmtId="4" fontId="22" fillId="0" borderId="26" xfId="54" applyNumberFormat="1" applyFont="1" applyFill="1" applyBorder="1" applyAlignment="1">
      <alignment horizontal="center" vertical="center"/>
      <protection/>
    </xf>
    <xf numFmtId="4" fontId="22" fillId="0" borderId="12" xfId="54" applyNumberFormat="1" applyFont="1" applyFill="1" applyBorder="1" applyAlignment="1">
      <alignment horizontal="center" vertical="center"/>
      <protection/>
    </xf>
    <xf numFmtId="4" fontId="22" fillId="0" borderId="10" xfId="54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4" fontId="22" fillId="0" borderId="26" xfId="54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" fontId="22" fillId="0" borderId="12" xfId="54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center" vertical="center" wrapText="1"/>
      <protection/>
    </xf>
    <xf numFmtId="4" fontId="22" fillId="0" borderId="11" xfId="54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" fontId="26" fillId="0" borderId="26" xfId="54" applyNumberFormat="1" applyFont="1" applyFill="1" applyBorder="1" applyAlignment="1">
      <alignment horizontal="center" vertical="center"/>
      <protection/>
    </xf>
    <xf numFmtId="4" fontId="26" fillId="0" borderId="10" xfId="54" applyNumberFormat="1" applyFont="1" applyFill="1" applyBorder="1" applyAlignment="1">
      <alignment horizontal="center" vertical="center"/>
      <protection/>
    </xf>
    <xf numFmtId="4" fontId="26" fillId="0" borderId="12" xfId="54" applyNumberFormat="1" applyFont="1" applyFill="1" applyBorder="1" applyAlignment="1">
      <alignment horizontal="center" vertical="center"/>
      <protection/>
    </xf>
    <xf numFmtId="0" fontId="11" fillId="0" borderId="26" xfId="54" applyNumberFormat="1" applyFill="1" applyBorder="1" applyAlignment="1">
      <alignment horizontal="center" vertical="center"/>
      <protection/>
    </xf>
    <xf numFmtId="0" fontId="11" fillId="0" borderId="10" xfId="54" applyNumberFormat="1" applyFill="1" applyBorder="1" applyAlignment="1">
      <alignment horizontal="center" vertical="center"/>
      <protection/>
    </xf>
    <xf numFmtId="0" fontId="11" fillId="0" borderId="12" xfId="54" applyNumberFormat="1" applyFill="1" applyBorder="1" applyAlignment="1">
      <alignment horizontal="center" vertical="center"/>
      <protection/>
    </xf>
    <xf numFmtId="0" fontId="11" fillId="0" borderId="65" xfId="54" applyNumberFormat="1" applyFill="1" applyBorder="1" applyAlignment="1">
      <alignment horizontal="center" vertical="center"/>
      <protection/>
    </xf>
    <xf numFmtId="0" fontId="11" fillId="0" borderId="66" xfId="54" applyNumberFormat="1" applyFill="1" applyBorder="1" applyAlignment="1">
      <alignment horizontal="center" vertical="center"/>
      <protection/>
    </xf>
    <xf numFmtId="0" fontId="11" fillId="0" borderId="67" xfId="54" applyNumberFormat="1" applyFill="1" applyBorder="1" applyAlignment="1">
      <alignment horizontal="center" vertical="center"/>
      <protection/>
    </xf>
    <xf numFmtId="4" fontId="22" fillId="0" borderId="53" xfId="54" applyNumberFormat="1" applyFont="1" applyFill="1" applyBorder="1" applyAlignment="1">
      <alignment horizontal="center" vertical="center"/>
      <protection/>
    </xf>
    <xf numFmtId="4" fontId="22" fillId="0" borderId="49" xfId="54" applyNumberFormat="1" applyFont="1" applyFill="1" applyBorder="1" applyAlignment="1">
      <alignment horizontal="center" vertical="center"/>
      <protection/>
    </xf>
    <xf numFmtId="4" fontId="22" fillId="0" borderId="11" xfId="54" applyNumberFormat="1" applyFont="1" applyFill="1" applyBorder="1" applyAlignment="1">
      <alignment horizontal="center" vertical="center"/>
      <protection/>
    </xf>
    <xf numFmtId="4" fontId="22" fillId="0" borderId="15" xfId="54" applyNumberFormat="1" applyFont="1" applyFill="1" applyBorder="1" applyAlignment="1">
      <alignment horizontal="center" vertical="center"/>
      <protection/>
    </xf>
    <xf numFmtId="0" fontId="28" fillId="36" borderId="37" xfId="0" applyFont="1" applyFill="1" applyBorder="1" applyAlignment="1">
      <alignment horizontal="center" vertical="center"/>
    </xf>
    <xf numFmtId="0" fontId="28" fillId="36" borderId="49" xfId="0" applyFont="1" applyFill="1" applyBorder="1" applyAlignment="1">
      <alignment horizontal="center" vertical="center"/>
    </xf>
    <xf numFmtId="0" fontId="28" fillId="33" borderId="38" xfId="0" applyNumberFormat="1" applyFont="1" applyFill="1" applyBorder="1" applyAlignment="1">
      <alignment horizontal="center"/>
    </xf>
    <xf numFmtId="0" fontId="28" fillId="33" borderId="10" xfId="0" applyNumberFormat="1" applyFont="1" applyFill="1" applyBorder="1" applyAlignment="1">
      <alignment horizontal="center"/>
    </xf>
    <xf numFmtId="0" fontId="28" fillId="33" borderId="41" xfId="0" applyNumberFormat="1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left" vertical="center" wrapText="1"/>
    </xf>
    <xf numFmtId="0" fontId="29" fillId="0" borderId="48" xfId="0" applyNumberFormat="1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14" fontId="29" fillId="0" borderId="15" xfId="0" applyNumberFormat="1" applyFont="1" applyFill="1" applyBorder="1" applyAlignment="1">
      <alignment horizontal="center" vertical="center"/>
    </xf>
    <xf numFmtId="14" fontId="29" fillId="0" borderId="48" xfId="0" applyNumberFormat="1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/>
    </xf>
    <xf numFmtId="0" fontId="28" fillId="33" borderId="36" xfId="0" applyNumberFormat="1" applyFont="1" applyFill="1" applyBorder="1" applyAlignment="1">
      <alignment horizontal="center"/>
    </xf>
    <xf numFmtId="0" fontId="28" fillId="33" borderId="26" xfId="0" applyNumberFormat="1" applyFont="1" applyFill="1" applyBorder="1" applyAlignment="1">
      <alignment horizontal="center"/>
    </xf>
    <xf numFmtId="0" fontId="28" fillId="33" borderId="40" xfId="0" applyNumberFormat="1" applyFont="1" applyFill="1" applyBorder="1" applyAlignment="1">
      <alignment horizontal="center"/>
    </xf>
    <xf numFmtId="0" fontId="28" fillId="36" borderId="34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NumberFormat="1" applyFont="1" applyFill="1" applyBorder="1" applyAlignment="1">
      <alignment horizontal="center" vertical="center" wrapText="1"/>
    </xf>
    <xf numFmtId="0" fontId="62" fillId="0" borderId="15" xfId="57" applyNumberFormat="1" applyFill="1" applyBorder="1" applyAlignment="1">
      <alignment horizontal="left" vertical="center" wrapText="1"/>
      <protection/>
    </xf>
    <xf numFmtId="0" fontId="62" fillId="0" borderId="11" xfId="57" applyNumberFormat="1" applyFill="1" applyBorder="1" applyAlignment="1">
      <alignment horizontal="left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41" borderId="15" xfId="0" applyFont="1" applyFill="1" applyBorder="1" applyAlignment="1">
      <alignment horizontal="left" vertical="center" wrapText="1"/>
    </xf>
    <xf numFmtId="0" fontId="0" fillId="37" borderId="48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42" borderId="13" xfId="0" applyFont="1" applyFill="1" applyBorder="1" applyAlignment="1">
      <alignment horizontal="left" vertical="center" wrapText="1"/>
    </xf>
    <xf numFmtId="0" fontId="1" fillId="42" borderId="22" xfId="0" applyFont="1" applyFill="1" applyBorder="1" applyAlignment="1">
      <alignment horizontal="left" vertical="center" wrapText="1"/>
    </xf>
    <xf numFmtId="0" fontId="1" fillId="42" borderId="16" xfId="0" applyFont="1" applyFill="1" applyBorder="1" applyAlignment="1">
      <alignment horizontal="left" vertical="center"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_pozostałe dane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2 3" xfId="71"/>
    <cellStyle name="Walutowy 2 4" xfId="72"/>
    <cellStyle name="Walutowy 3" xfId="73"/>
    <cellStyle name="Walutowy 4" xfId="74"/>
    <cellStyle name="Walutowy 5" xfId="75"/>
    <cellStyle name="Walutowy 6" xfId="76"/>
    <cellStyle name="Złe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view="pageBreakPreview" zoomScale="85" zoomScaleNormal="80" zoomScaleSheetLayoutView="85" zoomScalePageLayoutView="0" workbookViewId="0" topLeftCell="A1">
      <pane ySplit="3" topLeftCell="A22" activePane="bottomLeft" state="frozen"/>
      <selection pane="topLeft" activeCell="D1" sqref="D1"/>
      <selection pane="bottomLeft" activeCell="D30" sqref="D30"/>
    </sheetView>
  </sheetViews>
  <sheetFormatPr defaultColWidth="9.140625" defaultRowHeight="12.75"/>
  <cols>
    <col min="1" max="1" width="3.7109375" style="5" bestFit="1" customWidth="1"/>
    <col min="2" max="2" width="35.7109375" style="5" customWidth="1"/>
    <col min="3" max="3" width="43.8515625" style="5" customWidth="1"/>
    <col min="4" max="4" width="12.7109375" style="5" bestFit="1" customWidth="1"/>
    <col min="5" max="5" width="11.00390625" style="5" bestFit="1" customWidth="1"/>
    <col min="6" max="6" width="11.00390625" style="5" customWidth="1"/>
    <col min="7" max="7" width="28.140625" style="5" customWidth="1"/>
    <col min="8" max="8" width="14.57421875" style="5" customWidth="1"/>
    <col min="9" max="9" width="15.421875" style="5" customWidth="1"/>
    <col min="10" max="10" width="20.421875" style="5" customWidth="1"/>
    <col min="11" max="11" width="41.8515625" style="5" customWidth="1"/>
    <col min="12" max="12" width="28.28125" style="5" customWidth="1"/>
    <col min="13" max="13" width="21.57421875" style="5" customWidth="1"/>
    <col min="14" max="14" width="18.421875" style="5" customWidth="1"/>
    <col min="15" max="15" width="32.57421875" style="5" customWidth="1"/>
    <col min="16" max="16384" width="9.140625" style="5" customWidth="1"/>
  </cols>
  <sheetData>
    <row r="1" spans="1:3" ht="12.75">
      <c r="A1" s="715" t="s">
        <v>477</v>
      </c>
      <c r="B1" s="715"/>
      <c r="C1" s="715"/>
    </row>
    <row r="3" spans="1:15" ht="102.75" thickBot="1">
      <c r="A3" s="103" t="s">
        <v>684</v>
      </c>
      <c r="B3" s="102" t="s">
        <v>3076</v>
      </c>
      <c r="C3" s="102" t="s">
        <v>2255</v>
      </c>
      <c r="D3" s="102" t="s">
        <v>2362</v>
      </c>
      <c r="E3" s="102" t="s">
        <v>2363</v>
      </c>
      <c r="F3" s="102" t="s">
        <v>2058</v>
      </c>
      <c r="G3" s="102" t="s">
        <v>2033</v>
      </c>
      <c r="H3" s="102" t="s">
        <v>2035</v>
      </c>
      <c r="I3" s="102" t="s">
        <v>2364</v>
      </c>
      <c r="J3" s="102" t="s">
        <v>133</v>
      </c>
      <c r="K3" s="57" t="s">
        <v>2692</v>
      </c>
      <c r="L3" s="57" t="s">
        <v>2852</v>
      </c>
      <c r="M3" s="57" t="s">
        <v>2034</v>
      </c>
      <c r="N3" s="57" t="s">
        <v>2091</v>
      </c>
      <c r="O3" s="57" t="s">
        <v>2162</v>
      </c>
    </row>
    <row r="4" spans="1:15" s="655" customFormat="1" ht="27" customHeight="1">
      <c r="A4" s="12">
        <v>1</v>
      </c>
      <c r="B4" s="662" t="s">
        <v>767</v>
      </c>
      <c r="C4" s="662" t="s">
        <v>2254</v>
      </c>
      <c r="D4" s="662">
        <v>8550020644</v>
      </c>
      <c r="E4" s="663" t="s">
        <v>768</v>
      </c>
      <c r="F4" s="663" t="s">
        <v>201</v>
      </c>
      <c r="G4" s="662" t="s">
        <v>478</v>
      </c>
      <c r="H4" s="662" t="s">
        <v>2356</v>
      </c>
      <c r="I4" s="713"/>
      <c r="J4" s="664" t="s">
        <v>3115</v>
      </c>
      <c r="K4" s="320" t="s">
        <v>3115</v>
      </c>
      <c r="L4" s="2" t="s">
        <v>2090</v>
      </c>
      <c r="M4" s="2" t="s">
        <v>2090</v>
      </c>
      <c r="N4" s="2" t="s">
        <v>3115</v>
      </c>
      <c r="O4" s="2" t="s">
        <v>3115</v>
      </c>
    </row>
    <row r="5" spans="1:15" s="655" customFormat="1" ht="25.5">
      <c r="A5" s="648">
        <v>2</v>
      </c>
      <c r="B5" s="652" t="s">
        <v>769</v>
      </c>
      <c r="C5" s="652" t="s">
        <v>2254</v>
      </c>
      <c r="D5" s="652">
        <v>8550020644</v>
      </c>
      <c r="E5" s="653" t="s">
        <v>768</v>
      </c>
      <c r="F5" s="653" t="s">
        <v>201</v>
      </c>
      <c r="G5" s="652" t="s">
        <v>478</v>
      </c>
      <c r="H5" s="652" t="s">
        <v>2356</v>
      </c>
      <c r="I5" s="714"/>
      <c r="J5" s="650" t="s">
        <v>3115</v>
      </c>
      <c r="K5" s="320" t="s">
        <v>3115</v>
      </c>
      <c r="L5" s="2" t="s">
        <v>692</v>
      </c>
      <c r="M5" s="2" t="s">
        <v>2090</v>
      </c>
      <c r="N5" s="654">
        <v>127347</v>
      </c>
      <c r="O5" s="2" t="s">
        <v>3115</v>
      </c>
    </row>
    <row r="6" spans="1:15" s="655" customFormat="1" ht="25.5">
      <c r="A6" s="12">
        <v>3</v>
      </c>
      <c r="B6" s="2" t="s">
        <v>770</v>
      </c>
      <c r="C6" s="2" t="s">
        <v>2254</v>
      </c>
      <c r="D6" s="2">
        <v>8550020644</v>
      </c>
      <c r="E6" s="659" t="s">
        <v>768</v>
      </c>
      <c r="F6" s="659" t="s">
        <v>201</v>
      </c>
      <c r="G6" s="2" t="s">
        <v>478</v>
      </c>
      <c r="H6" s="2" t="s">
        <v>2356</v>
      </c>
      <c r="I6" s="714"/>
      <c r="J6" s="650" t="s">
        <v>3115</v>
      </c>
      <c r="K6" s="320" t="s">
        <v>3115</v>
      </c>
      <c r="L6" s="2" t="s">
        <v>2090</v>
      </c>
      <c r="M6" s="2" t="s">
        <v>2090</v>
      </c>
      <c r="N6" s="2" t="s">
        <v>3115</v>
      </c>
      <c r="O6" s="2" t="s">
        <v>3115</v>
      </c>
    </row>
    <row r="7" spans="1:15" s="655" customFormat="1" ht="38.25">
      <c r="A7" s="648">
        <v>4</v>
      </c>
      <c r="B7" s="2" t="s">
        <v>2478</v>
      </c>
      <c r="C7" s="2" t="s">
        <v>2254</v>
      </c>
      <c r="D7" s="2">
        <v>8550020644</v>
      </c>
      <c r="E7" s="659" t="s">
        <v>768</v>
      </c>
      <c r="F7" s="659" t="s">
        <v>201</v>
      </c>
      <c r="G7" s="2" t="s">
        <v>478</v>
      </c>
      <c r="H7" s="2" t="s">
        <v>2356</v>
      </c>
      <c r="I7" s="714"/>
      <c r="J7" s="650" t="s">
        <v>3115</v>
      </c>
      <c r="K7" s="320" t="s">
        <v>3115</v>
      </c>
      <c r="L7" s="2" t="s">
        <v>2090</v>
      </c>
      <c r="M7" s="2" t="s">
        <v>2090</v>
      </c>
      <c r="N7" s="2" t="s">
        <v>3115</v>
      </c>
      <c r="O7" s="2" t="s">
        <v>3115</v>
      </c>
    </row>
    <row r="8" spans="1:15" s="655" customFormat="1" ht="38.25">
      <c r="A8" s="12">
        <v>5</v>
      </c>
      <c r="B8" s="2" t="s">
        <v>3075</v>
      </c>
      <c r="C8" s="2" t="s">
        <v>2254</v>
      </c>
      <c r="D8" s="2">
        <v>8551571375</v>
      </c>
      <c r="E8" s="659" t="s">
        <v>768</v>
      </c>
      <c r="F8" s="659" t="s">
        <v>201</v>
      </c>
      <c r="G8" s="2" t="s">
        <v>2475</v>
      </c>
      <c r="H8" s="2" t="s">
        <v>2356</v>
      </c>
      <c r="I8" s="714"/>
      <c r="J8" s="650" t="s">
        <v>3115</v>
      </c>
      <c r="K8" s="320" t="s">
        <v>3115</v>
      </c>
      <c r="L8" s="2" t="s">
        <v>2090</v>
      </c>
      <c r="M8" s="2" t="s">
        <v>2090</v>
      </c>
      <c r="N8" s="2" t="s">
        <v>3115</v>
      </c>
      <c r="O8" s="2" t="s">
        <v>3115</v>
      </c>
    </row>
    <row r="9" spans="1:15" s="655" customFormat="1" ht="75.75" customHeight="1">
      <c r="A9" s="648">
        <v>6</v>
      </c>
      <c r="B9" s="2" t="s">
        <v>771</v>
      </c>
      <c r="C9" s="2" t="s">
        <v>870</v>
      </c>
      <c r="D9" s="2">
        <v>8550020644</v>
      </c>
      <c r="E9" s="659" t="s">
        <v>768</v>
      </c>
      <c r="F9" s="659" t="s">
        <v>201</v>
      </c>
      <c r="G9" s="2" t="s">
        <v>478</v>
      </c>
      <c r="H9" s="2" t="s">
        <v>2356</v>
      </c>
      <c r="I9" s="714"/>
      <c r="J9" s="650" t="s">
        <v>3115</v>
      </c>
      <c r="K9" s="320" t="s">
        <v>2281</v>
      </c>
      <c r="L9" s="2" t="s">
        <v>2090</v>
      </c>
      <c r="M9" s="2" t="s">
        <v>2090</v>
      </c>
      <c r="N9" s="2" t="s">
        <v>3115</v>
      </c>
      <c r="O9" s="2" t="s">
        <v>3115</v>
      </c>
    </row>
    <row r="10" spans="1:15" s="655" customFormat="1" ht="25.5">
      <c r="A10" s="12">
        <v>7</v>
      </c>
      <c r="B10" s="2" t="s">
        <v>772</v>
      </c>
      <c r="C10" s="2" t="s">
        <v>2254</v>
      </c>
      <c r="D10" s="2">
        <v>8550020644</v>
      </c>
      <c r="E10" s="659" t="s">
        <v>768</v>
      </c>
      <c r="F10" s="659" t="s">
        <v>201</v>
      </c>
      <c r="G10" s="2" t="s">
        <v>478</v>
      </c>
      <c r="H10" s="2" t="s">
        <v>2356</v>
      </c>
      <c r="I10" s="714"/>
      <c r="J10" s="650" t="s">
        <v>3115</v>
      </c>
      <c r="K10" s="320" t="s">
        <v>3115</v>
      </c>
      <c r="L10" s="2" t="s">
        <v>692</v>
      </c>
      <c r="M10" s="2" t="s">
        <v>2090</v>
      </c>
      <c r="N10" s="2" t="s">
        <v>3115</v>
      </c>
      <c r="O10" s="2" t="s">
        <v>3115</v>
      </c>
    </row>
    <row r="11" spans="1:15" s="3" customFormat="1" ht="38.25">
      <c r="A11" s="648">
        <v>8</v>
      </c>
      <c r="B11" s="2" t="s">
        <v>874</v>
      </c>
      <c r="C11" s="2" t="s">
        <v>2476</v>
      </c>
      <c r="D11" s="2">
        <v>8551492492</v>
      </c>
      <c r="E11" s="657" t="s">
        <v>773</v>
      </c>
      <c r="F11" s="2" t="s">
        <v>752</v>
      </c>
      <c r="G11" s="2" t="s">
        <v>202</v>
      </c>
      <c r="H11" s="2" t="s">
        <v>2356</v>
      </c>
      <c r="I11" s="2">
        <v>22</v>
      </c>
      <c r="J11" s="650" t="s">
        <v>3115</v>
      </c>
      <c r="K11" s="320" t="s">
        <v>3115</v>
      </c>
      <c r="L11" s="2" t="s">
        <v>2090</v>
      </c>
      <c r="M11" s="2" t="s">
        <v>2090</v>
      </c>
      <c r="N11" s="2" t="s">
        <v>3115</v>
      </c>
      <c r="O11" s="2" t="s">
        <v>2949</v>
      </c>
    </row>
    <row r="12" spans="1:15" s="3" customFormat="1" ht="37.5" customHeight="1">
      <c r="A12" s="12">
        <v>9</v>
      </c>
      <c r="B12" s="2" t="s">
        <v>774</v>
      </c>
      <c r="C12" s="2" t="s">
        <v>2260</v>
      </c>
      <c r="D12" s="2">
        <v>8551492500</v>
      </c>
      <c r="E12" s="649" t="s">
        <v>775</v>
      </c>
      <c r="F12" s="2" t="s">
        <v>2261</v>
      </c>
      <c r="G12" s="2" t="s">
        <v>513</v>
      </c>
      <c r="H12" s="2" t="s">
        <v>2356</v>
      </c>
      <c r="I12" s="2">
        <v>10</v>
      </c>
      <c r="J12" s="650" t="s">
        <v>3115</v>
      </c>
      <c r="K12" s="320" t="s">
        <v>3115</v>
      </c>
      <c r="L12" s="2" t="s">
        <v>692</v>
      </c>
      <c r="M12" s="2" t="s">
        <v>2090</v>
      </c>
      <c r="N12" s="2" t="s">
        <v>3115</v>
      </c>
      <c r="O12" s="2" t="s">
        <v>3313</v>
      </c>
    </row>
    <row r="13" spans="1:15" s="3" customFormat="1" ht="75" customHeight="1">
      <c r="A13" s="648">
        <v>10</v>
      </c>
      <c r="B13" s="2" t="s">
        <v>3959</v>
      </c>
      <c r="C13" s="2" t="s">
        <v>2161</v>
      </c>
      <c r="D13" s="2">
        <v>8551492635</v>
      </c>
      <c r="E13" s="657" t="s">
        <v>777</v>
      </c>
      <c r="F13" s="2" t="s">
        <v>2480</v>
      </c>
      <c r="G13" s="2" t="s">
        <v>2167</v>
      </c>
      <c r="H13" s="2" t="s">
        <v>2356</v>
      </c>
      <c r="I13" s="2">
        <v>33</v>
      </c>
      <c r="J13" s="650" t="s">
        <v>3115</v>
      </c>
      <c r="K13" s="320" t="s">
        <v>3260</v>
      </c>
      <c r="L13" s="2" t="s">
        <v>2090</v>
      </c>
      <c r="M13" s="2" t="s">
        <v>2090</v>
      </c>
      <c r="N13" s="2" t="s">
        <v>3115</v>
      </c>
      <c r="O13" s="2" t="s">
        <v>3261</v>
      </c>
    </row>
    <row r="14" spans="1:15" s="3" customFormat="1" ht="22.5" customHeight="1">
      <c r="A14" s="12">
        <v>11</v>
      </c>
      <c r="B14" s="2" t="s">
        <v>203</v>
      </c>
      <c r="C14" s="649" t="s">
        <v>1763</v>
      </c>
      <c r="D14" s="2">
        <v>8551477848</v>
      </c>
      <c r="E14" s="649" t="s">
        <v>2485</v>
      </c>
      <c r="F14" s="649" t="s">
        <v>1764</v>
      </c>
      <c r="G14" s="649" t="s">
        <v>204</v>
      </c>
      <c r="H14" s="649" t="s">
        <v>2356</v>
      </c>
      <c r="I14" s="2">
        <v>43</v>
      </c>
      <c r="J14" s="650">
        <v>150</v>
      </c>
      <c r="K14" s="320" t="s">
        <v>1765</v>
      </c>
      <c r="L14" s="2" t="s">
        <v>2090</v>
      </c>
      <c r="M14" s="2" t="s">
        <v>2090</v>
      </c>
      <c r="N14" s="2" t="s">
        <v>3115</v>
      </c>
      <c r="O14" s="2" t="s">
        <v>3115</v>
      </c>
    </row>
    <row r="15" spans="1:15" s="3" customFormat="1" ht="38.25">
      <c r="A15" s="648">
        <v>12</v>
      </c>
      <c r="B15" s="2" t="s">
        <v>3077</v>
      </c>
      <c r="C15" s="649" t="s">
        <v>205</v>
      </c>
      <c r="D15" s="2">
        <v>8551577886</v>
      </c>
      <c r="E15" s="2">
        <v>320930910</v>
      </c>
      <c r="F15" s="649" t="s">
        <v>2013</v>
      </c>
      <c r="G15" s="649" t="s">
        <v>1149</v>
      </c>
      <c r="H15" s="649" t="s">
        <v>2356</v>
      </c>
      <c r="I15" s="2">
        <v>39</v>
      </c>
      <c r="J15" s="650">
        <v>175</v>
      </c>
      <c r="K15" s="320" t="s">
        <v>2487</v>
      </c>
      <c r="L15" s="2" t="s">
        <v>2090</v>
      </c>
      <c r="M15" s="2" t="s">
        <v>2090</v>
      </c>
      <c r="N15" s="2" t="s">
        <v>3115</v>
      </c>
      <c r="O15" s="2" t="s">
        <v>2973</v>
      </c>
    </row>
    <row r="16" spans="1:15" s="3" customFormat="1" ht="38.25" customHeight="1">
      <c r="A16" s="12">
        <v>13</v>
      </c>
      <c r="B16" s="2" t="s">
        <v>3078</v>
      </c>
      <c r="C16" s="649" t="s">
        <v>2016</v>
      </c>
      <c r="D16" s="2">
        <v>8551577797</v>
      </c>
      <c r="E16" s="2">
        <v>320930872</v>
      </c>
      <c r="F16" s="649" t="s">
        <v>2017</v>
      </c>
      <c r="G16" s="649" t="s">
        <v>1149</v>
      </c>
      <c r="H16" s="649" t="s">
        <v>2356</v>
      </c>
      <c r="I16" s="2">
        <v>32</v>
      </c>
      <c r="J16" s="650">
        <v>169</v>
      </c>
      <c r="K16" s="320" t="s">
        <v>1997</v>
      </c>
      <c r="L16" s="2" t="s">
        <v>2090</v>
      </c>
      <c r="M16" s="2" t="s">
        <v>2090</v>
      </c>
      <c r="N16" s="2" t="s">
        <v>3115</v>
      </c>
      <c r="O16" s="2" t="s">
        <v>2085</v>
      </c>
    </row>
    <row r="17" spans="1:15" s="3" customFormat="1" ht="25.5">
      <c r="A17" s="648">
        <v>14</v>
      </c>
      <c r="B17" s="2" t="s">
        <v>3079</v>
      </c>
      <c r="C17" s="649" t="s">
        <v>2032</v>
      </c>
      <c r="D17" s="2">
        <v>8551577774</v>
      </c>
      <c r="E17" s="2">
        <v>320930889</v>
      </c>
      <c r="F17" s="649" t="s">
        <v>2017</v>
      </c>
      <c r="G17" s="649" t="s">
        <v>1149</v>
      </c>
      <c r="H17" s="649" t="s">
        <v>2356</v>
      </c>
      <c r="I17" s="2">
        <v>34</v>
      </c>
      <c r="J17" s="650">
        <v>118</v>
      </c>
      <c r="K17" s="320" t="s">
        <v>2858</v>
      </c>
      <c r="L17" s="2" t="s">
        <v>2090</v>
      </c>
      <c r="M17" s="2" t="s">
        <v>2090</v>
      </c>
      <c r="N17" s="2" t="s">
        <v>3115</v>
      </c>
      <c r="O17" s="2" t="s">
        <v>3115</v>
      </c>
    </row>
    <row r="18" spans="1:15" s="3" customFormat="1" ht="38.25">
      <c r="A18" s="12">
        <v>15</v>
      </c>
      <c r="B18" s="2" t="s">
        <v>3933</v>
      </c>
      <c r="C18" s="649" t="s">
        <v>206</v>
      </c>
      <c r="D18" s="2">
        <v>8551577892</v>
      </c>
      <c r="E18" s="2">
        <v>320930895</v>
      </c>
      <c r="F18" s="649" t="s">
        <v>2017</v>
      </c>
      <c r="G18" s="649" t="s">
        <v>1149</v>
      </c>
      <c r="H18" s="649" t="s">
        <v>2356</v>
      </c>
      <c r="I18" s="2">
        <v>30</v>
      </c>
      <c r="J18" s="650">
        <v>150</v>
      </c>
      <c r="K18" s="320" t="s">
        <v>2563</v>
      </c>
      <c r="L18" s="2" t="s">
        <v>2090</v>
      </c>
      <c r="M18" s="2" t="s">
        <v>2090</v>
      </c>
      <c r="N18" s="2" t="s">
        <v>3115</v>
      </c>
      <c r="O18" s="2" t="s">
        <v>2088</v>
      </c>
    </row>
    <row r="19" spans="1:15" s="3" customFormat="1" ht="25.5">
      <c r="A19" s="648">
        <v>16</v>
      </c>
      <c r="B19" s="2" t="s">
        <v>3080</v>
      </c>
      <c r="C19" s="649" t="s">
        <v>2355</v>
      </c>
      <c r="D19" s="649" t="s">
        <v>782</v>
      </c>
      <c r="E19" s="2">
        <v>320930903</v>
      </c>
      <c r="F19" s="649" t="s">
        <v>2005</v>
      </c>
      <c r="G19" s="649" t="s">
        <v>1149</v>
      </c>
      <c r="H19" s="649" t="s">
        <v>2356</v>
      </c>
      <c r="I19" s="649" t="s">
        <v>4240</v>
      </c>
      <c r="J19" s="650">
        <v>232</v>
      </c>
      <c r="K19" s="320" t="s">
        <v>2003</v>
      </c>
      <c r="L19" s="2" t="s">
        <v>2090</v>
      </c>
      <c r="M19" s="2" t="s">
        <v>2090</v>
      </c>
      <c r="N19" s="2" t="s">
        <v>3115</v>
      </c>
      <c r="O19" s="2" t="s">
        <v>192</v>
      </c>
    </row>
    <row r="20" spans="1:15" s="3" customFormat="1" ht="25.5">
      <c r="A20" s="12">
        <v>17</v>
      </c>
      <c r="B20" s="2" t="s">
        <v>3081</v>
      </c>
      <c r="C20" s="2" t="s">
        <v>1020</v>
      </c>
      <c r="D20" s="2">
        <v>8551577780</v>
      </c>
      <c r="E20" s="2">
        <v>320930866</v>
      </c>
      <c r="F20" s="649" t="s">
        <v>2017</v>
      </c>
      <c r="G20" s="649" t="s">
        <v>1149</v>
      </c>
      <c r="H20" s="649" t="s">
        <v>2356</v>
      </c>
      <c r="I20" s="2">
        <v>30</v>
      </c>
      <c r="J20" s="650">
        <v>120</v>
      </c>
      <c r="K20" s="320" t="s">
        <v>1021</v>
      </c>
      <c r="L20" s="2" t="s">
        <v>2090</v>
      </c>
      <c r="M20" s="2" t="s">
        <v>2090</v>
      </c>
      <c r="N20" s="2" t="s">
        <v>3115</v>
      </c>
      <c r="O20" s="2" t="s">
        <v>3115</v>
      </c>
    </row>
    <row r="21" spans="1:15" s="3" customFormat="1" ht="38.25">
      <c r="A21" s="648">
        <v>18</v>
      </c>
      <c r="B21" s="2" t="s">
        <v>3960</v>
      </c>
      <c r="C21" s="649" t="s">
        <v>857</v>
      </c>
      <c r="D21" s="2">
        <v>8551095331</v>
      </c>
      <c r="E21" s="657" t="s">
        <v>784</v>
      </c>
      <c r="F21" s="649" t="s">
        <v>207</v>
      </c>
      <c r="G21" s="2" t="s">
        <v>208</v>
      </c>
      <c r="H21" s="649" t="s">
        <v>2356</v>
      </c>
      <c r="I21" s="2" t="s">
        <v>4366</v>
      </c>
      <c r="J21" s="650">
        <v>775</v>
      </c>
      <c r="K21" s="320" t="s">
        <v>3115</v>
      </c>
      <c r="L21" s="2" t="s">
        <v>2090</v>
      </c>
      <c r="M21" s="2" t="s">
        <v>2090</v>
      </c>
      <c r="N21" s="2" t="s">
        <v>3115</v>
      </c>
      <c r="O21" s="2" t="s">
        <v>140</v>
      </c>
    </row>
    <row r="22" spans="1:15" s="3" customFormat="1" ht="21.75" customHeight="1">
      <c r="A22" s="12">
        <v>19</v>
      </c>
      <c r="B22" s="2" t="s">
        <v>3082</v>
      </c>
      <c r="C22" s="649" t="s">
        <v>522</v>
      </c>
      <c r="D22" s="2">
        <v>8551068995</v>
      </c>
      <c r="E22" s="657" t="s">
        <v>785</v>
      </c>
      <c r="F22" s="649" t="s">
        <v>207</v>
      </c>
      <c r="G22" s="2" t="s">
        <v>208</v>
      </c>
      <c r="H22" s="649" t="s">
        <v>2356</v>
      </c>
      <c r="I22" s="649" t="s">
        <v>4321</v>
      </c>
      <c r="J22" s="650">
        <v>266</v>
      </c>
      <c r="K22" s="320" t="s">
        <v>818</v>
      </c>
      <c r="L22" s="2" t="s">
        <v>2090</v>
      </c>
      <c r="M22" s="2" t="s">
        <v>2090</v>
      </c>
      <c r="N22" s="123" t="s">
        <v>3115</v>
      </c>
      <c r="O22" s="2" t="s">
        <v>3115</v>
      </c>
    </row>
    <row r="23" spans="1:15" s="3" customFormat="1" ht="34.5" customHeight="1">
      <c r="A23" s="648">
        <v>20</v>
      </c>
      <c r="B23" s="2" t="s">
        <v>3083</v>
      </c>
      <c r="C23" s="649" t="s">
        <v>523</v>
      </c>
      <c r="D23" s="2">
        <v>8551069003</v>
      </c>
      <c r="E23" s="657" t="s">
        <v>787</v>
      </c>
      <c r="F23" s="649" t="s">
        <v>207</v>
      </c>
      <c r="G23" s="2" t="s">
        <v>208</v>
      </c>
      <c r="H23" s="649" t="s">
        <v>2356</v>
      </c>
      <c r="I23" s="649" t="s">
        <v>4180</v>
      </c>
      <c r="J23" s="650">
        <v>968</v>
      </c>
      <c r="K23" s="320" t="s">
        <v>808</v>
      </c>
      <c r="L23" s="2" t="s">
        <v>2090</v>
      </c>
      <c r="M23" s="2" t="s">
        <v>2090</v>
      </c>
      <c r="N23" s="2" t="s">
        <v>3115</v>
      </c>
      <c r="O23" s="2" t="s">
        <v>1711</v>
      </c>
    </row>
    <row r="24" spans="1:15" s="3" customFormat="1" ht="25.5">
      <c r="A24" s="12">
        <v>21</v>
      </c>
      <c r="B24" s="2" t="s">
        <v>788</v>
      </c>
      <c r="C24" s="649" t="s">
        <v>2047</v>
      </c>
      <c r="D24" s="2">
        <v>8551570588</v>
      </c>
      <c r="E24" s="649" t="s">
        <v>789</v>
      </c>
      <c r="F24" s="649" t="s">
        <v>134</v>
      </c>
      <c r="G24" s="2" t="s">
        <v>1154</v>
      </c>
      <c r="H24" s="649" t="s">
        <v>2356</v>
      </c>
      <c r="I24" s="649" t="s">
        <v>4345</v>
      </c>
      <c r="J24" s="650">
        <v>195</v>
      </c>
      <c r="K24" s="320" t="s">
        <v>2859</v>
      </c>
      <c r="L24" s="2" t="s">
        <v>2090</v>
      </c>
      <c r="M24" s="2" t="s">
        <v>2090</v>
      </c>
      <c r="N24" s="2" t="s">
        <v>3115</v>
      </c>
      <c r="O24" s="2" t="s">
        <v>3419</v>
      </c>
    </row>
    <row r="25" spans="1:15" s="3" customFormat="1" ht="25.5">
      <c r="A25" s="648">
        <v>22</v>
      </c>
      <c r="B25" s="2" t="s">
        <v>4012</v>
      </c>
      <c r="C25" s="649" t="s">
        <v>10</v>
      </c>
      <c r="D25" s="2">
        <v>8551498810</v>
      </c>
      <c r="E25" s="649" t="s">
        <v>790</v>
      </c>
      <c r="F25" s="649" t="s">
        <v>134</v>
      </c>
      <c r="G25" s="2" t="s">
        <v>858</v>
      </c>
      <c r="H25" s="649" t="s">
        <v>2356</v>
      </c>
      <c r="I25" s="2">
        <v>105</v>
      </c>
      <c r="J25" s="650">
        <v>653</v>
      </c>
      <c r="K25" s="320" t="s">
        <v>819</v>
      </c>
      <c r="L25" s="2" t="s">
        <v>2090</v>
      </c>
      <c r="M25" s="2" t="s">
        <v>2090</v>
      </c>
      <c r="N25" s="2" t="s">
        <v>3115</v>
      </c>
      <c r="O25" s="2" t="s">
        <v>2111</v>
      </c>
    </row>
    <row r="26" spans="1:15" s="3" customFormat="1" ht="44.25" customHeight="1">
      <c r="A26" s="12">
        <v>23</v>
      </c>
      <c r="B26" s="2" t="s">
        <v>296</v>
      </c>
      <c r="C26" s="649" t="s">
        <v>2106</v>
      </c>
      <c r="D26" s="2">
        <v>8551086183</v>
      </c>
      <c r="E26" s="657" t="s">
        <v>791</v>
      </c>
      <c r="F26" s="649" t="s">
        <v>805</v>
      </c>
      <c r="G26" s="2" t="s">
        <v>858</v>
      </c>
      <c r="H26" s="649" t="s">
        <v>2356</v>
      </c>
      <c r="I26" s="2">
        <v>49</v>
      </c>
      <c r="J26" s="650">
        <v>295</v>
      </c>
      <c r="K26" s="320" t="s">
        <v>3115</v>
      </c>
      <c r="L26" s="2" t="s">
        <v>2090</v>
      </c>
      <c r="M26" s="2" t="s">
        <v>2090</v>
      </c>
      <c r="N26" s="2" t="s">
        <v>3115</v>
      </c>
      <c r="O26" s="2" t="s">
        <v>3115</v>
      </c>
    </row>
    <row r="27" spans="1:15" s="3" customFormat="1" ht="25.5">
      <c r="A27" s="648">
        <v>24</v>
      </c>
      <c r="B27" s="2" t="s">
        <v>792</v>
      </c>
      <c r="C27" s="2" t="s">
        <v>806</v>
      </c>
      <c r="D27" s="2">
        <v>8551069032</v>
      </c>
      <c r="E27" s="657" t="s">
        <v>793</v>
      </c>
      <c r="F27" s="649" t="s">
        <v>134</v>
      </c>
      <c r="G27" s="2" t="s">
        <v>209</v>
      </c>
      <c r="H27" s="649" t="s">
        <v>2356</v>
      </c>
      <c r="I27" s="2">
        <v>46</v>
      </c>
      <c r="J27" s="650">
        <v>260</v>
      </c>
      <c r="K27" s="320" t="s">
        <v>3115</v>
      </c>
      <c r="L27" s="2" t="s">
        <v>2090</v>
      </c>
      <c r="M27" s="2" t="s">
        <v>2090</v>
      </c>
      <c r="N27" s="2" t="s">
        <v>3115</v>
      </c>
      <c r="O27" s="2" t="s">
        <v>3115</v>
      </c>
    </row>
    <row r="28" spans="1:15" s="3" customFormat="1" ht="25.5">
      <c r="A28" s="12">
        <v>25</v>
      </c>
      <c r="B28" s="2" t="s">
        <v>290</v>
      </c>
      <c r="C28" s="2" t="s">
        <v>2872</v>
      </c>
      <c r="D28" s="2">
        <v>8551058465</v>
      </c>
      <c r="E28" s="657" t="s">
        <v>291</v>
      </c>
      <c r="F28" s="649" t="s">
        <v>2873</v>
      </c>
      <c r="G28" s="2" t="s">
        <v>209</v>
      </c>
      <c r="H28" s="2" t="s">
        <v>2356</v>
      </c>
      <c r="I28" s="2">
        <v>67</v>
      </c>
      <c r="J28" s="650">
        <v>90</v>
      </c>
      <c r="K28" s="320" t="s">
        <v>2265</v>
      </c>
      <c r="L28" s="2" t="s">
        <v>2090</v>
      </c>
      <c r="M28" s="2" t="s">
        <v>2090</v>
      </c>
      <c r="N28" s="2" t="s">
        <v>3115</v>
      </c>
      <c r="O28" s="2" t="s">
        <v>3351</v>
      </c>
    </row>
    <row r="29" spans="1:15" s="3" customFormat="1" ht="59.25" customHeight="1">
      <c r="A29" s="648">
        <v>26</v>
      </c>
      <c r="B29" s="2" t="s">
        <v>3523</v>
      </c>
      <c r="C29" s="2" t="s">
        <v>2872</v>
      </c>
      <c r="D29" s="2">
        <v>8551582025</v>
      </c>
      <c r="E29" s="657" t="s">
        <v>292</v>
      </c>
      <c r="F29" s="649" t="s">
        <v>2873</v>
      </c>
      <c r="G29" s="649" t="s">
        <v>132</v>
      </c>
      <c r="H29" s="2" t="s">
        <v>2356</v>
      </c>
      <c r="I29" s="2">
        <v>11</v>
      </c>
      <c r="J29" s="650">
        <v>15</v>
      </c>
      <c r="K29" s="320" t="s">
        <v>2874</v>
      </c>
      <c r="L29" s="2" t="s">
        <v>2090</v>
      </c>
      <c r="M29" s="2" t="s">
        <v>2090</v>
      </c>
      <c r="N29" s="2" t="s">
        <v>3115</v>
      </c>
      <c r="O29" s="2" t="s">
        <v>3115</v>
      </c>
    </row>
    <row r="30" spans="1:15" s="3" customFormat="1" ht="25.5">
      <c r="A30" s="12">
        <v>27</v>
      </c>
      <c r="B30" s="2" t="s">
        <v>293</v>
      </c>
      <c r="C30" s="649" t="s">
        <v>807</v>
      </c>
      <c r="D30" s="2">
        <v>8551024348</v>
      </c>
      <c r="E30" s="657" t="s">
        <v>294</v>
      </c>
      <c r="F30" s="649" t="s">
        <v>134</v>
      </c>
      <c r="G30" s="2" t="s">
        <v>209</v>
      </c>
      <c r="H30" s="649" t="s">
        <v>2356</v>
      </c>
      <c r="I30" s="2">
        <v>22</v>
      </c>
      <c r="J30" s="650" t="s">
        <v>3115</v>
      </c>
      <c r="K30" s="320" t="s">
        <v>3115</v>
      </c>
      <c r="L30" s="2" t="s">
        <v>2090</v>
      </c>
      <c r="M30" s="2" t="s">
        <v>2090</v>
      </c>
      <c r="N30" s="2" t="s">
        <v>3115</v>
      </c>
      <c r="O30" s="2" t="s">
        <v>3115</v>
      </c>
    </row>
    <row r="31" spans="1:15" s="3" customFormat="1" ht="38.25">
      <c r="A31" s="648">
        <v>28</v>
      </c>
      <c r="B31" s="2" t="s">
        <v>3111</v>
      </c>
      <c r="C31" s="649" t="s">
        <v>2299</v>
      </c>
      <c r="D31" s="2">
        <v>8550006242</v>
      </c>
      <c r="E31" s="657" t="s">
        <v>3112</v>
      </c>
      <c r="F31" s="658" t="s">
        <v>1003</v>
      </c>
      <c r="G31" s="2" t="s">
        <v>2300</v>
      </c>
      <c r="H31" s="649" t="s">
        <v>2356</v>
      </c>
      <c r="I31" s="2">
        <v>46</v>
      </c>
      <c r="J31" s="650" t="s">
        <v>3115</v>
      </c>
      <c r="K31" s="320" t="s">
        <v>160</v>
      </c>
      <c r="L31" s="2" t="s">
        <v>2090</v>
      </c>
      <c r="M31" s="2" t="s">
        <v>2090</v>
      </c>
      <c r="N31" s="2" t="s">
        <v>3115</v>
      </c>
      <c r="O31" s="2" t="s">
        <v>3318</v>
      </c>
    </row>
    <row r="32" spans="1:15" s="3" customFormat="1" ht="34.5" customHeight="1">
      <c r="A32" s="12">
        <v>29</v>
      </c>
      <c r="B32" s="2" t="s">
        <v>3113</v>
      </c>
      <c r="C32" s="649" t="s">
        <v>3521</v>
      </c>
      <c r="D32" s="2">
        <v>8550004059</v>
      </c>
      <c r="E32" s="649" t="s">
        <v>3114</v>
      </c>
      <c r="F32" s="649" t="s">
        <v>1730</v>
      </c>
      <c r="G32" s="2" t="s">
        <v>2301</v>
      </c>
      <c r="H32" s="649" t="s">
        <v>2356</v>
      </c>
      <c r="I32" s="2">
        <v>37</v>
      </c>
      <c r="J32" s="650" t="s">
        <v>3115</v>
      </c>
      <c r="K32" s="320" t="s">
        <v>3115</v>
      </c>
      <c r="L32" s="2" t="s">
        <v>2090</v>
      </c>
      <c r="M32" s="2" t="s">
        <v>2090</v>
      </c>
      <c r="N32" s="2" t="s">
        <v>3115</v>
      </c>
      <c r="O32" s="2" t="s">
        <v>3115</v>
      </c>
    </row>
    <row r="33" spans="1:15" s="3" customFormat="1" ht="38.25">
      <c r="A33" s="648">
        <v>30</v>
      </c>
      <c r="B33" s="2" t="s">
        <v>3522</v>
      </c>
      <c r="C33" s="649" t="s">
        <v>1961</v>
      </c>
      <c r="D33" s="2">
        <v>8551494769</v>
      </c>
      <c r="E33" s="649" t="s">
        <v>235</v>
      </c>
      <c r="F33" s="649" t="s">
        <v>1962</v>
      </c>
      <c r="G33" s="2" t="s">
        <v>2302</v>
      </c>
      <c r="H33" s="2" t="s">
        <v>2356</v>
      </c>
      <c r="I33" s="2" t="s">
        <v>4254</v>
      </c>
      <c r="J33" s="650" t="s">
        <v>3115</v>
      </c>
      <c r="K33" s="320" t="s">
        <v>3115</v>
      </c>
      <c r="L33" s="2" t="s">
        <v>2090</v>
      </c>
      <c r="M33" s="2" t="s">
        <v>2090</v>
      </c>
      <c r="N33" s="2" t="s">
        <v>3115</v>
      </c>
      <c r="O33" s="2" t="s">
        <v>3115</v>
      </c>
    </row>
    <row r="34" spans="1:15" s="3" customFormat="1" ht="25.5">
      <c r="A34" s="12">
        <v>31</v>
      </c>
      <c r="B34" s="2" t="s">
        <v>2862</v>
      </c>
      <c r="C34" s="2" t="s">
        <v>2096</v>
      </c>
      <c r="D34" s="2">
        <v>8551024331</v>
      </c>
      <c r="E34" s="649" t="s">
        <v>2863</v>
      </c>
      <c r="F34" s="2" t="s">
        <v>2097</v>
      </c>
      <c r="G34" s="2" t="s">
        <v>2098</v>
      </c>
      <c r="H34" s="2" t="s">
        <v>2356</v>
      </c>
      <c r="I34" s="2">
        <v>18</v>
      </c>
      <c r="J34" s="650" t="s">
        <v>3115</v>
      </c>
      <c r="K34" s="320" t="s">
        <v>3115</v>
      </c>
      <c r="L34" s="2" t="s">
        <v>692</v>
      </c>
      <c r="M34" s="2" t="s">
        <v>2090</v>
      </c>
      <c r="N34" s="2" t="s">
        <v>3115</v>
      </c>
      <c r="O34" s="2" t="s">
        <v>3115</v>
      </c>
    </row>
    <row r="35" spans="1:15" s="3" customFormat="1" ht="30.75" customHeight="1">
      <c r="A35" s="648">
        <v>32</v>
      </c>
      <c r="B35" s="2" t="s">
        <v>3958</v>
      </c>
      <c r="C35" s="649" t="s">
        <v>2552</v>
      </c>
      <c r="D35" s="2">
        <v>8550024412</v>
      </c>
      <c r="E35" s="649" t="s">
        <v>2864</v>
      </c>
      <c r="F35" s="649" t="s">
        <v>2553</v>
      </c>
      <c r="G35" s="2" t="s">
        <v>2303</v>
      </c>
      <c r="H35" s="2" t="s">
        <v>2356</v>
      </c>
      <c r="I35" s="2">
        <v>150</v>
      </c>
      <c r="J35" s="650" t="s">
        <v>3115</v>
      </c>
      <c r="K35" s="320" t="s">
        <v>157</v>
      </c>
      <c r="L35" s="2" t="s">
        <v>2090</v>
      </c>
      <c r="M35" s="2" t="s">
        <v>2090</v>
      </c>
      <c r="N35" s="2" t="s">
        <v>3115</v>
      </c>
      <c r="O35" s="2" t="s">
        <v>3115</v>
      </c>
    </row>
    <row r="36" spans="1:15" s="3" customFormat="1" ht="39" customHeight="1">
      <c r="A36" s="12">
        <v>33</v>
      </c>
      <c r="B36" s="2" t="s">
        <v>2304</v>
      </c>
      <c r="C36" s="2" t="s">
        <v>2107</v>
      </c>
      <c r="D36" s="2">
        <v>8551531803</v>
      </c>
      <c r="E36" s="649" t="s">
        <v>2865</v>
      </c>
      <c r="F36" s="2" t="s">
        <v>2108</v>
      </c>
      <c r="G36" s="2" t="s">
        <v>2109</v>
      </c>
      <c r="H36" s="2" t="s">
        <v>2110</v>
      </c>
      <c r="I36" s="2">
        <v>61</v>
      </c>
      <c r="J36" s="650" t="s">
        <v>3115</v>
      </c>
      <c r="K36" s="320" t="s">
        <v>3932</v>
      </c>
      <c r="L36" s="2" t="s">
        <v>156</v>
      </c>
      <c r="M36" s="2" t="s">
        <v>2090</v>
      </c>
      <c r="N36" s="2" t="s">
        <v>3115</v>
      </c>
      <c r="O36" s="2" t="s">
        <v>3115</v>
      </c>
    </row>
    <row r="37" spans="1:15" s="3" customFormat="1" ht="38.25">
      <c r="A37" s="648">
        <v>34</v>
      </c>
      <c r="B37" s="2" t="s">
        <v>2676</v>
      </c>
      <c r="C37" s="649" t="s">
        <v>2678</v>
      </c>
      <c r="D37" s="2">
        <v>8551485813</v>
      </c>
      <c r="E37" s="649" t="s">
        <v>2867</v>
      </c>
      <c r="F37" s="649" t="s">
        <v>2679</v>
      </c>
      <c r="G37" s="649" t="s">
        <v>2305</v>
      </c>
      <c r="H37" s="2" t="s">
        <v>2356</v>
      </c>
      <c r="I37" s="649" t="s">
        <v>4305</v>
      </c>
      <c r="J37" s="650" t="s">
        <v>3115</v>
      </c>
      <c r="K37" s="320" t="s">
        <v>3115</v>
      </c>
      <c r="L37" s="2" t="s">
        <v>2090</v>
      </c>
      <c r="M37" s="2" t="s">
        <v>2090</v>
      </c>
      <c r="N37" s="2" t="s">
        <v>3115</v>
      </c>
      <c r="O37" s="2" t="s">
        <v>3115</v>
      </c>
    </row>
    <row r="38" spans="1:15" s="3" customFormat="1" ht="40.5" customHeight="1">
      <c r="A38" s="12">
        <v>35</v>
      </c>
      <c r="B38" s="2" t="s">
        <v>3227</v>
      </c>
      <c r="C38" s="2" t="s">
        <v>2306</v>
      </c>
      <c r="D38" s="2">
        <v>8551583467</v>
      </c>
      <c r="E38" s="649" t="s">
        <v>2868</v>
      </c>
      <c r="F38" s="649" t="s">
        <v>2679</v>
      </c>
      <c r="G38" s="649" t="s">
        <v>2305</v>
      </c>
      <c r="H38" s="2" t="s">
        <v>2356</v>
      </c>
      <c r="I38" s="2">
        <v>240</v>
      </c>
      <c r="J38" s="650" t="s">
        <v>3115</v>
      </c>
      <c r="K38" s="320" t="s">
        <v>3115</v>
      </c>
      <c r="L38" s="2" t="s">
        <v>835</v>
      </c>
      <c r="M38" s="2" t="s">
        <v>2090</v>
      </c>
      <c r="N38" s="2" t="s">
        <v>2090</v>
      </c>
      <c r="O38" s="2" t="s">
        <v>3115</v>
      </c>
    </row>
    <row r="39" spans="1:15" s="3" customFormat="1" ht="25.5">
      <c r="A39" s="648">
        <v>36</v>
      </c>
      <c r="B39" s="221" t="s">
        <v>2869</v>
      </c>
      <c r="C39" s="221" t="s">
        <v>2307</v>
      </c>
      <c r="D39" s="221">
        <v>8551478049</v>
      </c>
      <c r="E39" s="674" t="s">
        <v>2870</v>
      </c>
      <c r="F39" s="221" t="s">
        <v>2308</v>
      </c>
      <c r="G39" s="221" t="s">
        <v>2309</v>
      </c>
      <c r="H39" s="221" t="s">
        <v>2356</v>
      </c>
      <c r="I39" s="221">
        <v>192</v>
      </c>
      <c r="J39" s="670" t="s">
        <v>3115</v>
      </c>
      <c r="K39" s="671" t="s">
        <v>3115</v>
      </c>
      <c r="L39" s="221" t="s">
        <v>156</v>
      </c>
      <c r="M39" s="221" t="s">
        <v>2090</v>
      </c>
      <c r="N39" s="221" t="s">
        <v>3115</v>
      </c>
      <c r="O39" s="221" t="s">
        <v>3115</v>
      </c>
    </row>
    <row r="40" spans="1:15" s="655" customFormat="1" ht="29.25" customHeight="1">
      <c r="A40" s="12">
        <v>37</v>
      </c>
      <c r="B40" s="12" t="s">
        <v>3524</v>
      </c>
      <c r="C40" s="12" t="s">
        <v>3521</v>
      </c>
      <c r="D40" s="12">
        <v>8551587896</v>
      </c>
      <c r="E40" s="12">
        <v>364942088</v>
      </c>
      <c r="F40" s="458"/>
      <c r="G40" s="2" t="s">
        <v>2301</v>
      </c>
      <c r="H40" s="221" t="s">
        <v>2356</v>
      </c>
      <c r="I40" s="12">
        <v>5</v>
      </c>
      <c r="J40" s="670" t="s">
        <v>3115</v>
      </c>
      <c r="K40" s="671" t="s">
        <v>3115</v>
      </c>
      <c r="L40" s="12" t="s">
        <v>2090</v>
      </c>
      <c r="M40" s="12" t="s">
        <v>2090</v>
      </c>
      <c r="N40" s="221" t="s">
        <v>3115</v>
      </c>
      <c r="O40" s="221" t="s">
        <v>3115</v>
      </c>
    </row>
  </sheetData>
  <sheetProtection/>
  <mergeCells count="2">
    <mergeCell ref="I4:I10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8" r:id="rId1"/>
  <rowBreaks count="1" manualBreakCount="1">
    <brk id="1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1"/>
  <sheetViews>
    <sheetView view="pageBreakPreview" zoomScaleNormal="30" zoomScaleSheetLayoutView="100" zoomScalePageLayoutView="0" workbookViewId="0" topLeftCell="A1">
      <pane ySplit="5" topLeftCell="A436" activePane="bottomLeft" state="frozen"/>
      <selection pane="topLeft" activeCell="A1" sqref="A1"/>
      <selection pane="bottomLeft" activeCell="C4" sqref="C4:C5"/>
    </sheetView>
  </sheetViews>
  <sheetFormatPr defaultColWidth="9.140625" defaultRowHeight="12.75"/>
  <cols>
    <col min="1" max="1" width="4.00390625" style="36" bestFit="1" customWidth="1"/>
    <col min="2" max="2" width="57.57421875" style="43" customWidth="1"/>
    <col min="3" max="3" width="26.421875" style="36" customWidth="1"/>
    <col min="4" max="4" width="11.421875" style="50" customWidth="1"/>
    <col min="5" max="5" width="9.7109375" style="50" customWidth="1"/>
    <col min="6" max="6" width="13.00390625" style="50" customWidth="1"/>
    <col min="7" max="7" width="17.57421875" style="51" customWidth="1"/>
    <col min="8" max="8" width="16.8515625" style="67" customWidth="1"/>
    <col min="9" max="9" width="13.7109375" style="36" customWidth="1"/>
    <col min="10" max="10" width="43.8515625" style="61" customWidth="1"/>
    <col min="11" max="11" width="26.421875" style="36" customWidth="1"/>
    <col min="12" max="12" width="19.8515625" style="36" customWidth="1"/>
    <col min="13" max="13" width="22.421875" style="36" customWidth="1"/>
    <col min="14" max="14" width="20.7109375" style="36" customWidth="1"/>
    <col min="15" max="15" width="17.00390625" style="36" customWidth="1"/>
    <col min="16" max="16" width="60.00390625" style="36" customWidth="1"/>
    <col min="17" max="17" width="16.140625" style="36" customWidth="1"/>
    <col min="18" max="18" width="14.8515625" style="36" customWidth="1"/>
    <col min="19" max="19" width="16.8515625" style="36" customWidth="1"/>
    <col min="20" max="20" width="14.00390625" style="36" customWidth="1"/>
    <col min="21" max="22" width="13.28125" style="36" customWidth="1"/>
    <col min="23" max="23" width="18.7109375" style="36" customWidth="1"/>
    <col min="24" max="24" width="14.421875" style="36" customWidth="1"/>
    <col min="25" max="26" width="18.7109375" style="36" customWidth="1"/>
    <col min="27" max="136" width="9.140625" style="42" customWidth="1"/>
    <col min="137" max="16384" width="9.140625" style="36" customWidth="1"/>
  </cols>
  <sheetData>
    <row r="1" ht="12.75">
      <c r="A1" s="55" t="s">
        <v>479</v>
      </c>
    </row>
    <row r="2" spans="7:8" ht="12.75">
      <c r="G2" s="36"/>
      <c r="H2" s="64"/>
    </row>
    <row r="3" spans="1:26" ht="21.75" customHeight="1">
      <c r="A3" s="745" t="s">
        <v>2871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</row>
    <row r="4" spans="1:26" ht="24" customHeight="1">
      <c r="A4" s="731" t="s">
        <v>684</v>
      </c>
      <c r="B4" s="733" t="s">
        <v>2902</v>
      </c>
      <c r="C4" s="731" t="s">
        <v>2903</v>
      </c>
      <c r="D4" s="731" t="s">
        <v>2904</v>
      </c>
      <c r="E4" s="731" t="s">
        <v>2906</v>
      </c>
      <c r="F4" s="731" t="s">
        <v>2908</v>
      </c>
      <c r="G4" s="731" t="s">
        <v>2905</v>
      </c>
      <c r="H4" s="733" t="s">
        <v>2909</v>
      </c>
      <c r="I4" s="731" t="s">
        <v>46</v>
      </c>
      <c r="J4" s="733" t="s">
        <v>2078</v>
      </c>
      <c r="K4" s="731" t="s">
        <v>2365</v>
      </c>
      <c r="L4" s="731" t="s">
        <v>2910</v>
      </c>
      <c r="M4" s="731"/>
      <c r="N4" s="731"/>
      <c r="O4" s="731" t="s">
        <v>686</v>
      </c>
      <c r="P4" s="731" t="s">
        <v>687</v>
      </c>
      <c r="Q4" s="731" t="s">
        <v>2911</v>
      </c>
      <c r="R4" s="731"/>
      <c r="S4" s="731"/>
      <c r="T4" s="731"/>
      <c r="U4" s="731"/>
      <c r="V4" s="731"/>
      <c r="W4" s="731" t="s">
        <v>2912</v>
      </c>
      <c r="X4" s="731" t="s">
        <v>2913</v>
      </c>
      <c r="Y4" s="731" t="s">
        <v>2914</v>
      </c>
      <c r="Z4" s="731" t="s">
        <v>2915</v>
      </c>
    </row>
    <row r="5" spans="1:26" ht="84" customHeight="1" thickBot="1">
      <c r="A5" s="732"/>
      <c r="B5" s="734"/>
      <c r="C5" s="732"/>
      <c r="D5" s="732"/>
      <c r="E5" s="732"/>
      <c r="F5" s="732"/>
      <c r="G5" s="732"/>
      <c r="H5" s="734"/>
      <c r="I5" s="732"/>
      <c r="J5" s="734"/>
      <c r="K5" s="732"/>
      <c r="L5" s="63" t="s">
        <v>2916</v>
      </c>
      <c r="M5" s="63" t="s">
        <v>2917</v>
      </c>
      <c r="N5" s="63" t="s">
        <v>2918</v>
      </c>
      <c r="O5" s="732"/>
      <c r="P5" s="732"/>
      <c r="Q5" s="63" t="s">
        <v>2919</v>
      </c>
      <c r="R5" s="63" t="s">
        <v>2920</v>
      </c>
      <c r="S5" s="63" t="s">
        <v>2921</v>
      </c>
      <c r="T5" s="63" t="s">
        <v>2922</v>
      </c>
      <c r="U5" s="63" t="s">
        <v>2923</v>
      </c>
      <c r="V5" s="63" t="s">
        <v>2924</v>
      </c>
      <c r="W5" s="732"/>
      <c r="X5" s="732"/>
      <c r="Y5" s="732"/>
      <c r="Z5" s="732"/>
    </row>
    <row r="6" spans="1:26" ht="12.75">
      <c r="A6" s="736" t="s">
        <v>2640</v>
      </c>
      <c r="B6" s="736"/>
      <c r="C6" s="736"/>
      <c r="D6" s="736"/>
      <c r="E6" s="736"/>
      <c r="F6" s="736"/>
      <c r="G6" s="736"/>
      <c r="H6" s="65"/>
      <c r="I6" s="52"/>
      <c r="J6" s="735"/>
      <c r="K6" s="735"/>
      <c r="L6" s="41"/>
      <c r="M6" s="735"/>
      <c r="N6" s="735"/>
      <c r="O6" s="735"/>
      <c r="P6" s="735"/>
      <c r="Q6" s="41"/>
      <c r="R6" s="735"/>
      <c r="S6" s="735"/>
      <c r="T6" s="735"/>
      <c r="U6" s="735"/>
      <c r="V6" s="41"/>
      <c r="W6" s="41"/>
      <c r="X6" s="41"/>
      <c r="Y6" s="41"/>
      <c r="Z6" s="41"/>
    </row>
    <row r="7" spans="1:136" s="3" customFormat="1" ht="63.75">
      <c r="A7" s="2">
        <v>1</v>
      </c>
      <c r="B7" s="10" t="s">
        <v>1771</v>
      </c>
      <c r="C7" s="2" t="s">
        <v>1772</v>
      </c>
      <c r="D7" s="2" t="s">
        <v>2328</v>
      </c>
      <c r="E7" s="2" t="s">
        <v>2090</v>
      </c>
      <c r="F7" s="2" t="s">
        <v>2090</v>
      </c>
      <c r="G7" s="2">
        <v>1911</v>
      </c>
      <c r="H7" s="698">
        <v>11258000</v>
      </c>
      <c r="I7" s="2" t="s">
        <v>158</v>
      </c>
      <c r="J7" s="150" t="s">
        <v>3366</v>
      </c>
      <c r="K7" s="2" t="s">
        <v>1774</v>
      </c>
      <c r="L7" s="2" t="s">
        <v>2925</v>
      </c>
      <c r="M7" s="2" t="s">
        <v>2926</v>
      </c>
      <c r="N7" s="2" t="s">
        <v>2928</v>
      </c>
      <c r="O7" s="2" t="s">
        <v>688</v>
      </c>
      <c r="P7" s="123" t="s">
        <v>2564</v>
      </c>
      <c r="Q7" s="123" t="s">
        <v>689</v>
      </c>
      <c r="R7" s="123" t="s">
        <v>690</v>
      </c>
      <c r="S7" s="123" t="s">
        <v>691</v>
      </c>
      <c r="T7" s="123" t="s">
        <v>691</v>
      </c>
      <c r="U7" s="123" t="s">
        <v>692</v>
      </c>
      <c r="V7" s="123" t="s">
        <v>691</v>
      </c>
      <c r="W7" s="153" t="s">
        <v>996</v>
      </c>
      <c r="X7" s="123" t="s">
        <v>997</v>
      </c>
      <c r="Y7" s="153" t="s">
        <v>1773</v>
      </c>
      <c r="Z7" s="153" t="s">
        <v>2907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</row>
    <row r="8" spans="1:136" s="3" customFormat="1" ht="71.25" customHeight="1">
      <c r="A8" s="2">
        <v>2</v>
      </c>
      <c r="B8" s="10" t="s">
        <v>1775</v>
      </c>
      <c r="C8" s="2" t="s">
        <v>1772</v>
      </c>
      <c r="D8" s="2" t="s">
        <v>2328</v>
      </c>
      <c r="E8" s="2" t="s">
        <v>2090</v>
      </c>
      <c r="F8" s="2" t="s">
        <v>2090</v>
      </c>
      <c r="G8" s="2">
        <v>1910</v>
      </c>
      <c r="H8" s="699">
        <v>2178000</v>
      </c>
      <c r="I8" s="2" t="s">
        <v>158</v>
      </c>
      <c r="J8" s="89" t="s">
        <v>994</v>
      </c>
      <c r="K8" s="2" t="s">
        <v>1776</v>
      </c>
      <c r="L8" s="2" t="s">
        <v>2925</v>
      </c>
      <c r="M8" s="2" t="s">
        <v>2927</v>
      </c>
      <c r="N8" s="2" t="s">
        <v>2580</v>
      </c>
      <c r="O8" s="2" t="s">
        <v>688</v>
      </c>
      <c r="P8" s="2" t="s">
        <v>2565</v>
      </c>
      <c r="Q8" s="2" t="s">
        <v>690</v>
      </c>
      <c r="R8" s="2" t="s">
        <v>995</v>
      </c>
      <c r="S8" s="2" t="s">
        <v>690</v>
      </c>
      <c r="T8" s="2" t="s">
        <v>690</v>
      </c>
      <c r="U8" s="123" t="s">
        <v>692</v>
      </c>
      <c r="V8" s="2" t="s">
        <v>690</v>
      </c>
      <c r="W8" s="12" t="s">
        <v>2627</v>
      </c>
      <c r="X8" s="123" t="s">
        <v>2639</v>
      </c>
      <c r="Y8" s="12" t="s">
        <v>1773</v>
      </c>
      <c r="Z8" s="12" t="s">
        <v>2907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</row>
    <row r="9" spans="1:136" s="3" customFormat="1" ht="51">
      <c r="A9" s="2">
        <v>3</v>
      </c>
      <c r="B9" s="10" t="s">
        <v>1777</v>
      </c>
      <c r="C9" s="2" t="s">
        <v>1772</v>
      </c>
      <c r="D9" s="2" t="s">
        <v>2328</v>
      </c>
      <c r="E9" s="2" t="s">
        <v>2090</v>
      </c>
      <c r="F9" s="2" t="s">
        <v>2090</v>
      </c>
      <c r="G9" s="2">
        <v>1910</v>
      </c>
      <c r="H9" s="699">
        <v>4110000</v>
      </c>
      <c r="I9" s="2" t="s">
        <v>158</v>
      </c>
      <c r="J9" s="89" t="s">
        <v>2900</v>
      </c>
      <c r="K9" s="2" t="s">
        <v>2901</v>
      </c>
      <c r="L9" s="2" t="s">
        <v>2925</v>
      </c>
      <c r="M9" s="2" t="s">
        <v>2927</v>
      </c>
      <c r="N9" s="2" t="s">
        <v>2581</v>
      </c>
      <c r="O9" s="2" t="s">
        <v>688</v>
      </c>
      <c r="P9" s="2" t="s">
        <v>2566</v>
      </c>
      <c r="Q9" s="2" t="s">
        <v>691</v>
      </c>
      <c r="R9" s="2" t="s">
        <v>690</v>
      </c>
      <c r="S9" s="2" t="s">
        <v>690</v>
      </c>
      <c r="T9" s="2" t="s">
        <v>690</v>
      </c>
      <c r="U9" s="2" t="s">
        <v>692</v>
      </c>
      <c r="V9" s="2" t="s">
        <v>690</v>
      </c>
      <c r="W9" s="12" t="s">
        <v>998</v>
      </c>
      <c r="X9" s="123" t="s">
        <v>999</v>
      </c>
      <c r="Y9" s="12" t="s">
        <v>1773</v>
      </c>
      <c r="Z9" s="12" t="s">
        <v>2907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</row>
    <row r="10" spans="1:136" s="70" customFormat="1" ht="12.75">
      <c r="A10" s="717" t="s">
        <v>2358</v>
      </c>
      <c r="B10" s="717" t="s">
        <v>2358</v>
      </c>
      <c r="C10" s="717"/>
      <c r="D10" s="72"/>
      <c r="E10" s="72"/>
      <c r="F10" s="72"/>
      <c r="G10" s="73"/>
      <c r="H10" s="74">
        <f>SUM(H7:H9)</f>
        <v>17546000</v>
      </c>
      <c r="I10" s="58"/>
      <c r="J10" s="71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</row>
    <row r="11" spans="1:26" ht="12.75">
      <c r="A11" s="716" t="s">
        <v>4028</v>
      </c>
      <c r="B11" s="716"/>
      <c r="C11" s="716"/>
      <c r="D11" s="716"/>
      <c r="E11" s="716"/>
      <c r="F11" s="716"/>
      <c r="G11" s="716"/>
      <c r="H11" s="716"/>
      <c r="I11" s="716"/>
      <c r="J11" s="718"/>
      <c r="K11" s="718"/>
      <c r="L11" s="44"/>
      <c r="M11" s="718"/>
      <c r="N11" s="718"/>
      <c r="O11" s="718"/>
      <c r="P11" s="718"/>
      <c r="Q11" s="44"/>
      <c r="R11" s="718"/>
      <c r="S11" s="718"/>
      <c r="T11" s="718"/>
      <c r="U11" s="718"/>
      <c r="V11" s="44"/>
      <c r="W11" s="44"/>
      <c r="X11" s="44"/>
      <c r="Y11" s="44"/>
      <c r="Z11" s="44"/>
    </row>
    <row r="12" spans="1:136" s="70" customFormat="1" ht="12.75">
      <c r="A12" s="2">
        <v>1</v>
      </c>
      <c r="B12" s="10" t="s">
        <v>4029</v>
      </c>
      <c r="C12" s="2" t="s">
        <v>2353</v>
      </c>
      <c r="D12" s="2" t="s">
        <v>2328</v>
      </c>
      <c r="E12" s="2" t="s">
        <v>2090</v>
      </c>
      <c r="F12" s="2" t="s">
        <v>2090</v>
      </c>
      <c r="G12" s="118">
        <v>2017</v>
      </c>
      <c r="H12" s="87">
        <v>5815.31</v>
      </c>
      <c r="I12" s="2" t="s">
        <v>3389</v>
      </c>
      <c r="J12" s="750" t="s">
        <v>692</v>
      </c>
      <c r="K12" s="2" t="s">
        <v>4030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</row>
    <row r="13" spans="1:136" s="70" customFormat="1" ht="25.5">
      <c r="A13" s="2">
        <v>2</v>
      </c>
      <c r="B13" s="10" t="s">
        <v>4029</v>
      </c>
      <c r="C13" s="2" t="s">
        <v>2353</v>
      </c>
      <c r="D13" s="2" t="s">
        <v>2328</v>
      </c>
      <c r="E13" s="2" t="s">
        <v>2090</v>
      </c>
      <c r="F13" s="2" t="s">
        <v>2090</v>
      </c>
      <c r="G13" s="118">
        <v>2017</v>
      </c>
      <c r="H13" s="87">
        <v>5815.32</v>
      </c>
      <c r="I13" s="2" t="s">
        <v>3389</v>
      </c>
      <c r="J13" s="751"/>
      <c r="K13" s="2" t="s">
        <v>4031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</row>
    <row r="14" spans="1:136" s="70" customFormat="1" ht="41.25" customHeight="1">
      <c r="A14" s="2">
        <v>3</v>
      </c>
      <c r="B14" s="10" t="s">
        <v>4029</v>
      </c>
      <c r="C14" s="2" t="s">
        <v>2353</v>
      </c>
      <c r="D14" s="2" t="s">
        <v>2328</v>
      </c>
      <c r="E14" s="2" t="s">
        <v>2090</v>
      </c>
      <c r="F14" s="2" t="s">
        <v>2090</v>
      </c>
      <c r="G14" s="118">
        <v>2017</v>
      </c>
      <c r="H14" s="87">
        <v>5815.32</v>
      </c>
      <c r="I14" s="2" t="s">
        <v>3389</v>
      </c>
      <c r="J14" s="751"/>
      <c r="K14" s="2" t="s">
        <v>4032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</row>
    <row r="15" spans="1:136" s="70" customFormat="1" ht="12.75">
      <c r="A15" s="2">
        <v>4</v>
      </c>
      <c r="B15" s="10" t="s">
        <v>4029</v>
      </c>
      <c r="C15" s="2" t="s">
        <v>2353</v>
      </c>
      <c r="D15" s="2" t="s">
        <v>2328</v>
      </c>
      <c r="E15" s="2" t="s">
        <v>2090</v>
      </c>
      <c r="F15" s="2" t="s">
        <v>2090</v>
      </c>
      <c r="G15" s="118">
        <v>2017</v>
      </c>
      <c r="H15" s="87">
        <v>5815.33</v>
      </c>
      <c r="I15" s="2" t="s">
        <v>3389</v>
      </c>
      <c r="J15" s="751"/>
      <c r="K15" s="2" t="s">
        <v>4033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</row>
    <row r="16" spans="1:136" s="70" customFormat="1" ht="12.75">
      <c r="A16" s="2">
        <v>5</v>
      </c>
      <c r="B16" s="10" t="s">
        <v>4029</v>
      </c>
      <c r="C16" s="2" t="s">
        <v>2353</v>
      </c>
      <c r="D16" s="2" t="s">
        <v>2328</v>
      </c>
      <c r="E16" s="2" t="s">
        <v>2090</v>
      </c>
      <c r="F16" s="2" t="s">
        <v>2090</v>
      </c>
      <c r="G16" s="118">
        <v>2017</v>
      </c>
      <c r="H16" s="87">
        <v>5815.31</v>
      </c>
      <c r="I16" s="2" t="s">
        <v>3389</v>
      </c>
      <c r="J16" s="751"/>
      <c r="K16" s="2" t="s">
        <v>4037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</row>
    <row r="17" spans="1:136" s="70" customFormat="1" ht="12.75">
      <c r="A17" s="2">
        <v>6</v>
      </c>
      <c r="B17" s="10" t="s">
        <v>4029</v>
      </c>
      <c r="C17" s="2" t="s">
        <v>2353</v>
      </c>
      <c r="D17" s="2" t="s">
        <v>2328</v>
      </c>
      <c r="E17" s="2" t="s">
        <v>2090</v>
      </c>
      <c r="F17" s="2" t="s">
        <v>2090</v>
      </c>
      <c r="G17" s="118">
        <v>2013</v>
      </c>
      <c r="H17" s="87">
        <v>32626.98</v>
      </c>
      <c r="I17" s="2" t="s">
        <v>3389</v>
      </c>
      <c r="J17" s="751"/>
      <c r="K17" s="2" t="s">
        <v>4036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</row>
    <row r="18" spans="1:136" s="70" customFormat="1" ht="12.75">
      <c r="A18" s="2">
        <v>7</v>
      </c>
      <c r="B18" s="10" t="s">
        <v>4029</v>
      </c>
      <c r="C18" s="2" t="s">
        <v>2353</v>
      </c>
      <c r="D18" s="2" t="s">
        <v>2328</v>
      </c>
      <c r="E18" s="2" t="s">
        <v>2090</v>
      </c>
      <c r="F18" s="2" t="s">
        <v>2090</v>
      </c>
      <c r="G18" s="118">
        <v>2014</v>
      </c>
      <c r="H18" s="87">
        <v>21035.43</v>
      </c>
      <c r="I18" s="2" t="s">
        <v>3389</v>
      </c>
      <c r="J18" s="751"/>
      <c r="K18" s="2" t="s">
        <v>4035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</row>
    <row r="19" spans="1:136" s="70" customFormat="1" ht="12.75">
      <c r="A19" s="2">
        <v>8</v>
      </c>
      <c r="B19" s="10" t="s">
        <v>4029</v>
      </c>
      <c r="C19" s="2" t="s">
        <v>2353</v>
      </c>
      <c r="D19" s="2" t="s">
        <v>2328</v>
      </c>
      <c r="E19" s="2" t="s">
        <v>2090</v>
      </c>
      <c r="F19" s="2" t="s">
        <v>2090</v>
      </c>
      <c r="G19" s="118">
        <v>2017</v>
      </c>
      <c r="H19" s="87">
        <v>10627.2</v>
      </c>
      <c r="I19" s="2" t="s">
        <v>3389</v>
      </c>
      <c r="J19" s="752"/>
      <c r="K19" s="2" t="s">
        <v>4034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</row>
    <row r="20" spans="1:136" s="70" customFormat="1" ht="12.75">
      <c r="A20" s="413"/>
      <c r="B20" s="413"/>
      <c r="C20" s="413"/>
      <c r="D20" s="72"/>
      <c r="E20" s="72"/>
      <c r="F20" s="72"/>
      <c r="G20" s="73"/>
      <c r="H20" s="74">
        <f>SUM(H12:H19)</f>
        <v>93366.2</v>
      </c>
      <c r="I20" s="58"/>
      <c r="J20" s="71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</row>
    <row r="21" spans="1:26" ht="12.75">
      <c r="A21" s="716" t="s">
        <v>2325</v>
      </c>
      <c r="B21" s="716"/>
      <c r="C21" s="716"/>
      <c r="D21" s="716"/>
      <c r="E21" s="716"/>
      <c r="F21" s="716"/>
      <c r="G21" s="716"/>
      <c r="H21" s="716"/>
      <c r="I21" s="716"/>
      <c r="J21" s="718"/>
      <c r="K21" s="718"/>
      <c r="L21" s="44"/>
      <c r="M21" s="718"/>
      <c r="N21" s="718"/>
      <c r="O21" s="718"/>
      <c r="P21" s="718"/>
      <c r="Q21" s="44"/>
      <c r="R21" s="718"/>
      <c r="S21" s="718"/>
      <c r="T21" s="718"/>
      <c r="U21" s="718"/>
      <c r="V21" s="44"/>
      <c r="W21" s="44"/>
      <c r="X21" s="44"/>
      <c r="Y21" s="44"/>
      <c r="Z21" s="44"/>
    </row>
    <row r="22" spans="1:136" s="157" customFormat="1" ht="25.5">
      <c r="A22" s="156">
        <v>1</v>
      </c>
      <c r="B22" s="162" t="s">
        <v>2326</v>
      </c>
      <c r="C22" s="156" t="s">
        <v>2327</v>
      </c>
      <c r="D22" s="156" t="s">
        <v>2328</v>
      </c>
      <c r="E22" s="156" t="s">
        <v>2090</v>
      </c>
      <c r="F22" s="156" t="s">
        <v>2090</v>
      </c>
      <c r="G22" s="156">
        <v>2011</v>
      </c>
      <c r="H22" s="87">
        <v>2491478.74</v>
      </c>
      <c r="I22" s="2" t="s">
        <v>47</v>
      </c>
      <c r="J22" s="189" t="s">
        <v>2333</v>
      </c>
      <c r="K22" s="156" t="s">
        <v>2331</v>
      </c>
      <c r="L22" s="156" t="s">
        <v>2334</v>
      </c>
      <c r="M22" s="156" t="s">
        <v>2335</v>
      </c>
      <c r="N22" s="156" t="s">
        <v>2336</v>
      </c>
      <c r="O22" s="156"/>
      <c r="P22" s="156"/>
      <c r="Q22" s="156" t="s">
        <v>689</v>
      </c>
      <c r="R22" s="156" t="s">
        <v>689</v>
      </c>
      <c r="S22" s="156" t="s">
        <v>689</v>
      </c>
      <c r="T22" s="156" t="s">
        <v>689</v>
      </c>
      <c r="U22" s="156" t="s">
        <v>692</v>
      </c>
      <c r="V22" s="156" t="s">
        <v>689</v>
      </c>
      <c r="W22" s="156">
        <v>180.7</v>
      </c>
      <c r="X22" s="156"/>
      <c r="Y22" s="156"/>
      <c r="Z22" s="156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</row>
    <row r="23" spans="1:136" s="157" customFormat="1" ht="80.25" customHeight="1">
      <c r="A23" s="156">
        <v>2</v>
      </c>
      <c r="B23" s="10" t="s">
        <v>3509</v>
      </c>
      <c r="C23" s="156" t="s">
        <v>3363</v>
      </c>
      <c r="D23" s="156" t="s">
        <v>2090</v>
      </c>
      <c r="E23" s="156" t="s">
        <v>2090</v>
      </c>
      <c r="F23" s="156" t="s">
        <v>2090</v>
      </c>
      <c r="G23" s="156">
        <v>1969</v>
      </c>
      <c r="H23" s="87">
        <v>6853</v>
      </c>
      <c r="I23" s="2" t="s">
        <v>47</v>
      </c>
      <c r="J23" s="189"/>
      <c r="K23" s="156" t="s">
        <v>3364</v>
      </c>
      <c r="L23" s="156"/>
      <c r="M23" s="156"/>
      <c r="N23" s="156" t="s">
        <v>3365</v>
      </c>
      <c r="O23" s="156"/>
      <c r="P23" s="156"/>
      <c r="Q23" s="156" t="s">
        <v>691</v>
      </c>
      <c r="R23" s="156" t="s">
        <v>692</v>
      </c>
      <c r="S23" s="156" t="s">
        <v>692</v>
      </c>
      <c r="T23" s="156" t="s">
        <v>2932</v>
      </c>
      <c r="U23" s="156" t="s">
        <v>692</v>
      </c>
      <c r="V23" s="156" t="s">
        <v>692</v>
      </c>
      <c r="W23" s="156">
        <v>8.6</v>
      </c>
      <c r="X23" s="156">
        <v>1</v>
      </c>
      <c r="Y23" s="156" t="s">
        <v>2090</v>
      </c>
      <c r="Z23" s="156" t="s">
        <v>2090</v>
      </c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427" customFormat="1" ht="61.5" customHeight="1">
      <c r="A24" s="156">
        <v>3</v>
      </c>
      <c r="B24" s="10" t="s">
        <v>3594</v>
      </c>
      <c r="C24" s="2" t="s">
        <v>3097</v>
      </c>
      <c r="D24" s="2" t="s">
        <v>2090</v>
      </c>
      <c r="E24" s="2" t="s">
        <v>2090</v>
      </c>
      <c r="F24" s="2" t="s">
        <v>2090</v>
      </c>
      <c r="G24" s="2">
        <v>1880</v>
      </c>
      <c r="H24" s="87">
        <v>50000</v>
      </c>
      <c r="I24" s="2" t="s">
        <v>4390</v>
      </c>
      <c r="J24" s="89"/>
      <c r="K24" s="156" t="s">
        <v>3597</v>
      </c>
      <c r="L24" s="156" t="s">
        <v>3948</v>
      </c>
      <c r="M24" s="2" t="s">
        <v>3949</v>
      </c>
      <c r="N24" s="2" t="s">
        <v>3950</v>
      </c>
      <c r="O24" s="2"/>
      <c r="P24" s="2"/>
      <c r="Q24" s="2" t="s">
        <v>3956</v>
      </c>
      <c r="R24" s="2" t="s">
        <v>750</v>
      </c>
      <c r="S24" s="2" t="s">
        <v>750</v>
      </c>
      <c r="T24" s="2" t="s">
        <v>3956</v>
      </c>
      <c r="U24" s="2" t="s">
        <v>750</v>
      </c>
      <c r="V24" s="2" t="s">
        <v>750</v>
      </c>
      <c r="W24" s="2">
        <v>205</v>
      </c>
      <c r="X24" s="2">
        <v>2</v>
      </c>
      <c r="Y24" s="2" t="s">
        <v>2777</v>
      </c>
      <c r="Z24" s="2" t="s">
        <v>2777</v>
      </c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  <c r="DQ24" s="426"/>
      <c r="DR24" s="426"/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</row>
    <row r="25" spans="1:136" s="427" customFormat="1" ht="81" customHeight="1">
      <c r="A25" s="156">
        <v>4</v>
      </c>
      <c r="B25" s="10" t="s">
        <v>3096</v>
      </c>
      <c r="C25" s="2" t="s">
        <v>3595</v>
      </c>
      <c r="D25" s="2" t="s">
        <v>2329</v>
      </c>
      <c r="E25" s="2" t="s">
        <v>2090</v>
      </c>
      <c r="F25" s="2" t="s">
        <v>2090</v>
      </c>
      <c r="G25" s="2">
        <v>1933</v>
      </c>
      <c r="H25" s="87">
        <v>537000</v>
      </c>
      <c r="I25" s="2" t="s">
        <v>158</v>
      </c>
      <c r="J25" s="89"/>
      <c r="K25" s="156" t="s">
        <v>3599</v>
      </c>
      <c r="L25" s="2" t="s">
        <v>3951</v>
      </c>
      <c r="M25" s="2" t="s">
        <v>3952</v>
      </c>
      <c r="N25" s="2" t="s">
        <v>3953</v>
      </c>
      <c r="O25" s="2"/>
      <c r="P25" s="2"/>
      <c r="Q25" s="2" t="s">
        <v>3957</v>
      </c>
      <c r="R25" s="2" t="s">
        <v>3957</v>
      </c>
      <c r="S25" s="2" t="s">
        <v>3957</v>
      </c>
      <c r="T25" s="2" t="s">
        <v>3957</v>
      </c>
      <c r="U25" s="2" t="s">
        <v>750</v>
      </c>
      <c r="V25" s="2" t="s">
        <v>750</v>
      </c>
      <c r="W25" s="2">
        <v>267</v>
      </c>
      <c r="X25" s="2">
        <v>1</v>
      </c>
      <c r="Y25" s="2" t="s">
        <v>2777</v>
      </c>
      <c r="Z25" s="2" t="s">
        <v>2907</v>
      </c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  <c r="DO25" s="426"/>
      <c r="DP25" s="426"/>
      <c r="DQ25" s="426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/>
      <c r="EE25" s="426"/>
      <c r="EF25" s="426"/>
    </row>
    <row r="26" spans="1:136" s="427" customFormat="1" ht="120.75" customHeight="1">
      <c r="A26" s="156">
        <v>5</v>
      </c>
      <c r="B26" s="10" t="s">
        <v>3096</v>
      </c>
      <c r="C26" s="2" t="s">
        <v>3596</v>
      </c>
      <c r="D26" s="2" t="s">
        <v>2090</v>
      </c>
      <c r="E26" s="2" t="s">
        <v>2090</v>
      </c>
      <c r="F26" s="2" t="s">
        <v>2090</v>
      </c>
      <c r="G26" s="2">
        <v>1933</v>
      </c>
      <c r="H26" s="87">
        <v>30000</v>
      </c>
      <c r="I26" s="2" t="s">
        <v>4390</v>
      </c>
      <c r="J26" s="89"/>
      <c r="K26" s="156" t="s">
        <v>3599</v>
      </c>
      <c r="L26" s="2" t="s">
        <v>3951</v>
      </c>
      <c r="M26" s="2" t="s">
        <v>3954</v>
      </c>
      <c r="N26" s="2" t="s">
        <v>3955</v>
      </c>
      <c r="O26" s="2"/>
      <c r="P26" s="2"/>
      <c r="Q26" s="2" t="s">
        <v>3957</v>
      </c>
      <c r="R26" s="2" t="s">
        <v>3957</v>
      </c>
      <c r="S26" s="2" t="s">
        <v>3956</v>
      </c>
      <c r="T26" s="2" t="s">
        <v>3957</v>
      </c>
      <c r="U26" s="2" t="s">
        <v>750</v>
      </c>
      <c r="V26" s="2" t="s">
        <v>750</v>
      </c>
      <c r="W26" s="2">
        <v>486</v>
      </c>
      <c r="X26" s="2">
        <v>1</v>
      </c>
      <c r="Y26" s="2" t="s">
        <v>1773</v>
      </c>
      <c r="Z26" s="2" t="s">
        <v>2907</v>
      </c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  <c r="CR26" s="426"/>
      <c r="CS26" s="426"/>
      <c r="CT26" s="426"/>
      <c r="CU26" s="426"/>
      <c r="CV26" s="426"/>
      <c r="CW26" s="426"/>
      <c r="CX26" s="426"/>
      <c r="CY26" s="426"/>
      <c r="CZ26" s="426"/>
      <c r="DA26" s="426"/>
      <c r="DB26" s="426"/>
      <c r="DC26" s="426"/>
      <c r="DD26" s="426"/>
      <c r="DE26" s="426"/>
      <c r="DF26" s="426"/>
      <c r="DG26" s="426"/>
      <c r="DH26" s="426"/>
      <c r="DI26" s="426"/>
      <c r="DJ26" s="426"/>
      <c r="DK26" s="426"/>
      <c r="DL26" s="426"/>
      <c r="DM26" s="426"/>
      <c r="DN26" s="426"/>
      <c r="DO26" s="426"/>
      <c r="DP26" s="426"/>
      <c r="DQ26" s="426"/>
      <c r="DR26" s="426"/>
      <c r="DS26" s="426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6"/>
      <c r="EF26" s="426"/>
    </row>
    <row r="27" spans="1:136" s="70" customFormat="1" ht="12.75" customHeight="1">
      <c r="A27" s="413"/>
      <c r="B27" s="413" t="s">
        <v>2358</v>
      </c>
      <c r="C27" s="413"/>
      <c r="D27" s="72"/>
      <c r="E27" s="72"/>
      <c r="F27" s="72"/>
      <c r="G27" s="73"/>
      <c r="H27" s="74">
        <f>SUM(H22:H26)</f>
        <v>3115331.74</v>
      </c>
      <c r="I27" s="58"/>
      <c r="J27" s="71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</row>
    <row r="28" spans="1:136" s="217" customFormat="1" ht="18.75" customHeight="1">
      <c r="A28" s="722" t="s">
        <v>3126</v>
      </c>
      <c r="B28" s="723"/>
      <c r="C28" s="723"/>
      <c r="D28" s="723"/>
      <c r="E28" s="723"/>
      <c r="F28" s="723"/>
      <c r="G28" s="723"/>
      <c r="H28" s="723"/>
      <c r="I28" s="724"/>
      <c r="J28" s="737"/>
      <c r="K28" s="738"/>
      <c r="L28" s="44"/>
      <c r="M28" s="737"/>
      <c r="N28" s="738"/>
      <c r="O28" s="737"/>
      <c r="P28" s="738"/>
      <c r="Q28" s="44"/>
      <c r="R28" s="737"/>
      <c r="S28" s="738"/>
      <c r="T28" s="737"/>
      <c r="U28" s="738"/>
      <c r="V28" s="44"/>
      <c r="W28" s="44"/>
      <c r="X28" s="44"/>
      <c r="Y28" s="44"/>
      <c r="Z28" s="44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</row>
    <row r="29" spans="1:136" s="267" customFormat="1" ht="51">
      <c r="A29" s="244">
        <v>1</v>
      </c>
      <c r="B29" s="261" t="s">
        <v>3127</v>
      </c>
      <c r="C29" s="262"/>
      <c r="D29" s="646"/>
      <c r="E29" s="263"/>
      <c r="F29" s="263"/>
      <c r="G29" s="264">
        <v>2013</v>
      </c>
      <c r="H29" s="265">
        <v>3075</v>
      </c>
      <c r="I29" s="244" t="s">
        <v>47</v>
      </c>
      <c r="J29" s="269" t="s">
        <v>3199</v>
      </c>
      <c r="K29" s="261" t="s">
        <v>3130</v>
      </c>
      <c r="L29" s="268" t="s">
        <v>3198</v>
      </c>
      <c r="M29" s="268" t="s">
        <v>3198</v>
      </c>
      <c r="N29" s="268" t="s">
        <v>3198</v>
      </c>
      <c r="O29" s="268" t="s">
        <v>3198</v>
      </c>
      <c r="P29" s="268" t="s">
        <v>3198</v>
      </c>
      <c r="Q29" s="268" t="s">
        <v>3198</v>
      </c>
      <c r="R29" s="268" t="s">
        <v>3198</v>
      </c>
      <c r="S29" s="268" t="s">
        <v>3198</v>
      </c>
      <c r="T29" s="268" t="s">
        <v>3198</v>
      </c>
      <c r="U29" s="268" t="s">
        <v>3198</v>
      </c>
      <c r="V29" s="268" t="s">
        <v>3198</v>
      </c>
      <c r="W29" s="268" t="s">
        <v>3198</v>
      </c>
      <c r="X29" s="268" t="s">
        <v>3198</v>
      </c>
      <c r="Y29" s="268" t="s">
        <v>3198</v>
      </c>
      <c r="Z29" s="268" t="s">
        <v>3198</v>
      </c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</row>
    <row r="30" spans="1:136" s="267" customFormat="1" ht="63.75">
      <c r="A30" s="244">
        <v>2</v>
      </c>
      <c r="B30" s="261" t="s">
        <v>3128</v>
      </c>
      <c r="C30" s="262"/>
      <c r="D30" s="646"/>
      <c r="E30" s="263"/>
      <c r="F30" s="263"/>
      <c r="G30" s="244">
        <v>2013</v>
      </c>
      <c r="H30" s="245">
        <v>3690</v>
      </c>
      <c r="I30" s="244" t="s">
        <v>47</v>
      </c>
      <c r="J30" s="269" t="s">
        <v>3199</v>
      </c>
      <c r="K30" s="243" t="s">
        <v>3131</v>
      </c>
      <c r="L30" s="268" t="s">
        <v>3198</v>
      </c>
      <c r="M30" s="268" t="s">
        <v>3198</v>
      </c>
      <c r="N30" s="268" t="s">
        <v>3198</v>
      </c>
      <c r="O30" s="268" t="s">
        <v>3198</v>
      </c>
      <c r="P30" s="268" t="s">
        <v>3198</v>
      </c>
      <c r="Q30" s="268" t="s">
        <v>3198</v>
      </c>
      <c r="R30" s="268" t="s">
        <v>3198</v>
      </c>
      <c r="S30" s="268" t="s">
        <v>3198</v>
      </c>
      <c r="T30" s="268" t="s">
        <v>3198</v>
      </c>
      <c r="U30" s="268" t="s">
        <v>3198</v>
      </c>
      <c r="V30" s="268" t="s">
        <v>3198</v>
      </c>
      <c r="W30" s="268" t="s">
        <v>3198</v>
      </c>
      <c r="X30" s="268" t="s">
        <v>3198</v>
      </c>
      <c r="Y30" s="268" t="s">
        <v>3198</v>
      </c>
      <c r="Z30" s="268" t="s">
        <v>3198</v>
      </c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</row>
    <row r="31" spans="1:136" s="267" customFormat="1" ht="369" customHeight="1">
      <c r="A31" s="244">
        <v>3</v>
      </c>
      <c r="B31" s="261" t="s">
        <v>3129</v>
      </c>
      <c r="C31" s="262"/>
      <c r="D31" s="646"/>
      <c r="E31" s="263"/>
      <c r="F31" s="263"/>
      <c r="G31" s="244">
        <v>2013</v>
      </c>
      <c r="H31" s="245">
        <v>66715.2</v>
      </c>
      <c r="I31" s="244" t="s">
        <v>47</v>
      </c>
      <c r="J31" s="269" t="s">
        <v>3199</v>
      </c>
      <c r="K31" s="246" t="s">
        <v>3200</v>
      </c>
      <c r="L31" s="268" t="s">
        <v>3198</v>
      </c>
      <c r="M31" s="268" t="s">
        <v>3198</v>
      </c>
      <c r="N31" s="268" t="s">
        <v>3198</v>
      </c>
      <c r="O31" s="268" t="s">
        <v>3198</v>
      </c>
      <c r="P31" s="268" t="s">
        <v>3198</v>
      </c>
      <c r="Q31" s="268" t="s">
        <v>3198</v>
      </c>
      <c r="R31" s="268" t="s">
        <v>3198</v>
      </c>
      <c r="S31" s="268" t="s">
        <v>3198</v>
      </c>
      <c r="T31" s="268" t="s">
        <v>3198</v>
      </c>
      <c r="U31" s="268" t="s">
        <v>3198</v>
      </c>
      <c r="V31" s="268" t="s">
        <v>3198</v>
      </c>
      <c r="W31" s="268" t="s">
        <v>3198</v>
      </c>
      <c r="X31" s="268" t="s">
        <v>3198</v>
      </c>
      <c r="Y31" s="268" t="s">
        <v>3198</v>
      </c>
      <c r="Z31" s="268" t="s">
        <v>3198</v>
      </c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</row>
    <row r="32" spans="1:136" s="267" customFormat="1" ht="37.5" customHeight="1">
      <c r="A32" s="244">
        <v>4</v>
      </c>
      <c r="B32" s="261" t="s">
        <v>3526</v>
      </c>
      <c r="C32" s="409"/>
      <c r="D32" s="646"/>
      <c r="E32" s="263"/>
      <c r="F32" s="263"/>
      <c r="G32" s="244">
        <v>2016</v>
      </c>
      <c r="H32" s="245">
        <v>4612.5</v>
      </c>
      <c r="I32" s="244" t="s">
        <v>47</v>
      </c>
      <c r="J32" s="269" t="s">
        <v>3199</v>
      </c>
      <c r="K32" s="411" t="s">
        <v>3525</v>
      </c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</row>
    <row r="33" spans="1:136" s="70" customFormat="1" ht="12.75">
      <c r="A33" s="717" t="s">
        <v>2358</v>
      </c>
      <c r="B33" s="717" t="s">
        <v>2358</v>
      </c>
      <c r="C33" s="717"/>
      <c r="D33" s="72"/>
      <c r="E33" s="72"/>
      <c r="F33" s="72"/>
      <c r="G33" s="73"/>
      <c r="H33" s="74">
        <f>SUM(H29:H32)</f>
        <v>78092.7</v>
      </c>
      <c r="I33" s="58"/>
      <c r="J33" s="71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</row>
    <row r="34" spans="1:26" ht="12.75">
      <c r="A34" s="716" t="s">
        <v>2293</v>
      </c>
      <c r="B34" s="716"/>
      <c r="C34" s="716"/>
      <c r="D34" s="716"/>
      <c r="E34" s="716"/>
      <c r="F34" s="716"/>
      <c r="G34" s="716"/>
      <c r="H34" s="716"/>
      <c r="I34" s="716"/>
      <c r="J34" s="718"/>
      <c r="K34" s="718"/>
      <c r="L34" s="44"/>
      <c r="M34" s="718"/>
      <c r="N34" s="718"/>
      <c r="O34" s="718"/>
      <c r="P34" s="718"/>
      <c r="Q34" s="44"/>
      <c r="R34" s="718"/>
      <c r="S34" s="718"/>
      <c r="T34" s="718"/>
      <c r="U34" s="718"/>
      <c r="V34" s="44"/>
      <c r="W34" s="44"/>
      <c r="X34" s="44"/>
      <c r="Y34" s="44"/>
      <c r="Z34" s="44"/>
    </row>
    <row r="35" spans="1:136" s="146" customFormat="1" ht="38.25">
      <c r="A35" s="2">
        <v>1</v>
      </c>
      <c r="B35" s="10" t="s">
        <v>2282</v>
      </c>
      <c r="C35" s="2" t="s">
        <v>2284</v>
      </c>
      <c r="D35" s="2" t="s">
        <v>2328</v>
      </c>
      <c r="E35" s="2" t="s">
        <v>2090</v>
      </c>
      <c r="F35" s="2" t="s">
        <v>2090</v>
      </c>
      <c r="G35" s="2">
        <v>1945</v>
      </c>
      <c r="H35" s="125">
        <v>315000</v>
      </c>
      <c r="I35" s="2" t="s">
        <v>158</v>
      </c>
      <c r="J35" s="88" t="s">
        <v>3934</v>
      </c>
      <c r="K35" s="2" t="s">
        <v>2285</v>
      </c>
      <c r="L35" s="2" t="s">
        <v>2925</v>
      </c>
      <c r="M35" s="2" t="s">
        <v>3391</v>
      </c>
      <c r="N35" s="2" t="s">
        <v>2287</v>
      </c>
      <c r="O35" s="2" t="s">
        <v>3393</v>
      </c>
      <c r="P35" s="2" t="s">
        <v>2288</v>
      </c>
      <c r="Q35" s="2" t="s">
        <v>2287</v>
      </c>
      <c r="R35" s="2" t="s">
        <v>2289</v>
      </c>
      <c r="S35" s="123" t="s">
        <v>2342</v>
      </c>
      <c r="T35" s="145" t="s">
        <v>2290</v>
      </c>
      <c r="U35" s="2" t="s">
        <v>2291</v>
      </c>
      <c r="V35" s="2" t="s">
        <v>2292</v>
      </c>
      <c r="W35" s="2">
        <v>108.7</v>
      </c>
      <c r="X35" s="2">
        <v>1</v>
      </c>
      <c r="Y35" s="2" t="s">
        <v>692</v>
      </c>
      <c r="Z35" s="2" t="s">
        <v>2090</v>
      </c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</row>
    <row r="36" spans="1:136" s="146" customFormat="1" ht="54" customHeight="1">
      <c r="A36" s="2">
        <v>2</v>
      </c>
      <c r="B36" s="10" t="s">
        <v>2283</v>
      </c>
      <c r="C36" s="2" t="s">
        <v>2284</v>
      </c>
      <c r="D36" s="2" t="s">
        <v>2328</v>
      </c>
      <c r="E36" s="2" t="s">
        <v>2090</v>
      </c>
      <c r="F36" s="2" t="s">
        <v>2090</v>
      </c>
      <c r="G36" s="2">
        <v>2015</v>
      </c>
      <c r="H36" s="412">
        <v>1080021.25</v>
      </c>
      <c r="I36" s="2" t="s">
        <v>3389</v>
      </c>
      <c r="J36" s="89" t="s">
        <v>3935</v>
      </c>
      <c r="K36" s="2" t="s">
        <v>3390</v>
      </c>
      <c r="L36" s="2" t="s">
        <v>3392</v>
      </c>
      <c r="M36" s="2" t="s">
        <v>3391</v>
      </c>
      <c r="N36" s="2" t="s">
        <v>2287</v>
      </c>
      <c r="O36" s="2" t="s">
        <v>3394</v>
      </c>
      <c r="P36" s="2" t="s">
        <v>692</v>
      </c>
      <c r="Q36" s="2" t="s">
        <v>3395</v>
      </c>
      <c r="R36" s="2" t="s">
        <v>2289</v>
      </c>
      <c r="S36" s="2" t="s">
        <v>2343</v>
      </c>
      <c r="T36" s="145" t="s">
        <v>2290</v>
      </c>
      <c r="U36" s="2" t="s">
        <v>2280</v>
      </c>
      <c r="V36" s="2" t="s">
        <v>2292</v>
      </c>
      <c r="W36" s="2">
        <v>246</v>
      </c>
      <c r="X36" s="2">
        <v>1</v>
      </c>
      <c r="Y36" s="2" t="s">
        <v>2907</v>
      </c>
      <c r="Z36" s="2" t="s">
        <v>2907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</row>
    <row r="37" spans="1:136" s="70" customFormat="1" ht="12.75">
      <c r="A37" s="717" t="s">
        <v>2358</v>
      </c>
      <c r="B37" s="717" t="s">
        <v>2358</v>
      </c>
      <c r="C37" s="717"/>
      <c r="D37" s="72"/>
      <c r="E37" s="72"/>
      <c r="F37" s="72"/>
      <c r="G37" s="73"/>
      <c r="H37" s="74">
        <f>SUM(H35:H36)</f>
        <v>1395021.25</v>
      </c>
      <c r="I37" s="58"/>
      <c r="J37" s="71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</row>
    <row r="38" spans="1:26" ht="12.75">
      <c r="A38" s="716" t="s">
        <v>190</v>
      </c>
      <c r="B38" s="716"/>
      <c r="C38" s="716"/>
      <c r="D38" s="716"/>
      <c r="E38" s="716"/>
      <c r="F38" s="716"/>
      <c r="G38" s="716"/>
      <c r="H38" s="716"/>
      <c r="I38" s="716"/>
      <c r="J38" s="718"/>
      <c r="K38" s="718"/>
      <c r="L38" s="44"/>
      <c r="M38" s="718"/>
      <c r="N38" s="718"/>
      <c r="O38" s="718"/>
      <c r="P38" s="718"/>
      <c r="Q38" s="44"/>
      <c r="R38" s="718"/>
      <c r="S38" s="718"/>
      <c r="T38" s="718"/>
      <c r="U38" s="718"/>
      <c r="V38" s="44"/>
      <c r="W38" s="44"/>
      <c r="X38" s="44"/>
      <c r="Y38" s="44"/>
      <c r="Z38" s="44"/>
    </row>
    <row r="39" spans="1:136" s="157" customFormat="1" ht="51">
      <c r="A39" s="156">
        <v>1</v>
      </c>
      <c r="B39" s="162" t="s">
        <v>3706</v>
      </c>
      <c r="C39" s="156" t="s">
        <v>3707</v>
      </c>
      <c r="D39" s="156" t="s">
        <v>1773</v>
      </c>
      <c r="E39" s="156" t="s">
        <v>2907</v>
      </c>
      <c r="F39" s="156" t="s">
        <v>2907</v>
      </c>
      <c r="G39" s="200">
        <v>2012</v>
      </c>
      <c r="H39" s="188">
        <v>293519.35</v>
      </c>
      <c r="I39" s="156" t="s">
        <v>47</v>
      </c>
      <c r="J39" s="201" t="s">
        <v>3712</v>
      </c>
      <c r="K39" s="156" t="s">
        <v>3717</v>
      </c>
      <c r="L39" s="156" t="s">
        <v>2925</v>
      </c>
      <c r="M39" s="156" t="s">
        <v>836</v>
      </c>
      <c r="N39" s="156" t="s">
        <v>837</v>
      </c>
      <c r="O39" s="163" t="s">
        <v>2557</v>
      </c>
      <c r="P39" s="163" t="s">
        <v>3115</v>
      </c>
      <c r="Q39" s="163" t="s">
        <v>689</v>
      </c>
      <c r="R39" s="163" t="s">
        <v>689</v>
      </c>
      <c r="S39" s="163" t="s">
        <v>689</v>
      </c>
      <c r="T39" s="163" t="s">
        <v>689</v>
      </c>
      <c r="U39" s="163" t="s">
        <v>692</v>
      </c>
      <c r="V39" s="163" t="s">
        <v>2857</v>
      </c>
      <c r="W39" s="161" t="s">
        <v>3729</v>
      </c>
      <c r="X39" s="161" t="s">
        <v>1024</v>
      </c>
      <c r="Y39" s="161" t="s">
        <v>2907</v>
      </c>
      <c r="Z39" s="161" t="s">
        <v>2907</v>
      </c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</row>
    <row r="40" spans="1:136" s="157" customFormat="1" ht="38.25">
      <c r="A40" s="156">
        <v>2</v>
      </c>
      <c r="B40" s="162" t="s">
        <v>3706</v>
      </c>
      <c r="C40" s="156" t="s">
        <v>3707</v>
      </c>
      <c r="D40" s="156" t="s">
        <v>1773</v>
      </c>
      <c r="E40" s="156" t="s">
        <v>2907</v>
      </c>
      <c r="F40" s="156" t="s">
        <v>2907</v>
      </c>
      <c r="G40" s="195">
        <v>2011</v>
      </c>
      <c r="H40" s="188">
        <v>178444.39</v>
      </c>
      <c r="I40" s="156" t="s">
        <v>47</v>
      </c>
      <c r="J40" s="201" t="s">
        <v>3712</v>
      </c>
      <c r="K40" s="156" t="s">
        <v>3718</v>
      </c>
      <c r="L40" s="156" t="s">
        <v>2925</v>
      </c>
      <c r="M40" s="156" t="s">
        <v>836</v>
      </c>
      <c r="N40" s="156" t="s">
        <v>837</v>
      </c>
      <c r="O40" s="163" t="s">
        <v>2557</v>
      </c>
      <c r="P40" s="156" t="s">
        <v>3115</v>
      </c>
      <c r="Q40" s="163" t="s">
        <v>689</v>
      </c>
      <c r="R40" s="163" t="s">
        <v>689</v>
      </c>
      <c r="S40" s="163" t="s">
        <v>689</v>
      </c>
      <c r="T40" s="163" t="s">
        <v>689</v>
      </c>
      <c r="U40" s="163" t="s">
        <v>692</v>
      </c>
      <c r="V40" s="163" t="s">
        <v>2857</v>
      </c>
      <c r="W40" s="159" t="s">
        <v>3729</v>
      </c>
      <c r="X40" s="159" t="s">
        <v>1024</v>
      </c>
      <c r="Y40" s="159" t="s">
        <v>2907</v>
      </c>
      <c r="Z40" s="159" t="s">
        <v>2907</v>
      </c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</row>
    <row r="41" spans="1:136" s="157" customFormat="1" ht="38.25">
      <c r="A41" s="156">
        <v>3</v>
      </c>
      <c r="B41" s="162" t="s">
        <v>3708</v>
      </c>
      <c r="C41" s="156" t="s">
        <v>3707</v>
      </c>
      <c r="D41" s="156" t="s">
        <v>1773</v>
      </c>
      <c r="E41" s="2" t="s">
        <v>2907</v>
      </c>
      <c r="F41" s="156" t="s">
        <v>2907</v>
      </c>
      <c r="G41" s="195">
        <v>1993</v>
      </c>
      <c r="H41" s="188">
        <v>20294.82</v>
      </c>
      <c r="I41" s="156" t="s">
        <v>47</v>
      </c>
      <c r="J41" s="201" t="s">
        <v>3713</v>
      </c>
      <c r="K41" s="156" t="s">
        <v>3719</v>
      </c>
      <c r="L41" s="156" t="s">
        <v>838</v>
      </c>
      <c r="M41" s="156" t="s">
        <v>838</v>
      </c>
      <c r="N41" s="156" t="s">
        <v>839</v>
      </c>
      <c r="O41" s="163" t="s">
        <v>2558</v>
      </c>
      <c r="P41" s="156" t="s">
        <v>3115</v>
      </c>
      <c r="Q41" s="156" t="s">
        <v>3730</v>
      </c>
      <c r="R41" s="156" t="s">
        <v>3730</v>
      </c>
      <c r="S41" s="156" t="s">
        <v>2031</v>
      </c>
      <c r="T41" s="156" t="s">
        <v>3731</v>
      </c>
      <c r="U41" s="156" t="s">
        <v>692</v>
      </c>
      <c r="V41" s="156" t="s">
        <v>691</v>
      </c>
      <c r="W41" s="159" t="s">
        <v>3732</v>
      </c>
      <c r="X41" s="159" t="s">
        <v>1024</v>
      </c>
      <c r="Y41" s="159" t="s">
        <v>2907</v>
      </c>
      <c r="Z41" s="159" t="s">
        <v>2907</v>
      </c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</row>
    <row r="42" spans="1:136" s="157" customFormat="1" ht="38.25">
      <c r="A42" s="156">
        <v>4</v>
      </c>
      <c r="B42" s="162" t="s">
        <v>1013</v>
      </c>
      <c r="C42" s="2" t="s">
        <v>3707</v>
      </c>
      <c r="D42" s="156" t="s">
        <v>1773</v>
      </c>
      <c r="E42" s="156" t="s">
        <v>2907</v>
      </c>
      <c r="F42" s="156" t="s">
        <v>2907</v>
      </c>
      <c r="G42" s="195">
        <v>2013</v>
      </c>
      <c r="H42" s="188">
        <v>107563.5</v>
      </c>
      <c r="I42" s="156" t="s">
        <v>47</v>
      </c>
      <c r="J42" s="202" t="s">
        <v>3714</v>
      </c>
      <c r="K42" s="156" t="s">
        <v>3720</v>
      </c>
      <c r="L42" s="156" t="s">
        <v>3726</v>
      </c>
      <c r="M42" s="156" t="s">
        <v>2286</v>
      </c>
      <c r="N42" s="156" t="s">
        <v>3727</v>
      </c>
      <c r="O42" s="163" t="s">
        <v>2559</v>
      </c>
      <c r="P42" s="156" t="s">
        <v>3115</v>
      </c>
      <c r="Q42" s="163" t="s">
        <v>689</v>
      </c>
      <c r="R42" s="163" t="s">
        <v>689</v>
      </c>
      <c r="S42" s="163" t="s">
        <v>689</v>
      </c>
      <c r="T42" s="163" t="s">
        <v>690</v>
      </c>
      <c r="U42" s="163" t="s">
        <v>692</v>
      </c>
      <c r="V42" s="163" t="s">
        <v>689</v>
      </c>
      <c r="W42" s="159" t="s">
        <v>3733</v>
      </c>
      <c r="X42" s="159" t="s">
        <v>1024</v>
      </c>
      <c r="Y42" s="159" t="s">
        <v>2907</v>
      </c>
      <c r="Z42" s="159" t="s">
        <v>2907</v>
      </c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</row>
    <row r="43" spans="1:136" s="157" customFormat="1" ht="38.25">
      <c r="A43" s="156">
        <v>5</v>
      </c>
      <c r="B43" s="162" t="s">
        <v>3708</v>
      </c>
      <c r="C43" s="156" t="s">
        <v>3707</v>
      </c>
      <c r="D43" s="156" t="s">
        <v>1773</v>
      </c>
      <c r="E43" s="156" t="s">
        <v>2907</v>
      </c>
      <c r="F43" s="156" t="s">
        <v>2907</v>
      </c>
      <c r="G43" s="195">
        <v>1994</v>
      </c>
      <c r="H43" s="188">
        <v>28847.06</v>
      </c>
      <c r="I43" s="156" t="s">
        <v>47</v>
      </c>
      <c r="J43" s="201" t="s">
        <v>3713</v>
      </c>
      <c r="K43" s="156" t="s">
        <v>3721</v>
      </c>
      <c r="L43" s="156" t="s">
        <v>838</v>
      </c>
      <c r="M43" s="156" t="s">
        <v>838</v>
      </c>
      <c r="N43" s="156" t="s">
        <v>839</v>
      </c>
      <c r="O43" s="163" t="s">
        <v>2560</v>
      </c>
      <c r="P43" s="156" t="s">
        <v>3115</v>
      </c>
      <c r="Q43" s="156" t="s">
        <v>3734</v>
      </c>
      <c r="R43" s="156" t="s">
        <v>3734</v>
      </c>
      <c r="S43" s="156" t="s">
        <v>690</v>
      </c>
      <c r="T43" s="156" t="s">
        <v>3730</v>
      </c>
      <c r="U43" s="156" t="s">
        <v>692</v>
      </c>
      <c r="V43" s="156" t="s">
        <v>690</v>
      </c>
      <c r="W43" s="159" t="s">
        <v>3732</v>
      </c>
      <c r="X43" s="156" t="s">
        <v>1024</v>
      </c>
      <c r="Y43" s="161" t="s">
        <v>2907</v>
      </c>
      <c r="Z43" s="161" t="s">
        <v>2907</v>
      </c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</row>
    <row r="44" spans="1:136" s="157" customFormat="1" ht="38.25">
      <c r="A44" s="156">
        <v>6</v>
      </c>
      <c r="B44" s="162" t="s">
        <v>3708</v>
      </c>
      <c r="C44" s="156" t="s">
        <v>3707</v>
      </c>
      <c r="D44" s="156" t="s">
        <v>1773</v>
      </c>
      <c r="E44" s="156" t="s">
        <v>2907</v>
      </c>
      <c r="F44" s="156" t="s">
        <v>2907</v>
      </c>
      <c r="G44" s="195">
        <v>1994</v>
      </c>
      <c r="H44" s="188">
        <v>31100.43</v>
      </c>
      <c r="I44" s="156" t="s">
        <v>47</v>
      </c>
      <c r="J44" s="201" t="s">
        <v>3713</v>
      </c>
      <c r="K44" s="156" t="s">
        <v>3722</v>
      </c>
      <c r="L44" s="156" t="s">
        <v>838</v>
      </c>
      <c r="M44" s="156" t="s">
        <v>838</v>
      </c>
      <c r="N44" s="156" t="s">
        <v>839</v>
      </c>
      <c r="O44" s="163" t="s">
        <v>2561</v>
      </c>
      <c r="P44" s="156" t="s">
        <v>3115</v>
      </c>
      <c r="Q44" s="156" t="s">
        <v>690</v>
      </c>
      <c r="R44" s="156" t="s">
        <v>690</v>
      </c>
      <c r="S44" s="156" t="s">
        <v>690</v>
      </c>
      <c r="T44" s="156" t="s">
        <v>690</v>
      </c>
      <c r="U44" s="156" t="s">
        <v>692</v>
      </c>
      <c r="V44" s="156" t="s">
        <v>690</v>
      </c>
      <c r="W44" s="159" t="s">
        <v>3732</v>
      </c>
      <c r="X44" s="159" t="s">
        <v>1024</v>
      </c>
      <c r="Y44" s="159" t="s">
        <v>2907</v>
      </c>
      <c r="Z44" s="159" t="s">
        <v>2907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</row>
    <row r="45" spans="1:136" s="157" customFormat="1" ht="44.25" customHeight="1">
      <c r="A45" s="156">
        <v>7</v>
      </c>
      <c r="B45" s="162" t="s">
        <v>3709</v>
      </c>
      <c r="C45" s="156" t="s">
        <v>3707</v>
      </c>
      <c r="D45" s="156" t="s">
        <v>1773</v>
      </c>
      <c r="E45" s="156" t="s">
        <v>2907</v>
      </c>
      <c r="F45" s="156" t="s">
        <v>2907</v>
      </c>
      <c r="G45" s="195">
        <v>1990</v>
      </c>
      <c r="H45" s="188">
        <v>4398.22</v>
      </c>
      <c r="I45" s="156" t="s">
        <v>47</v>
      </c>
      <c r="J45" s="201" t="s">
        <v>3715</v>
      </c>
      <c r="K45" s="156" t="s">
        <v>3723</v>
      </c>
      <c r="L45" s="156" t="s">
        <v>838</v>
      </c>
      <c r="M45" s="156" t="s">
        <v>838</v>
      </c>
      <c r="N45" s="156" t="s">
        <v>839</v>
      </c>
      <c r="O45" s="163"/>
      <c r="P45" s="156"/>
      <c r="Q45" s="163" t="s">
        <v>3734</v>
      </c>
      <c r="R45" s="163" t="s">
        <v>3734</v>
      </c>
      <c r="S45" s="163" t="s">
        <v>690</v>
      </c>
      <c r="T45" s="163" t="s">
        <v>3730</v>
      </c>
      <c r="U45" s="163" t="s">
        <v>692</v>
      </c>
      <c r="V45" s="163" t="s">
        <v>690</v>
      </c>
      <c r="W45" s="159" t="s">
        <v>3732</v>
      </c>
      <c r="X45" s="159" t="s">
        <v>1024</v>
      </c>
      <c r="Y45" s="159" t="s">
        <v>2907</v>
      </c>
      <c r="Z45" s="159" t="s">
        <v>2907</v>
      </c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</row>
    <row r="46" spans="1:136" s="157" customFormat="1" ht="53.25" customHeight="1">
      <c r="A46" s="156">
        <v>8</v>
      </c>
      <c r="B46" s="162" t="s">
        <v>3710</v>
      </c>
      <c r="C46" s="156" t="s">
        <v>3707</v>
      </c>
      <c r="D46" s="156" t="s">
        <v>1773</v>
      </c>
      <c r="E46" s="156" t="s">
        <v>2907</v>
      </c>
      <c r="F46" s="156" t="s">
        <v>2907</v>
      </c>
      <c r="G46" s="195">
        <v>2013</v>
      </c>
      <c r="H46" s="188">
        <v>396500</v>
      </c>
      <c r="I46" s="156" t="s">
        <v>47</v>
      </c>
      <c r="J46" s="201" t="s">
        <v>3716</v>
      </c>
      <c r="K46" s="156" t="s">
        <v>3724</v>
      </c>
      <c r="L46" s="156" t="s">
        <v>3728</v>
      </c>
      <c r="M46" s="156" t="s">
        <v>867</v>
      </c>
      <c r="N46" s="156" t="s">
        <v>749</v>
      </c>
      <c r="O46" s="163"/>
      <c r="P46" s="156"/>
      <c r="Q46" s="163" t="s">
        <v>689</v>
      </c>
      <c r="R46" s="163" t="s">
        <v>689</v>
      </c>
      <c r="S46" s="163" t="s">
        <v>689</v>
      </c>
      <c r="T46" s="163" t="s">
        <v>689</v>
      </c>
      <c r="U46" s="163" t="s">
        <v>692</v>
      </c>
      <c r="V46" s="163" t="s">
        <v>689</v>
      </c>
      <c r="W46" s="159" t="s">
        <v>3735</v>
      </c>
      <c r="X46" s="159" t="s">
        <v>1024</v>
      </c>
      <c r="Y46" s="159" t="s">
        <v>2907</v>
      </c>
      <c r="Z46" s="159" t="s">
        <v>2907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</row>
    <row r="47" spans="1:136" s="157" customFormat="1" ht="38.25">
      <c r="A47" s="156">
        <v>9</v>
      </c>
      <c r="B47" s="162" t="s">
        <v>3711</v>
      </c>
      <c r="C47" s="156" t="s">
        <v>3707</v>
      </c>
      <c r="D47" s="156" t="s">
        <v>1773</v>
      </c>
      <c r="E47" s="156" t="s">
        <v>2907</v>
      </c>
      <c r="F47" s="156" t="s">
        <v>2907</v>
      </c>
      <c r="G47" s="195">
        <v>2016</v>
      </c>
      <c r="H47" s="188">
        <v>165865.1</v>
      </c>
      <c r="I47" s="156" t="s">
        <v>47</v>
      </c>
      <c r="J47" s="202" t="s">
        <v>3714</v>
      </c>
      <c r="K47" s="156" t="s">
        <v>3725</v>
      </c>
      <c r="L47" s="156" t="s">
        <v>3726</v>
      </c>
      <c r="M47" s="156" t="s">
        <v>2286</v>
      </c>
      <c r="N47" s="156" t="s">
        <v>3727</v>
      </c>
      <c r="O47" s="156" t="s">
        <v>2562</v>
      </c>
      <c r="P47" s="156" t="s">
        <v>3115</v>
      </c>
      <c r="Q47" s="163" t="s">
        <v>690</v>
      </c>
      <c r="R47" s="163" t="s">
        <v>689</v>
      </c>
      <c r="S47" s="163" t="s">
        <v>689</v>
      </c>
      <c r="T47" s="163" t="s">
        <v>3736</v>
      </c>
      <c r="U47" s="163" t="s">
        <v>692</v>
      </c>
      <c r="V47" s="163" t="s">
        <v>689</v>
      </c>
      <c r="W47" s="159" t="s">
        <v>3737</v>
      </c>
      <c r="X47" s="159" t="s">
        <v>1024</v>
      </c>
      <c r="Y47" s="159" t="s">
        <v>2907</v>
      </c>
      <c r="Z47" s="159" t="s">
        <v>2907</v>
      </c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  <c r="EC47" s="190"/>
      <c r="ED47" s="190"/>
      <c r="EE47" s="190"/>
      <c r="EF47" s="190"/>
    </row>
    <row r="48" spans="1:136" s="70" customFormat="1" ht="12.75">
      <c r="A48" s="717" t="s">
        <v>2358</v>
      </c>
      <c r="B48" s="717" t="s">
        <v>2358</v>
      </c>
      <c r="C48" s="717"/>
      <c r="D48" s="72"/>
      <c r="E48" s="72"/>
      <c r="F48" s="72"/>
      <c r="G48" s="73"/>
      <c r="H48" s="74">
        <f>SUM(H39:H47)</f>
        <v>1226532.87</v>
      </c>
      <c r="I48" s="58"/>
      <c r="J48" s="71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</row>
    <row r="49" spans="1:26" ht="12.75">
      <c r="A49" s="722" t="s">
        <v>840</v>
      </c>
      <c r="B49" s="723"/>
      <c r="C49" s="723"/>
      <c r="D49" s="723"/>
      <c r="E49" s="723"/>
      <c r="F49" s="723"/>
      <c r="G49" s="723"/>
      <c r="H49" s="723"/>
      <c r="I49" s="724"/>
      <c r="J49" s="718"/>
      <c r="K49" s="718"/>
      <c r="L49" s="44"/>
      <c r="M49" s="718"/>
      <c r="N49" s="718"/>
      <c r="O49" s="718"/>
      <c r="P49" s="718"/>
      <c r="Q49" s="44"/>
      <c r="R49" s="718"/>
      <c r="S49" s="718"/>
      <c r="T49" s="718"/>
      <c r="U49" s="718"/>
      <c r="V49" s="44"/>
      <c r="W49" s="44"/>
      <c r="X49" s="44"/>
      <c r="Y49" s="44"/>
      <c r="Z49" s="44"/>
    </row>
    <row r="50" spans="1:137" s="18" customFormat="1" ht="12.75">
      <c r="A50" s="726" t="s">
        <v>841</v>
      </c>
      <c r="B50" s="726"/>
      <c r="C50" s="726"/>
      <c r="D50" s="726"/>
      <c r="E50" s="726"/>
      <c r="F50" s="726"/>
      <c r="G50" s="726"/>
      <c r="H50" s="66"/>
      <c r="I50" s="45"/>
      <c r="J50" s="46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298"/>
    </row>
    <row r="51" spans="1:136" s="157" customFormat="1" ht="38.25">
      <c r="A51" s="156">
        <v>1</v>
      </c>
      <c r="B51" s="162" t="s">
        <v>842</v>
      </c>
      <c r="C51" s="156"/>
      <c r="D51" s="156" t="s">
        <v>2328</v>
      </c>
      <c r="E51" s="191" t="s">
        <v>2090</v>
      </c>
      <c r="F51" s="156" t="s">
        <v>2328</v>
      </c>
      <c r="G51" s="156" t="s">
        <v>511</v>
      </c>
      <c r="H51" s="196">
        <v>869157.0299999999</v>
      </c>
      <c r="I51" s="158" t="s">
        <v>47</v>
      </c>
      <c r="J51" s="197" t="s">
        <v>845</v>
      </c>
      <c r="K51" s="156" t="s">
        <v>847</v>
      </c>
      <c r="L51" s="156" t="s">
        <v>2925</v>
      </c>
      <c r="M51" s="156" t="s">
        <v>848</v>
      </c>
      <c r="N51" s="156" t="s">
        <v>849</v>
      </c>
      <c r="O51" s="156"/>
      <c r="P51" s="156"/>
      <c r="Q51" s="156" t="s">
        <v>689</v>
      </c>
      <c r="R51" s="156" t="s">
        <v>689</v>
      </c>
      <c r="S51" s="156" t="s">
        <v>689</v>
      </c>
      <c r="T51" s="156" t="s">
        <v>690</v>
      </c>
      <c r="U51" s="156" t="s">
        <v>692</v>
      </c>
      <c r="V51" s="156" t="s">
        <v>690</v>
      </c>
      <c r="W51" s="156" t="s">
        <v>1023</v>
      </c>
      <c r="X51" s="156" t="s">
        <v>1024</v>
      </c>
      <c r="Y51" s="156" t="s">
        <v>2090</v>
      </c>
      <c r="Z51" s="156" t="s">
        <v>2907</v>
      </c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</row>
    <row r="52" spans="1:136" s="157" customFormat="1" ht="25.5">
      <c r="A52" s="156">
        <v>2</v>
      </c>
      <c r="B52" s="162" t="s">
        <v>843</v>
      </c>
      <c r="C52" s="156" t="s">
        <v>844</v>
      </c>
      <c r="D52" s="156" t="s">
        <v>2328</v>
      </c>
      <c r="E52" s="191" t="s">
        <v>2090</v>
      </c>
      <c r="F52" s="156" t="s">
        <v>2090</v>
      </c>
      <c r="G52" s="156">
        <v>1912</v>
      </c>
      <c r="H52" s="188">
        <v>300000</v>
      </c>
      <c r="I52" s="156" t="s">
        <v>47</v>
      </c>
      <c r="J52" s="189" t="s">
        <v>846</v>
      </c>
      <c r="K52" s="156" t="s">
        <v>847</v>
      </c>
      <c r="L52" s="156" t="s">
        <v>2925</v>
      </c>
      <c r="M52" s="156" t="s">
        <v>848</v>
      </c>
      <c r="N52" s="156" t="s">
        <v>1022</v>
      </c>
      <c r="O52" s="156"/>
      <c r="P52" s="156"/>
      <c r="Q52" s="156" t="s">
        <v>1025</v>
      </c>
      <c r="R52" s="156" t="s">
        <v>1026</v>
      </c>
      <c r="S52" s="156" t="s">
        <v>1027</v>
      </c>
      <c r="T52" s="156" t="s">
        <v>1027</v>
      </c>
      <c r="U52" s="156" t="s">
        <v>692</v>
      </c>
      <c r="V52" s="156" t="s">
        <v>1028</v>
      </c>
      <c r="W52" s="156" t="s">
        <v>1029</v>
      </c>
      <c r="X52" s="156" t="s">
        <v>1030</v>
      </c>
      <c r="Y52" s="156" t="s">
        <v>2328</v>
      </c>
      <c r="Z52" s="156" t="s">
        <v>2907</v>
      </c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3" customFormat="1" ht="25.5">
      <c r="A53" s="2">
        <v>3</v>
      </c>
      <c r="B53" s="1" t="s">
        <v>3123</v>
      </c>
      <c r="C53" s="2"/>
      <c r="D53" s="2" t="s">
        <v>2328</v>
      </c>
      <c r="E53" s="2" t="s">
        <v>2090</v>
      </c>
      <c r="F53" s="2" t="s">
        <v>2090</v>
      </c>
      <c r="G53" s="2">
        <v>2014</v>
      </c>
      <c r="H53" s="108">
        <v>772869.79</v>
      </c>
      <c r="I53" s="2" t="s">
        <v>47</v>
      </c>
      <c r="J53" s="12"/>
      <c r="K53" s="2" t="s">
        <v>847</v>
      </c>
      <c r="L53" s="2" t="s">
        <v>3124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 t="s">
        <v>3125</v>
      </c>
      <c r="X53" s="2"/>
      <c r="Y53" s="2"/>
      <c r="Z53" s="2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</row>
    <row r="54" spans="1:136" s="3" customFormat="1" ht="27" customHeight="1">
      <c r="A54" s="156">
        <v>4</v>
      </c>
      <c r="B54" s="1" t="s">
        <v>3653</v>
      </c>
      <c r="C54" s="2"/>
      <c r="D54" s="2"/>
      <c r="E54" s="2"/>
      <c r="F54" s="2"/>
      <c r="G54" s="2">
        <v>2009</v>
      </c>
      <c r="H54" s="108">
        <v>674491.16</v>
      </c>
      <c r="I54" s="2" t="s">
        <v>47</v>
      </c>
      <c r="J54" s="12" t="s">
        <v>3654</v>
      </c>
      <c r="K54" s="2" t="s">
        <v>3650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</row>
    <row r="55" spans="1:136" s="3" customFormat="1" ht="50.25" customHeight="1">
      <c r="A55" s="2">
        <v>5</v>
      </c>
      <c r="B55" s="1" t="s">
        <v>3652</v>
      </c>
      <c r="C55" s="2"/>
      <c r="D55" s="2"/>
      <c r="E55" s="2"/>
      <c r="F55" s="2"/>
      <c r="G55" s="2">
        <v>2016</v>
      </c>
      <c r="H55" s="108">
        <v>4603646.74</v>
      </c>
      <c r="I55" s="2" t="s">
        <v>47</v>
      </c>
      <c r="J55" s="146" t="s">
        <v>3654</v>
      </c>
      <c r="K55" s="2" t="s">
        <v>3651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</row>
    <row r="56" spans="1:136" s="70" customFormat="1" ht="12.75">
      <c r="A56" s="717" t="s">
        <v>2358</v>
      </c>
      <c r="B56" s="717"/>
      <c r="C56" s="717"/>
      <c r="D56" s="717"/>
      <c r="E56" s="717"/>
      <c r="F56" s="717"/>
      <c r="G56" s="717"/>
      <c r="H56" s="74">
        <f>SUM(H51:H55)</f>
        <v>7220164.720000001</v>
      </c>
      <c r="I56" s="58"/>
      <c r="J56" s="71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</row>
    <row r="57" spans="1:26" ht="12.75">
      <c r="A57" s="726" t="s">
        <v>1033</v>
      </c>
      <c r="B57" s="726"/>
      <c r="C57" s="726"/>
      <c r="D57" s="726"/>
      <c r="E57" s="726"/>
      <c r="F57" s="726"/>
      <c r="G57" s="726"/>
      <c r="H57" s="66"/>
      <c r="I57" s="45"/>
      <c r="J57" s="46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136" s="157" customFormat="1" ht="25.5">
      <c r="A58" s="156">
        <v>1</v>
      </c>
      <c r="B58" s="162" t="s">
        <v>751</v>
      </c>
      <c r="C58" s="156"/>
      <c r="D58" s="156" t="s">
        <v>2328</v>
      </c>
      <c r="E58" s="156" t="s">
        <v>2090</v>
      </c>
      <c r="F58" s="187"/>
      <c r="G58" s="728">
        <v>2006</v>
      </c>
      <c r="H58" s="747">
        <v>2017109.88</v>
      </c>
      <c r="I58" s="728" t="s">
        <v>47</v>
      </c>
      <c r="J58" s="739" t="s">
        <v>191</v>
      </c>
      <c r="K58" s="728" t="s">
        <v>745</v>
      </c>
      <c r="L58" s="163" t="s">
        <v>1011</v>
      </c>
      <c r="M58" s="156"/>
      <c r="N58" s="156" t="s">
        <v>746</v>
      </c>
      <c r="O58" s="156"/>
      <c r="P58" s="156"/>
      <c r="Q58" s="156" t="s">
        <v>690</v>
      </c>
      <c r="R58" s="156" t="s">
        <v>690</v>
      </c>
      <c r="S58" s="156" t="s">
        <v>690</v>
      </c>
      <c r="T58" s="156" t="s">
        <v>689</v>
      </c>
      <c r="U58" s="156" t="s">
        <v>692</v>
      </c>
      <c r="V58" s="156" t="s">
        <v>690</v>
      </c>
      <c r="W58" s="161">
        <v>867</v>
      </c>
      <c r="X58" s="161" t="s">
        <v>747</v>
      </c>
      <c r="Y58" s="161" t="s">
        <v>2090</v>
      </c>
      <c r="Z58" s="161" t="s">
        <v>2907</v>
      </c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</row>
    <row r="59" spans="1:136" s="157" customFormat="1" ht="12.75">
      <c r="A59" s="156">
        <v>2</v>
      </c>
      <c r="B59" s="162" t="s">
        <v>742</v>
      </c>
      <c r="C59" s="156"/>
      <c r="D59" s="156" t="s">
        <v>2328</v>
      </c>
      <c r="E59" s="156" t="s">
        <v>2090</v>
      </c>
      <c r="F59" s="187"/>
      <c r="G59" s="729"/>
      <c r="H59" s="748"/>
      <c r="I59" s="729"/>
      <c r="J59" s="740"/>
      <c r="K59" s="729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</row>
    <row r="60" spans="1:136" s="157" customFormat="1" ht="12.75">
      <c r="A60" s="156">
        <v>3</v>
      </c>
      <c r="B60" s="162" t="s">
        <v>743</v>
      </c>
      <c r="C60" s="156"/>
      <c r="D60" s="156" t="s">
        <v>2328</v>
      </c>
      <c r="E60" s="156" t="s">
        <v>2090</v>
      </c>
      <c r="F60" s="187"/>
      <c r="G60" s="729"/>
      <c r="H60" s="748"/>
      <c r="I60" s="729"/>
      <c r="J60" s="740"/>
      <c r="K60" s="729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157" customFormat="1" ht="12.75">
      <c r="A61" s="156">
        <v>4</v>
      </c>
      <c r="B61" s="162" t="s">
        <v>744</v>
      </c>
      <c r="C61" s="156"/>
      <c r="D61" s="156" t="s">
        <v>2328</v>
      </c>
      <c r="E61" s="156" t="s">
        <v>2090</v>
      </c>
      <c r="F61" s="198"/>
      <c r="G61" s="730"/>
      <c r="H61" s="749"/>
      <c r="I61" s="730"/>
      <c r="J61" s="741"/>
      <c r="K61" s="730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</row>
    <row r="62" spans="1:136" s="70" customFormat="1" ht="12.75">
      <c r="A62" s="717" t="s">
        <v>2358</v>
      </c>
      <c r="B62" s="717"/>
      <c r="C62" s="717"/>
      <c r="D62" s="717"/>
      <c r="E62" s="717"/>
      <c r="F62" s="717"/>
      <c r="G62" s="717"/>
      <c r="H62" s="74">
        <f>SUM(H58)</f>
        <v>2017109.88</v>
      </c>
      <c r="I62" s="58"/>
      <c r="J62" s="71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</row>
    <row r="63" spans="1:26" ht="12.75">
      <c r="A63" s="726" t="s">
        <v>1034</v>
      </c>
      <c r="B63" s="726"/>
      <c r="C63" s="726"/>
      <c r="D63" s="726"/>
      <c r="E63" s="726"/>
      <c r="F63" s="726"/>
      <c r="G63" s="726"/>
      <c r="H63" s="66"/>
      <c r="I63" s="45"/>
      <c r="J63" s="46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136" s="157" customFormat="1" ht="42" customHeight="1">
      <c r="A64" s="156">
        <v>1</v>
      </c>
      <c r="B64" s="162" t="s">
        <v>465</v>
      </c>
      <c r="C64" s="156" t="s">
        <v>466</v>
      </c>
      <c r="D64" s="191" t="s">
        <v>2328</v>
      </c>
      <c r="E64" s="191" t="s">
        <v>2090</v>
      </c>
      <c r="F64" s="191" t="s">
        <v>2090</v>
      </c>
      <c r="G64" s="195">
        <v>2013</v>
      </c>
      <c r="H64" s="192">
        <v>4564000</v>
      </c>
      <c r="I64" s="193" t="s">
        <v>47</v>
      </c>
      <c r="J64" s="193" t="s">
        <v>467</v>
      </c>
      <c r="K64" s="194" t="s">
        <v>1012</v>
      </c>
      <c r="L64" s="194" t="s">
        <v>749</v>
      </c>
      <c r="M64" s="194" t="s">
        <v>468</v>
      </c>
      <c r="N64" s="194" t="s">
        <v>749</v>
      </c>
      <c r="O64" s="194"/>
      <c r="P64" s="194"/>
      <c r="Q64" s="194" t="s">
        <v>690</v>
      </c>
      <c r="R64" s="194" t="s">
        <v>689</v>
      </c>
      <c r="S64" s="194" t="s">
        <v>689</v>
      </c>
      <c r="T64" s="194" t="s">
        <v>689</v>
      </c>
      <c r="U64" s="194" t="s">
        <v>692</v>
      </c>
      <c r="V64" s="194" t="s">
        <v>689</v>
      </c>
      <c r="W64" s="194">
        <v>3500</v>
      </c>
      <c r="X64" s="194">
        <v>1</v>
      </c>
      <c r="Y64" s="156" t="s">
        <v>2090</v>
      </c>
      <c r="Z64" s="156" t="s">
        <v>2090</v>
      </c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</row>
    <row r="65" spans="1:136" s="70" customFormat="1" ht="12.75">
      <c r="A65" s="717" t="s">
        <v>2358</v>
      </c>
      <c r="B65" s="717"/>
      <c r="C65" s="717"/>
      <c r="D65" s="717"/>
      <c r="E65" s="717"/>
      <c r="F65" s="717"/>
      <c r="G65" s="717"/>
      <c r="H65" s="74">
        <f>SUM(H64)</f>
        <v>4564000</v>
      </c>
      <c r="I65" s="58"/>
      <c r="J65" s="71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</row>
    <row r="66" spans="1:26" ht="12.75">
      <c r="A66" s="726" t="s">
        <v>1035</v>
      </c>
      <c r="B66" s="726"/>
      <c r="C66" s="726"/>
      <c r="D66" s="726"/>
      <c r="E66" s="726"/>
      <c r="F66" s="726"/>
      <c r="G66" s="726"/>
      <c r="H66" s="726"/>
      <c r="I66" s="45"/>
      <c r="J66" s="46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136" s="157" customFormat="1" ht="25.5">
      <c r="A67" s="156">
        <v>1</v>
      </c>
      <c r="B67" s="162" t="s">
        <v>3671</v>
      </c>
      <c r="C67" s="156"/>
      <c r="D67" s="187" t="s">
        <v>3115</v>
      </c>
      <c r="E67" s="187" t="s">
        <v>3115</v>
      </c>
      <c r="F67" s="187" t="s">
        <v>3115</v>
      </c>
      <c r="G67" s="156"/>
      <c r="H67" s="410">
        <v>20705.84</v>
      </c>
      <c r="I67" s="193" t="s">
        <v>47</v>
      </c>
      <c r="J67" s="189"/>
      <c r="K67" s="156" t="s">
        <v>737</v>
      </c>
      <c r="L67" s="156" t="s">
        <v>3115</v>
      </c>
      <c r="M67" s="156" t="s">
        <v>3115</v>
      </c>
      <c r="N67" s="156" t="s">
        <v>3115</v>
      </c>
      <c r="O67" s="156" t="s">
        <v>3115</v>
      </c>
      <c r="P67" s="156" t="s">
        <v>3115</v>
      </c>
      <c r="Q67" s="156" t="s">
        <v>3115</v>
      </c>
      <c r="R67" s="156" t="s">
        <v>3115</v>
      </c>
      <c r="S67" s="156" t="s">
        <v>3115</v>
      </c>
      <c r="T67" s="156" t="s">
        <v>3115</v>
      </c>
      <c r="U67" s="156" t="s">
        <v>3115</v>
      </c>
      <c r="V67" s="156" t="s">
        <v>3115</v>
      </c>
      <c r="W67" s="156">
        <v>100</v>
      </c>
      <c r="X67" s="156" t="s">
        <v>3115</v>
      </c>
      <c r="Y67" s="156" t="s">
        <v>3115</v>
      </c>
      <c r="Z67" s="156" t="s">
        <v>3115</v>
      </c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</row>
    <row r="68" spans="1:136" s="157" customFormat="1" ht="38.25">
      <c r="A68" s="156">
        <v>2</v>
      </c>
      <c r="B68" s="162" t="s">
        <v>3672</v>
      </c>
      <c r="C68" s="156"/>
      <c r="D68" s="187" t="s">
        <v>3115</v>
      </c>
      <c r="E68" s="187" t="s">
        <v>3115</v>
      </c>
      <c r="F68" s="187" t="s">
        <v>3115</v>
      </c>
      <c r="G68" s="156"/>
      <c r="H68" s="187" t="s">
        <v>3115</v>
      </c>
      <c r="I68" s="193" t="s">
        <v>47</v>
      </c>
      <c r="J68" s="189"/>
      <c r="K68" s="156" t="s">
        <v>3685</v>
      </c>
      <c r="L68" s="156" t="s">
        <v>3115</v>
      </c>
      <c r="M68" s="156" t="s">
        <v>3115</v>
      </c>
      <c r="N68" s="156" t="s">
        <v>3115</v>
      </c>
      <c r="O68" s="156" t="s">
        <v>3115</v>
      </c>
      <c r="P68" s="156" t="s">
        <v>3115</v>
      </c>
      <c r="Q68" s="156" t="s">
        <v>3115</v>
      </c>
      <c r="R68" s="156" t="s">
        <v>3115</v>
      </c>
      <c r="S68" s="156" t="s">
        <v>3115</v>
      </c>
      <c r="T68" s="156" t="s">
        <v>3115</v>
      </c>
      <c r="U68" s="156" t="s">
        <v>3115</v>
      </c>
      <c r="V68" s="156" t="s">
        <v>3115</v>
      </c>
      <c r="W68" s="156">
        <v>300</v>
      </c>
      <c r="X68" s="156" t="s">
        <v>3115</v>
      </c>
      <c r="Y68" s="156" t="s">
        <v>3115</v>
      </c>
      <c r="Z68" s="156" t="s">
        <v>3115</v>
      </c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  <c r="EC68" s="190"/>
      <c r="ED68" s="190"/>
      <c r="EE68" s="190"/>
      <c r="EF68" s="190"/>
    </row>
    <row r="69" spans="1:136" s="157" customFormat="1" ht="38.25">
      <c r="A69" s="156">
        <v>3</v>
      </c>
      <c r="B69" s="162" t="s">
        <v>3673</v>
      </c>
      <c r="C69" s="156"/>
      <c r="D69" s="187" t="s">
        <v>3115</v>
      </c>
      <c r="E69" s="187" t="s">
        <v>3115</v>
      </c>
      <c r="F69" s="187" t="s">
        <v>3115</v>
      </c>
      <c r="G69" s="156"/>
      <c r="H69" s="410">
        <v>715039.13</v>
      </c>
      <c r="I69" s="193" t="s">
        <v>47</v>
      </c>
      <c r="J69" s="189"/>
      <c r="K69" s="156" t="s">
        <v>3686</v>
      </c>
      <c r="L69" s="156" t="s">
        <v>3115</v>
      </c>
      <c r="M69" s="156" t="s">
        <v>3115</v>
      </c>
      <c r="N69" s="156" t="s">
        <v>3115</v>
      </c>
      <c r="O69" s="156" t="s">
        <v>3115</v>
      </c>
      <c r="P69" s="156" t="s">
        <v>3115</v>
      </c>
      <c r="Q69" s="156" t="s">
        <v>3115</v>
      </c>
      <c r="R69" s="156" t="s">
        <v>3115</v>
      </c>
      <c r="S69" s="156" t="s">
        <v>3115</v>
      </c>
      <c r="T69" s="156" t="s">
        <v>3115</v>
      </c>
      <c r="U69" s="156" t="s">
        <v>3115</v>
      </c>
      <c r="V69" s="156" t="s">
        <v>3115</v>
      </c>
      <c r="W69" s="156">
        <v>70</v>
      </c>
      <c r="X69" s="156" t="s">
        <v>3115</v>
      </c>
      <c r="Y69" s="156" t="s">
        <v>3115</v>
      </c>
      <c r="Z69" s="156" t="s">
        <v>3115</v>
      </c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</row>
    <row r="70" spans="1:136" s="157" customFormat="1" ht="25.5">
      <c r="A70" s="156">
        <v>4</v>
      </c>
      <c r="B70" s="162" t="s">
        <v>3674</v>
      </c>
      <c r="C70" s="156"/>
      <c r="D70" s="187" t="s">
        <v>3115</v>
      </c>
      <c r="E70" s="187" t="s">
        <v>3115</v>
      </c>
      <c r="F70" s="187" t="s">
        <v>3115</v>
      </c>
      <c r="G70" s="156"/>
      <c r="H70" s="410" t="s">
        <v>3115</v>
      </c>
      <c r="I70" s="410" t="s">
        <v>3115</v>
      </c>
      <c r="J70" s="189"/>
      <c r="K70" s="156" t="s">
        <v>3687</v>
      </c>
      <c r="L70" s="156" t="s">
        <v>3115</v>
      </c>
      <c r="M70" s="156" t="s">
        <v>3115</v>
      </c>
      <c r="N70" s="156" t="s">
        <v>3115</v>
      </c>
      <c r="O70" s="156" t="s">
        <v>3115</v>
      </c>
      <c r="P70" s="156" t="s">
        <v>3115</v>
      </c>
      <c r="Q70" s="156" t="s">
        <v>3115</v>
      </c>
      <c r="R70" s="156" t="s">
        <v>3115</v>
      </c>
      <c r="S70" s="156" t="s">
        <v>3115</v>
      </c>
      <c r="T70" s="156" t="s">
        <v>3115</v>
      </c>
      <c r="U70" s="156" t="s">
        <v>3115</v>
      </c>
      <c r="V70" s="156" t="s">
        <v>3115</v>
      </c>
      <c r="W70" s="156">
        <v>800</v>
      </c>
      <c r="X70" s="156" t="s">
        <v>3115</v>
      </c>
      <c r="Y70" s="156" t="s">
        <v>3115</v>
      </c>
      <c r="Z70" s="156" t="s">
        <v>3115</v>
      </c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/>
      <c r="DY70" s="190"/>
      <c r="DZ70" s="190"/>
      <c r="EA70" s="190"/>
      <c r="EB70" s="190"/>
      <c r="EC70" s="190"/>
      <c r="ED70" s="190"/>
      <c r="EE70" s="190"/>
      <c r="EF70" s="190"/>
    </row>
    <row r="71" spans="1:136" s="157" customFormat="1" ht="25.5">
      <c r="A71" s="156">
        <v>5</v>
      </c>
      <c r="B71" s="162" t="s">
        <v>3675</v>
      </c>
      <c r="C71" s="156"/>
      <c r="D71" s="187" t="s">
        <v>3115</v>
      </c>
      <c r="E71" s="187" t="s">
        <v>3115</v>
      </c>
      <c r="F71" s="187" t="s">
        <v>3115</v>
      </c>
      <c r="G71" s="156"/>
      <c r="H71" s="410" t="s">
        <v>3115</v>
      </c>
      <c r="I71" s="410" t="s">
        <v>3115</v>
      </c>
      <c r="J71" s="189"/>
      <c r="K71" s="156" t="s">
        <v>739</v>
      </c>
      <c r="L71" s="156" t="s">
        <v>3115</v>
      </c>
      <c r="M71" s="156" t="s">
        <v>3115</v>
      </c>
      <c r="N71" s="156" t="s">
        <v>3115</v>
      </c>
      <c r="O71" s="156" t="s">
        <v>3115</v>
      </c>
      <c r="P71" s="156" t="s">
        <v>3115</v>
      </c>
      <c r="Q71" s="156" t="s">
        <v>3115</v>
      </c>
      <c r="R71" s="156" t="s">
        <v>3115</v>
      </c>
      <c r="S71" s="156" t="s">
        <v>3115</v>
      </c>
      <c r="T71" s="156" t="s">
        <v>3115</v>
      </c>
      <c r="U71" s="156" t="s">
        <v>3115</v>
      </c>
      <c r="V71" s="156" t="s">
        <v>3115</v>
      </c>
      <c r="W71" s="156">
        <v>480</v>
      </c>
      <c r="X71" s="156" t="s">
        <v>3115</v>
      </c>
      <c r="Y71" s="156" t="s">
        <v>3115</v>
      </c>
      <c r="Z71" s="156" t="s">
        <v>3115</v>
      </c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0"/>
      <c r="DX71" s="190"/>
      <c r="DY71" s="190"/>
      <c r="DZ71" s="190"/>
      <c r="EA71" s="190"/>
      <c r="EB71" s="190"/>
      <c r="EC71" s="190"/>
      <c r="ED71" s="190"/>
      <c r="EE71" s="190"/>
      <c r="EF71" s="190"/>
    </row>
    <row r="72" spans="1:136" s="157" customFormat="1" ht="25.5">
      <c r="A72" s="156">
        <v>6</v>
      </c>
      <c r="B72" s="162" t="s">
        <v>3676</v>
      </c>
      <c r="C72" s="156"/>
      <c r="D72" s="187" t="s">
        <v>3115</v>
      </c>
      <c r="E72" s="187" t="s">
        <v>3115</v>
      </c>
      <c r="F72" s="187" t="s">
        <v>3115</v>
      </c>
      <c r="G72" s="156"/>
      <c r="H72" s="410" t="s">
        <v>3115</v>
      </c>
      <c r="I72" s="410" t="s">
        <v>3115</v>
      </c>
      <c r="J72" s="189"/>
      <c r="K72" s="156" t="s">
        <v>3688</v>
      </c>
      <c r="L72" s="156" t="s">
        <v>3115</v>
      </c>
      <c r="M72" s="156" t="s">
        <v>3115</v>
      </c>
      <c r="N72" s="156" t="s">
        <v>3115</v>
      </c>
      <c r="O72" s="156" t="s">
        <v>3115</v>
      </c>
      <c r="P72" s="156" t="s">
        <v>3115</v>
      </c>
      <c r="Q72" s="156" t="s">
        <v>3115</v>
      </c>
      <c r="R72" s="156" t="s">
        <v>3115</v>
      </c>
      <c r="S72" s="156" t="s">
        <v>3115</v>
      </c>
      <c r="T72" s="156" t="s">
        <v>3115</v>
      </c>
      <c r="U72" s="156" t="s">
        <v>3115</v>
      </c>
      <c r="V72" s="156" t="s">
        <v>3115</v>
      </c>
      <c r="W72" s="156">
        <v>100</v>
      </c>
      <c r="X72" s="156" t="s">
        <v>3115</v>
      </c>
      <c r="Y72" s="156" t="s">
        <v>3115</v>
      </c>
      <c r="Z72" s="156" t="s">
        <v>3115</v>
      </c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</row>
    <row r="73" spans="1:136" s="157" customFormat="1" ht="29.25" customHeight="1">
      <c r="A73" s="156">
        <v>7</v>
      </c>
      <c r="B73" s="162" t="s">
        <v>3677</v>
      </c>
      <c r="C73" s="156"/>
      <c r="D73" s="187" t="s">
        <v>3115</v>
      </c>
      <c r="E73" s="187" t="s">
        <v>3115</v>
      </c>
      <c r="F73" s="187" t="s">
        <v>3115</v>
      </c>
      <c r="G73" s="156"/>
      <c r="H73" s="410" t="s">
        <v>3115</v>
      </c>
      <c r="I73" s="410" t="s">
        <v>3115</v>
      </c>
      <c r="J73" s="189" t="s">
        <v>3683</v>
      </c>
      <c r="K73" s="156" t="s">
        <v>3689</v>
      </c>
      <c r="L73" s="156" t="s">
        <v>3115</v>
      </c>
      <c r="M73" s="156" t="s">
        <v>3115</v>
      </c>
      <c r="N73" s="156" t="s">
        <v>3115</v>
      </c>
      <c r="O73" s="156" t="s">
        <v>3115</v>
      </c>
      <c r="P73" s="156" t="s">
        <v>3115</v>
      </c>
      <c r="Q73" s="156" t="s">
        <v>3115</v>
      </c>
      <c r="R73" s="156" t="s">
        <v>3115</v>
      </c>
      <c r="S73" s="156" t="s">
        <v>3115</v>
      </c>
      <c r="T73" s="156" t="s">
        <v>3115</v>
      </c>
      <c r="U73" s="156" t="s">
        <v>3115</v>
      </c>
      <c r="V73" s="156" t="s">
        <v>3115</v>
      </c>
      <c r="W73" s="156">
        <v>550</v>
      </c>
      <c r="X73" s="156" t="s">
        <v>3115</v>
      </c>
      <c r="Y73" s="156" t="s">
        <v>3115</v>
      </c>
      <c r="Z73" s="156" t="s">
        <v>3115</v>
      </c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157" customFormat="1" ht="30.75" customHeight="1">
      <c r="A74" s="156">
        <v>8</v>
      </c>
      <c r="B74" s="162" t="s">
        <v>3678</v>
      </c>
      <c r="C74" s="156"/>
      <c r="D74" s="187" t="s">
        <v>3115</v>
      </c>
      <c r="E74" s="187" t="s">
        <v>3115</v>
      </c>
      <c r="F74" s="187" t="s">
        <v>3115</v>
      </c>
      <c r="G74" s="156"/>
      <c r="H74" s="410">
        <v>946833.4</v>
      </c>
      <c r="I74" s="193" t="s">
        <v>47</v>
      </c>
      <c r="J74" s="189"/>
      <c r="K74" s="156" t="s">
        <v>3690</v>
      </c>
      <c r="L74" s="156" t="s">
        <v>3115</v>
      </c>
      <c r="M74" s="156" t="s">
        <v>3115</v>
      </c>
      <c r="N74" s="156" t="s">
        <v>3115</v>
      </c>
      <c r="O74" s="156" t="s">
        <v>3115</v>
      </c>
      <c r="P74" s="156" t="s">
        <v>3115</v>
      </c>
      <c r="Q74" s="156" t="s">
        <v>3115</v>
      </c>
      <c r="R74" s="156" t="s">
        <v>3115</v>
      </c>
      <c r="S74" s="156" t="s">
        <v>3115</v>
      </c>
      <c r="T74" s="156" t="s">
        <v>3115</v>
      </c>
      <c r="U74" s="156" t="s">
        <v>3115</v>
      </c>
      <c r="V74" s="156" t="s">
        <v>3115</v>
      </c>
      <c r="W74" s="156">
        <v>1032</v>
      </c>
      <c r="X74" s="156" t="s">
        <v>3115</v>
      </c>
      <c r="Y74" s="156" t="s">
        <v>3115</v>
      </c>
      <c r="Z74" s="156" t="s">
        <v>3115</v>
      </c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0"/>
      <c r="CR74" s="190"/>
      <c r="CS74" s="190"/>
      <c r="CT74" s="190"/>
      <c r="CU74" s="190"/>
      <c r="CV74" s="190"/>
      <c r="CW74" s="190"/>
      <c r="CX74" s="190"/>
      <c r="CY74" s="190"/>
      <c r="CZ74" s="190"/>
      <c r="DA74" s="190"/>
      <c r="DB74" s="190"/>
      <c r="DC74" s="190"/>
      <c r="DD74" s="190"/>
      <c r="DE74" s="190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0"/>
      <c r="DV74" s="190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</row>
    <row r="75" spans="1:136" s="157" customFormat="1" ht="44.25" customHeight="1">
      <c r="A75" s="156">
        <v>9</v>
      </c>
      <c r="B75" s="162" t="s">
        <v>3679</v>
      </c>
      <c r="C75" s="156"/>
      <c r="D75" s="187" t="s">
        <v>3115</v>
      </c>
      <c r="E75" s="187" t="s">
        <v>3115</v>
      </c>
      <c r="F75" s="187" t="s">
        <v>3115</v>
      </c>
      <c r="G75" s="156"/>
      <c r="H75" s="410">
        <v>24580.32</v>
      </c>
      <c r="I75" s="193" t="s">
        <v>47</v>
      </c>
      <c r="J75" s="189"/>
      <c r="K75" s="156" t="s">
        <v>3691</v>
      </c>
      <c r="L75" s="156" t="s">
        <v>3115</v>
      </c>
      <c r="M75" s="156" t="s">
        <v>3115</v>
      </c>
      <c r="N75" s="156" t="s">
        <v>3115</v>
      </c>
      <c r="O75" s="156" t="s">
        <v>3115</v>
      </c>
      <c r="P75" s="156" t="s">
        <v>3115</v>
      </c>
      <c r="Q75" s="156" t="s">
        <v>3115</v>
      </c>
      <c r="R75" s="156" t="s">
        <v>3115</v>
      </c>
      <c r="S75" s="156" t="s">
        <v>3115</v>
      </c>
      <c r="T75" s="156" t="s">
        <v>3115</v>
      </c>
      <c r="U75" s="156" t="s">
        <v>3115</v>
      </c>
      <c r="V75" s="156" t="s">
        <v>3115</v>
      </c>
      <c r="W75" s="156">
        <v>1512</v>
      </c>
      <c r="X75" s="156" t="s">
        <v>3115</v>
      </c>
      <c r="Y75" s="156" t="s">
        <v>3115</v>
      </c>
      <c r="Z75" s="156" t="s">
        <v>3115</v>
      </c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</row>
    <row r="76" spans="1:136" s="3" customFormat="1" ht="44.25" customHeight="1">
      <c r="A76" s="2">
        <f>A75+1</f>
        <v>10</v>
      </c>
      <c r="B76" s="124" t="s">
        <v>3680</v>
      </c>
      <c r="C76" s="2"/>
      <c r="D76" s="151" t="s">
        <v>3115</v>
      </c>
      <c r="E76" s="151" t="s">
        <v>3115</v>
      </c>
      <c r="F76" s="151" t="s">
        <v>3115</v>
      </c>
      <c r="G76" s="123"/>
      <c r="H76" s="242">
        <v>28600</v>
      </c>
      <c r="I76" s="193" t="s">
        <v>47</v>
      </c>
      <c r="J76" s="89"/>
      <c r="K76" s="123" t="s">
        <v>3692</v>
      </c>
      <c r="L76" s="2" t="s">
        <v>3115</v>
      </c>
      <c r="M76" s="2" t="s">
        <v>3115</v>
      </c>
      <c r="N76" s="2" t="s">
        <v>3115</v>
      </c>
      <c r="O76" s="2" t="s">
        <v>3115</v>
      </c>
      <c r="P76" s="2" t="s">
        <v>3115</v>
      </c>
      <c r="Q76" s="2" t="s">
        <v>3115</v>
      </c>
      <c r="R76" s="2" t="s">
        <v>3115</v>
      </c>
      <c r="S76" s="2" t="s">
        <v>3115</v>
      </c>
      <c r="T76" s="2" t="s">
        <v>3115</v>
      </c>
      <c r="U76" s="2" t="s">
        <v>3115</v>
      </c>
      <c r="V76" s="2" t="s">
        <v>3115</v>
      </c>
      <c r="W76" s="153">
        <v>100</v>
      </c>
      <c r="X76" s="2" t="s">
        <v>3115</v>
      </c>
      <c r="Y76" s="2" t="s">
        <v>3115</v>
      </c>
      <c r="Z76" s="2" t="s">
        <v>3115</v>
      </c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</row>
    <row r="77" spans="1:136" s="3" customFormat="1" ht="44.25" customHeight="1">
      <c r="A77" s="2">
        <f>A76+1</f>
        <v>11</v>
      </c>
      <c r="B77" s="1" t="s">
        <v>3681</v>
      </c>
      <c r="C77" s="2"/>
      <c r="D77" s="151" t="s">
        <v>3115</v>
      </c>
      <c r="E77" s="151" t="s">
        <v>3115</v>
      </c>
      <c r="F77" s="151" t="s">
        <v>3115</v>
      </c>
      <c r="G77" s="2"/>
      <c r="H77" s="242">
        <v>1602578.69</v>
      </c>
      <c r="I77" s="193" t="s">
        <v>47</v>
      </c>
      <c r="J77" s="89" t="s">
        <v>3684</v>
      </c>
      <c r="K77" s="123" t="s">
        <v>3693</v>
      </c>
      <c r="L77" s="2" t="s">
        <v>3115</v>
      </c>
      <c r="M77" s="2" t="s">
        <v>3115</v>
      </c>
      <c r="N77" s="2" t="s">
        <v>3115</v>
      </c>
      <c r="O77" s="2" t="s">
        <v>3115</v>
      </c>
      <c r="P77" s="2" t="s">
        <v>3115</v>
      </c>
      <c r="Q77" s="2" t="s">
        <v>3115</v>
      </c>
      <c r="R77" s="2" t="s">
        <v>3115</v>
      </c>
      <c r="S77" s="2" t="s">
        <v>3115</v>
      </c>
      <c r="T77" s="2" t="s">
        <v>3115</v>
      </c>
      <c r="U77" s="2" t="s">
        <v>3115</v>
      </c>
      <c r="V77" s="2" t="s">
        <v>3115</v>
      </c>
      <c r="W77" s="12">
        <v>140</v>
      </c>
      <c r="X77" s="2" t="s">
        <v>3115</v>
      </c>
      <c r="Y77" s="2" t="s">
        <v>3115</v>
      </c>
      <c r="Z77" s="2" t="s">
        <v>3115</v>
      </c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</row>
    <row r="78" spans="1:136" s="3" customFormat="1" ht="44.25" customHeight="1">
      <c r="A78" s="2">
        <f>A77+1</f>
        <v>12</v>
      </c>
      <c r="B78" s="1" t="s">
        <v>3682</v>
      </c>
      <c r="C78" s="2"/>
      <c r="D78" s="151" t="s">
        <v>3115</v>
      </c>
      <c r="E78" s="151" t="s">
        <v>3115</v>
      </c>
      <c r="F78" s="151" t="s">
        <v>3115</v>
      </c>
      <c r="G78" s="2"/>
      <c r="H78" s="242">
        <v>24833.7</v>
      </c>
      <c r="I78" s="193" t="s">
        <v>47</v>
      </c>
      <c r="J78" s="89"/>
      <c r="K78" s="2" t="s">
        <v>3689</v>
      </c>
      <c r="L78" s="2" t="s">
        <v>3115</v>
      </c>
      <c r="M78" s="2" t="s">
        <v>3115</v>
      </c>
      <c r="N78" s="2" t="s">
        <v>3115</v>
      </c>
      <c r="O78" s="2" t="s">
        <v>3115</v>
      </c>
      <c r="P78" s="2" t="s">
        <v>3115</v>
      </c>
      <c r="Q78" s="2" t="s">
        <v>3115</v>
      </c>
      <c r="R78" s="2" t="s">
        <v>3115</v>
      </c>
      <c r="S78" s="2" t="s">
        <v>3115</v>
      </c>
      <c r="T78" s="2" t="s">
        <v>3115</v>
      </c>
      <c r="U78" s="2" t="s">
        <v>3115</v>
      </c>
      <c r="V78" s="2" t="s">
        <v>3115</v>
      </c>
      <c r="W78" s="12">
        <v>260</v>
      </c>
      <c r="X78" s="2" t="s">
        <v>3115</v>
      </c>
      <c r="Y78" s="2" t="s">
        <v>3115</v>
      </c>
      <c r="Z78" s="2" t="s">
        <v>3115</v>
      </c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</row>
    <row r="79" spans="1:136" s="70" customFormat="1" ht="12.75">
      <c r="A79" s="717" t="s">
        <v>2358</v>
      </c>
      <c r="B79" s="717"/>
      <c r="C79" s="717"/>
      <c r="D79" s="717"/>
      <c r="E79" s="717"/>
      <c r="F79" s="717"/>
      <c r="G79" s="717"/>
      <c r="H79" s="74">
        <f>SUM(H67:H78)</f>
        <v>3363171.08</v>
      </c>
      <c r="I79" s="58"/>
      <c r="J79" s="71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</row>
    <row r="80" spans="1:26" ht="12.75">
      <c r="A80" s="726" t="s">
        <v>1032</v>
      </c>
      <c r="B80" s="726"/>
      <c r="C80" s="726"/>
      <c r="D80" s="726"/>
      <c r="E80" s="46"/>
      <c r="F80" s="46"/>
      <c r="G80" s="47"/>
      <c r="H80" s="66"/>
      <c r="I80" s="45"/>
      <c r="J80" s="46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136" s="157" customFormat="1" ht="38.25">
      <c r="A81" s="156">
        <v>1</v>
      </c>
      <c r="B81" s="162" t="s">
        <v>3655</v>
      </c>
      <c r="C81" s="156" t="s">
        <v>676</v>
      </c>
      <c r="D81" s="187"/>
      <c r="E81" s="187"/>
      <c r="F81" s="187"/>
      <c r="G81" s="156">
        <v>2010</v>
      </c>
      <c r="H81" s="188">
        <v>57028.05</v>
      </c>
      <c r="I81" s="156" t="s">
        <v>47</v>
      </c>
      <c r="J81" s="189"/>
      <c r="K81" s="156" t="s">
        <v>3663</v>
      </c>
      <c r="L81" s="156" t="s">
        <v>3115</v>
      </c>
      <c r="M81" s="156" t="s">
        <v>3115</v>
      </c>
      <c r="N81" s="156" t="s">
        <v>3115</v>
      </c>
      <c r="O81" s="156" t="s">
        <v>3115</v>
      </c>
      <c r="P81" s="156" t="s">
        <v>3115</v>
      </c>
      <c r="Q81" s="156" t="s">
        <v>3115</v>
      </c>
      <c r="R81" s="156" t="s">
        <v>3115</v>
      </c>
      <c r="S81" s="156" t="s">
        <v>3115</v>
      </c>
      <c r="T81" s="156" t="s">
        <v>3115</v>
      </c>
      <c r="U81" s="156" t="s">
        <v>3115</v>
      </c>
      <c r="V81" s="156" t="s">
        <v>3115</v>
      </c>
      <c r="W81" s="156">
        <v>100</v>
      </c>
      <c r="X81" s="156" t="s">
        <v>3115</v>
      </c>
      <c r="Y81" s="156" t="s">
        <v>3115</v>
      </c>
      <c r="Z81" s="156" t="s">
        <v>3115</v>
      </c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</row>
    <row r="82" spans="1:136" s="157" customFormat="1" ht="25.5">
      <c r="A82" s="156">
        <v>2</v>
      </c>
      <c r="B82" s="162" t="s">
        <v>3656</v>
      </c>
      <c r="C82" s="156" t="s">
        <v>676</v>
      </c>
      <c r="D82" s="187"/>
      <c r="E82" s="187"/>
      <c r="F82" s="187"/>
      <c r="G82" s="156">
        <v>2011</v>
      </c>
      <c r="H82" s="188">
        <v>63074</v>
      </c>
      <c r="I82" s="156" t="s">
        <v>47</v>
      </c>
      <c r="J82" s="189"/>
      <c r="K82" s="156" t="s">
        <v>3664</v>
      </c>
      <c r="L82" s="156" t="s">
        <v>3115</v>
      </c>
      <c r="M82" s="156" t="s">
        <v>3115</v>
      </c>
      <c r="N82" s="156" t="s">
        <v>3115</v>
      </c>
      <c r="O82" s="156" t="s">
        <v>3115</v>
      </c>
      <c r="P82" s="156" t="s">
        <v>3115</v>
      </c>
      <c r="Q82" s="156" t="s">
        <v>3115</v>
      </c>
      <c r="R82" s="156" t="s">
        <v>3115</v>
      </c>
      <c r="S82" s="156" t="s">
        <v>3115</v>
      </c>
      <c r="T82" s="156" t="s">
        <v>3115</v>
      </c>
      <c r="U82" s="156" t="s">
        <v>3115</v>
      </c>
      <c r="V82" s="156" t="s">
        <v>3115</v>
      </c>
      <c r="W82" s="156">
        <v>300</v>
      </c>
      <c r="X82" s="156" t="s">
        <v>3115</v>
      </c>
      <c r="Y82" s="156" t="s">
        <v>3115</v>
      </c>
      <c r="Z82" s="156" t="s">
        <v>3115</v>
      </c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</row>
    <row r="83" spans="1:136" s="157" customFormat="1" ht="25.5">
      <c r="A83" s="156">
        <v>3</v>
      </c>
      <c r="B83" s="162" t="s">
        <v>3657</v>
      </c>
      <c r="C83" s="156" t="s">
        <v>676</v>
      </c>
      <c r="D83" s="187"/>
      <c r="E83" s="187"/>
      <c r="F83" s="187"/>
      <c r="G83" s="156">
        <v>2011</v>
      </c>
      <c r="H83" s="188">
        <v>108797.46</v>
      </c>
      <c r="I83" s="156" t="s">
        <v>47</v>
      </c>
      <c r="J83" s="189"/>
      <c r="K83" s="156" t="s">
        <v>3665</v>
      </c>
      <c r="L83" s="156" t="s">
        <v>3115</v>
      </c>
      <c r="M83" s="156" t="s">
        <v>3115</v>
      </c>
      <c r="N83" s="156" t="s">
        <v>3115</v>
      </c>
      <c r="O83" s="156" t="s">
        <v>3115</v>
      </c>
      <c r="P83" s="156" t="s">
        <v>3115</v>
      </c>
      <c r="Q83" s="156" t="s">
        <v>3115</v>
      </c>
      <c r="R83" s="156" t="s">
        <v>3115</v>
      </c>
      <c r="S83" s="156" t="s">
        <v>3115</v>
      </c>
      <c r="T83" s="156" t="s">
        <v>3115</v>
      </c>
      <c r="U83" s="156" t="s">
        <v>3115</v>
      </c>
      <c r="V83" s="156" t="s">
        <v>3115</v>
      </c>
      <c r="W83" s="156">
        <v>70</v>
      </c>
      <c r="X83" s="156" t="s">
        <v>3115</v>
      </c>
      <c r="Y83" s="156" t="s">
        <v>3115</v>
      </c>
      <c r="Z83" s="156" t="s">
        <v>3115</v>
      </c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</row>
    <row r="84" spans="1:136" s="157" customFormat="1" ht="38.25">
      <c r="A84" s="156">
        <v>4</v>
      </c>
      <c r="B84" s="162" t="s">
        <v>3658</v>
      </c>
      <c r="C84" s="156" t="s">
        <v>676</v>
      </c>
      <c r="D84" s="187"/>
      <c r="E84" s="187"/>
      <c r="F84" s="187"/>
      <c r="G84" s="156">
        <v>2011</v>
      </c>
      <c r="H84" s="188">
        <v>298214.5</v>
      </c>
      <c r="I84" s="156" t="s">
        <v>47</v>
      </c>
      <c r="J84" s="189"/>
      <c r="K84" s="156" t="s">
        <v>3666</v>
      </c>
      <c r="L84" s="156" t="s">
        <v>3115</v>
      </c>
      <c r="M84" s="156" t="s">
        <v>3115</v>
      </c>
      <c r="N84" s="156" t="s">
        <v>3115</v>
      </c>
      <c r="O84" s="156" t="s">
        <v>3115</v>
      </c>
      <c r="P84" s="156" t="s">
        <v>3115</v>
      </c>
      <c r="Q84" s="156" t="s">
        <v>3115</v>
      </c>
      <c r="R84" s="156" t="s">
        <v>3115</v>
      </c>
      <c r="S84" s="156" t="s">
        <v>3115</v>
      </c>
      <c r="T84" s="156" t="s">
        <v>3115</v>
      </c>
      <c r="U84" s="156" t="s">
        <v>3115</v>
      </c>
      <c r="V84" s="156" t="s">
        <v>3115</v>
      </c>
      <c r="W84" s="156">
        <v>800</v>
      </c>
      <c r="X84" s="156" t="s">
        <v>3115</v>
      </c>
      <c r="Y84" s="156" t="s">
        <v>3115</v>
      </c>
      <c r="Z84" s="156" t="s">
        <v>3115</v>
      </c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0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0"/>
      <c r="DX84" s="190"/>
      <c r="DY84" s="190"/>
      <c r="DZ84" s="190"/>
      <c r="EA84" s="190"/>
      <c r="EB84" s="190"/>
      <c r="EC84" s="190"/>
      <c r="ED84" s="190"/>
      <c r="EE84" s="190"/>
      <c r="EF84" s="190"/>
    </row>
    <row r="85" spans="1:136" s="157" customFormat="1" ht="25.5">
      <c r="A85" s="156">
        <v>5</v>
      </c>
      <c r="B85" s="162" t="s">
        <v>2938</v>
      </c>
      <c r="C85" s="156" t="s">
        <v>676</v>
      </c>
      <c r="D85" s="187"/>
      <c r="E85" s="187"/>
      <c r="F85" s="187"/>
      <c r="G85" s="156">
        <v>2009</v>
      </c>
      <c r="H85" s="188">
        <v>800000</v>
      </c>
      <c r="I85" s="156" t="s">
        <v>47</v>
      </c>
      <c r="J85" s="189"/>
      <c r="K85" s="156" t="s">
        <v>3667</v>
      </c>
      <c r="L85" s="156" t="s">
        <v>3115</v>
      </c>
      <c r="M85" s="156" t="s">
        <v>3115</v>
      </c>
      <c r="N85" s="156" t="s">
        <v>3115</v>
      </c>
      <c r="O85" s="156" t="s">
        <v>3115</v>
      </c>
      <c r="P85" s="156" t="s">
        <v>3115</v>
      </c>
      <c r="Q85" s="156" t="s">
        <v>3115</v>
      </c>
      <c r="R85" s="156" t="s">
        <v>3115</v>
      </c>
      <c r="S85" s="156" t="s">
        <v>3115</v>
      </c>
      <c r="T85" s="156" t="s">
        <v>3115</v>
      </c>
      <c r="U85" s="156" t="s">
        <v>3115</v>
      </c>
      <c r="V85" s="156" t="s">
        <v>3115</v>
      </c>
      <c r="W85" s="156">
        <v>480</v>
      </c>
      <c r="X85" s="156" t="s">
        <v>3115</v>
      </c>
      <c r="Y85" s="156" t="s">
        <v>3115</v>
      </c>
      <c r="Z85" s="156" t="s">
        <v>3115</v>
      </c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157" customFormat="1" ht="25.5">
      <c r="A86" s="156">
        <v>6</v>
      </c>
      <c r="B86" s="162" t="s">
        <v>3659</v>
      </c>
      <c r="C86" s="156" t="s">
        <v>676</v>
      </c>
      <c r="D86" s="187"/>
      <c r="E86" s="187"/>
      <c r="F86" s="187"/>
      <c r="G86" s="156">
        <v>2010</v>
      </c>
      <c r="H86" s="188">
        <v>400000</v>
      </c>
      <c r="I86" s="156" t="s">
        <v>47</v>
      </c>
      <c r="J86" s="189"/>
      <c r="K86" s="156" t="s">
        <v>3667</v>
      </c>
      <c r="L86" s="156" t="s">
        <v>3115</v>
      </c>
      <c r="M86" s="156" t="s">
        <v>3115</v>
      </c>
      <c r="N86" s="156" t="s">
        <v>3115</v>
      </c>
      <c r="O86" s="156" t="s">
        <v>3115</v>
      </c>
      <c r="P86" s="156" t="s">
        <v>3115</v>
      </c>
      <c r="Q86" s="156" t="s">
        <v>3115</v>
      </c>
      <c r="R86" s="156" t="s">
        <v>3115</v>
      </c>
      <c r="S86" s="156" t="s">
        <v>3115</v>
      </c>
      <c r="T86" s="156" t="s">
        <v>3115</v>
      </c>
      <c r="U86" s="156" t="s">
        <v>3115</v>
      </c>
      <c r="V86" s="156" t="s">
        <v>3115</v>
      </c>
      <c r="W86" s="156">
        <v>100</v>
      </c>
      <c r="X86" s="156" t="s">
        <v>3115</v>
      </c>
      <c r="Y86" s="156" t="s">
        <v>3115</v>
      </c>
      <c r="Z86" s="156" t="s">
        <v>3115</v>
      </c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157" customFormat="1" ht="12.75">
      <c r="A87" s="156">
        <v>7</v>
      </c>
      <c r="B87" s="162" t="s">
        <v>3660</v>
      </c>
      <c r="C87" s="156" t="s">
        <v>676</v>
      </c>
      <c r="D87" s="187"/>
      <c r="E87" s="187"/>
      <c r="F87" s="187"/>
      <c r="G87" s="156">
        <v>1970</v>
      </c>
      <c r="H87" s="188"/>
      <c r="I87" s="156" t="s">
        <v>47</v>
      </c>
      <c r="J87" s="189"/>
      <c r="K87" s="156" t="s">
        <v>3668</v>
      </c>
      <c r="L87" s="156" t="s">
        <v>3115</v>
      </c>
      <c r="M87" s="156" t="s">
        <v>3115</v>
      </c>
      <c r="N87" s="156" t="s">
        <v>3115</v>
      </c>
      <c r="O87" s="156" t="s">
        <v>3115</v>
      </c>
      <c r="P87" s="156" t="s">
        <v>3115</v>
      </c>
      <c r="Q87" s="156" t="s">
        <v>3115</v>
      </c>
      <c r="R87" s="156" t="s">
        <v>3115</v>
      </c>
      <c r="S87" s="156" t="s">
        <v>3115</v>
      </c>
      <c r="T87" s="156" t="s">
        <v>3115</v>
      </c>
      <c r="U87" s="156" t="s">
        <v>3115</v>
      </c>
      <c r="V87" s="156" t="s">
        <v>3115</v>
      </c>
      <c r="W87" s="156" t="s">
        <v>3115</v>
      </c>
      <c r="X87" s="156" t="s">
        <v>3115</v>
      </c>
      <c r="Y87" s="156" t="s">
        <v>3115</v>
      </c>
      <c r="Z87" s="156" t="s">
        <v>3115</v>
      </c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  <c r="BX87" s="190"/>
      <c r="BY87" s="190"/>
      <c r="BZ87" s="190"/>
      <c r="CA87" s="190"/>
      <c r="CB87" s="190"/>
      <c r="CC87" s="190"/>
      <c r="CD87" s="190"/>
      <c r="CE87" s="190"/>
      <c r="CF87" s="190"/>
      <c r="CG87" s="190"/>
      <c r="CH87" s="190"/>
      <c r="CI87" s="190"/>
      <c r="CJ87" s="190"/>
      <c r="CK87" s="190"/>
      <c r="CL87" s="190"/>
      <c r="CM87" s="190"/>
      <c r="CN87" s="190"/>
      <c r="CO87" s="190"/>
      <c r="CP87" s="190"/>
      <c r="CQ87" s="190"/>
      <c r="CR87" s="190"/>
      <c r="CS87" s="190"/>
      <c r="CT87" s="190"/>
      <c r="CU87" s="190"/>
      <c r="CV87" s="190"/>
      <c r="CW87" s="190"/>
      <c r="CX87" s="190"/>
      <c r="CY87" s="190"/>
      <c r="CZ87" s="190"/>
      <c r="DA87" s="190"/>
      <c r="DB87" s="190"/>
      <c r="DC87" s="190"/>
      <c r="DD87" s="190"/>
      <c r="DE87" s="190"/>
      <c r="DF87" s="190"/>
      <c r="DG87" s="190"/>
      <c r="DH87" s="190"/>
      <c r="DI87" s="190"/>
      <c r="DJ87" s="190"/>
      <c r="DK87" s="190"/>
      <c r="DL87" s="190"/>
      <c r="DM87" s="190"/>
      <c r="DN87" s="190"/>
      <c r="DO87" s="190"/>
      <c r="DP87" s="190"/>
      <c r="DQ87" s="190"/>
      <c r="DR87" s="190"/>
      <c r="DS87" s="190"/>
      <c r="DT87" s="190"/>
      <c r="DU87" s="190"/>
      <c r="DV87" s="190"/>
      <c r="DW87" s="190"/>
      <c r="DX87" s="190"/>
      <c r="DY87" s="190"/>
      <c r="DZ87" s="190"/>
      <c r="EA87" s="190"/>
      <c r="EB87" s="190"/>
      <c r="EC87" s="190"/>
      <c r="ED87" s="190"/>
      <c r="EE87" s="190"/>
      <c r="EF87" s="190"/>
    </row>
    <row r="88" spans="1:136" s="157" customFormat="1" ht="12.75">
      <c r="A88" s="156">
        <v>8</v>
      </c>
      <c r="B88" s="162" t="s">
        <v>3661</v>
      </c>
      <c r="C88" s="156" t="s">
        <v>676</v>
      </c>
      <c r="D88" s="187"/>
      <c r="E88" s="187"/>
      <c r="F88" s="187"/>
      <c r="G88" s="156">
        <v>2013</v>
      </c>
      <c r="H88" s="188">
        <v>758775.25</v>
      </c>
      <c r="I88" s="156" t="s">
        <v>47</v>
      </c>
      <c r="J88" s="189"/>
      <c r="K88" s="156" t="s">
        <v>3669</v>
      </c>
      <c r="L88" s="156" t="s">
        <v>3115</v>
      </c>
      <c r="M88" s="156" t="s">
        <v>3115</v>
      </c>
      <c r="N88" s="156" t="s">
        <v>3115</v>
      </c>
      <c r="O88" s="156" t="s">
        <v>3115</v>
      </c>
      <c r="P88" s="156" t="s">
        <v>3115</v>
      </c>
      <c r="Q88" s="156" t="s">
        <v>3115</v>
      </c>
      <c r="R88" s="156" t="s">
        <v>3115</v>
      </c>
      <c r="S88" s="156" t="s">
        <v>3115</v>
      </c>
      <c r="T88" s="156" t="s">
        <v>3115</v>
      </c>
      <c r="U88" s="156" t="s">
        <v>3115</v>
      </c>
      <c r="V88" s="156" t="s">
        <v>3115</v>
      </c>
      <c r="W88" s="156" t="s">
        <v>3115</v>
      </c>
      <c r="X88" s="156" t="s">
        <v>3115</v>
      </c>
      <c r="Y88" s="156" t="s">
        <v>3115</v>
      </c>
      <c r="Z88" s="156" t="s">
        <v>3115</v>
      </c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0"/>
      <c r="CF88" s="190"/>
      <c r="CG88" s="190"/>
      <c r="CH88" s="190"/>
      <c r="CI88" s="190"/>
      <c r="CJ88" s="190"/>
      <c r="CK88" s="190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  <c r="CZ88" s="190"/>
      <c r="DA88" s="190"/>
      <c r="DB88" s="190"/>
      <c r="DC88" s="190"/>
      <c r="DD88" s="190"/>
      <c r="DE88" s="190"/>
      <c r="DF88" s="190"/>
      <c r="DG88" s="190"/>
      <c r="DH88" s="190"/>
      <c r="DI88" s="190"/>
      <c r="DJ88" s="190"/>
      <c r="DK88" s="190"/>
      <c r="DL88" s="190"/>
      <c r="DM88" s="190"/>
      <c r="DN88" s="190"/>
      <c r="DO88" s="190"/>
      <c r="DP88" s="190"/>
      <c r="DQ88" s="190"/>
      <c r="DR88" s="190"/>
      <c r="DS88" s="190"/>
      <c r="DT88" s="190"/>
      <c r="DU88" s="190"/>
      <c r="DV88" s="190"/>
      <c r="DW88" s="190"/>
      <c r="DX88" s="190"/>
      <c r="DY88" s="190"/>
      <c r="DZ88" s="190"/>
      <c r="EA88" s="190"/>
      <c r="EB88" s="190"/>
      <c r="EC88" s="190"/>
      <c r="ED88" s="190"/>
      <c r="EE88" s="190"/>
      <c r="EF88" s="190"/>
    </row>
    <row r="89" spans="1:136" s="157" customFormat="1" ht="25.5">
      <c r="A89" s="156">
        <v>9</v>
      </c>
      <c r="B89" s="162" t="s">
        <v>3662</v>
      </c>
      <c r="C89" s="156" t="s">
        <v>676</v>
      </c>
      <c r="D89" s="187"/>
      <c r="E89" s="187"/>
      <c r="F89" s="187"/>
      <c r="G89" s="156">
        <v>2016</v>
      </c>
      <c r="H89" s="188">
        <v>533978.81</v>
      </c>
      <c r="I89" s="156" t="s">
        <v>47</v>
      </c>
      <c r="J89" s="189"/>
      <c r="K89" s="156" t="s">
        <v>3670</v>
      </c>
      <c r="L89" s="156" t="s">
        <v>3115</v>
      </c>
      <c r="M89" s="156" t="s">
        <v>3115</v>
      </c>
      <c r="N89" s="156" t="s">
        <v>3115</v>
      </c>
      <c r="O89" s="156" t="s">
        <v>3115</v>
      </c>
      <c r="P89" s="156" t="s">
        <v>3115</v>
      </c>
      <c r="Q89" s="156" t="s">
        <v>3115</v>
      </c>
      <c r="R89" s="156" t="s">
        <v>3115</v>
      </c>
      <c r="S89" s="156" t="s">
        <v>3115</v>
      </c>
      <c r="T89" s="156" t="s">
        <v>3115</v>
      </c>
      <c r="U89" s="156" t="s">
        <v>3115</v>
      </c>
      <c r="V89" s="156" t="s">
        <v>3115</v>
      </c>
      <c r="W89" s="156" t="s">
        <v>3115</v>
      </c>
      <c r="X89" s="156" t="s">
        <v>3115</v>
      </c>
      <c r="Y89" s="156" t="s">
        <v>3115</v>
      </c>
      <c r="Z89" s="156" t="s">
        <v>3115</v>
      </c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0" customFormat="1" ht="12.75">
      <c r="A90" s="717" t="s">
        <v>2358</v>
      </c>
      <c r="B90" s="717"/>
      <c r="C90" s="717"/>
      <c r="D90" s="717"/>
      <c r="E90" s="717"/>
      <c r="F90" s="717"/>
      <c r="G90" s="717"/>
      <c r="H90" s="74">
        <f>SUM(H81:H89)</f>
        <v>3019868.07</v>
      </c>
      <c r="I90" s="58"/>
      <c r="J90" s="71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</row>
    <row r="91" spans="1:26" ht="12.75">
      <c r="A91" s="726" t="s">
        <v>3694</v>
      </c>
      <c r="B91" s="726"/>
      <c r="C91" s="726"/>
      <c r="D91" s="726"/>
      <c r="E91" s="46"/>
      <c r="F91" s="46"/>
      <c r="G91" s="47"/>
      <c r="H91" s="66"/>
      <c r="I91" s="45"/>
      <c r="J91" s="46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136" s="3" customFormat="1" ht="25.5">
      <c r="A92" s="2">
        <v>1</v>
      </c>
      <c r="B92" s="365" t="s">
        <v>3695</v>
      </c>
      <c r="C92" s="365" t="s">
        <v>3696</v>
      </c>
      <c r="D92" s="135" t="s">
        <v>1773</v>
      </c>
      <c r="E92" s="135" t="s">
        <v>2907</v>
      </c>
      <c r="F92" s="135" t="s">
        <v>2907</v>
      </c>
      <c r="G92" s="438">
        <v>2008</v>
      </c>
      <c r="H92" s="111">
        <v>330287.36</v>
      </c>
      <c r="I92" s="156" t="s">
        <v>47</v>
      </c>
      <c r="J92" s="135" t="s">
        <v>3697</v>
      </c>
      <c r="K92" s="2" t="s">
        <v>3698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</row>
    <row r="93" spans="1:136" s="3" customFormat="1" ht="25.5">
      <c r="A93" s="2">
        <v>2</v>
      </c>
      <c r="B93" s="365" t="s">
        <v>3699</v>
      </c>
      <c r="C93" s="365" t="s">
        <v>3696</v>
      </c>
      <c r="D93" s="135" t="s">
        <v>1773</v>
      </c>
      <c r="E93" s="135" t="s">
        <v>2907</v>
      </c>
      <c r="F93" s="135" t="s">
        <v>2907</v>
      </c>
      <c r="G93" s="365">
        <v>2011</v>
      </c>
      <c r="H93" s="108">
        <v>670574.72</v>
      </c>
      <c r="I93" s="156" t="s">
        <v>47</v>
      </c>
      <c r="J93" s="436" t="s">
        <v>3700</v>
      </c>
      <c r="K93" s="2" t="s">
        <v>3701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</row>
    <row r="94" spans="1:136" s="3" customFormat="1" ht="25.5">
      <c r="A94" s="2">
        <v>3</v>
      </c>
      <c r="B94" s="365" t="s">
        <v>3702</v>
      </c>
      <c r="C94" s="365" t="s">
        <v>3696</v>
      </c>
      <c r="D94" s="138" t="s">
        <v>1773</v>
      </c>
      <c r="E94" s="138" t="s">
        <v>2907</v>
      </c>
      <c r="F94" s="138" t="s">
        <v>2907</v>
      </c>
      <c r="G94" s="365">
        <v>2014</v>
      </c>
      <c r="H94" s="154">
        <v>956560.32</v>
      </c>
      <c r="I94" s="156" t="s">
        <v>47</v>
      </c>
      <c r="J94" s="435" t="s">
        <v>3700</v>
      </c>
      <c r="K94" s="2" t="s">
        <v>3703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</row>
    <row r="95" spans="1:136" s="3" customFormat="1" ht="25.5">
      <c r="A95" s="2">
        <v>4</v>
      </c>
      <c r="B95" s="365" t="s">
        <v>3704</v>
      </c>
      <c r="C95" s="365" t="s">
        <v>3696</v>
      </c>
      <c r="D95" s="138" t="s">
        <v>1773</v>
      </c>
      <c r="E95" s="138" t="s">
        <v>2907</v>
      </c>
      <c r="F95" s="138" t="s">
        <v>2907</v>
      </c>
      <c r="G95" s="437">
        <v>2013</v>
      </c>
      <c r="H95" s="108">
        <v>890044.07</v>
      </c>
      <c r="I95" s="156" t="s">
        <v>47</v>
      </c>
      <c r="J95" s="435" t="s">
        <v>3700</v>
      </c>
      <c r="K95" s="2" t="s">
        <v>3705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</row>
    <row r="96" spans="1:136" s="70" customFormat="1" ht="12.75">
      <c r="A96" s="413"/>
      <c r="B96" s="413"/>
      <c r="C96" s="413"/>
      <c r="D96" s="413"/>
      <c r="E96" s="413"/>
      <c r="F96" s="413"/>
      <c r="G96" s="413"/>
      <c r="H96" s="74">
        <f>SUM(H92:H95)</f>
        <v>2847466.4699999997</v>
      </c>
      <c r="I96" s="58"/>
      <c r="J96" s="71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</row>
    <row r="97" spans="1:26" ht="12.75">
      <c r="A97" s="716" t="s">
        <v>1951</v>
      </c>
      <c r="B97" s="716"/>
      <c r="C97" s="716"/>
      <c r="D97" s="716"/>
      <c r="E97" s="716"/>
      <c r="F97" s="716"/>
      <c r="G97" s="716"/>
      <c r="H97" s="716"/>
      <c r="I97" s="716"/>
      <c r="J97" s="718"/>
      <c r="K97" s="718"/>
      <c r="L97" s="44"/>
      <c r="M97" s="718"/>
      <c r="N97" s="718"/>
      <c r="O97" s="718"/>
      <c r="P97" s="718"/>
      <c r="Q97" s="44"/>
      <c r="R97" s="718"/>
      <c r="S97" s="718"/>
      <c r="T97" s="718"/>
      <c r="U97" s="718"/>
      <c r="V97" s="44"/>
      <c r="W97" s="44"/>
      <c r="X97" s="44"/>
      <c r="Y97" s="44"/>
      <c r="Z97" s="44"/>
    </row>
    <row r="98" spans="1:136" s="3" customFormat="1" ht="63.75">
      <c r="A98" s="2">
        <v>1</v>
      </c>
      <c r="B98" s="10" t="s">
        <v>875</v>
      </c>
      <c r="C98" s="2" t="s">
        <v>876</v>
      </c>
      <c r="D98" s="2" t="s">
        <v>2328</v>
      </c>
      <c r="E98" s="2" t="s">
        <v>2090</v>
      </c>
      <c r="F98" s="2" t="s">
        <v>2090</v>
      </c>
      <c r="G98" s="2" t="s">
        <v>877</v>
      </c>
      <c r="H98" s="271">
        <v>1970162.85</v>
      </c>
      <c r="I98" s="2" t="s">
        <v>47</v>
      </c>
      <c r="J98" s="131" t="s">
        <v>878</v>
      </c>
      <c r="K98" s="2" t="s">
        <v>2477</v>
      </c>
      <c r="L98" s="2" t="s">
        <v>879</v>
      </c>
      <c r="M98" s="2" t="s">
        <v>880</v>
      </c>
      <c r="N98" s="2" t="s">
        <v>881</v>
      </c>
      <c r="O98" s="2" t="s">
        <v>882</v>
      </c>
      <c r="P98" s="2" t="s">
        <v>2950</v>
      </c>
      <c r="Q98" s="244" t="s">
        <v>689</v>
      </c>
      <c r="R98" s="244" t="s">
        <v>690</v>
      </c>
      <c r="S98" s="244" t="s">
        <v>690</v>
      </c>
      <c r="T98" s="244" t="s">
        <v>689</v>
      </c>
      <c r="U98" s="244" t="s">
        <v>692</v>
      </c>
      <c r="V98" s="244" t="s">
        <v>690</v>
      </c>
      <c r="W98" s="244">
        <v>2266</v>
      </c>
      <c r="X98" s="244" t="s">
        <v>883</v>
      </c>
      <c r="Y98" s="244" t="s">
        <v>2328</v>
      </c>
      <c r="Z98" s="244" t="s">
        <v>2951</v>
      </c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</row>
    <row r="99" spans="1:136" s="70" customFormat="1" ht="12.75">
      <c r="A99" s="58"/>
      <c r="B99" s="717" t="s">
        <v>2358</v>
      </c>
      <c r="C99" s="717"/>
      <c r="D99" s="72"/>
      <c r="E99" s="72"/>
      <c r="F99" s="72"/>
      <c r="G99" s="77"/>
      <c r="H99" s="74">
        <f>SUM(H98)</f>
        <v>1970162.85</v>
      </c>
      <c r="I99" s="58"/>
      <c r="J99" s="71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</row>
    <row r="100" spans="1:136" s="3" customFormat="1" ht="12.75">
      <c r="A100" s="716" t="s">
        <v>1952</v>
      </c>
      <c r="B100" s="716"/>
      <c r="C100" s="716"/>
      <c r="D100" s="716"/>
      <c r="E100" s="716"/>
      <c r="F100" s="716"/>
      <c r="G100" s="716"/>
      <c r="H100" s="716"/>
      <c r="I100" s="716"/>
      <c r="J100" s="742"/>
      <c r="K100" s="718"/>
      <c r="L100" s="44"/>
      <c r="M100" s="718"/>
      <c r="N100" s="718"/>
      <c r="O100" s="718"/>
      <c r="P100" s="742"/>
      <c r="Q100" s="107"/>
      <c r="R100" s="742"/>
      <c r="S100" s="742"/>
      <c r="T100" s="742"/>
      <c r="U100" s="742"/>
      <c r="V100" s="107"/>
      <c r="W100" s="44"/>
      <c r="X100" s="44"/>
      <c r="Y100" s="44"/>
      <c r="Z100" s="44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</row>
    <row r="101" spans="1:136" s="157" customFormat="1" ht="114.75">
      <c r="A101" s="156">
        <v>1</v>
      </c>
      <c r="B101" s="162" t="s">
        <v>2262</v>
      </c>
      <c r="C101" s="156" t="s">
        <v>2263</v>
      </c>
      <c r="D101" s="156" t="s">
        <v>2328</v>
      </c>
      <c r="E101" s="156" t="s">
        <v>2090</v>
      </c>
      <c r="F101" s="156" t="s">
        <v>2328</v>
      </c>
      <c r="G101" s="156">
        <v>1805</v>
      </c>
      <c r="H101" s="188">
        <v>1435484</v>
      </c>
      <c r="I101" s="248" t="s">
        <v>158</v>
      </c>
      <c r="J101" s="201" t="s">
        <v>3314</v>
      </c>
      <c r="K101" s="203" t="s">
        <v>2479</v>
      </c>
      <c r="L101" s="156" t="s">
        <v>869</v>
      </c>
      <c r="M101" s="156" t="s">
        <v>2264</v>
      </c>
      <c r="N101" s="156" t="s">
        <v>1001</v>
      </c>
      <c r="O101" s="204" t="s">
        <v>1165</v>
      </c>
      <c r="P101" s="156" t="s">
        <v>1002</v>
      </c>
      <c r="Q101" s="156" t="s">
        <v>1166</v>
      </c>
      <c r="R101" s="156" t="s">
        <v>1166</v>
      </c>
      <c r="S101" s="156" t="s">
        <v>3315</v>
      </c>
      <c r="T101" s="156" t="s">
        <v>3316</v>
      </c>
      <c r="U101" s="156" t="s">
        <v>2292</v>
      </c>
      <c r="V101" s="156" t="s">
        <v>3317</v>
      </c>
      <c r="W101" s="156"/>
      <c r="X101" s="156"/>
      <c r="Y101" s="156"/>
      <c r="Z101" s="156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0" customFormat="1" ht="12.75">
      <c r="A102" s="717" t="s">
        <v>683</v>
      </c>
      <c r="B102" s="717"/>
      <c r="C102" s="717"/>
      <c r="D102" s="72"/>
      <c r="E102" s="72"/>
      <c r="F102" s="72"/>
      <c r="G102" s="73"/>
      <c r="H102" s="74">
        <f>SUM(H101)</f>
        <v>1435484</v>
      </c>
      <c r="I102" s="58"/>
      <c r="J102" s="109"/>
      <c r="K102" s="58"/>
      <c r="L102" s="58"/>
      <c r="M102" s="58"/>
      <c r="N102" s="58"/>
      <c r="O102" s="58"/>
      <c r="P102" s="110"/>
      <c r="Q102" s="110"/>
      <c r="R102" s="110"/>
      <c r="S102" s="110"/>
      <c r="T102" s="110"/>
      <c r="U102" s="110"/>
      <c r="V102" s="110"/>
      <c r="W102" s="58"/>
      <c r="X102" s="58"/>
      <c r="Y102" s="58"/>
      <c r="Z102" s="58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</row>
    <row r="103" spans="1:136" s="3" customFormat="1" ht="12.75">
      <c r="A103" s="727" t="s">
        <v>1953</v>
      </c>
      <c r="B103" s="727"/>
      <c r="C103" s="727"/>
      <c r="D103" s="727"/>
      <c r="E103" s="727"/>
      <c r="F103" s="727"/>
      <c r="G103" s="727"/>
      <c r="H103" s="727"/>
      <c r="I103" s="727"/>
      <c r="J103" s="718"/>
      <c r="K103" s="718"/>
      <c r="L103" s="44"/>
      <c r="M103" s="718"/>
      <c r="N103" s="718"/>
      <c r="O103" s="718"/>
      <c r="P103" s="718"/>
      <c r="Q103" s="44"/>
      <c r="R103" s="718"/>
      <c r="S103" s="718"/>
      <c r="T103" s="718"/>
      <c r="U103" s="718"/>
      <c r="V103" s="44"/>
      <c r="W103" s="44"/>
      <c r="X103" s="44"/>
      <c r="Y103" s="44"/>
      <c r="Z103" s="44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</row>
    <row r="104" spans="1:136" s="157" customFormat="1" ht="245.25" customHeight="1">
      <c r="A104" s="156">
        <v>1</v>
      </c>
      <c r="B104" s="162" t="s">
        <v>2163</v>
      </c>
      <c r="C104" s="156" t="s">
        <v>2164</v>
      </c>
      <c r="D104" s="156" t="s">
        <v>2328</v>
      </c>
      <c r="E104" s="156" t="s">
        <v>2090</v>
      </c>
      <c r="F104" s="156" t="s">
        <v>2090</v>
      </c>
      <c r="G104" s="156" t="s">
        <v>2165</v>
      </c>
      <c r="H104" s="188">
        <v>9557500</v>
      </c>
      <c r="I104" s="244" t="s">
        <v>158</v>
      </c>
      <c r="J104" s="207" t="s">
        <v>2077</v>
      </c>
      <c r="K104" s="2" t="s">
        <v>3304</v>
      </c>
      <c r="L104" s="208" t="s">
        <v>537</v>
      </c>
      <c r="M104" s="208" t="s">
        <v>2369</v>
      </c>
      <c r="N104" s="208" t="s">
        <v>2370</v>
      </c>
      <c r="O104" s="272" t="s">
        <v>51</v>
      </c>
      <c r="P104" s="273" t="s">
        <v>56</v>
      </c>
      <c r="Q104" s="274" t="s">
        <v>60</v>
      </c>
      <c r="R104" s="274" t="s">
        <v>61</v>
      </c>
      <c r="S104" s="274" t="s">
        <v>61</v>
      </c>
      <c r="T104" s="274" t="s">
        <v>61</v>
      </c>
      <c r="U104" s="274" t="s">
        <v>62</v>
      </c>
      <c r="V104" s="273" t="s">
        <v>63</v>
      </c>
      <c r="W104" s="244" t="s">
        <v>2482</v>
      </c>
      <c r="X104" s="244">
        <v>3</v>
      </c>
      <c r="Y104" s="244" t="s">
        <v>2328</v>
      </c>
      <c r="Z104" s="244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</row>
    <row r="105" spans="1:136" s="157" customFormat="1" ht="90" customHeight="1">
      <c r="A105" s="156">
        <v>2</v>
      </c>
      <c r="B105" s="162" t="s">
        <v>2166</v>
      </c>
      <c r="C105" s="156" t="s">
        <v>2167</v>
      </c>
      <c r="D105" s="156" t="s">
        <v>2328</v>
      </c>
      <c r="E105" s="156" t="s">
        <v>2090</v>
      </c>
      <c r="F105" s="156" t="s">
        <v>2090</v>
      </c>
      <c r="G105" s="156" t="s">
        <v>2168</v>
      </c>
      <c r="H105" s="188">
        <v>12095390</v>
      </c>
      <c r="I105" s="244" t="s">
        <v>158</v>
      </c>
      <c r="J105" s="209" t="s">
        <v>2481</v>
      </c>
      <c r="K105" s="2" t="s">
        <v>650</v>
      </c>
      <c r="L105" s="208" t="s">
        <v>2371</v>
      </c>
      <c r="M105" s="208" t="s">
        <v>2372</v>
      </c>
      <c r="N105" s="208" t="s">
        <v>2373</v>
      </c>
      <c r="O105" s="243" t="s">
        <v>52</v>
      </c>
      <c r="P105" s="244" t="s">
        <v>692</v>
      </c>
      <c r="Q105" s="244" t="s">
        <v>689</v>
      </c>
      <c r="R105" s="244" t="s">
        <v>689</v>
      </c>
      <c r="S105" s="244" t="s">
        <v>689</v>
      </c>
      <c r="T105" s="244" t="s">
        <v>689</v>
      </c>
      <c r="U105" s="244" t="s">
        <v>692</v>
      </c>
      <c r="V105" s="244" t="s">
        <v>689</v>
      </c>
      <c r="W105" s="244" t="s">
        <v>533</v>
      </c>
      <c r="X105" s="244">
        <v>2</v>
      </c>
      <c r="Y105" s="244" t="s">
        <v>2090</v>
      </c>
      <c r="Z105" s="244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90"/>
      <c r="CD105" s="190"/>
      <c r="CE105" s="190"/>
      <c r="CF105" s="190"/>
      <c r="CG105" s="190"/>
      <c r="CH105" s="190"/>
      <c r="CI105" s="190"/>
      <c r="CJ105" s="190"/>
      <c r="CK105" s="190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0"/>
      <c r="CY105" s="190"/>
      <c r="CZ105" s="190"/>
      <c r="DA105" s="190"/>
      <c r="DB105" s="190"/>
      <c r="DC105" s="190"/>
      <c r="DD105" s="190"/>
      <c r="DE105" s="190"/>
      <c r="DF105" s="190"/>
      <c r="DG105" s="190"/>
      <c r="DH105" s="190"/>
      <c r="DI105" s="190"/>
      <c r="DJ105" s="190"/>
      <c r="DK105" s="190"/>
      <c r="DL105" s="190"/>
      <c r="DM105" s="190"/>
      <c r="DN105" s="190"/>
      <c r="DO105" s="190"/>
      <c r="DP105" s="190"/>
      <c r="DQ105" s="190"/>
      <c r="DR105" s="190"/>
      <c r="DS105" s="190"/>
      <c r="DT105" s="190"/>
      <c r="DU105" s="190"/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</row>
    <row r="106" spans="1:136" s="157" customFormat="1" ht="96">
      <c r="A106" s="156">
        <v>3</v>
      </c>
      <c r="B106" s="162" t="s">
        <v>2169</v>
      </c>
      <c r="C106" s="156" t="s">
        <v>2167</v>
      </c>
      <c r="D106" s="156" t="s">
        <v>2328</v>
      </c>
      <c r="E106" s="156" t="s">
        <v>2090</v>
      </c>
      <c r="F106" s="156" t="s">
        <v>2090</v>
      </c>
      <c r="G106" s="156" t="s">
        <v>2170</v>
      </c>
      <c r="H106" s="188">
        <v>1066041</v>
      </c>
      <c r="I106" s="244" t="s">
        <v>158</v>
      </c>
      <c r="J106" s="209" t="s">
        <v>2178</v>
      </c>
      <c r="K106" s="2" t="s">
        <v>651</v>
      </c>
      <c r="L106" s="208" t="s">
        <v>2371</v>
      </c>
      <c r="M106" s="208" t="s">
        <v>2374</v>
      </c>
      <c r="N106" s="208" t="s">
        <v>2375</v>
      </c>
      <c r="O106" s="243" t="s">
        <v>53</v>
      </c>
      <c r="P106" s="243" t="s">
        <v>57</v>
      </c>
      <c r="Q106" s="244" t="s">
        <v>689</v>
      </c>
      <c r="R106" s="244" t="s">
        <v>689</v>
      </c>
      <c r="S106" s="244" t="s">
        <v>689</v>
      </c>
      <c r="T106" s="244" t="s">
        <v>689</v>
      </c>
      <c r="U106" s="244" t="s">
        <v>689</v>
      </c>
      <c r="V106" s="244" t="s">
        <v>689</v>
      </c>
      <c r="W106" s="244" t="s">
        <v>534</v>
      </c>
      <c r="X106" s="244">
        <v>2</v>
      </c>
      <c r="Y106" s="244" t="s">
        <v>535</v>
      </c>
      <c r="Z106" s="244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</row>
    <row r="107" spans="1:136" s="157" customFormat="1" ht="108">
      <c r="A107" s="156">
        <v>4</v>
      </c>
      <c r="B107" s="162" t="s">
        <v>2171</v>
      </c>
      <c r="C107" s="156" t="s">
        <v>2167</v>
      </c>
      <c r="D107" s="156" t="s">
        <v>2328</v>
      </c>
      <c r="E107" s="156" t="s">
        <v>2090</v>
      </c>
      <c r="F107" s="156" t="s">
        <v>2090</v>
      </c>
      <c r="G107" s="156" t="s">
        <v>2172</v>
      </c>
      <c r="H107" s="188">
        <v>990180</v>
      </c>
      <c r="I107" s="244" t="s">
        <v>158</v>
      </c>
      <c r="J107" s="209" t="s">
        <v>648</v>
      </c>
      <c r="K107" s="2" t="s">
        <v>1960</v>
      </c>
      <c r="L107" s="208" t="s">
        <v>1017</v>
      </c>
      <c r="M107" s="208" t="s">
        <v>1018</v>
      </c>
      <c r="N107" s="208" t="s">
        <v>1019</v>
      </c>
      <c r="O107" s="243" t="s">
        <v>53</v>
      </c>
      <c r="P107" s="244" t="s">
        <v>692</v>
      </c>
      <c r="Q107" s="244" t="s">
        <v>689</v>
      </c>
      <c r="R107" s="244" t="s">
        <v>689</v>
      </c>
      <c r="S107" s="244" t="s">
        <v>689</v>
      </c>
      <c r="T107" s="244" t="s">
        <v>689</v>
      </c>
      <c r="U107" s="244" t="s">
        <v>692</v>
      </c>
      <c r="V107" s="244" t="s">
        <v>689</v>
      </c>
      <c r="W107" s="244" t="s">
        <v>536</v>
      </c>
      <c r="X107" s="244">
        <v>2</v>
      </c>
      <c r="Y107" s="244" t="s">
        <v>2328</v>
      </c>
      <c r="Z107" s="244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  <c r="BV107" s="190"/>
      <c r="BW107" s="190"/>
      <c r="BX107" s="190"/>
      <c r="BY107" s="190"/>
      <c r="BZ107" s="190"/>
      <c r="CA107" s="190"/>
      <c r="CB107" s="190"/>
      <c r="CC107" s="190"/>
      <c r="CD107" s="190"/>
      <c r="CE107" s="190"/>
      <c r="CF107" s="190"/>
      <c r="CG107" s="190"/>
      <c r="CH107" s="190"/>
      <c r="CI107" s="190"/>
      <c r="CJ107" s="190"/>
      <c r="CK107" s="190"/>
      <c r="CL107" s="190"/>
      <c r="CM107" s="190"/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0"/>
      <c r="CY107" s="190"/>
      <c r="CZ107" s="190"/>
      <c r="DA107" s="190"/>
      <c r="DB107" s="190"/>
      <c r="DC107" s="190"/>
      <c r="DD107" s="190"/>
      <c r="DE107" s="190"/>
      <c r="DF107" s="190"/>
      <c r="DG107" s="190"/>
      <c r="DH107" s="190"/>
      <c r="DI107" s="190"/>
      <c r="DJ107" s="190"/>
      <c r="DK107" s="190"/>
      <c r="DL107" s="190"/>
      <c r="DM107" s="190"/>
      <c r="DN107" s="190"/>
      <c r="DO107" s="190"/>
      <c r="DP107" s="190"/>
      <c r="DQ107" s="190"/>
      <c r="DR107" s="190"/>
      <c r="DS107" s="190"/>
      <c r="DT107" s="190"/>
      <c r="DU107" s="190"/>
      <c r="DV107" s="190"/>
      <c r="DW107" s="190"/>
      <c r="DX107" s="190"/>
      <c r="DY107" s="190"/>
      <c r="DZ107" s="190"/>
      <c r="EA107" s="190"/>
      <c r="EB107" s="190"/>
      <c r="EC107" s="190"/>
      <c r="ED107" s="190"/>
      <c r="EE107" s="190"/>
      <c r="EF107" s="190"/>
    </row>
    <row r="108" spans="1:136" s="157" customFormat="1" ht="147.75" customHeight="1">
      <c r="A108" s="156">
        <v>5</v>
      </c>
      <c r="B108" s="162" t="s">
        <v>2173</v>
      </c>
      <c r="C108" s="156" t="s">
        <v>2174</v>
      </c>
      <c r="D108" s="156" t="s">
        <v>2328</v>
      </c>
      <c r="E108" s="156" t="s">
        <v>2090</v>
      </c>
      <c r="F108" s="156" t="s">
        <v>2090</v>
      </c>
      <c r="G108" s="156" t="s">
        <v>2175</v>
      </c>
      <c r="H108" s="188">
        <v>392200</v>
      </c>
      <c r="I108" s="244" t="s">
        <v>158</v>
      </c>
      <c r="J108" s="209" t="s">
        <v>649</v>
      </c>
      <c r="K108" s="2" t="s">
        <v>531</v>
      </c>
      <c r="L108" s="208" t="s">
        <v>186</v>
      </c>
      <c r="M108" s="208" t="s">
        <v>1702</v>
      </c>
      <c r="N108" s="208" t="s">
        <v>1703</v>
      </c>
      <c r="O108" s="244" t="s">
        <v>54</v>
      </c>
      <c r="P108" s="243" t="s">
        <v>58</v>
      </c>
      <c r="Q108" s="244" t="s">
        <v>689</v>
      </c>
      <c r="R108" s="244" t="s">
        <v>689</v>
      </c>
      <c r="S108" s="244" t="s">
        <v>689</v>
      </c>
      <c r="T108" s="244" t="s">
        <v>689</v>
      </c>
      <c r="U108" s="244" t="s">
        <v>692</v>
      </c>
      <c r="V108" s="244" t="s">
        <v>689</v>
      </c>
      <c r="W108" s="262" t="s">
        <v>64</v>
      </c>
      <c r="X108" s="244">
        <v>1</v>
      </c>
      <c r="Y108" s="244" t="s">
        <v>535</v>
      </c>
      <c r="Z108" s="244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190"/>
      <c r="BZ108" s="190"/>
      <c r="CA108" s="190"/>
      <c r="CB108" s="190"/>
      <c r="CC108" s="190"/>
      <c r="CD108" s="190"/>
      <c r="CE108" s="190"/>
      <c r="CF108" s="190"/>
      <c r="CG108" s="190"/>
      <c r="CH108" s="190"/>
      <c r="CI108" s="190"/>
      <c r="CJ108" s="190"/>
      <c r="CK108" s="190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  <c r="CZ108" s="190"/>
      <c r="DA108" s="190"/>
      <c r="DB108" s="190"/>
      <c r="DC108" s="190"/>
      <c r="DD108" s="190"/>
      <c r="DE108" s="190"/>
      <c r="DF108" s="190"/>
      <c r="DG108" s="190"/>
      <c r="DH108" s="190"/>
      <c r="DI108" s="190"/>
      <c r="DJ108" s="190"/>
      <c r="DK108" s="190"/>
      <c r="DL108" s="190"/>
      <c r="DM108" s="190"/>
      <c r="DN108" s="190"/>
      <c r="DO108" s="190"/>
      <c r="DP108" s="190"/>
      <c r="DQ108" s="190"/>
      <c r="DR108" s="190"/>
      <c r="DS108" s="190"/>
      <c r="DT108" s="190"/>
      <c r="DU108" s="190"/>
      <c r="DV108" s="190"/>
      <c r="DW108" s="190"/>
      <c r="DX108" s="190"/>
      <c r="DY108" s="190"/>
      <c r="DZ108" s="190"/>
      <c r="EA108" s="190"/>
      <c r="EB108" s="190"/>
      <c r="EC108" s="190"/>
      <c r="ED108" s="190"/>
      <c r="EE108" s="190"/>
      <c r="EF108" s="190"/>
    </row>
    <row r="109" spans="1:136" s="157" customFormat="1" ht="97.5" customHeight="1">
      <c r="A109" s="156">
        <v>6</v>
      </c>
      <c r="B109" s="162" t="s">
        <v>2176</v>
      </c>
      <c r="C109" s="156" t="s">
        <v>2167</v>
      </c>
      <c r="D109" s="156" t="s">
        <v>2328</v>
      </c>
      <c r="E109" s="156" t="s">
        <v>2090</v>
      </c>
      <c r="F109" s="156" t="s">
        <v>2090</v>
      </c>
      <c r="G109" s="156" t="s">
        <v>2177</v>
      </c>
      <c r="H109" s="188">
        <v>2542786</v>
      </c>
      <c r="I109" s="244" t="s">
        <v>158</v>
      </c>
      <c r="J109" s="209" t="s">
        <v>2483</v>
      </c>
      <c r="K109" s="2" t="s">
        <v>532</v>
      </c>
      <c r="L109" s="208" t="s">
        <v>1704</v>
      </c>
      <c r="M109" s="208" t="s">
        <v>154</v>
      </c>
      <c r="N109" s="208" t="s">
        <v>155</v>
      </c>
      <c r="O109" s="243" t="s">
        <v>55</v>
      </c>
      <c r="P109" s="243" t="s">
        <v>59</v>
      </c>
      <c r="Q109" s="244" t="s">
        <v>689</v>
      </c>
      <c r="R109" s="244" t="s">
        <v>689</v>
      </c>
      <c r="S109" s="244" t="s">
        <v>689</v>
      </c>
      <c r="T109" s="244" t="s">
        <v>689</v>
      </c>
      <c r="U109" s="244" t="s">
        <v>689</v>
      </c>
      <c r="V109" s="244" t="s">
        <v>689</v>
      </c>
      <c r="W109" s="244" t="s">
        <v>2484</v>
      </c>
      <c r="X109" s="244">
        <v>2</v>
      </c>
      <c r="Y109" s="244" t="s">
        <v>2328</v>
      </c>
      <c r="Z109" s="244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157" customFormat="1" ht="97.5" customHeight="1">
      <c r="A110" s="156">
        <v>7</v>
      </c>
      <c r="B110" s="162" t="s">
        <v>3263</v>
      </c>
      <c r="C110" s="156" t="s">
        <v>2167</v>
      </c>
      <c r="D110" s="156" t="s">
        <v>3264</v>
      </c>
      <c r="E110" s="156" t="s">
        <v>3265</v>
      </c>
      <c r="F110" s="156" t="s">
        <v>3266</v>
      </c>
      <c r="G110" s="156" t="s">
        <v>3267</v>
      </c>
      <c r="H110" s="87">
        <v>751000</v>
      </c>
      <c r="I110" s="2" t="s">
        <v>158</v>
      </c>
      <c r="J110" s="209" t="s">
        <v>3268</v>
      </c>
      <c r="K110" s="2" t="s">
        <v>3269</v>
      </c>
      <c r="L110" s="208" t="s">
        <v>1704</v>
      </c>
      <c r="M110" s="208"/>
      <c r="N110" s="208" t="s">
        <v>3270</v>
      </c>
      <c r="O110" s="243" t="s">
        <v>3271</v>
      </c>
      <c r="P110" s="243"/>
      <c r="Q110" s="244"/>
      <c r="R110" s="244" t="s">
        <v>3272</v>
      </c>
      <c r="S110" s="244" t="s">
        <v>3273</v>
      </c>
      <c r="T110" s="244" t="s">
        <v>3272</v>
      </c>
      <c r="U110" s="244" t="s">
        <v>3272</v>
      </c>
      <c r="V110" s="244" t="s">
        <v>3273</v>
      </c>
      <c r="W110" s="244" t="s">
        <v>3512</v>
      </c>
      <c r="X110" s="244">
        <v>1</v>
      </c>
      <c r="Y110" s="244" t="s">
        <v>3274</v>
      </c>
      <c r="Z110" s="244" t="s">
        <v>2090</v>
      </c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</row>
    <row r="111" spans="1:136" s="70" customFormat="1" ht="12.75">
      <c r="A111" s="743" t="s">
        <v>683</v>
      </c>
      <c r="B111" s="743"/>
      <c r="C111" s="743"/>
      <c r="D111" s="79"/>
      <c r="E111" s="79"/>
      <c r="F111" s="79"/>
      <c r="G111" s="80"/>
      <c r="H111" s="74">
        <f>SUM(H104:H110)</f>
        <v>27395097</v>
      </c>
      <c r="I111" s="81"/>
      <c r="J111" s="71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</row>
    <row r="112" spans="1:136" s="3" customFormat="1" ht="12.75">
      <c r="A112" s="722" t="s">
        <v>514</v>
      </c>
      <c r="B112" s="723"/>
      <c r="C112" s="723"/>
      <c r="D112" s="723"/>
      <c r="E112" s="723"/>
      <c r="F112" s="723"/>
      <c r="G112" s="723"/>
      <c r="H112" s="723"/>
      <c r="I112" s="724"/>
      <c r="J112" s="718"/>
      <c r="K112" s="718"/>
      <c r="L112" s="44"/>
      <c r="M112" s="718"/>
      <c r="N112" s="718"/>
      <c r="O112" s="718"/>
      <c r="P112" s="718"/>
      <c r="Q112" s="44"/>
      <c r="R112" s="718"/>
      <c r="S112" s="718"/>
      <c r="T112" s="718"/>
      <c r="U112" s="718"/>
      <c r="V112" s="44"/>
      <c r="W112" s="44"/>
      <c r="X112" s="44"/>
      <c r="Y112" s="44"/>
      <c r="Z112" s="44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</row>
    <row r="113" spans="1:136" s="3" customFormat="1" ht="76.5">
      <c r="A113" s="2">
        <v>1</v>
      </c>
      <c r="B113" s="10" t="s">
        <v>1766</v>
      </c>
      <c r="C113" s="2" t="s">
        <v>1767</v>
      </c>
      <c r="D113" s="2" t="s">
        <v>1773</v>
      </c>
      <c r="E113" s="2" t="s">
        <v>2907</v>
      </c>
      <c r="F113" s="2" t="s">
        <v>2907</v>
      </c>
      <c r="G113" s="2" t="s">
        <v>1768</v>
      </c>
      <c r="H113" s="87">
        <v>1619039</v>
      </c>
      <c r="I113" s="2" t="s">
        <v>47</v>
      </c>
      <c r="J113" s="88" t="s">
        <v>2007</v>
      </c>
      <c r="K113" s="2" t="s">
        <v>1763</v>
      </c>
      <c r="L113" s="2" t="s">
        <v>2008</v>
      </c>
      <c r="M113" s="2" t="s">
        <v>2009</v>
      </c>
      <c r="N113" s="2" t="s">
        <v>2010</v>
      </c>
      <c r="O113" s="2"/>
      <c r="P113" s="2"/>
      <c r="Q113" s="2" t="s">
        <v>2486</v>
      </c>
      <c r="R113" s="2" t="s">
        <v>690</v>
      </c>
      <c r="S113" s="2" t="s">
        <v>690</v>
      </c>
      <c r="T113" s="2" t="s">
        <v>690</v>
      </c>
      <c r="U113" s="2" t="s">
        <v>689</v>
      </c>
      <c r="V113" s="149" t="s">
        <v>200</v>
      </c>
      <c r="W113" s="2"/>
      <c r="X113" s="2">
        <v>2</v>
      </c>
      <c r="Y113" s="2" t="s">
        <v>1773</v>
      </c>
      <c r="Z113" s="2" t="s">
        <v>4244</v>
      </c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</row>
    <row r="114" spans="1:136" s="70" customFormat="1" ht="12.75">
      <c r="A114" s="58"/>
      <c r="B114" s="717" t="s">
        <v>2358</v>
      </c>
      <c r="C114" s="717"/>
      <c r="D114" s="72"/>
      <c r="E114" s="72"/>
      <c r="F114" s="72"/>
      <c r="G114" s="73"/>
      <c r="H114" s="74">
        <f>SUM(H113)</f>
        <v>1619039</v>
      </c>
      <c r="I114" s="58"/>
      <c r="J114" s="71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</row>
    <row r="115" spans="1:136" s="3" customFormat="1" ht="12.75">
      <c r="A115" s="722" t="s">
        <v>1954</v>
      </c>
      <c r="B115" s="723"/>
      <c r="C115" s="723"/>
      <c r="D115" s="723"/>
      <c r="E115" s="723"/>
      <c r="F115" s="723"/>
      <c r="G115" s="723"/>
      <c r="H115" s="723"/>
      <c r="I115" s="724"/>
      <c r="J115" s="718"/>
      <c r="K115" s="718"/>
      <c r="L115" s="44"/>
      <c r="M115" s="718"/>
      <c r="N115" s="718"/>
      <c r="O115" s="718"/>
      <c r="P115" s="718"/>
      <c r="Q115" s="44"/>
      <c r="R115" s="718"/>
      <c r="S115" s="718"/>
      <c r="T115" s="718"/>
      <c r="U115" s="718"/>
      <c r="V115" s="44"/>
      <c r="W115" s="44"/>
      <c r="X115" s="44"/>
      <c r="Y115" s="44"/>
      <c r="Z115" s="44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</row>
    <row r="116" spans="1:136" s="157" customFormat="1" ht="89.25">
      <c r="A116" s="156">
        <v>1</v>
      </c>
      <c r="B116" s="162" t="s">
        <v>884</v>
      </c>
      <c r="C116" s="156" t="s">
        <v>2014</v>
      </c>
      <c r="D116" s="156" t="s">
        <v>1773</v>
      </c>
      <c r="E116" s="156" t="s">
        <v>2907</v>
      </c>
      <c r="F116" s="156" t="s">
        <v>2907</v>
      </c>
      <c r="G116" s="156" t="s">
        <v>1758</v>
      </c>
      <c r="H116" s="188">
        <v>386924.91</v>
      </c>
      <c r="I116" s="156" t="s">
        <v>47</v>
      </c>
      <c r="J116" s="189" t="s">
        <v>2083</v>
      </c>
      <c r="K116" s="156" t="s">
        <v>2084</v>
      </c>
      <c r="L116" s="156" t="s">
        <v>2008</v>
      </c>
      <c r="M116" s="156" t="s">
        <v>2264</v>
      </c>
      <c r="N116" s="156" t="s">
        <v>837</v>
      </c>
      <c r="O116" s="124" t="s">
        <v>2974</v>
      </c>
      <c r="P116" s="124" t="s">
        <v>2975</v>
      </c>
      <c r="Q116" s="123" t="s">
        <v>2976</v>
      </c>
      <c r="R116" s="2" t="s">
        <v>690</v>
      </c>
      <c r="S116" s="2" t="s">
        <v>690</v>
      </c>
      <c r="T116" s="2" t="s">
        <v>690</v>
      </c>
      <c r="U116" s="2" t="s">
        <v>690</v>
      </c>
      <c r="V116" s="149" t="s">
        <v>200</v>
      </c>
      <c r="W116" s="153">
        <v>1703</v>
      </c>
      <c r="X116" s="123" t="s">
        <v>2977</v>
      </c>
      <c r="Y116" s="153" t="s">
        <v>1773</v>
      </c>
      <c r="Z116" s="123" t="s">
        <v>4243</v>
      </c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  <c r="BX116" s="190"/>
      <c r="BY116" s="190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0"/>
      <c r="CO116" s="190"/>
      <c r="CP116" s="190"/>
      <c r="CQ116" s="190"/>
      <c r="CR116" s="190"/>
      <c r="CS116" s="190"/>
      <c r="CT116" s="190"/>
      <c r="CU116" s="190"/>
      <c r="CV116" s="190"/>
      <c r="CW116" s="190"/>
      <c r="CX116" s="190"/>
      <c r="CY116" s="190"/>
      <c r="CZ116" s="190"/>
      <c r="DA116" s="190"/>
      <c r="DB116" s="190"/>
      <c r="DC116" s="190"/>
      <c r="DD116" s="190"/>
      <c r="DE116" s="190"/>
      <c r="DF116" s="190"/>
      <c r="DG116" s="190"/>
      <c r="DH116" s="190"/>
      <c r="DI116" s="190"/>
      <c r="DJ116" s="190"/>
      <c r="DK116" s="190"/>
      <c r="DL116" s="190"/>
      <c r="DM116" s="190"/>
      <c r="DN116" s="190"/>
      <c r="DO116" s="190"/>
      <c r="DP116" s="190"/>
      <c r="DQ116" s="190"/>
      <c r="DR116" s="190"/>
      <c r="DS116" s="190"/>
      <c r="DT116" s="190"/>
      <c r="DU116" s="190"/>
      <c r="DV116" s="190"/>
      <c r="DW116" s="190"/>
      <c r="DX116" s="190"/>
      <c r="DY116" s="190"/>
      <c r="DZ116" s="190"/>
      <c r="EA116" s="190"/>
      <c r="EB116" s="190"/>
      <c r="EC116" s="190"/>
      <c r="ED116" s="190"/>
      <c r="EE116" s="190"/>
      <c r="EF116" s="190"/>
    </row>
    <row r="117" spans="1:136" s="70" customFormat="1" ht="12.75">
      <c r="A117" s="58"/>
      <c r="B117" s="717" t="s">
        <v>2358</v>
      </c>
      <c r="C117" s="717"/>
      <c r="D117" s="72"/>
      <c r="E117" s="72"/>
      <c r="F117" s="72"/>
      <c r="G117" s="73"/>
      <c r="H117" s="74">
        <f>SUM(H116)</f>
        <v>386924.91</v>
      </c>
      <c r="I117" s="58"/>
      <c r="J117" s="71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</row>
    <row r="118" spans="1:136" s="3" customFormat="1" ht="12.75">
      <c r="A118" s="716" t="s">
        <v>1955</v>
      </c>
      <c r="B118" s="716"/>
      <c r="C118" s="716"/>
      <c r="D118" s="716"/>
      <c r="E118" s="716"/>
      <c r="F118" s="716"/>
      <c r="G118" s="716"/>
      <c r="H118" s="716"/>
      <c r="I118" s="716"/>
      <c r="J118" s="718"/>
      <c r="K118" s="718"/>
      <c r="L118" s="44"/>
      <c r="M118" s="718"/>
      <c r="N118" s="718"/>
      <c r="O118" s="718"/>
      <c r="P118" s="718"/>
      <c r="Q118" s="44"/>
      <c r="R118" s="718"/>
      <c r="S118" s="718"/>
      <c r="T118" s="718"/>
      <c r="U118" s="718"/>
      <c r="V118" s="44"/>
      <c r="W118" s="44"/>
      <c r="X118" s="44"/>
      <c r="Y118" s="44"/>
      <c r="Z118" s="44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</row>
    <row r="119" spans="1:136" s="3" customFormat="1" ht="38.25">
      <c r="A119" s="2">
        <v>1</v>
      </c>
      <c r="B119" s="10" t="s">
        <v>2018</v>
      </c>
      <c r="C119" s="2" t="s">
        <v>2014</v>
      </c>
      <c r="D119" s="2" t="s">
        <v>2328</v>
      </c>
      <c r="E119" s="2" t="s">
        <v>2090</v>
      </c>
      <c r="F119" s="2" t="s">
        <v>2090</v>
      </c>
      <c r="G119" s="2">
        <v>1964</v>
      </c>
      <c r="H119" s="725">
        <v>1365486.77</v>
      </c>
      <c r="I119" s="721" t="s">
        <v>47</v>
      </c>
      <c r="J119" s="744" t="s">
        <v>1998</v>
      </c>
      <c r="K119" s="721" t="s">
        <v>2022</v>
      </c>
      <c r="L119" s="2" t="s">
        <v>2023</v>
      </c>
      <c r="M119" s="2" t="s">
        <v>2024</v>
      </c>
      <c r="N119" s="2" t="s">
        <v>2025</v>
      </c>
      <c r="O119" s="2" t="s">
        <v>1999</v>
      </c>
      <c r="P119" s="2"/>
      <c r="Q119" s="2" t="s">
        <v>2031</v>
      </c>
      <c r="R119" s="2" t="s">
        <v>1028</v>
      </c>
      <c r="S119" s="2" t="s">
        <v>2031</v>
      </c>
      <c r="T119" s="2" t="s">
        <v>2031</v>
      </c>
      <c r="U119" s="2" t="s">
        <v>692</v>
      </c>
      <c r="V119" s="2" t="s">
        <v>2031</v>
      </c>
      <c r="W119" s="2">
        <v>1029</v>
      </c>
      <c r="X119" s="2">
        <v>2</v>
      </c>
      <c r="Y119" s="2" t="s">
        <v>2000</v>
      </c>
      <c r="Z119" s="2" t="s">
        <v>3508</v>
      </c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</row>
    <row r="120" spans="1:136" s="3" customFormat="1" ht="25.5">
      <c r="A120" s="2">
        <v>2</v>
      </c>
      <c r="B120" s="10" t="s">
        <v>2018</v>
      </c>
      <c r="C120" s="2" t="s">
        <v>2626</v>
      </c>
      <c r="D120" s="2"/>
      <c r="E120" s="2"/>
      <c r="F120" s="2"/>
      <c r="G120" s="2"/>
      <c r="H120" s="725"/>
      <c r="I120" s="721"/>
      <c r="J120" s="744"/>
      <c r="K120" s="721"/>
      <c r="L120" s="2"/>
      <c r="M120" s="2" t="s">
        <v>2026</v>
      </c>
      <c r="N120" s="2" t="s">
        <v>2027</v>
      </c>
      <c r="O120" s="2" t="s">
        <v>2030</v>
      </c>
      <c r="P120" s="2"/>
      <c r="Q120" s="2" t="s">
        <v>3115</v>
      </c>
      <c r="R120" s="2"/>
      <c r="S120" s="2"/>
      <c r="T120" s="2"/>
      <c r="U120" s="2"/>
      <c r="V120" s="2"/>
      <c r="W120" s="2"/>
      <c r="X120" s="2"/>
      <c r="Y120" s="2"/>
      <c r="Z120" s="2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</row>
    <row r="121" spans="1:136" s="3" customFormat="1" ht="12.75">
      <c r="A121" s="2">
        <v>3</v>
      </c>
      <c r="B121" s="10" t="s">
        <v>2018</v>
      </c>
      <c r="C121" s="2" t="s">
        <v>2019</v>
      </c>
      <c r="D121" s="2"/>
      <c r="E121" s="2"/>
      <c r="F121" s="2"/>
      <c r="G121" s="2"/>
      <c r="H121" s="725"/>
      <c r="I121" s="721"/>
      <c r="J121" s="744"/>
      <c r="K121" s="721"/>
      <c r="L121" s="2"/>
      <c r="M121" s="2" t="s">
        <v>2028</v>
      </c>
      <c r="N121" s="2" t="s">
        <v>2086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</row>
    <row r="122" spans="1:136" s="3" customFormat="1" ht="12.75">
      <c r="A122" s="2">
        <v>4</v>
      </c>
      <c r="B122" s="10" t="s">
        <v>2018</v>
      </c>
      <c r="C122" s="2" t="s">
        <v>2020</v>
      </c>
      <c r="D122" s="2"/>
      <c r="E122" s="2"/>
      <c r="F122" s="2"/>
      <c r="G122" s="2"/>
      <c r="H122" s="725"/>
      <c r="I122" s="721"/>
      <c r="J122" s="744"/>
      <c r="K122" s="72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</row>
    <row r="123" spans="1:136" s="3" customFormat="1" ht="12.75">
      <c r="A123" s="2">
        <v>5</v>
      </c>
      <c r="B123" s="10" t="s">
        <v>2018</v>
      </c>
      <c r="C123" s="2" t="s">
        <v>2021</v>
      </c>
      <c r="D123" s="2"/>
      <c r="E123" s="2"/>
      <c r="F123" s="2"/>
      <c r="G123" s="2"/>
      <c r="H123" s="725"/>
      <c r="I123" s="721"/>
      <c r="J123" s="744"/>
      <c r="K123" s="72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</row>
    <row r="124" spans="1:136" s="70" customFormat="1" ht="12.75">
      <c r="A124" s="717" t="s">
        <v>683</v>
      </c>
      <c r="B124" s="717"/>
      <c r="C124" s="717"/>
      <c r="D124" s="72"/>
      <c r="E124" s="72"/>
      <c r="F124" s="72"/>
      <c r="G124" s="73"/>
      <c r="H124" s="74">
        <f>SUM(H119)</f>
        <v>1365486.77</v>
      </c>
      <c r="I124" s="58"/>
      <c r="J124" s="71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</row>
    <row r="125" spans="1:136" s="3" customFormat="1" ht="12.75">
      <c r="A125" s="716" t="s">
        <v>1956</v>
      </c>
      <c r="B125" s="716"/>
      <c r="C125" s="716"/>
      <c r="D125" s="716"/>
      <c r="E125" s="716"/>
      <c r="F125" s="716"/>
      <c r="G125" s="716"/>
      <c r="H125" s="716"/>
      <c r="I125" s="716"/>
      <c r="J125" s="718"/>
      <c r="K125" s="718"/>
      <c r="L125" s="44"/>
      <c r="M125" s="718"/>
      <c r="N125" s="718"/>
      <c r="O125" s="718"/>
      <c r="P125" s="718"/>
      <c r="Q125" s="44"/>
      <c r="R125" s="718"/>
      <c r="S125" s="718"/>
      <c r="T125" s="718"/>
      <c r="U125" s="718"/>
      <c r="V125" s="44"/>
      <c r="W125" s="44"/>
      <c r="X125" s="44"/>
      <c r="Y125" s="44"/>
      <c r="Z125" s="44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</row>
    <row r="126" spans="1:136" s="267" customFormat="1" ht="38.25">
      <c r="A126" s="244">
        <v>1</v>
      </c>
      <c r="B126" s="270" t="s">
        <v>2853</v>
      </c>
      <c r="C126" s="244" t="s">
        <v>2854</v>
      </c>
      <c r="D126" s="244" t="s">
        <v>2328</v>
      </c>
      <c r="E126" s="244" t="s">
        <v>2090</v>
      </c>
      <c r="F126" s="244" t="s">
        <v>2090</v>
      </c>
      <c r="G126" s="244">
        <v>1973</v>
      </c>
      <c r="H126" s="271">
        <v>899341.03</v>
      </c>
      <c r="I126" s="283" t="s">
        <v>47</v>
      </c>
      <c r="J126" s="284" t="s">
        <v>1006</v>
      </c>
      <c r="K126" s="244" t="s">
        <v>2087</v>
      </c>
      <c r="L126" s="244" t="s">
        <v>2925</v>
      </c>
      <c r="M126" s="244" t="s">
        <v>2286</v>
      </c>
      <c r="N126" s="244" t="s">
        <v>2855</v>
      </c>
      <c r="O126" s="244" t="s">
        <v>2856</v>
      </c>
      <c r="P126" s="244"/>
      <c r="Q126" s="244" t="s">
        <v>1028</v>
      </c>
      <c r="R126" s="244" t="s">
        <v>2031</v>
      </c>
      <c r="S126" s="244" t="s">
        <v>2031</v>
      </c>
      <c r="T126" s="244" t="s">
        <v>2031</v>
      </c>
      <c r="U126" s="244" t="s">
        <v>2031</v>
      </c>
      <c r="V126" s="244" t="s">
        <v>2031</v>
      </c>
      <c r="W126" s="244">
        <v>718</v>
      </c>
      <c r="X126" s="244">
        <v>2</v>
      </c>
      <c r="Y126" s="244" t="s">
        <v>2090</v>
      </c>
      <c r="Z126" s="244" t="s">
        <v>4245</v>
      </c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  <c r="AU126" s="266"/>
      <c r="AV126" s="266"/>
      <c r="AW126" s="266"/>
      <c r="AX126" s="266"/>
      <c r="AY126" s="266"/>
      <c r="AZ126" s="266"/>
      <c r="BA126" s="266"/>
      <c r="BB126" s="266"/>
      <c r="BC126" s="266"/>
      <c r="BD126" s="266"/>
      <c r="BE126" s="266"/>
      <c r="BF126" s="266"/>
      <c r="BG126" s="266"/>
      <c r="BH126" s="266"/>
      <c r="BI126" s="266"/>
      <c r="BJ126" s="266"/>
      <c r="BK126" s="266"/>
      <c r="BL126" s="266"/>
      <c r="BM126" s="266"/>
      <c r="BN126" s="266"/>
      <c r="BO126" s="266"/>
      <c r="BP126" s="266"/>
      <c r="BQ126" s="266"/>
      <c r="BR126" s="266"/>
      <c r="BS126" s="266"/>
      <c r="BT126" s="266"/>
      <c r="BU126" s="266"/>
      <c r="BV126" s="266"/>
      <c r="BW126" s="266"/>
      <c r="BX126" s="266"/>
      <c r="BY126" s="266"/>
      <c r="BZ126" s="266"/>
      <c r="CA126" s="266"/>
      <c r="CB126" s="266"/>
      <c r="CC126" s="266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6"/>
      <c r="CS126" s="266"/>
      <c r="CT126" s="266"/>
      <c r="CU126" s="266"/>
      <c r="CV126" s="266"/>
      <c r="CW126" s="266"/>
      <c r="CX126" s="266"/>
      <c r="CY126" s="266"/>
      <c r="CZ126" s="266"/>
      <c r="DA126" s="266"/>
      <c r="DB126" s="266"/>
      <c r="DC126" s="266"/>
      <c r="DD126" s="266"/>
      <c r="DE126" s="266"/>
      <c r="DF126" s="266"/>
      <c r="DG126" s="266"/>
      <c r="DH126" s="266"/>
      <c r="DI126" s="266"/>
      <c r="DJ126" s="266"/>
      <c r="DK126" s="266"/>
      <c r="DL126" s="266"/>
      <c r="DM126" s="266"/>
      <c r="DN126" s="266"/>
      <c r="DO126" s="266"/>
      <c r="DP126" s="266"/>
      <c r="DQ126" s="266"/>
      <c r="DR126" s="266"/>
      <c r="DS126" s="266"/>
      <c r="DT126" s="266"/>
      <c r="DU126" s="266"/>
      <c r="DV126" s="266"/>
      <c r="DW126" s="266"/>
      <c r="DX126" s="266"/>
      <c r="DY126" s="266"/>
      <c r="DZ126" s="266"/>
      <c r="EA126" s="266"/>
      <c r="EB126" s="266"/>
      <c r="EC126" s="266"/>
      <c r="ED126" s="266"/>
      <c r="EE126" s="266"/>
      <c r="EF126" s="266"/>
    </row>
    <row r="127" spans="1:136" s="70" customFormat="1" ht="12.75">
      <c r="A127" s="717" t="s">
        <v>683</v>
      </c>
      <c r="B127" s="717"/>
      <c r="C127" s="717"/>
      <c r="D127" s="72"/>
      <c r="E127" s="72"/>
      <c r="F127" s="72"/>
      <c r="G127" s="73"/>
      <c r="H127" s="74">
        <f>SUM(H126)</f>
        <v>899341.03</v>
      </c>
      <c r="I127" s="58"/>
      <c r="J127" s="71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</row>
    <row r="128" spans="1:136" s="3" customFormat="1" ht="12.75">
      <c r="A128" s="716" t="s">
        <v>1957</v>
      </c>
      <c r="B128" s="716"/>
      <c r="C128" s="716"/>
      <c r="D128" s="716"/>
      <c r="E128" s="716"/>
      <c r="F128" s="716"/>
      <c r="G128" s="716"/>
      <c r="H128" s="716"/>
      <c r="I128" s="716"/>
      <c r="J128" s="718"/>
      <c r="K128" s="718"/>
      <c r="L128" s="44"/>
      <c r="M128" s="718"/>
      <c r="N128" s="718"/>
      <c r="O128" s="718"/>
      <c r="P128" s="718"/>
      <c r="Q128" s="44"/>
      <c r="R128" s="718"/>
      <c r="S128" s="718"/>
      <c r="T128" s="718"/>
      <c r="U128" s="718"/>
      <c r="V128" s="44"/>
      <c r="W128" s="44"/>
      <c r="X128" s="44"/>
      <c r="Y128" s="44"/>
      <c r="Z128" s="44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</row>
    <row r="129" spans="1:136" s="157" customFormat="1" ht="25.5">
      <c r="A129" s="156">
        <v>1</v>
      </c>
      <c r="B129" s="162" t="s">
        <v>2860</v>
      </c>
      <c r="C129" s="156" t="s">
        <v>2014</v>
      </c>
      <c r="D129" s="156" t="s">
        <v>1773</v>
      </c>
      <c r="E129" s="156" t="s">
        <v>2907</v>
      </c>
      <c r="F129" s="156" t="s">
        <v>2907</v>
      </c>
      <c r="G129" s="156">
        <v>1954</v>
      </c>
      <c r="H129" s="188">
        <v>150516.06</v>
      </c>
      <c r="I129" s="156" t="s">
        <v>47</v>
      </c>
      <c r="J129" s="189" t="s">
        <v>896</v>
      </c>
      <c r="K129" s="156" t="s">
        <v>2861</v>
      </c>
      <c r="L129" s="156" t="s">
        <v>879</v>
      </c>
      <c r="M129" s="156" t="s">
        <v>1007</v>
      </c>
      <c r="N129" s="156" t="s">
        <v>1008</v>
      </c>
      <c r="O129" s="163" t="s">
        <v>897</v>
      </c>
      <c r="P129" s="163" t="s">
        <v>1949</v>
      </c>
      <c r="Q129" s="163" t="s">
        <v>690</v>
      </c>
      <c r="R129" s="163" t="s">
        <v>690</v>
      </c>
      <c r="S129" s="163" t="s">
        <v>691</v>
      </c>
      <c r="T129" s="163" t="s">
        <v>690</v>
      </c>
      <c r="U129" s="163" t="s">
        <v>692</v>
      </c>
      <c r="V129" s="163" t="s">
        <v>2031</v>
      </c>
      <c r="W129" s="156">
        <v>1024</v>
      </c>
      <c r="X129" s="156">
        <v>2</v>
      </c>
      <c r="Y129" s="156" t="s">
        <v>2090</v>
      </c>
      <c r="Z129" s="156" t="s">
        <v>4245</v>
      </c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0" customFormat="1" ht="12.75">
      <c r="A130" s="717" t="s">
        <v>683</v>
      </c>
      <c r="B130" s="717"/>
      <c r="C130" s="717"/>
      <c r="D130" s="72"/>
      <c r="E130" s="72"/>
      <c r="F130" s="72"/>
      <c r="G130" s="73"/>
      <c r="H130" s="74">
        <f>SUM(H129)</f>
        <v>150516.06</v>
      </c>
      <c r="I130" s="58"/>
      <c r="J130" s="71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</row>
    <row r="131" spans="1:136" s="3" customFormat="1" ht="12.75">
      <c r="A131" s="716" t="s">
        <v>1958</v>
      </c>
      <c r="B131" s="716"/>
      <c r="C131" s="716"/>
      <c r="D131" s="716"/>
      <c r="E131" s="716"/>
      <c r="F131" s="716"/>
      <c r="G131" s="716"/>
      <c r="H131" s="716"/>
      <c r="I131" s="716"/>
      <c r="J131" s="718"/>
      <c r="K131" s="718"/>
      <c r="L131" s="44"/>
      <c r="M131" s="718"/>
      <c r="N131" s="718"/>
      <c r="O131" s="718"/>
      <c r="P131" s="718"/>
      <c r="Q131" s="44"/>
      <c r="R131" s="718"/>
      <c r="S131" s="718"/>
      <c r="T131" s="718"/>
      <c r="U131" s="718"/>
      <c r="V131" s="44"/>
      <c r="W131" s="44"/>
      <c r="X131" s="44"/>
      <c r="Y131" s="44"/>
      <c r="Z131" s="44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</row>
    <row r="132" spans="1:136" s="157" customFormat="1" ht="84" customHeight="1">
      <c r="A132" s="156">
        <v>1</v>
      </c>
      <c r="B132" s="162" t="s">
        <v>193</v>
      </c>
      <c r="C132" s="156" t="s">
        <v>2014</v>
      </c>
      <c r="D132" s="156" t="s">
        <v>1773</v>
      </c>
      <c r="E132" s="156" t="s">
        <v>2907</v>
      </c>
      <c r="F132" s="156" t="s">
        <v>2330</v>
      </c>
      <c r="G132" s="156" t="s">
        <v>2357</v>
      </c>
      <c r="H132" s="188">
        <v>259726</v>
      </c>
      <c r="I132" s="156" t="s">
        <v>47</v>
      </c>
      <c r="J132" s="189" t="s">
        <v>3341</v>
      </c>
      <c r="K132" s="156" t="s">
        <v>2355</v>
      </c>
      <c r="L132" s="156" t="s">
        <v>2684</v>
      </c>
      <c r="M132" s="156" t="s">
        <v>2555</v>
      </c>
      <c r="N132" s="206" t="s">
        <v>2556</v>
      </c>
      <c r="O132" s="156" t="s">
        <v>2685</v>
      </c>
      <c r="P132" s="156"/>
      <c r="Q132" s="206" t="s">
        <v>1166</v>
      </c>
      <c r="R132" s="206" t="s">
        <v>1166</v>
      </c>
      <c r="S132" s="206" t="s">
        <v>2376</v>
      </c>
      <c r="T132" s="218" t="s">
        <v>2004</v>
      </c>
      <c r="U132" s="206" t="s">
        <v>690</v>
      </c>
      <c r="V132" s="206" t="s">
        <v>691</v>
      </c>
      <c r="W132" s="244">
        <v>1032.8</v>
      </c>
      <c r="X132" s="156">
        <v>3</v>
      </c>
      <c r="Y132" s="156" t="s">
        <v>2329</v>
      </c>
      <c r="Z132" s="156" t="s">
        <v>2686</v>
      </c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0" customFormat="1" ht="12.75">
      <c r="A133" s="717" t="s">
        <v>683</v>
      </c>
      <c r="B133" s="717"/>
      <c r="C133" s="717"/>
      <c r="D133" s="72"/>
      <c r="E133" s="72"/>
      <c r="F133" s="72"/>
      <c r="G133" s="73"/>
      <c r="H133" s="74">
        <f>SUM(H132)</f>
        <v>259726</v>
      </c>
      <c r="I133" s="58"/>
      <c r="J133" s="71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</row>
    <row r="134" spans="1:136" s="3" customFormat="1" ht="12.75">
      <c r="A134" s="716" t="s">
        <v>1959</v>
      </c>
      <c r="B134" s="716"/>
      <c r="C134" s="716"/>
      <c r="D134" s="716"/>
      <c r="E134" s="716"/>
      <c r="F134" s="716"/>
      <c r="G134" s="716"/>
      <c r="H134" s="716"/>
      <c r="I134" s="716"/>
      <c r="J134" s="718"/>
      <c r="K134" s="718"/>
      <c r="L134" s="44"/>
      <c r="M134" s="718"/>
      <c r="N134" s="718"/>
      <c r="O134" s="718"/>
      <c r="P134" s="718"/>
      <c r="Q134" s="44"/>
      <c r="R134" s="718"/>
      <c r="S134" s="718"/>
      <c r="T134" s="718"/>
      <c r="U134" s="718"/>
      <c r="V134" s="44"/>
      <c r="W134" s="44"/>
      <c r="X134" s="44"/>
      <c r="Y134" s="44"/>
      <c r="Z134" s="44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</row>
    <row r="135" spans="1:136" s="3" customFormat="1" ht="51">
      <c r="A135" s="2">
        <v>1</v>
      </c>
      <c r="B135" s="10" t="s">
        <v>850</v>
      </c>
      <c r="C135" s="2" t="s">
        <v>2014</v>
      </c>
      <c r="D135" s="2" t="s">
        <v>1773</v>
      </c>
      <c r="E135" s="2" t="s">
        <v>2907</v>
      </c>
      <c r="F135" s="2" t="s">
        <v>2907</v>
      </c>
      <c r="G135" s="2">
        <v>1980</v>
      </c>
      <c r="H135" s="87">
        <v>2746000</v>
      </c>
      <c r="I135" s="2" t="s">
        <v>158</v>
      </c>
      <c r="J135" s="88" t="s">
        <v>852</v>
      </c>
      <c r="K135" s="2" t="s">
        <v>851</v>
      </c>
      <c r="L135" s="721" t="s">
        <v>853</v>
      </c>
      <c r="M135" s="721"/>
      <c r="N135" s="721"/>
      <c r="O135" s="2" t="s">
        <v>854</v>
      </c>
      <c r="P135" s="2"/>
      <c r="Q135" s="2" t="s">
        <v>691</v>
      </c>
      <c r="R135" s="2" t="s">
        <v>690</v>
      </c>
      <c r="S135" s="2" t="s">
        <v>690</v>
      </c>
      <c r="T135" s="2" t="s">
        <v>689</v>
      </c>
      <c r="U135" s="2" t="s">
        <v>692</v>
      </c>
      <c r="V135" s="2" t="s">
        <v>2031</v>
      </c>
      <c r="W135" s="2" t="s">
        <v>4298</v>
      </c>
      <c r="X135" s="2">
        <v>1</v>
      </c>
      <c r="Y135" s="2" t="s">
        <v>2090</v>
      </c>
      <c r="Z135" s="2" t="s">
        <v>2090</v>
      </c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</row>
    <row r="136" spans="1:136" s="70" customFormat="1" ht="12.75">
      <c r="A136" s="717" t="s">
        <v>683</v>
      </c>
      <c r="B136" s="717"/>
      <c r="C136" s="717"/>
      <c r="D136" s="72"/>
      <c r="E136" s="72"/>
      <c r="F136" s="72"/>
      <c r="G136" s="73"/>
      <c r="H136" s="74">
        <f>SUM(H135)</f>
        <v>2746000</v>
      </c>
      <c r="I136" s="58"/>
      <c r="J136" s="71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</row>
    <row r="137" spans="1:136" s="3" customFormat="1" ht="12.75">
      <c r="A137" s="716" t="s">
        <v>3117</v>
      </c>
      <c r="B137" s="716"/>
      <c r="C137" s="716"/>
      <c r="D137" s="716"/>
      <c r="E137" s="716"/>
      <c r="F137" s="716"/>
      <c r="G137" s="716"/>
      <c r="H137" s="716"/>
      <c r="I137" s="716"/>
      <c r="J137" s="718"/>
      <c r="K137" s="718"/>
      <c r="L137" s="44"/>
      <c r="M137" s="718"/>
      <c r="N137" s="718"/>
      <c r="O137" s="718"/>
      <c r="P137" s="718"/>
      <c r="Q137" s="44"/>
      <c r="R137" s="718"/>
      <c r="S137" s="718"/>
      <c r="T137" s="718"/>
      <c r="U137" s="718"/>
      <c r="V137" s="44"/>
      <c r="W137" s="44"/>
      <c r="X137" s="44"/>
      <c r="Y137" s="44"/>
      <c r="Z137" s="44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</row>
    <row r="138" spans="1:136" s="3" customFormat="1" ht="142.5" customHeight="1">
      <c r="A138" s="2">
        <v>1</v>
      </c>
      <c r="B138" s="10" t="s">
        <v>4087</v>
      </c>
      <c r="C138" s="2" t="s">
        <v>858</v>
      </c>
      <c r="D138" s="2" t="s">
        <v>2328</v>
      </c>
      <c r="E138" s="2" t="s">
        <v>2090</v>
      </c>
      <c r="F138" s="2" t="s">
        <v>2328</v>
      </c>
      <c r="G138" s="2">
        <v>1908</v>
      </c>
      <c r="H138" s="87">
        <v>4489604.02</v>
      </c>
      <c r="I138" s="2" t="s">
        <v>47</v>
      </c>
      <c r="J138" s="132" t="s">
        <v>141</v>
      </c>
      <c r="K138" s="719" t="s">
        <v>859</v>
      </c>
      <c r="L138" s="123" t="s">
        <v>816</v>
      </c>
      <c r="M138" s="123" t="s">
        <v>860</v>
      </c>
      <c r="N138" s="123" t="s">
        <v>817</v>
      </c>
      <c r="O138" s="123"/>
      <c r="P138" s="123"/>
      <c r="Q138" s="123" t="s">
        <v>690</v>
      </c>
      <c r="R138" s="123" t="s">
        <v>690</v>
      </c>
      <c r="S138" s="123" t="s">
        <v>690</v>
      </c>
      <c r="T138" s="123" t="s">
        <v>689</v>
      </c>
      <c r="U138" s="123" t="s">
        <v>690</v>
      </c>
      <c r="V138" s="123" t="s">
        <v>690</v>
      </c>
      <c r="W138" s="153">
        <v>5151</v>
      </c>
      <c r="X138" s="153">
        <v>5</v>
      </c>
      <c r="Y138" s="153" t="s">
        <v>2328</v>
      </c>
      <c r="Z138" s="153" t="s">
        <v>2090</v>
      </c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</row>
    <row r="139" spans="1:136" s="3" customFormat="1" ht="22.5" customHeight="1">
      <c r="A139" s="2">
        <v>2</v>
      </c>
      <c r="B139" s="10" t="s">
        <v>815</v>
      </c>
      <c r="C139" s="2" t="s">
        <v>4088</v>
      </c>
      <c r="D139" s="2" t="s">
        <v>2328</v>
      </c>
      <c r="E139" s="2" t="s">
        <v>2090</v>
      </c>
      <c r="F139" s="2" t="s">
        <v>2090</v>
      </c>
      <c r="G139" s="2"/>
      <c r="H139" s="87">
        <v>1086525.72</v>
      </c>
      <c r="I139" s="2" t="s">
        <v>47</v>
      </c>
      <c r="J139" s="88" t="s">
        <v>692</v>
      </c>
      <c r="K139" s="72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</row>
    <row r="140" spans="1:137" s="12" customFormat="1" ht="140.25">
      <c r="A140" s="2">
        <v>3</v>
      </c>
      <c r="B140" s="10" t="s">
        <v>843</v>
      </c>
      <c r="C140" s="2" t="s">
        <v>136</v>
      </c>
      <c r="D140" s="2" t="s">
        <v>2328</v>
      </c>
      <c r="E140" s="2" t="s">
        <v>2090</v>
      </c>
      <c r="F140" s="2" t="s">
        <v>2090</v>
      </c>
      <c r="G140" s="2">
        <v>1986</v>
      </c>
      <c r="H140" s="87">
        <v>3698322.98</v>
      </c>
      <c r="I140" s="2" t="s">
        <v>47</v>
      </c>
      <c r="J140" s="88" t="s">
        <v>2256</v>
      </c>
      <c r="K140" s="719" t="s">
        <v>2257</v>
      </c>
      <c r="L140" s="2" t="s">
        <v>2689</v>
      </c>
      <c r="M140" s="2" t="s">
        <v>2690</v>
      </c>
      <c r="N140" s="2" t="s">
        <v>2691</v>
      </c>
      <c r="O140" s="2" t="s">
        <v>3132</v>
      </c>
      <c r="P140" s="2"/>
      <c r="Q140" s="2"/>
      <c r="R140" s="2"/>
      <c r="S140" s="2"/>
      <c r="T140" s="2"/>
      <c r="U140" s="2"/>
      <c r="V140" s="2"/>
      <c r="W140" s="2">
        <v>5175.16</v>
      </c>
      <c r="X140" s="2">
        <v>4</v>
      </c>
      <c r="Y140" s="2" t="s">
        <v>2328</v>
      </c>
      <c r="Z140" s="2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9"/>
    </row>
    <row r="141" spans="1:137" s="12" customFormat="1" ht="19.5" customHeight="1">
      <c r="A141" s="2">
        <v>4</v>
      </c>
      <c r="B141" s="10" t="s">
        <v>137</v>
      </c>
      <c r="C141" s="2" t="s">
        <v>135</v>
      </c>
      <c r="D141" s="2" t="s">
        <v>2328</v>
      </c>
      <c r="E141" s="2" t="s">
        <v>2090</v>
      </c>
      <c r="F141" s="2" t="s">
        <v>2090</v>
      </c>
      <c r="G141" s="2">
        <v>1989</v>
      </c>
      <c r="H141" s="87">
        <v>934424.56</v>
      </c>
      <c r="I141" s="2" t="s">
        <v>47</v>
      </c>
      <c r="J141" s="89" t="s">
        <v>1769</v>
      </c>
      <c r="K141" s="71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9"/>
    </row>
    <row r="142" spans="1:137" s="12" customFormat="1" ht="18.75" customHeight="1">
      <c r="A142" s="2">
        <v>5</v>
      </c>
      <c r="B142" s="10" t="s">
        <v>138</v>
      </c>
      <c r="C142" s="2" t="s">
        <v>1155</v>
      </c>
      <c r="D142" s="2" t="s">
        <v>2328</v>
      </c>
      <c r="E142" s="2" t="s">
        <v>2090</v>
      </c>
      <c r="F142" s="2" t="s">
        <v>2090</v>
      </c>
      <c r="G142" s="2">
        <v>1991</v>
      </c>
      <c r="H142" s="87">
        <v>3902233.39</v>
      </c>
      <c r="I142" s="2" t="s">
        <v>47</v>
      </c>
      <c r="J142" s="89" t="s">
        <v>1769</v>
      </c>
      <c r="K142" s="71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9"/>
    </row>
    <row r="143" spans="1:137" s="12" customFormat="1" ht="12.75">
      <c r="A143" s="2">
        <v>6</v>
      </c>
      <c r="B143" s="10" t="s">
        <v>139</v>
      </c>
      <c r="C143" s="2" t="s">
        <v>1155</v>
      </c>
      <c r="D143" s="2" t="s">
        <v>2328</v>
      </c>
      <c r="E143" s="2" t="s">
        <v>2090</v>
      </c>
      <c r="F143" s="2" t="s">
        <v>2090</v>
      </c>
      <c r="G143" s="2">
        <v>2004</v>
      </c>
      <c r="H143" s="87">
        <v>3899133.89</v>
      </c>
      <c r="I143" s="2" t="s">
        <v>47</v>
      </c>
      <c r="J143" s="89" t="s">
        <v>2688</v>
      </c>
      <c r="K143" s="720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9"/>
    </row>
    <row r="144" spans="1:136" s="70" customFormat="1" ht="12.75">
      <c r="A144" s="717" t="s">
        <v>683</v>
      </c>
      <c r="B144" s="717"/>
      <c r="C144" s="717"/>
      <c r="D144" s="72"/>
      <c r="E144" s="72"/>
      <c r="F144" s="72"/>
      <c r="G144" s="73"/>
      <c r="H144" s="74">
        <f>SUM(H138:H143)</f>
        <v>18010244.56</v>
      </c>
      <c r="I144" s="58"/>
      <c r="J144" s="71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</row>
    <row r="145" spans="1:136" s="3" customFormat="1" ht="12.75">
      <c r="A145" s="722" t="s">
        <v>3118</v>
      </c>
      <c r="B145" s="723"/>
      <c r="C145" s="723"/>
      <c r="D145" s="723"/>
      <c r="E145" s="723"/>
      <c r="F145" s="723"/>
      <c r="G145" s="723"/>
      <c r="H145" s="723"/>
      <c r="I145" s="724"/>
      <c r="J145" s="718"/>
      <c r="K145" s="718"/>
      <c r="L145" s="44"/>
      <c r="M145" s="718"/>
      <c r="N145" s="718"/>
      <c r="O145" s="718"/>
      <c r="P145" s="718"/>
      <c r="Q145" s="44"/>
      <c r="R145" s="718"/>
      <c r="S145" s="718"/>
      <c r="T145" s="718"/>
      <c r="U145" s="718"/>
      <c r="V145" s="44"/>
      <c r="W145" s="44"/>
      <c r="X145" s="44"/>
      <c r="Y145" s="44"/>
      <c r="Z145" s="44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</row>
    <row r="146" spans="1:136" s="3" customFormat="1" ht="89.25">
      <c r="A146" s="2">
        <v>1</v>
      </c>
      <c r="B146" s="10" t="s">
        <v>863</v>
      </c>
      <c r="C146" s="2" t="s">
        <v>864</v>
      </c>
      <c r="D146" s="2" t="s">
        <v>1773</v>
      </c>
      <c r="E146" s="2" t="s">
        <v>2907</v>
      </c>
      <c r="F146" s="2" t="s">
        <v>2907</v>
      </c>
      <c r="G146" s="2">
        <v>1965</v>
      </c>
      <c r="H146" s="87">
        <v>1294099.79</v>
      </c>
      <c r="I146" s="2" t="s">
        <v>47</v>
      </c>
      <c r="J146" s="122" t="s">
        <v>3353</v>
      </c>
      <c r="K146" s="2" t="s">
        <v>865</v>
      </c>
      <c r="L146" s="2" t="s">
        <v>866</v>
      </c>
      <c r="M146" s="2" t="s">
        <v>867</v>
      </c>
      <c r="N146" s="2" t="s">
        <v>868</v>
      </c>
      <c r="O146" s="2" t="s">
        <v>3354</v>
      </c>
      <c r="P146" s="2"/>
      <c r="Q146" s="123" t="s">
        <v>690</v>
      </c>
      <c r="R146" s="123" t="s">
        <v>690</v>
      </c>
      <c r="S146" s="123" t="s">
        <v>691</v>
      </c>
      <c r="T146" s="123" t="s">
        <v>690</v>
      </c>
      <c r="U146" s="123" t="s">
        <v>690</v>
      </c>
      <c r="V146" s="123" t="s">
        <v>690</v>
      </c>
      <c r="W146" s="17">
        <v>2327</v>
      </c>
      <c r="X146" s="2">
        <v>3</v>
      </c>
      <c r="Y146" s="2" t="s">
        <v>3355</v>
      </c>
      <c r="Z146" s="2" t="s">
        <v>2907</v>
      </c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</row>
    <row r="147" spans="1:137" s="12" customFormat="1" ht="111" customHeight="1">
      <c r="A147" s="2">
        <v>2</v>
      </c>
      <c r="B147" s="10" t="s">
        <v>143</v>
      </c>
      <c r="C147" s="2" t="s">
        <v>864</v>
      </c>
      <c r="D147" s="2" t="s">
        <v>2328</v>
      </c>
      <c r="E147" s="2" t="s">
        <v>2090</v>
      </c>
      <c r="F147" s="2" t="s">
        <v>2328</v>
      </c>
      <c r="G147" s="2" t="s">
        <v>144</v>
      </c>
      <c r="H147" s="87">
        <v>2291000</v>
      </c>
      <c r="I147" s="2" t="s">
        <v>47</v>
      </c>
      <c r="J147" s="132" t="s">
        <v>3250</v>
      </c>
      <c r="K147" s="719" t="s">
        <v>148</v>
      </c>
      <c r="L147" s="2" t="s">
        <v>149</v>
      </c>
      <c r="M147" s="2" t="s">
        <v>150</v>
      </c>
      <c r="N147" s="2" t="s">
        <v>151</v>
      </c>
      <c r="O147" s="2" t="s">
        <v>152</v>
      </c>
      <c r="P147" s="123" t="s">
        <v>2179</v>
      </c>
      <c r="Q147" s="123" t="s">
        <v>689</v>
      </c>
      <c r="R147" s="123" t="s">
        <v>689</v>
      </c>
      <c r="S147" s="123" t="s">
        <v>690</v>
      </c>
      <c r="T147" s="123" t="s">
        <v>689</v>
      </c>
      <c r="U147" s="123" t="s">
        <v>689</v>
      </c>
      <c r="V147" s="123" t="s">
        <v>689</v>
      </c>
      <c r="W147" s="2">
        <v>1507.51</v>
      </c>
      <c r="X147" s="12">
        <v>3</v>
      </c>
      <c r="Y147" s="12" t="s">
        <v>2328</v>
      </c>
      <c r="Z147" s="12" t="s">
        <v>2907</v>
      </c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9"/>
    </row>
    <row r="148" spans="1:137" s="12" customFormat="1" ht="63.75">
      <c r="A148" s="2">
        <v>3</v>
      </c>
      <c r="B148" s="10" t="s">
        <v>145</v>
      </c>
      <c r="C148" s="2" t="s">
        <v>146</v>
      </c>
      <c r="D148" s="2" t="s">
        <v>2328</v>
      </c>
      <c r="E148" s="2" t="s">
        <v>2090</v>
      </c>
      <c r="F148" s="2" t="s">
        <v>2090</v>
      </c>
      <c r="G148" s="2" t="s">
        <v>147</v>
      </c>
      <c r="H148" s="87">
        <v>6557422.57</v>
      </c>
      <c r="I148" s="2" t="s">
        <v>47</v>
      </c>
      <c r="J148" s="148" t="s">
        <v>3251</v>
      </c>
      <c r="K148" s="720"/>
      <c r="L148" s="2" t="s">
        <v>153</v>
      </c>
      <c r="M148" s="2"/>
      <c r="N148" s="2" t="s">
        <v>2006</v>
      </c>
      <c r="O148" s="2" t="s">
        <v>152</v>
      </c>
      <c r="P148" s="2"/>
      <c r="Q148" s="2" t="s">
        <v>689</v>
      </c>
      <c r="R148" s="2" t="s">
        <v>689</v>
      </c>
      <c r="S148" s="2" t="s">
        <v>689</v>
      </c>
      <c r="T148" s="2" t="s">
        <v>689</v>
      </c>
      <c r="U148" s="2" t="s">
        <v>689</v>
      </c>
      <c r="V148" s="2" t="s">
        <v>689</v>
      </c>
      <c r="W148" s="2">
        <v>1599.15</v>
      </c>
      <c r="X148" s="12">
        <v>1</v>
      </c>
      <c r="Y148" s="12" t="s">
        <v>2090</v>
      </c>
      <c r="Z148" s="12" t="s">
        <v>2907</v>
      </c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9"/>
    </row>
    <row r="149" spans="1:136" s="70" customFormat="1" ht="12.75">
      <c r="A149" s="717" t="s">
        <v>683</v>
      </c>
      <c r="B149" s="717"/>
      <c r="C149" s="717"/>
      <c r="D149" s="72"/>
      <c r="E149" s="72"/>
      <c r="F149" s="72"/>
      <c r="G149" s="73"/>
      <c r="H149" s="74">
        <f>SUM(H146:H148)</f>
        <v>10142522.36</v>
      </c>
      <c r="I149" s="58"/>
      <c r="J149" s="71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</row>
    <row r="150" spans="1:136" s="3" customFormat="1" ht="12.75">
      <c r="A150" s="716" t="s">
        <v>3119</v>
      </c>
      <c r="B150" s="716"/>
      <c r="C150" s="716"/>
      <c r="D150" s="716"/>
      <c r="E150" s="716"/>
      <c r="F150" s="716"/>
      <c r="G150" s="716"/>
      <c r="H150" s="716"/>
      <c r="I150" s="716"/>
      <c r="J150" s="718"/>
      <c r="K150" s="718"/>
      <c r="L150" s="44"/>
      <c r="M150" s="718"/>
      <c r="N150" s="718"/>
      <c r="O150" s="718"/>
      <c r="P150" s="718"/>
      <c r="Q150" s="44"/>
      <c r="R150" s="718"/>
      <c r="S150" s="718"/>
      <c r="T150" s="718"/>
      <c r="U150" s="718"/>
      <c r="V150" s="44"/>
      <c r="W150" s="44"/>
      <c r="X150" s="44"/>
      <c r="Y150" s="44"/>
      <c r="Z150" s="44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</row>
    <row r="151" spans="1:136" s="3" customFormat="1" ht="76.5">
      <c r="A151" s="2">
        <v>1</v>
      </c>
      <c r="B151" s="10" t="s">
        <v>1150</v>
      </c>
      <c r="C151" s="2" t="s">
        <v>524</v>
      </c>
      <c r="D151" s="2" t="s">
        <v>1773</v>
      </c>
      <c r="E151" s="2" t="s">
        <v>2907</v>
      </c>
      <c r="F151" s="2" t="s">
        <v>2907</v>
      </c>
      <c r="G151" s="2">
        <v>1964</v>
      </c>
      <c r="H151" s="108">
        <v>6917000</v>
      </c>
      <c r="I151" s="2" t="s">
        <v>158</v>
      </c>
      <c r="J151" s="89" t="s">
        <v>810</v>
      </c>
      <c r="K151" s="2" t="s">
        <v>525</v>
      </c>
      <c r="L151" s="123" t="s">
        <v>879</v>
      </c>
      <c r="M151" s="123" t="s">
        <v>812</v>
      </c>
      <c r="N151" s="2" t="s">
        <v>813</v>
      </c>
      <c r="O151" s="2" t="s">
        <v>49</v>
      </c>
      <c r="P151" s="2"/>
      <c r="Q151" s="2" t="s">
        <v>1009</v>
      </c>
      <c r="R151" s="2" t="s">
        <v>526</v>
      </c>
      <c r="S151" s="2" t="s">
        <v>526</v>
      </c>
      <c r="T151" s="2" t="s">
        <v>2011</v>
      </c>
      <c r="U151" s="2" t="s">
        <v>2011</v>
      </c>
      <c r="V151" s="2" t="s">
        <v>2011</v>
      </c>
      <c r="W151" s="2">
        <v>3402.35</v>
      </c>
      <c r="X151" s="2">
        <v>2</v>
      </c>
      <c r="Y151" s="2" t="s">
        <v>811</v>
      </c>
      <c r="Z151" s="2" t="s">
        <v>2907</v>
      </c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</row>
    <row r="152" spans="1:136" s="3" customFormat="1" ht="25.5">
      <c r="A152" s="2">
        <v>2</v>
      </c>
      <c r="B152" s="10" t="s">
        <v>1151</v>
      </c>
      <c r="C152" s="2"/>
      <c r="D152" s="2" t="s">
        <v>1773</v>
      </c>
      <c r="E152" s="2"/>
      <c r="F152" s="2"/>
      <c r="G152" s="2">
        <v>2013</v>
      </c>
      <c r="H152" s="87">
        <v>158199.38</v>
      </c>
      <c r="I152" s="2" t="s">
        <v>47</v>
      </c>
      <c r="J152" s="148"/>
      <c r="K152" s="2" t="s">
        <v>525</v>
      </c>
      <c r="L152" s="2"/>
      <c r="M152" s="2"/>
      <c r="N152" s="12"/>
      <c r="O152" s="2"/>
      <c r="P152" s="2"/>
      <c r="Q152" s="2"/>
      <c r="R152" s="2"/>
      <c r="S152" s="2"/>
      <c r="T152" s="2"/>
      <c r="U152" s="2"/>
      <c r="V152" s="2"/>
      <c r="W152" s="2">
        <v>488</v>
      </c>
      <c r="X152" s="2"/>
      <c r="Y152" s="2" t="s">
        <v>2090</v>
      </c>
      <c r="Z152" s="2" t="s">
        <v>2090</v>
      </c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</row>
    <row r="153" spans="1:136" s="3" customFormat="1" ht="25.5">
      <c r="A153" s="2">
        <v>3</v>
      </c>
      <c r="B153" s="10" t="s">
        <v>1152</v>
      </c>
      <c r="C153" s="2"/>
      <c r="D153" s="2" t="s">
        <v>1773</v>
      </c>
      <c r="E153" s="2"/>
      <c r="F153" s="2"/>
      <c r="G153" s="2">
        <v>2013</v>
      </c>
      <c r="H153" s="242">
        <v>100033.5</v>
      </c>
      <c r="I153" s="2" t="s">
        <v>47</v>
      </c>
      <c r="J153" s="89"/>
      <c r="K153" s="2" t="s">
        <v>525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>
        <v>234</v>
      </c>
      <c r="X153" s="2"/>
      <c r="Y153" s="2" t="s">
        <v>2090</v>
      </c>
      <c r="Z153" s="2" t="s">
        <v>2090</v>
      </c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</row>
    <row r="154" spans="1:136" s="3" customFormat="1" ht="27" customHeight="1">
      <c r="A154" s="2">
        <v>4</v>
      </c>
      <c r="B154" s="10" t="s">
        <v>809</v>
      </c>
      <c r="C154" s="2"/>
      <c r="D154" s="2"/>
      <c r="E154" s="2"/>
      <c r="F154" s="2"/>
      <c r="G154" s="2">
        <v>2012</v>
      </c>
      <c r="H154" s="108">
        <v>213865.02</v>
      </c>
      <c r="I154" s="2" t="s">
        <v>47</v>
      </c>
      <c r="J154" s="89" t="s">
        <v>1714</v>
      </c>
      <c r="K154" s="2" t="s">
        <v>525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 t="s">
        <v>2090</v>
      </c>
      <c r="Z154" s="2" t="s">
        <v>2090</v>
      </c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</row>
    <row r="155" spans="1:136" s="3" customFormat="1" ht="27" customHeight="1">
      <c r="A155" s="2">
        <v>5</v>
      </c>
      <c r="B155" s="10" t="s">
        <v>1712</v>
      </c>
      <c r="C155" s="2" t="s">
        <v>1713</v>
      </c>
      <c r="D155" s="2" t="s">
        <v>2329</v>
      </c>
      <c r="E155" s="2"/>
      <c r="F155" s="2"/>
      <c r="G155" s="2">
        <v>2013</v>
      </c>
      <c r="H155" s="108">
        <v>1146820</v>
      </c>
      <c r="I155" s="2" t="s">
        <v>47</v>
      </c>
      <c r="J155" s="89" t="s">
        <v>1714</v>
      </c>
      <c r="K155" s="2" t="s">
        <v>525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>
        <v>3329</v>
      </c>
      <c r="X155" s="2"/>
      <c r="Y155" s="2" t="s">
        <v>2090</v>
      </c>
      <c r="Z155" s="2" t="s">
        <v>2090</v>
      </c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</row>
    <row r="156" spans="1:137" s="12" customFormat="1" ht="25.5" customHeight="1">
      <c r="A156" s="2">
        <v>6</v>
      </c>
      <c r="B156" s="10" t="s">
        <v>2266</v>
      </c>
      <c r="C156" s="2" t="s">
        <v>864</v>
      </c>
      <c r="D156" s="2" t="s">
        <v>2328</v>
      </c>
      <c r="E156" s="2"/>
      <c r="F156" s="2" t="s">
        <v>2090</v>
      </c>
      <c r="G156" s="2">
        <v>1972</v>
      </c>
      <c r="H156" s="87">
        <v>7725000</v>
      </c>
      <c r="I156" s="2" t="s">
        <v>158</v>
      </c>
      <c r="J156" s="88" t="s">
        <v>1456</v>
      </c>
      <c r="K156" s="719" t="s">
        <v>1457</v>
      </c>
      <c r="L156" s="2"/>
      <c r="M156" s="2"/>
      <c r="N156" s="2"/>
      <c r="O156" s="2"/>
      <c r="P156" s="2"/>
      <c r="Q156" s="2" t="s">
        <v>690</v>
      </c>
      <c r="R156" s="2" t="s">
        <v>1028</v>
      </c>
      <c r="S156" s="2" t="s">
        <v>690</v>
      </c>
      <c r="T156" s="2" t="s">
        <v>2031</v>
      </c>
      <c r="U156" s="2" t="s">
        <v>2031</v>
      </c>
      <c r="V156" s="2" t="s">
        <v>2031</v>
      </c>
      <c r="W156" s="2" t="s">
        <v>1466</v>
      </c>
      <c r="X156" s="2">
        <v>3</v>
      </c>
      <c r="Y156" s="2" t="s">
        <v>2328</v>
      </c>
      <c r="Z156" s="2" t="s">
        <v>2090</v>
      </c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9"/>
    </row>
    <row r="157" spans="1:137" s="12" customFormat="1" ht="25.5" customHeight="1">
      <c r="A157" s="2">
        <v>7</v>
      </c>
      <c r="B157" s="10" t="s">
        <v>1458</v>
      </c>
      <c r="C157" s="2"/>
      <c r="D157" s="2"/>
      <c r="E157" s="2"/>
      <c r="F157" s="2"/>
      <c r="G157" s="2">
        <v>1982</v>
      </c>
      <c r="H157" s="87">
        <v>11086</v>
      </c>
      <c r="I157" s="2" t="s">
        <v>47</v>
      </c>
      <c r="J157" s="89"/>
      <c r="K157" s="71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9"/>
    </row>
    <row r="158" spans="1:137" s="12" customFormat="1" ht="12.75">
      <c r="A158" s="2">
        <v>8</v>
      </c>
      <c r="B158" s="10" t="s">
        <v>1459</v>
      </c>
      <c r="C158" s="2"/>
      <c r="D158" s="2"/>
      <c r="E158" s="2"/>
      <c r="F158" s="2"/>
      <c r="G158" s="2">
        <v>2009</v>
      </c>
      <c r="H158" s="108">
        <v>2081497.76</v>
      </c>
      <c r="I158" s="2" t="s">
        <v>47</v>
      </c>
      <c r="J158" s="89" t="s">
        <v>1460</v>
      </c>
      <c r="K158" s="71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9"/>
    </row>
    <row r="159" spans="1:137" s="12" customFormat="1" ht="25.5" customHeight="1">
      <c r="A159" s="2">
        <v>9</v>
      </c>
      <c r="B159" s="10" t="s">
        <v>1461</v>
      </c>
      <c r="C159" s="2" t="s">
        <v>1462</v>
      </c>
      <c r="D159" s="2"/>
      <c r="E159" s="2"/>
      <c r="F159" s="2"/>
      <c r="G159" s="2">
        <v>2009</v>
      </c>
      <c r="H159" s="87">
        <v>358685.67</v>
      </c>
      <c r="I159" s="2" t="s">
        <v>47</v>
      </c>
      <c r="J159" s="89"/>
      <c r="K159" s="71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9"/>
    </row>
    <row r="160" spans="1:137" s="12" customFormat="1" ht="12.75">
      <c r="A160" s="2">
        <v>10</v>
      </c>
      <c r="B160" s="10" t="s">
        <v>1463</v>
      </c>
      <c r="C160" s="2"/>
      <c r="D160" s="2"/>
      <c r="E160" s="2"/>
      <c r="F160" s="2"/>
      <c r="G160" s="2">
        <v>2009</v>
      </c>
      <c r="H160" s="87">
        <v>112440.34</v>
      </c>
      <c r="I160" s="2" t="s">
        <v>47</v>
      </c>
      <c r="J160" s="89" t="s">
        <v>1156</v>
      </c>
      <c r="K160" s="71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9"/>
    </row>
    <row r="161" spans="1:137" s="12" customFormat="1" ht="25.5" customHeight="1">
      <c r="A161" s="2">
        <v>11</v>
      </c>
      <c r="B161" s="10" t="s">
        <v>1464</v>
      </c>
      <c r="C161" s="2" t="s">
        <v>1465</v>
      </c>
      <c r="D161" s="2"/>
      <c r="E161" s="2"/>
      <c r="F161" s="2"/>
      <c r="G161" s="2">
        <v>2004</v>
      </c>
      <c r="H161" s="87">
        <v>54769.96</v>
      </c>
      <c r="I161" s="2" t="s">
        <v>47</v>
      </c>
      <c r="J161" s="89"/>
      <c r="K161" s="71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9"/>
    </row>
    <row r="162" spans="1:137" s="12" customFormat="1" ht="25.5" customHeight="1">
      <c r="A162" s="2">
        <v>12</v>
      </c>
      <c r="B162" s="10" t="s">
        <v>2021</v>
      </c>
      <c r="C162" s="2"/>
      <c r="D162" s="2"/>
      <c r="E162" s="2"/>
      <c r="F162" s="2"/>
      <c r="G162" s="2">
        <v>2004</v>
      </c>
      <c r="H162" s="87">
        <v>20161.9</v>
      </c>
      <c r="I162" s="2" t="s">
        <v>47</v>
      </c>
      <c r="J162" s="89"/>
      <c r="K162" s="71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9"/>
    </row>
    <row r="163" spans="1:137" s="12" customFormat="1" ht="25.5" customHeight="1">
      <c r="A163" s="2">
        <v>13</v>
      </c>
      <c r="B163" s="10" t="s">
        <v>3245</v>
      </c>
      <c r="C163" s="2" t="s">
        <v>1462</v>
      </c>
      <c r="D163" s="2"/>
      <c r="E163" s="2"/>
      <c r="F163" s="2"/>
      <c r="G163" s="2">
        <v>2006</v>
      </c>
      <c r="H163" s="87">
        <v>152093.25</v>
      </c>
      <c r="I163" s="2" t="s">
        <v>47</v>
      </c>
      <c r="J163" s="89"/>
      <c r="K163" s="71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9"/>
    </row>
    <row r="164" spans="1:26" s="29" customFormat="1" ht="25.5" customHeight="1">
      <c r="A164" s="2">
        <v>14</v>
      </c>
      <c r="B164" s="10" t="s">
        <v>4181</v>
      </c>
      <c r="C164" s="2"/>
      <c r="D164" s="2"/>
      <c r="E164" s="2"/>
      <c r="F164" s="2"/>
      <c r="G164" s="2">
        <v>1982</v>
      </c>
      <c r="H164" s="87">
        <v>30123.18</v>
      </c>
      <c r="I164" s="2" t="s">
        <v>47</v>
      </c>
      <c r="J164" s="89"/>
      <c r="K164" s="720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136" s="70" customFormat="1" ht="12.75">
      <c r="A165" s="717" t="s">
        <v>683</v>
      </c>
      <c r="B165" s="717"/>
      <c r="C165" s="717"/>
      <c r="D165" s="72"/>
      <c r="E165" s="72"/>
      <c r="F165" s="72"/>
      <c r="G165" s="73"/>
      <c r="H165" s="74">
        <f>SUM(H151:H164)</f>
        <v>19081775.96</v>
      </c>
      <c r="I165" s="58"/>
      <c r="J165" s="71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</row>
    <row r="166" spans="1:136" s="3" customFormat="1" ht="12.75">
      <c r="A166" s="716" t="s">
        <v>3120</v>
      </c>
      <c r="B166" s="716"/>
      <c r="C166" s="716"/>
      <c r="D166" s="716"/>
      <c r="E166" s="716"/>
      <c r="F166" s="716"/>
      <c r="G166" s="716"/>
      <c r="H166" s="716"/>
      <c r="I166" s="716"/>
      <c r="J166" s="718"/>
      <c r="K166" s="718"/>
      <c r="L166" s="44"/>
      <c r="M166" s="718"/>
      <c r="N166" s="718"/>
      <c r="O166" s="718"/>
      <c r="P166" s="718"/>
      <c r="Q166" s="44"/>
      <c r="R166" s="718"/>
      <c r="S166" s="718"/>
      <c r="T166" s="718"/>
      <c r="U166" s="718"/>
      <c r="V166" s="44"/>
      <c r="W166" s="44"/>
      <c r="X166" s="44"/>
      <c r="Y166" s="44"/>
      <c r="Z166" s="44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</row>
    <row r="167" spans="1:136" s="3" customFormat="1" ht="51">
      <c r="A167" s="2">
        <v>1</v>
      </c>
      <c r="B167" s="10" t="s">
        <v>2048</v>
      </c>
      <c r="C167" s="2" t="s">
        <v>2049</v>
      </c>
      <c r="D167" s="2" t="s">
        <v>2328</v>
      </c>
      <c r="E167" s="2" t="s">
        <v>2090</v>
      </c>
      <c r="F167" s="2" t="s">
        <v>2090</v>
      </c>
      <c r="G167" s="2" t="s">
        <v>2050</v>
      </c>
      <c r="H167" s="87">
        <v>4389591.36</v>
      </c>
      <c r="I167" s="2" t="s">
        <v>47</v>
      </c>
      <c r="J167" s="88" t="s">
        <v>2051</v>
      </c>
      <c r="K167" s="88" t="s">
        <v>1760</v>
      </c>
      <c r="L167" s="2" t="s">
        <v>2052</v>
      </c>
      <c r="M167" s="2" t="s">
        <v>2053</v>
      </c>
      <c r="N167" s="2" t="s">
        <v>749</v>
      </c>
      <c r="O167" s="2" t="s">
        <v>508</v>
      </c>
      <c r="P167" s="2"/>
      <c r="Q167" s="2" t="s">
        <v>690</v>
      </c>
      <c r="R167" s="2" t="s">
        <v>690</v>
      </c>
      <c r="S167" s="2" t="s">
        <v>690</v>
      </c>
      <c r="T167" s="2" t="s">
        <v>690</v>
      </c>
      <c r="U167" s="2" t="s">
        <v>690</v>
      </c>
      <c r="V167" s="2" t="s">
        <v>690</v>
      </c>
      <c r="W167" s="2">
        <v>2199.5</v>
      </c>
      <c r="X167" s="2">
        <v>2</v>
      </c>
      <c r="Y167" s="2" t="s">
        <v>2090</v>
      </c>
      <c r="Z167" s="2" t="s">
        <v>4371</v>
      </c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</row>
    <row r="168" spans="1:136" s="3" customFormat="1" ht="42" customHeight="1">
      <c r="A168" s="2">
        <v>2</v>
      </c>
      <c r="B168" s="10" t="s">
        <v>3420</v>
      </c>
      <c r="C168" s="2" t="s">
        <v>3421</v>
      </c>
      <c r="D168" s="2" t="s">
        <v>2328</v>
      </c>
      <c r="E168" s="2" t="s">
        <v>2090</v>
      </c>
      <c r="F168" s="2" t="s">
        <v>2090</v>
      </c>
      <c r="G168" s="2" t="s">
        <v>3422</v>
      </c>
      <c r="H168" s="87">
        <v>2313690.33</v>
      </c>
      <c r="I168" s="2" t="s">
        <v>47</v>
      </c>
      <c r="J168" s="88" t="s">
        <v>3423</v>
      </c>
      <c r="K168" s="88" t="s">
        <v>3424</v>
      </c>
      <c r="L168" s="2" t="s">
        <v>3425</v>
      </c>
      <c r="M168" s="2" t="s">
        <v>3426</v>
      </c>
      <c r="N168" s="2" t="s">
        <v>3427</v>
      </c>
      <c r="O168" s="2" t="s">
        <v>3428</v>
      </c>
      <c r="P168" s="2"/>
      <c r="Q168" s="2" t="s">
        <v>689</v>
      </c>
      <c r="R168" s="2" t="s">
        <v>689</v>
      </c>
      <c r="S168" s="2" t="s">
        <v>689</v>
      </c>
      <c r="T168" s="2" t="s">
        <v>689</v>
      </c>
      <c r="U168" s="2" t="s">
        <v>689</v>
      </c>
      <c r="V168" s="2" t="s">
        <v>689</v>
      </c>
      <c r="W168" s="2">
        <v>405.53</v>
      </c>
      <c r="X168" s="2">
        <v>2</v>
      </c>
      <c r="Y168" s="2" t="s">
        <v>2090</v>
      </c>
      <c r="Z168" s="2" t="s">
        <v>2090</v>
      </c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</row>
    <row r="169" spans="1:136" s="70" customFormat="1" ht="12.75">
      <c r="A169" s="717" t="s">
        <v>683</v>
      </c>
      <c r="B169" s="717"/>
      <c r="C169" s="717"/>
      <c r="D169" s="72"/>
      <c r="E169" s="72"/>
      <c r="F169" s="72"/>
      <c r="G169" s="73"/>
      <c r="H169" s="74">
        <f>SUM(H167:H168)</f>
        <v>6703281.69</v>
      </c>
      <c r="I169" s="58"/>
      <c r="J169" s="71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</row>
    <row r="170" spans="1:137" s="12" customFormat="1" ht="14.25" customHeight="1">
      <c r="A170" s="722" t="s">
        <v>4365</v>
      </c>
      <c r="B170" s="723"/>
      <c r="C170" s="723"/>
      <c r="D170" s="723"/>
      <c r="E170" s="723"/>
      <c r="F170" s="723"/>
      <c r="G170" s="723"/>
      <c r="H170" s="723"/>
      <c r="I170" s="724"/>
      <c r="J170" s="718"/>
      <c r="K170" s="718"/>
      <c r="L170" s="44"/>
      <c r="M170" s="718"/>
      <c r="N170" s="718"/>
      <c r="O170" s="718"/>
      <c r="P170" s="718"/>
      <c r="Q170" s="44"/>
      <c r="R170" s="718"/>
      <c r="S170" s="718"/>
      <c r="T170" s="718"/>
      <c r="U170" s="718"/>
      <c r="V170" s="44"/>
      <c r="W170" s="44"/>
      <c r="X170" s="44"/>
      <c r="Y170" s="44"/>
      <c r="Z170" s="44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9"/>
    </row>
    <row r="171" spans="1:137" s="12" customFormat="1" ht="63.75">
      <c r="A171" s="2">
        <v>1</v>
      </c>
      <c r="B171" s="10" t="s">
        <v>11</v>
      </c>
      <c r="C171" s="2" t="s">
        <v>864</v>
      </c>
      <c r="D171" s="2" t="s">
        <v>2329</v>
      </c>
      <c r="E171" s="2" t="s">
        <v>2330</v>
      </c>
      <c r="F171" s="2" t="s">
        <v>2330</v>
      </c>
      <c r="G171" s="2">
        <v>1961</v>
      </c>
      <c r="H171" s="87">
        <v>6168184.2</v>
      </c>
      <c r="I171" s="2" t="s">
        <v>47</v>
      </c>
      <c r="J171" s="88" t="s">
        <v>12</v>
      </c>
      <c r="K171" s="719" t="s">
        <v>13</v>
      </c>
      <c r="L171" s="2" t="s">
        <v>19</v>
      </c>
      <c r="M171" s="2" t="s">
        <v>20</v>
      </c>
      <c r="N171" s="2" t="s">
        <v>2029</v>
      </c>
      <c r="O171" s="2"/>
      <c r="P171" s="2"/>
      <c r="Q171" s="123" t="s">
        <v>690</v>
      </c>
      <c r="R171" s="123" t="s">
        <v>690</v>
      </c>
      <c r="S171" s="123" t="s">
        <v>690</v>
      </c>
      <c r="T171" s="123" t="s">
        <v>690</v>
      </c>
      <c r="U171" s="123" t="s">
        <v>2031</v>
      </c>
      <c r="V171" s="124" t="s">
        <v>1028</v>
      </c>
      <c r="W171" s="244">
        <v>4024.6</v>
      </c>
      <c r="X171" s="244"/>
      <c r="Y171" s="244" t="s">
        <v>2907</v>
      </c>
      <c r="Z171" s="244" t="s">
        <v>4013</v>
      </c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9"/>
    </row>
    <row r="172" spans="1:137" s="12" customFormat="1" ht="38.25">
      <c r="A172" s="2">
        <v>2</v>
      </c>
      <c r="B172" s="10" t="s">
        <v>14</v>
      </c>
      <c r="C172" s="2"/>
      <c r="D172" s="2" t="s">
        <v>2329</v>
      </c>
      <c r="E172" s="2" t="s">
        <v>2330</v>
      </c>
      <c r="F172" s="2" t="s">
        <v>2330</v>
      </c>
      <c r="G172" s="2">
        <v>1981</v>
      </c>
      <c r="H172" s="87">
        <v>4465</v>
      </c>
      <c r="I172" s="2" t="s">
        <v>47</v>
      </c>
      <c r="J172" s="88" t="s">
        <v>12</v>
      </c>
      <c r="K172" s="714"/>
      <c r="L172" s="244" t="s">
        <v>21</v>
      </c>
      <c r="M172" s="244" t="s">
        <v>22</v>
      </c>
      <c r="N172" s="244" t="s">
        <v>2029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9"/>
    </row>
    <row r="173" spans="1:137" s="12" customFormat="1" ht="25.5" customHeight="1">
      <c r="A173" s="2">
        <v>3</v>
      </c>
      <c r="B173" s="10" t="s">
        <v>15</v>
      </c>
      <c r="C173" s="2"/>
      <c r="D173" s="2" t="s">
        <v>2329</v>
      </c>
      <c r="E173" s="2" t="s">
        <v>2330</v>
      </c>
      <c r="F173" s="2" t="s">
        <v>2330</v>
      </c>
      <c r="G173" s="2">
        <v>2010</v>
      </c>
      <c r="H173" s="87">
        <v>9852.65</v>
      </c>
      <c r="I173" s="2" t="s">
        <v>47</v>
      </c>
      <c r="J173" s="88" t="s">
        <v>12</v>
      </c>
      <c r="K173" s="71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9"/>
    </row>
    <row r="174" spans="1:137" s="12" customFormat="1" ht="21.75" customHeight="1">
      <c r="A174" s="2">
        <v>4</v>
      </c>
      <c r="B174" s="10" t="s">
        <v>16</v>
      </c>
      <c r="C174" s="2"/>
      <c r="D174" s="2" t="s">
        <v>2329</v>
      </c>
      <c r="E174" s="2" t="s">
        <v>2330</v>
      </c>
      <c r="F174" s="2" t="s">
        <v>2330</v>
      </c>
      <c r="G174" s="2">
        <v>1985</v>
      </c>
      <c r="H174" s="87">
        <v>289285</v>
      </c>
      <c r="I174" s="2" t="s">
        <v>47</v>
      </c>
      <c r="J174" s="88" t="s">
        <v>12</v>
      </c>
      <c r="K174" s="71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9"/>
    </row>
    <row r="175" spans="1:137" s="12" customFormat="1" ht="25.5" customHeight="1">
      <c r="A175" s="2">
        <v>5</v>
      </c>
      <c r="B175" s="10" t="s">
        <v>17</v>
      </c>
      <c r="C175" s="2"/>
      <c r="D175" s="2" t="s">
        <v>2329</v>
      </c>
      <c r="E175" s="2" t="s">
        <v>2330</v>
      </c>
      <c r="F175" s="2" t="s">
        <v>2330</v>
      </c>
      <c r="G175" s="2">
        <v>2011</v>
      </c>
      <c r="H175" s="87">
        <v>191932.23</v>
      </c>
      <c r="I175" s="2" t="s">
        <v>47</v>
      </c>
      <c r="J175" s="88" t="s">
        <v>12</v>
      </c>
      <c r="K175" s="71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9"/>
    </row>
    <row r="176" spans="1:137" s="12" customFormat="1" ht="25.5" customHeight="1">
      <c r="A176" s="2">
        <v>6</v>
      </c>
      <c r="B176" s="10" t="s">
        <v>18</v>
      </c>
      <c r="C176" s="2"/>
      <c r="D176" s="2" t="s">
        <v>2329</v>
      </c>
      <c r="E176" s="2" t="s">
        <v>2330</v>
      </c>
      <c r="F176" s="2" t="s">
        <v>2330</v>
      </c>
      <c r="G176" s="2">
        <v>2011</v>
      </c>
      <c r="H176" s="87">
        <v>39716.09</v>
      </c>
      <c r="I176" s="2" t="s">
        <v>47</v>
      </c>
      <c r="J176" s="88" t="s">
        <v>12</v>
      </c>
      <c r="K176" s="71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9"/>
    </row>
    <row r="177" spans="1:137" s="12" customFormat="1" ht="27.75" customHeight="1">
      <c r="A177" s="2">
        <v>7</v>
      </c>
      <c r="B177" s="1" t="s">
        <v>1000</v>
      </c>
      <c r="C177" s="1"/>
      <c r="D177" s="2" t="s">
        <v>2329</v>
      </c>
      <c r="E177" s="2" t="s">
        <v>2330</v>
      </c>
      <c r="F177" s="2" t="s">
        <v>2330</v>
      </c>
      <c r="G177" s="2">
        <v>2013</v>
      </c>
      <c r="H177" s="108">
        <v>710517.49</v>
      </c>
      <c r="I177" s="2" t="s">
        <v>47</v>
      </c>
      <c r="J177" s="88"/>
      <c r="K177" s="720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9"/>
    </row>
    <row r="178" spans="1:137" s="59" customFormat="1" ht="12.75">
      <c r="A178" s="717" t="s">
        <v>683</v>
      </c>
      <c r="B178" s="717"/>
      <c r="C178" s="717"/>
      <c r="D178" s="72"/>
      <c r="E178" s="72"/>
      <c r="F178" s="72"/>
      <c r="G178" s="73"/>
      <c r="H178" s="74">
        <f>SUM(H171:H177)</f>
        <v>7413952.660000001</v>
      </c>
      <c r="I178" s="58"/>
      <c r="J178" s="71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300"/>
    </row>
    <row r="179" spans="1:137" s="12" customFormat="1" ht="12.75">
      <c r="A179" s="716" t="s">
        <v>1752</v>
      </c>
      <c r="B179" s="716"/>
      <c r="C179" s="716"/>
      <c r="D179" s="716"/>
      <c r="E179" s="716"/>
      <c r="F179" s="716"/>
      <c r="G179" s="716"/>
      <c r="H179" s="716"/>
      <c r="I179" s="716"/>
      <c r="J179" s="718"/>
      <c r="K179" s="718"/>
      <c r="L179" s="44"/>
      <c r="M179" s="718"/>
      <c r="N179" s="718"/>
      <c r="O179" s="718"/>
      <c r="P179" s="718"/>
      <c r="Q179" s="44"/>
      <c r="R179" s="718"/>
      <c r="S179" s="718"/>
      <c r="T179" s="718"/>
      <c r="U179" s="718"/>
      <c r="V179" s="44"/>
      <c r="W179" s="44"/>
      <c r="X179" s="44"/>
      <c r="Y179" s="44"/>
      <c r="Z179" s="44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9"/>
    </row>
    <row r="180" spans="1:137" s="287" customFormat="1" ht="38.25">
      <c r="A180" s="244">
        <v>1</v>
      </c>
      <c r="B180" s="288" t="s">
        <v>864</v>
      </c>
      <c r="C180" s="244" t="s">
        <v>297</v>
      </c>
      <c r="D180" s="244" t="s">
        <v>2328</v>
      </c>
      <c r="E180" s="286" t="s">
        <v>2090</v>
      </c>
      <c r="F180" s="286" t="s">
        <v>2090</v>
      </c>
      <c r="G180" s="244">
        <v>1935</v>
      </c>
      <c r="H180" s="271">
        <v>2857923.56</v>
      </c>
      <c r="I180" s="244" t="s">
        <v>47</v>
      </c>
      <c r="J180" s="641" t="s">
        <v>2968</v>
      </c>
      <c r="K180" s="728" t="s">
        <v>300</v>
      </c>
      <c r="L180" s="244" t="s">
        <v>301</v>
      </c>
      <c r="M180" s="244" t="s">
        <v>302</v>
      </c>
      <c r="N180" s="244" t="s">
        <v>303</v>
      </c>
      <c r="O180" s="244"/>
      <c r="P180" s="244"/>
      <c r="Q180" s="244" t="s">
        <v>3257</v>
      </c>
      <c r="R180" s="244" t="s">
        <v>2031</v>
      </c>
      <c r="S180" s="244" t="s">
        <v>2031</v>
      </c>
      <c r="T180" s="244" t="s">
        <v>3258</v>
      </c>
      <c r="U180" s="244" t="s">
        <v>2031</v>
      </c>
      <c r="V180" s="244" t="s">
        <v>2031</v>
      </c>
      <c r="W180" s="308">
        <v>5400</v>
      </c>
      <c r="X180" s="308">
        <v>3</v>
      </c>
      <c r="Y180" s="308" t="s">
        <v>2328</v>
      </c>
      <c r="Z180" s="308" t="s">
        <v>2328</v>
      </c>
      <c r="AA180" s="266"/>
      <c r="AB180" s="266"/>
      <c r="AC180" s="266"/>
      <c r="AD180" s="266"/>
      <c r="AE180" s="266"/>
      <c r="AF180" s="266"/>
      <c r="AG180" s="266"/>
      <c r="AH180" s="266"/>
      <c r="AI180" s="266"/>
      <c r="AJ180" s="266"/>
      <c r="AK180" s="266"/>
      <c r="AL180" s="266"/>
      <c r="AM180" s="266"/>
      <c r="AN180" s="266"/>
      <c r="AO180" s="266"/>
      <c r="AP180" s="266"/>
      <c r="AQ180" s="266"/>
      <c r="AR180" s="266"/>
      <c r="AS180" s="266"/>
      <c r="AT180" s="266"/>
      <c r="AU180" s="266"/>
      <c r="AV180" s="266"/>
      <c r="AW180" s="266"/>
      <c r="AX180" s="266"/>
      <c r="AY180" s="266"/>
      <c r="AZ180" s="266"/>
      <c r="BA180" s="266"/>
      <c r="BB180" s="266"/>
      <c r="BC180" s="266"/>
      <c r="BD180" s="266"/>
      <c r="BE180" s="266"/>
      <c r="BF180" s="266"/>
      <c r="BG180" s="266"/>
      <c r="BH180" s="266"/>
      <c r="BI180" s="266"/>
      <c r="BJ180" s="266"/>
      <c r="BK180" s="266"/>
      <c r="BL180" s="266"/>
      <c r="BM180" s="266"/>
      <c r="BN180" s="266"/>
      <c r="BO180" s="266"/>
      <c r="BP180" s="266"/>
      <c r="BQ180" s="266"/>
      <c r="BR180" s="266"/>
      <c r="BS180" s="266"/>
      <c r="BT180" s="266"/>
      <c r="BU180" s="266"/>
      <c r="BV180" s="266"/>
      <c r="BW180" s="266"/>
      <c r="BX180" s="266"/>
      <c r="BY180" s="266"/>
      <c r="BZ180" s="266"/>
      <c r="CA180" s="266"/>
      <c r="CB180" s="266"/>
      <c r="CC180" s="266"/>
      <c r="CD180" s="266"/>
      <c r="CE180" s="266"/>
      <c r="CF180" s="266"/>
      <c r="CG180" s="266"/>
      <c r="CH180" s="266"/>
      <c r="CI180" s="266"/>
      <c r="CJ180" s="266"/>
      <c r="CK180" s="266"/>
      <c r="CL180" s="266"/>
      <c r="CM180" s="266"/>
      <c r="CN180" s="266"/>
      <c r="CO180" s="266"/>
      <c r="CP180" s="266"/>
      <c r="CQ180" s="266"/>
      <c r="CR180" s="266"/>
      <c r="CS180" s="266"/>
      <c r="CT180" s="266"/>
      <c r="CU180" s="266"/>
      <c r="CV180" s="266"/>
      <c r="CW180" s="266"/>
      <c r="CX180" s="266"/>
      <c r="CY180" s="266"/>
      <c r="CZ180" s="266"/>
      <c r="DA180" s="266"/>
      <c r="DB180" s="266"/>
      <c r="DC180" s="266"/>
      <c r="DD180" s="266"/>
      <c r="DE180" s="266"/>
      <c r="DF180" s="266"/>
      <c r="DG180" s="266"/>
      <c r="DH180" s="266"/>
      <c r="DI180" s="266"/>
      <c r="DJ180" s="266"/>
      <c r="DK180" s="266"/>
      <c r="DL180" s="266"/>
      <c r="DM180" s="266"/>
      <c r="DN180" s="266"/>
      <c r="DO180" s="266"/>
      <c r="DP180" s="266"/>
      <c r="DQ180" s="266"/>
      <c r="DR180" s="266"/>
      <c r="DS180" s="266"/>
      <c r="DT180" s="266"/>
      <c r="DU180" s="266"/>
      <c r="DV180" s="266"/>
      <c r="DW180" s="266"/>
      <c r="DX180" s="266"/>
      <c r="DY180" s="266"/>
      <c r="DZ180" s="266"/>
      <c r="EA180" s="266"/>
      <c r="EB180" s="266"/>
      <c r="EC180" s="266"/>
      <c r="ED180" s="266"/>
      <c r="EE180" s="266"/>
      <c r="EF180" s="266"/>
      <c r="EG180" s="301"/>
    </row>
    <row r="181" spans="1:137" s="287" customFormat="1" ht="25.5">
      <c r="A181" s="244">
        <v>2</v>
      </c>
      <c r="B181" s="288" t="s">
        <v>298</v>
      </c>
      <c r="C181" s="244" t="s">
        <v>299</v>
      </c>
      <c r="D181" s="244" t="s">
        <v>2328</v>
      </c>
      <c r="E181" s="244" t="s">
        <v>2090</v>
      </c>
      <c r="F181" s="244" t="s">
        <v>2090</v>
      </c>
      <c r="G181" s="244">
        <v>1935</v>
      </c>
      <c r="H181" s="271">
        <v>1333600.23</v>
      </c>
      <c r="I181" s="244" t="s">
        <v>47</v>
      </c>
      <c r="J181" s="290" t="s">
        <v>2969</v>
      </c>
      <c r="K181" s="729"/>
      <c r="L181" s="244" t="s">
        <v>301</v>
      </c>
      <c r="M181" s="244" t="s">
        <v>304</v>
      </c>
      <c r="N181" s="244" t="s">
        <v>305</v>
      </c>
      <c r="O181" s="244"/>
      <c r="P181" s="244"/>
      <c r="Q181" s="244" t="s">
        <v>689</v>
      </c>
      <c r="R181" s="244" t="s">
        <v>2031</v>
      </c>
      <c r="S181" s="244" t="s">
        <v>2031</v>
      </c>
      <c r="T181" s="244" t="s">
        <v>2857</v>
      </c>
      <c r="U181" s="244" t="s">
        <v>692</v>
      </c>
      <c r="V181" s="244" t="s">
        <v>2031</v>
      </c>
      <c r="W181" s="308" t="s">
        <v>3259</v>
      </c>
      <c r="X181" s="304" t="s">
        <v>2653</v>
      </c>
      <c r="Y181" s="304" t="s">
        <v>2328</v>
      </c>
      <c r="Z181" s="304" t="s">
        <v>2090</v>
      </c>
      <c r="AA181" s="266"/>
      <c r="AB181" s="266"/>
      <c r="AC181" s="266"/>
      <c r="AD181" s="266"/>
      <c r="AE181" s="266"/>
      <c r="AF181" s="266"/>
      <c r="AG181" s="266"/>
      <c r="AH181" s="266"/>
      <c r="AI181" s="266"/>
      <c r="AJ181" s="266"/>
      <c r="AK181" s="266"/>
      <c r="AL181" s="266"/>
      <c r="AM181" s="266"/>
      <c r="AN181" s="266"/>
      <c r="AO181" s="266"/>
      <c r="AP181" s="266"/>
      <c r="AQ181" s="266"/>
      <c r="AR181" s="266"/>
      <c r="AS181" s="266"/>
      <c r="AT181" s="266"/>
      <c r="AU181" s="266"/>
      <c r="AV181" s="266"/>
      <c r="AW181" s="266"/>
      <c r="AX181" s="266"/>
      <c r="AY181" s="266"/>
      <c r="AZ181" s="266"/>
      <c r="BA181" s="266"/>
      <c r="BB181" s="266"/>
      <c r="BC181" s="266"/>
      <c r="BD181" s="266"/>
      <c r="BE181" s="266"/>
      <c r="BF181" s="266"/>
      <c r="BG181" s="266"/>
      <c r="BH181" s="266"/>
      <c r="BI181" s="266"/>
      <c r="BJ181" s="266"/>
      <c r="BK181" s="266"/>
      <c r="BL181" s="266"/>
      <c r="BM181" s="266"/>
      <c r="BN181" s="266"/>
      <c r="BO181" s="266"/>
      <c r="BP181" s="266"/>
      <c r="BQ181" s="266"/>
      <c r="BR181" s="266"/>
      <c r="BS181" s="266"/>
      <c r="BT181" s="266"/>
      <c r="BU181" s="266"/>
      <c r="BV181" s="266"/>
      <c r="BW181" s="266"/>
      <c r="BX181" s="266"/>
      <c r="BY181" s="266"/>
      <c r="BZ181" s="266"/>
      <c r="CA181" s="266"/>
      <c r="CB181" s="266"/>
      <c r="CC181" s="266"/>
      <c r="CD181" s="266"/>
      <c r="CE181" s="266"/>
      <c r="CF181" s="266"/>
      <c r="CG181" s="266"/>
      <c r="CH181" s="266"/>
      <c r="CI181" s="266"/>
      <c r="CJ181" s="266"/>
      <c r="CK181" s="266"/>
      <c r="CL181" s="266"/>
      <c r="CM181" s="266"/>
      <c r="CN181" s="266"/>
      <c r="CO181" s="266"/>
      <c r="CP181" s="266"/>
      <c r="CQ181" s="266"/>
      <c r="CR181" s="266"/>
      <c r="CS181" s="266"/>
      <c r="CT181" s="266"/>
      <c r="CU181" s="266"/>
      <c r="CV181" s="266"/>
      <c r="CW181" s="266"/>
      <c r="CX181" s="266"/>
      <c r="CY181" s="266"/>
      <c r="CZ181" s="266"/>
      <c r="DA181" s="266"/>
      <c r="DB181" s="266"/>
      <c r="DC181" s="266"/>
      <c r="DD181" s="266"/>
      <c r="DE181" s="266"/>
      <c r="DF181" s="266"/>
      <c r="DG181" s="266"/>
      <c r="DH181" s="266"/>
      <c r="DI181" s="266"/>
      <c r="DJ181" s="266"/>
      <c r="DK181" s="266"/>
      <c r="DL181" s="266"/>
      <c r="DM181" s="266"/>
      <c r="DN181" s="266"/>
      <c r="DO181" s="266"/>
      <c r="DP181" s="266"/>
      <c r="DQ181" s="266"/>
      <c r="DR181" s="266"/>
      <c r="DS181" s="266"/>
      <c r="DT181" s="266"/>
      <c r="DU181" s="266"/>
      <c r="DV181" s="266"/>
      <c r="DW181" s="266"/>
      <c r="DX181" s="266"/>
      <c r="DY181" s="266"/>
      <c r="DZ181" s="266"/>
      <c r="EA181" s="266"/>
      <c r="EB181" s="266"/>
      <c r="EC181" s="266"/>
      <c r="ED181" s="266"/>
      <c r="EE181" s="266"/>
      <c r="EF181" s="266"/>
      <c r="EG181" s="301"/>
    </row>
    <row r="182" spans="1:137" s="287" customFormat="1" ht="127.5">
      <c r="A182" s="244">
        <v>3</v>
      </c>
      <c r="B182" s="243" t="s">
        <v>2965</v>
      </c>
      <c r="C182" s="243" t="s">
        <v>2966</v>
      </c>
      <c r="D182" s="244"/>
      <c r="E182" s="289"/>
      <c r="F182" s="289"/>
      <c r="G182" s="244" t="s">
        <v>2967</v>
      </c>
      <c r="H182" s="245">
        <v>1384805.31</v>
      </c>
      <c r="I182" s="244" t="s">
        <v>47</v>
      </c>
      <c r="J182" s="290"/>
      <c r="K182" s="730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66"/>
      <c r="AB182" s="266"/>
      <c r="AC182" s="266"/>
      <c r="AD182" s="266"/>
      <c r="AE182" s="266"/>
      <c r="AF182" s="266"/>
      <c r="AG182" s="266"/>
      <c r="AH182" s="266"/>
      <c r="AI182" s="266"/>
      <c r="AJ182" s="266"/>
      <c r="AK182" s="266"/>
      <c r="AL182" s="266"/>
      <c r="AM182" s="266"/>
      <c r="AN182" s="266"/>
      <c r="AO182" s="266"/>
      <c r="AP182" s="266"/>
      <c r="AQ182" s="266"/>
      <c r="AR182" s="266"/>
      <c r="AS182" s="266"/>
      <c r="AT182" s="266"/>
      <c r="AU182" s="266"/>
      <c r="AV182" s="266"/>
      <c r="AW182" s="266"/>
      <c r="AX182" s="266"/>
      <c r="AY182" s="266"/>
      <c r="AZ182" s="266"/>
      <c r="BA182" s="266"/>
      <c r="BB182" s="266"/>
      <c r="BC182" s="266"/>
      <c r="BD182" s="266"/>
      <c r="BE182" s="266"/>
      <c r="BF182" s="266"/>
      <c r="BG182" s="266"/>
      <c r="BH182" s="266"/>
      <c r="BI182" s="266"/>
      <c r="BJ182" s="266"/>
      <c r="BK182" s="266"/>
      <c r="BL182" s="266"/>
      <c r="BM182" s="266"/>
      <c r="BN182" s="266"/>
      <c r="BO182" s="266"/>
      <c r="BP182" s="266"/>
      <c r="BQ182" s="266"/>
      <c r="BR182" s="266"/>
      <c r="BS182" s="266"/>
      <c r="BT182" s="266"/>
      <c r="BU182" s="266"/>
      <c r="BV182" s="266"/>
      <c r="BW182" s="266"/>
      <c r="BX182" s="266"/>
      <c r="BY182" s="266"/>
      <c r="BZ182" s="266"/>
      <c r="CA182" s="266"/>
      <c r="CB182" s="266"/>
      <c r="CC182" s="266"/>
      <c r="CD182" s="266"/>
      <c r="CE182" s="266"/>
      <c r="CF182" s="266"/>
      <c r="CG182" s="266"/>
      <c r="CH182" s="266"/>
      <c r="CI182" s="266"/>
      <c r="CJ182" s="266"/>
      <c r="CK182" s="266"/>
      <c r="CL182" s="266"/>
      <c r="CM182" s="266"/>
      <c r="CN182" s="266"/>
      <c r="CO182" s="266"/>
      <c r="CP182" s="266"/>
      <c r="CQ182" s="266"/>
      <c r="CR182" s="266"/>
      <c r="CS182" s="266"/>
      <c r="CT182" s="266"/>
      <c r="CU182" s="266"/>
      <c r="CV182" s="266"/>
      <c r="CW182" s="266"/>
      <c r="CX182" s="266"/>
      <c r="CY182" s="266"/>
      <c r="CZ182" s="266"/>
      <c r="DA182" s="266"/>
      <c r="DB182" s="266"/>
      <c r="DC182" s="266"/>
      <c r="DD182" s="266"/>
      <c r="DE182" s="266"/>
      <c r="DF182" s="266"/>
      <c r="DG182" s="266"/>
      <c r="DH182" s="266"/>
      <c r="DI182" s="266"/>
      <c r="DJ182" s="266"/>
      <c r="DK182" s="266"/>
      <c r="DL182" s="266"/>
      <c r="DM182" s="266"/>
      <c r="DN182" s="266"/>
      <c r="DO182" s="266"/>
      <c r="DP182" s="266"/>
      <c r="DQ182" s="266"/>
      <c r="DR182" s="266"/>
      <c r="DS182" s="266"/>
      <c r="DT182" s="266"/>
      <c r="DU182" s="266"/>
      <c r="DV182" s="266"/>
      <c r="DW182" s="266"/>
      <c r="DX182" s="266"/>
      <c r="DY182" s="266"/>
      <c r="DZ182" s="266"/>
      <c r="EA182" s="266"/>
      <c r="EB182" s="266"/>
      <c r="EC182" s="266"/>
      <c r="ED182" s="266"/>
      <c r="EE182" s="266"/>
      <c r="EF182" s="266"/>
      <c r="EG182" s="301"/>
    </row>
    <row r="183" spans="1:137" s="59" customFormat="1" ht="12.75">
      <c r="A183" s="717" t="s">
        <v>683</v>
      </c>
      <c r="B183" s="717"/>
      <c r="C183" s="717"/>
      <c r="D183" s="72"/>
      <c r="E183" s="72"/>
      <c r="F183" s="72"/>
      <c r="G183" s="73"/>
      <c r="H183" s="74">
        <f>SUM(H180:H182)</f>
        <v>5576329.1</v>
      </c>
      <c r="I183" s="58"/>
      <c r="J183" s="71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300"/>
    </row>
    <row r="184" spans="1:137" s="12" customFormat="1" ht="17.25" customHeight="1">
      <c r="A184" s="722" t="s">
        <v>3086</v>
      </c>
      <c r="B184" s="723"/>
      <c r="C184" s="723"/>
      <c r="D184" s="723"/>
      <c r="E184" s="723"/>
      <c r="F184" s="723"/>
      <c r="G184" s="723"/>
      <c r="H184" s="723"/>
      <c r="I184" s="724"/>
      <c r="J184" s="106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9"/>
    </row>
    <row r="185" spans="1:137" s="287" customFormat="1" ht="44.25" customHeight="1">
      <c r="A185" s="244">
        <v>1</v>
      </c>
      <c r="B185" s="291" t="s">
        <v>3087</v>
      </c>
      <c r="C185" s="292" t="s">
        <v>2854</v>
      </c>
      <c r="D185" s="292" t="s">
        <v>2328</v>
      </c>
      <c r="E185" s="292" t="s">
        <v>2090</v>
      </c>
      <c r="F185" s="292" t="s">
        <v>2090</v>
      </c>
      <c r="G185" s="292">
        <v>1967</v>
      </c>
      <c r="H185" s="293">
        <v>1071479</v>
      </c>
      <c r="I185" s="244" t="s">
        <v>47</v>
      </c>
      <c r="J185" s="290" t="s">
        <v>3090</v>
      </c>
      <c r="K185" s="244" t="s">
        <v>3092</v>
      </c>
      <c r="L185" s="292" t="s">
        <v>2925</v>
      </c>
      <c r="M185" s="292" t="s">
        <v>2925</v>
      </c>
      <c r="N185" s="292" t="s">
        <v>3093</v>
      </c>
      <c r="O185" s="244"/>
      <c r="P185" s="244"/>
      <c r="Q185" s="292" t="s">
        <v>3093</v>
      </c>
      <c r="R185" s="292" t="s">
        <v>2031</v>
      </c>
      <c r="S185" s="292" t="s">
        <v>2031</v>
      </c>
      <c r="T185" s="292" t="s">
        <v>2031</v>
      </c>
      <c r="U185" s="292" t="s">
        <v>692</v>
      </c>
      <c r="V185" s="292" t="s">
        <v>2031</v>
      </c>
      <c r="W185" s="292">
        <v>3263</v>
      </c>
      <c r="X185" s="244">
        <v>2</v>
      </c>
      <c r="Y185" s="292" t="s">
        <v>2090</v>
      </c>
      <c r="Z185" s="292" t="s">
        <v>2090</v>
      </c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6"/>
      <c r="AN185" s="266"/>
      <c r="AO185" s="266"/>
      <c r="AP185" s="266"/>
      <c r="AQ185" s="266"/>
      <c r="AR185" s="266"/>
      <c r="AS185" s="266"/>
      <c r="AT185" s="266"/>
      <c r="AU185" s="266"/>
      <c r="AV185" s="266"/>
      <c r="AW185" s="266"/>
      <c r="AX185" s="266"/>
      <c r="AY185" s="266"/>
      <c r="AZ185" s="266"/>
      <c r="BA185" s="266"/>
      <c r="BB185" s="266"/>
      <c r="BC185" s="266"/>
      <c r="BD185" s="266"/>
      <c r="BE185" s="266"/>
      <c r="BF185" s="266"/>
      <c r="BG185" s="266"/>
      <c r="BH185" s="266"/>
      <c r="BI185" s="266"/>
      <c r="BJ185" s="266"/>
      <c r="BK185" s="266"/>
      <c r="BL185" s="266"/>
      <c r="BM185" s="266"/>
      <c r="BN185" s="266"/>
      <c r="BO185" s="266"/>
      <c r="BP185" s="266"/>
      <c r="BQ185" s="266"/>
      <c r="BR185" s="266"/>
      <c r="BS185" s="266"/>
      <c r="BT185" s="266"/>
      <c r="BU185" s="266"/>
      <c r="BV185" s="266"/>
      <c r="BW185" s="266"/>
      <c r="BX185" s="266"/>
      <c r="BY185" s="266"/>
      <c r="BZ185" s="266"/>
      <c r="CA185" s="266"/>
      <c r="CB185" s="266"/>
      <c r="CC185" s="266"/>
      <c r="CD185" s="266"/>
      <c r="CE185" s="266"/>
      <c r="CF185" s="266"/>
      <c r="CG185" s="266"/>
      <c r="CH185" s="266"/>
      <c r="CI185" s="266"/>
      <c r="CJ185" s="266"/>
      <c r="CK185" s="266"/>
      <c r="CL185" s="266"/>
      <c r="CM185" s="266"/>
      <c r="CN185" s="266"/>
      <c r="CO185" s="266"/>
      <c r="CP185" s="266"/>
      <c r="CQ185" s="266"/>
      <c r="CR185" s="266"/>
      <c r="CS185" s="266"/>
      <c r="CT185" s="266"/>
      <c r="CU185" s="266"/>
      <c r="CV185" s="266"/>
      <c r="CW185" s="266"/>
      <c r="CX185" s="266"/>
      <c r="CY185" s="266"/>
      <c r="CZ185" s="266"/>
      <c r="DA185" s="266"/>
      <c r="DB185" s="266"/>
      <c r="DC185" s="266"/>
      <c r="DD185" s="266"/>
      <c r="DE185" s="266"/>
      <c r="DF185" s="266"/>
      <c r="DG185" s="266"/>
      <c r="DH185" s="266"/>
      <c r="DI185" s="266"/>
      <c r="DJ185" s="266"/>
      <c r="DK185" s="266"/>
      <c r="DL185" s="266"/>
      <c r="DM185" s="266"/>
      <c r="DN185" s="266"/>
      <c r="DO185" s="266"/>
      <c r="DP185" s="266"/>
      <c r="DQ185" s="266"/>
      <c r="DR185" s="266"/>
      <c r="DS185" s="266"/>
      <c r="DT185" s="266"/>
      <c r="DU185" s="266"/>
      <c r="DV185" s="266"/>
      <c r="DW185" s="266"/>
      <c r="DX185" s="266"/>
      <c r="DY185" s="266"/>
      <c r="DZ185" s="266"/>
      <c r="EA185" s="266"/>
      <c r="EB185" s="266"/>
      <c r="EC185" s="266"/>
      <c r="ED185" s="266"/>
      <c r="EE185" s="266"/>
      <c r="EF185" s="266"/>
      <c r="EG185" s="301"/>
    </row>
    <row r="186" spans="1:137" s="287" customFormat="1" ht="58.5" customHeight="1">
      <c r="A186" s="244">
        <v>2</v>
      </c>
      <c r="B186" s="288" t="s">
        <v>3088</v>
      </c>
      <c r="C186" s="244" t="s">
        <v>3089</v>
      </c>
      <c r="D186" s="275" t="s">
        <v>2328</v>
      </c>
      <c r="E186" s="275" t="s">
        <v>2090</v>
      </c>
      <c r="F186" s="275" t="s">
        <v>2090</v>
      </c>
      <c r="G186" s="275">
        <v>1967</v>
      </c>
      <c r="H186" s="271">
        <v>244957</v>
      </c>
      <c r="I186" s="244" t="s">
        <v>47</v>
      </c>
      <c r="J186" s="290" t="s">
        <v>3091</v>
      </c>
      <c r="K186" s="244" t="s">
        <v>3092</v>
      </c>
      <c r="L186" s="292" t="s">
        <v>2925</v>
      </c>
      <c r="M186" s="292" t="s">
        <v>2925</v>
      </c>
      <c r="N186" s="292" t="s">
        <v>3093</v>
      </c>
      <c r="O186" s="244"/>
      <c r="P186" s="244"/>
      <c r="Q186" s="292" t="s">
        <v>3093</v>
      </c>
      <c r="R186" s="292" t="s">
        <v>2031</v>
      </c>
      <c r="S186" s="292" t="s">
        <v>2031</v>
      </c>
      <c r="T186" s="292" t="s">
        <v>2031</v>
      </c>
      <c r="U186" s="292" t="s">
        <v>692</v>
      </c>
      <c r="V186" s="292" t="s">
        <v>2031</v>
      </c>
      <c r="W186" s="275">
        <v>1176</v>
      </c>
      <c r="X186" s="244">
        <v>3</v>
      </c>
      <c r="Y186" s="292" t="s">
        <v>2090</v>
      </c>
      <c r="Z186" s="292" t="s">
        <v>2090</v>
      </c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66"/>
      <c r="AN186" s="266"/>
      <c r="AO186" s="266"/>
      <c r="AP186" s="266"/>
      <c r="AQ186" s="266"/>
      <c r="AR186" s="266"/>
      <c r="AS186" s="266"/>
      <c r="AT186" s="266"/>
      <c r="AU186" s="266"/>
      <c r="AV186" s="266"/>
      <c r="AW186" s="266"/>
      <c r="AX186" s="266"/>
      <c r="AY186" s="266"/>
      <c r="AZ186" s="266"/>
      <c r="BA186" s="266"/>
      <c r="BB186" s="266"/>
      <c r="BC186" s="266"/>
      <c r="BD186" s="266"/>
      <c r="BE186" s="266"/>
      <c r="BF186" s="266"/>
      <c r="BG186" s="266"/>
      <c r="BH186" s="266"/>
      <c r="BI186" s="266"/>
      <c r="BJ186" s="266"/>
      <c r="BK186" s="266"/>
      <c r="BL186" s="266"/>
      <c r="BM186" s="266"/>
      <c r="BN186" s="266"/>
      <c r="BO186" s="266"/>
      <c r="BP186" s="266"/>
      <c r="BQ186" s="266"/>
      <c r="BR186" s="266"/>
      <c r="BS186" s="266"/>
      <c r="BT186" s="266"/>
      <c r="BU186" s="266"/>
      <c r="BV186" s="266"/>
      <c r="BW186" s="266"/>
      <c r="BX186" s="266"/>
      <c r="BY186" s="266"/>
      <c r="BZ186" s="266"/>
      <c r="CA186" s="266"/>
      <c r="CB186" s="266"/>
      <c r="CC186" s="266"/>
      <c r="CD186" s="266"/>
      <c r="CE186" s="266"/>
      <c r="CF186" s="266"/>
      <c r="CG186" s="266"/>
      <c r="CH186" s="266"/>
      <c r="CI186" s="266"/>
      <c r="CJ186" s="266"/>
      <c r="CK186" s="266"/>
      <c r="CL186" s="266"/>
      <c r="CM186" s="266"/>
      <c r="CN186" s="266"/>
      <c r="CO186" s="266"/>
      <c r="CP186" s="266"/>
      <c r="CQ186" s="266"/>
      <c r="CR186" s="266"/>
      <c r="CS186" s="266"/>
      <c r="CT186" s="266"/>
      <c r="CU186" s="266"/>
      <c r="CV186" s="266"/>
      <c r="CW186" s="266"/>
      <c r="CX186" s="266"/>
      <c r="CY186" s="266"/>
      <c r="CZ186" s="266"/>
      <c r="DA186" s="266"/>
      <c r="DB186" s="266"/>
      <c r="DC186" s="266"/>
      <c r="DD186" s="266"/>
      <c r="DE186" s="266"/>
      <c r="DF186" s="266"/>
      <c r="DG186" s="266"/>
      <c r="DH186" s="266"/>
      <c r="DI186" s="266"/>
      <c r="DJ186" s="266"/>
      <c r="DK186" s="266"/>
      <c r="DL186" s="266"/>
      <c r="DM186" s="266"/>
      <c r="DN186" s="266"/>
      <c r="DO186" s="266"/>
      <c r="DP186" s="266"/>
      <c r="DQ186" s="266"/>
      <c r="DR186" s="266"/>
      <c r="DS186" s="266"/>
      <c r="DT186" s="266"/>
      <c r="DU186" s="266"/>
      <c r="DV186" s="266"/>
      <c r="DW186" s="266"/>
      <c r="DX186" s="266"/>
      <c r="DY186" s="266"/>
      <c r="DZ186" s="266"/>
      <c r="EA186" s="266"/>
      <c r="EB186" s="266"/>
      <c r="EC186" s="266"/>
      <c r="ED186" s="266"/>
      <c r="EE186" s="266"/>
      <c r="EF186" s="266"/>
      <c r="EG186" s="301"/>
    </row>
    <row r="187" spans="1:137" s="59" customFormat="1" ht="12.75">
      <c r="A187" s="717" t="s">
        <v>683</v>
      </c>
      <c r="B187" s="717"/>
      <c r="C187" s="717"/>
      <c r="D187" s="72"/>
      <c r="E187" s="72"/>
      <c r="F187" s="72"/>
      <c r="G187" s="73"/>
      <c r="H187" s="74">
        <f>SUM(H185:H186)</f>
        <v>1316436</v>
      </c>
      <c r="I187" s="58"/>
      <c r="J187" s="71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300"/>
    </row>
    <row r="188" spans="1:137" s="12" customFormat="1" ht="12.75">
      <c r="A188" s="716" t="s">
        <v>2</v>
      </c>
      <c r="B188" s="716"/>
      <c r="C188" s="716"/>
      <c r="D188" s="716"/>
      <c r="E188" s="716"/>
      <c r="F188" s="716"/>
      <c r="G188" s="716"/>
      <c r="H188" s="716"/>
      <c r="I188" s="716"/>
      <c r="J188" s="718"/>
      <c r="K188" s="718"/>
      <c r="L188" s="44"/>
      <c r="M188" s="718"/>
      <c r="N188" s="718"/>
      <c r="O188" s="718"/>
      <c r="P188" s="718"/>
      <c r="Q188" s="44"/>
      <c r="R188" s="718"/>
      <c r="S188" s="718"/>
      <c r="T188" s="718"/>
      <c r="U188" s="718"/>
      <c r="V188" s="44"/>
      <c r="W188" s="44"/>
      <c r="X188" s="44"/>
      <c r="Y188" s="44"/>
      <c r="Z188" s="44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9"/>
    </row>
    <row r="189" spans="1:137" s="12" customFormat="1" ht="63.75">
      <c r="A189" s="2">
        <v>1</v>
      </c>
      <c r="B189" s="117" t="s">
        <v>2266</v>
      </c>
      <c r="C189" s="118" t="s">
        <v>1489</v>
      </c>
      <c r="D189" s="118" t="s">
        <v>2328</v>
      </c>
      <c r="E189" s="118" t="s">
        <v>2090</v>
      </c>
      <c r="F189" s="118" t="s">
        <v>2090</v>
      </c>
      <c r="G189" s="118">
        <v>1978</v>
      </c>
      <c r="H189" s="87">
        <v>813265.04</v>
      </c>
      <c r="I189" s="2" t="s">
        <v>47</v>
      </c>
      <c r="J189" s="119" t="s">
        <v>3520</v>
      </c>
      <c r="K189" s="118" t="s">
        <v>681</v>
      </c>
      <c r="L189" s="120" t="s">
        <v>2925</v>
      </c>
      <c r="M189" s="120" t="s">
        <v>2647</v>
      </c>
      <c r="N189" s="120" t="s">
        <v>839</v>
      </c>
      <c r="O189" s="2" t="s">
        <v>3471</v>
      </c>
      <c r="P189" s="2" t="s">
        <v>3472</v>
      </c>
      <c r="Q189" s="2" t="s">
        <v>690</v>
      </c>
      <c r="R189" s="120" t="s">
        <v>690</v>
      </c>
      <c r="S189" s="120" t="s">
        <v>691</v>
      </c>
      <c r="T189" s="120" t="s">
        <v>690</v>
      </c>
      <c r="U189" s="120" t="s">
        <v>692</v>
      </c>
      <c r="V189" s="120" t="s">
        <v>690</v>
      </c>
      <c r="W189" s="90" t="s">
        <v>3473</v>
      </c>
      <c r="X189" s="120">
        <v>3</v>
      </c>
      <c r="Y189" s="118" t="s">
        <v>2090</v>
      </c>
      <c r="Z189" s="120" t="s">
        <v>2090</v>
      </c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9"/>
    </row>
    <row r="190" spans="1:137" s="12" customFormat="1" ht="38.25">
      <c r="A190" s="2">
        <v>2</v>
      </c>
      <c r="B190" s="117" t="s">
        <v>3515</v>
      </c>
      <c r="C190" s="118" t="s">
        <v>1489</v>
      </c>
      <c r="D190" s="118" t="s">
        <v>2328</v>
      </c>
      <c r="E190" s="118" t="s">
        <v>2090</v>
      </c>
      <c r="F190" s="118" t="s">
        <v>2090</v>
      </c>
      <c r="G190" s="118">
        <v>1978</v>
      </c>
      <c r="H190" s="87">
        <v>250050.48</v>
      </c>
      <c r="I190" s="2" t="s">
        <v>47</v>
      </c>
      <c r="J190" s="121" t="s">
        <v>3517</v>
      </c>
      <c r="K190" s="118" t="s">
        <v>681</v>
      </c>
      <c r="L190" s="120" t="s">
        <v>2925</v>
      </c>
      <c r="M190" s="120" t="s">
        <v>2647</v>
      </c>
      <c r="N190" s="118" t="s">
        <v>2648</v>
      </c>
      <c r="O190" s="2" t="s">
        <v>3471</v>
      </c>
      <c r="P190" s="2" t="s">
        <v>3474</v>
      </c>
      <c r="Q190" s="2" t="s">
        <v>2932</v>
      </c>
      <c r="R190" s="120" t="s">
        <v>690</v>
      </c>
      <c r="S190" s="120" t="s">
        <v>691</v>
      </c>
      <c r="T190" s="120" t="s">
        <v>690</v>
      </c>
      <c r="U190" s="120" t="s">
        <v>692</v>
      </c>
      <c r="V190" s="120" t="s">
        <v>2031</v>
      </c>
      <c r="W190" s="90" t="s">
        <v>3475</v>
      </c>
      <c r="X190" s="120">
        <v>2</v>
      </c>
      <c r="Y190" s="118" t="s">
        <v>2090</v>
      </c>
      <c r="Z190" s="120" t="s">
        <v>2090</v>
      </c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9"/>
    </row>
    <row r="191" spans="1:137" s="12" customFormat="1" ht="25.5">
      <c r="A191" s="2">
        <v>3</v>
      </c>
      <c r="B191" s="117" t="s">
        <v>1490</v>
      </c>
      <c r="C191" s="118"/>
      <c r="D191" s="118" t="s">
        <v>2090</v>
      </c>
      <c r="E191" s="118" t="s">
        <v>2090</v>
      </c>
      <c r="F191" s="118" t="s">
        <v>2090</v>
      </c>
      <c r="G191" s="118">
        <v>1978</v>
      </c>
      <c r="H191" s="87">
        <v>306499.31</v>
      </c>
      <c r="I191" s="2" t="s">
        <v>47</v>
      </c>
      <c r="J191" s="121" t="s">
        <v>3518</v>
      </c>
      <c r="K191" s="118" t="s">
        <v>681</v>
      </c>
      <c r="L191" s="120" t="s">
        <v>2925</v>
      </c>
      <c r="M191" s="120" t="s">
        <v>2647</v>
      </c>
      <c r="N191" s="118" t="s">
        <v>2648</v>
      </c>
      <c r="O191" s="2" t="s">
        <v>3471</v>
      </c>
      <c r="P191" s="2" t="s">
        <v>3476</v>
      </c>
      <c r="Q191" s="2" t="s">
        <v>2932</v>
      </c>
      <c r="R191" s="120" t="s">
        <v>690</v>
      </c>
      <c r="S191" s="120" t="s">
        <v>2932</v>
      </c>
      <c r="T191" s="120" t="s">
        <v>690</v>
      </c>
      <c r="U191" s="120" t="s">
        <v>692</v>
      </c>
      <c r="V191" s="120" t="s">
        <v>2031</v>
      </c>
      <c r="W191" s="90" t="s">
        <v>3477</v>
      </c>
      <c r="X191" s="120">
        <v>2</v>
      </c>
      <c r="Y191" s="118" t="s">
        <v>2090</v>
      </c>
      <c r="Z191" s="120" t="s">
        <v>2090</v>
      </c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9"/>
    </row>
    <row r="192" spans="1:137" s="12" customFormat="1" ht="76.5">
      <c r="A192" s="2">
        <v>4</v>
      </c>
      <c r="B192" s="117" t="s">
        <v>3516</v>
      </c>
      <c r="C192" s="118" t="s">
        <v>1489</v>
      </c>
      <c r="D192" s="118" t="s">
        <v>2328</v>
      </c>
      <c r="E192" s="118" t="s">
        <v>2090</v>
      </c>
      <c r="F192" s="118" t="s">
        <v>2090</v>
      </c>
      <c r="G192" s="118">
        <v>1978</v>
      </c>
      <c r="H192" s="108">
        <v>347068.92</v>
      </c>
      <c r="I192" s="2" t="s">
        <v>47</v>
      </c>
      <c r="J192" s="121" t="s">
        <v>3519</v>
      </c>
      <c r="K192" s="118" t="s">
        <v>681</v>
      </c>
      <c r="L192" s="120" t="s">
        <v>2925</v>
      </c>
      <c r="M192" s="120" t="s">
        <v>2647</v>
      </c>
      <c r="N192" s="118" t="s">
        <v>2648</v>
      </c>
      <c r="O192" s="2" t="s">
        <v>3471</v>
      </c>
      <c r="P192" s="2" t="s">
        <v>3478</v>
      </c>
      <c r="Q192" s="2" t="s">
        <v>2932</v>
      </c>
      <c r="R192" s="120" t="s">
        <v>690</v>
      </c>
      <c r="S192" s="120" t="s">
        <v>2932</v>
      </c>
      <c r="T192" s="120" t="s">
        <v>690</v>
      </c>
      <c r="U192" s="120" t="s">
        <v>692</v>
      </c>
      <c r="V192" s="120" t="s">
        <v>2031</v>
      </c>
      <c r="W192" s="90" t="s">
        <v>3479</v>
      </c>
      <c r="X192" s="120">
        <v>3</v>
      </c>
      <c r="Y192" s="118" t="s">
        <v>2090</v>
      </c>
      <c r="Z192" s="120" t="s">
        <v>2090</v>
      </c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9"/>
    </row>
    <row r="193" spans="1:137" s="12" customFormat="1" ht="25.5">
      <c r="A193" s="2">
        <v>5</v>
      </c>
      <c r="B193" s="117" t="s">
        <v>2348</v>
      </c>
      <c r="C193" s="118"/>
      <c r="D193" s="118" t="s">
        <v>2090</v>
      </c>
      <c r="E193" s="118" t="s">
        <v>2090</v>
      </c>
      <c r="F193" s="118" t="s">
        <v>2090</v>
      </c>
      <c r="G193" s="118">
        <v>1978</v>
      </c>
      <c r="H193" s="87">
        <v>44643.09</v>
      </c>
      <c r="I193" s="2" t="s">
        <v>47</v>
      </c>
      <c r="J193" s="121" t="s">
        <v>2641</v>
      </c>
      <c r="K193" s="118" t="s">
        <v>681</v>
      </c>
      <c r="L193" s="120" t="s">
        <v>2925</v>
      </c>
      <c r="M193" s="120" t="s">
        <v>2335</v>
      </c>
      <c r="N193" s="118" t="s">
        <v>2649</v>
      </c>
      <c r="O193" s="2" t="s">
        <v>3471</v>
      </c>
      <c r="P193" s="2" t="s">
        <v>3480</v>
      </c>
      <c r="Q193" s="2" t="s">
        <v>691</v>
      </c>
      <c r="R193" s="120" t="s">
        <v>690</v>
      </c>
      <c r="S193" s="120" t="s">
        <v>692</v>
      </c>
      <c r="T193" s="120" t="s">
        <v>692</v>
      </c>
      <c r="U193" s="120" t="s">
        <v>692</v>
      </c>
      <c r="V193" s="120" t="s">
        <v>692</v>
      </c>
      <c r="W193" s="90" t="s">
        <v>3115</v>
      </c>
      <c r="X193" s="120" t="s">
        <v>3115</v>
      </c>
      <c r="Y193" s="118" t="s">
        <v>2328</v>
      </c>
      <c r="Z193" s="120" t="s">
        <v>2090</v>
      </c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9"/>
    </row>
    <row r="194" spans="1:137" s="12" customFormat="1" ht="25.5">
      <c r="A194" s="2">
        <v>6</v>
      </c>
      <c r="B194" s="117" t="s">
        <v>3514</v>
      </c>
      <c r="C194" s="118"/>
      <c r="D194" s="118" t="s">
        <v>2328</v>
      </c>
      <c r="E194" s="118" t="s">
        <v>2090</v>
      </c>
      <c r="F194" s="118" t="s">
        <v>2090</v>
      </c>
      <c r="G194" s="118">
        <v>1978</v>
      </c>
      <c r="H194" s="108">
        <v>30578.34</v>
      </c>
      <c r="I194" s="2" t="s">
        <v>47</v>
      </c>
      <c r="J194" s="121" t="s">
        <v>2642</v>
      </c>
      <c r="K194" s="118" t="s">
        <v>681</v>
      </c>
      <c r="L194" s="120" t="s">
        <v>2925</v>
      </c>
      <c r="M194" s="120" t="s">
        <v>2286</v>
      </c>
      <c r="N194" s="118" t="s">
        <v>2029</v>
      </c>
      <c r="O194" s="2" t="s">
        <v>3471</v>
      </c>
      <c r="P194" s="2" t="s">
        <v>3481</v>
      </c>
      <c r="Q194" s="2" t="s">
        <v>691</v>
      </c>
      <c r="R194" s="120" t="s">
        <v>690</v>
      </c>
      <c r="S194" s="120" t="s">
        <v>690</v>
      </c>
      <c r="T194" s="120" t="s">
        <v>690</v>
      </c>
      <c r="U194" s="120" t="s">
        <v>3482</v>
      </c>
      <c r="V194" s="120" t="s">
        <v>2031</v>
      </c>
      <c r="W194" s="90" t="s">
        <v>3483</v>
      </c>
      <c r="X194" s="120">
        <v>1</v>
      </c>
      <c r="Y194" s="118" t="s">
        <v>2090</v>
      </c>
      <c r="Z194" s="120" t="s">
        <v>2090</v>
      </c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9"/>
    </row>
    <row r="195" spans="1:137" s="12" customFormat="1" ht="51">
      <c r="A195" s="2">
        <v>7</v>
      </c>
      <c r="B195" s="117" t="s">
        <v>3513</v>
      </c>
      <c r="C195" s="118"/>
      <c r="D195" s="118" t="s">
        <v>2328</v>
      </c>
      <c r="E195" s="118" t="s">
        <v>2090</v>
      </c>
      <c r="F195" s="118" t="s">
        <v>2090</v>
      </c>
      <c r="G195" s="118">
        <v>1978</v>
      </c>
      <c r="H195" s="87">
        <v>80119.07</v>
      </c>
      <c r="I195" s="2" t="s">
        <v>47</v>
      </c>
      <c r="J195" s="121" t="s">
        <v>2643</v>
      </c>
      <c r="K195" s="118" t="s">
        <v>681</v>
      </c>
      <c r="L195" s="120" t="s">
        <v>2925</v>
      </c>
      <c r="M195" s="120" t="s">
        <v>2286</v>
      </c>
      <c r="N195" s="118" t="s">
        <v>2029</v>
      </c>
      <c r="O195" s="2" t="s">
        <v>3471</v>
      </c>
      <c r="P195" s="2" t="s">
        <v>3485</v>
      </c>
      <c r="Q195" s="2" t="s">
        <v>691</v>
      </c>
      <c r="R195" s="120" t="s">
        <v>690</v>
      </c>
      <c r="S195" s="120" t="s">
        <v>690</v>
      </c>
      <c r="T195" s="120" t="s">
        <v>690</v>
      </c>
      <c r="U195" s="120" t="s">
        <v>692</v>
      </c>
      <c r="V195" s="120" t="s">
        <v>2031</v>
      </c>
      <c r="W195" s="90" t="s">
        <v>3486</v>
      </c>
      <c r="X195" s="120">
        <v>1</v>
      </c>
      <c r="Y195" s="118" t="s">
        <v>835</v>
      </c>
      <c r="Z195" s="120" t="s">
        <v>2090</v>
      </c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9"/>
    </row>
    <row r="196" spans="1:137" s="12" customFormat="1" ht="25.5">
      <c r="A196" s="2">
        <v>8</v>
      </c>
      <c r="B196" s="117" t="s">
        <v>1491</v>
      </c>
      <c r="C196" s="118"/>
      <c r="D196" s="118" t="s">
        <v>2328</v>
      </c>
      <c r="E196" s="118" t="s">
        <v>2090</v>
      </c>
      <c r="F196" s="118" t="s">
        <v>2090</v>
      </c>
      <c r="G196" s="118">
        <v>1978</v>
      </c>
      <c r="H196" s="87">
        <v>632.08</v>
      </c>
      <c r="I196" s="2" t="s">
        <v>47</v>
      </c>
      <c r="J196" s="121" t="s">
        <v>2644</v>
      </c>
      <c r="K196" s="118" t="s">
        <v>681</v>
      </c>
      <c r="L196" s="120" t="s">
        <v>2925</v>
      </c>
      <c r="M196" s="120" t="s">
        <v>2286</v>
      </c>
      <c r="N196" s="118" t="s">
        <v>2029</v>
      </c>
      <c r="O196" s="2" t="s">
        <v>3471</v>
      </c>
      <c r="P196" s="2" t="s">
        <v>3484</v>
      </c>
      <c r="Q196" s="2" t="s">
        <v>1028</v>
      </c>
      <c r="R196" s="120" t="s">
        <v>690</v>
      </c>
      <c r="S196" s="120" t="s">
        <v>692</v>
      </c>
      <c r="T196" s="120" t="s">
        <v>690</v>
      </c>
      <c r="U196" s="120" t="s">
        <v>692</v>
      </c>
      <c r="V196" s="120" t="s">
        <v>690</v>
      </c>
      <c r="W196" s="118" t="s">
        <v>3487</v>
      </c>
      <c r="X196" s="120">
        <v>1</v>
      </c>
      <c r="Y196" s="118" t="s">
        <v>2090</v>
      </c>
      <c r="Z196" s="120" t="s">
        <v>2090</v>
      </c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9"/>
    </row>
    <row r="197" spans="1:137" s="12" customFormat="1" ht="25.5">
      <c r="A197" s="2">
        <v>9</v>
      </c>
      <c r="B197" s="117" t="s">
        <v>1492</v>
      </c>
      <c r="C197" s="118"/>
      <c r="D197" s="118" t="s">
        <v>2328</v>
      </c>
      <c r="E197" s="118" t="s">
        <v>2090</v>
      </c>
      <c r="F197" s="118" t="s">
        <v>2090</v>
      </c>
      <c r="G197" s="118">
        <v>1983</v>
      </c>
      <c r="H197" s="108">
        <v>96146.99</v>
      </c>
      <c r="I197" s="2" t="s">
        <v>47</v>
      </c>
      <c r="J197" s="121" t="s">
        <v>2645</v>
      </c>
      <c r="K197" s="118" t="s">
        <v>681</v>
      </c>
      <c r="L197" s="118" t="s">
        <v>2650</v>
      </c>
      <c r="M197" s="118" t="s">
        <v>2286</v>
      </c>
      <c r="N197" s="118" t="s">
        <v>2029</v>
      </c>
      <c r="O197" s="2" t="s">
        <v>3471</v>
      </c>
      <c r="P197" s="2"/>
      <c r="Q197" s="2"/>
      <c r="R197" s="120" t="s">
        <v>690</v>
      </c>
      <c r="S197" s="120" t="s">
        <v>2652</v>
      </c>
      <c r="T197" s="120" t="s">
        <v>2652</v>
      </c>
      <c r="U197" s="120" t="s">
        <v>2280</v>
      </c>
      <c r="V197" s="120" t="s">
        <v>2651</v>
      </c>
      <c r="W197" s="118"/>
      <c r="X197" s="120" t="s">
        <v>2653</v>
      </c>
      <c r="Y197" s="118"/>
      <c r="Z197" s="120" t="s">
        <v>692</v>
      </c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9"/>
    </row>
    <row r="198" spans="1:137" s="12" customFormat="1" ht="25.5">
      <c r="A198" s="2">
        <v>10</v>
      </c>
      <c r="B198" s="117" t="s">
        <v>1493</v>
      </c>
      <c r="C198" s="118"/>
      <c r="D198" s="118" t="s">
        <v>2328</v>
      </c>
      <c r="E198" s="118" t="s">
        <v>2090</v>
      </c>
      <c r="F198" s="118" t="s">
        <v>2090</v>
      </c>
      <c r="G198" s="118">
        <v>1988</v>
      </c>
      <c r="H198" s="87">
        <v>56115.86</v>
      </c>
      <c r="I198" s="2" t="s">
        <v>47</v>
      </c>
      <c r="J198" s="121" t="s">
        <v>2646</v>
      </c>
      <c r="K198" s="118" t="s">
        <v>681</v>
      </c>
      <c r="L198" s="118" t="s">
        <v>692</v>
      </c>
      <c r="M198" s="118" t="s">
        <v>692</v>
      </c>
      <c r="N198" s="118" t="s">
        <v>692</v>
      </c>
      <c r="O198" s="2" t="s">
        <v>3471</v>
      </c>
      <c r="P198" s="2"/>
      <c r="Q198" s="2"/>
      <c r="R198" s="120" t="s">
        <v>2652</v>
      </c>
      <c r="S198" s="120" t="s">
        <v>2652</v>
      </c>
      <c r="T198" s="120" t="s">
        <v>2652</v>
      </c>
      <c r="U198" s="120" t="s">
        <v>2280</v>
      </c>
      <c r="V198" s="120" t="s">
        <v>2651</v>
      </c>
      <c r="W198" s="118"/>
      <c r="X198" s="120" t="s">
        <v>692</v>
      </c>
      <c r="Y198" s="118"/>
      <c r="Z198" s="120" t="s">
        <v>692</v>
      </c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9"/>
    </row>
    <row r="199" spans="1:137" s="59" customFormat="1" ht="12.75">
      <c r="A199" s="717" t="s">
        <v>683</v>
      </c>
      <c r="B199" s="717"/>
      <c r="C199" s="717"/>
      <c r="D199" s="72"/>
      <c r="E199" s="72"/>
      <c r="F199" s="72"/>
      <c r="G199" s="73"/>
      <c r="H199" s="74">
        <f>SUM(H189:H198)</f>
        <v>2025119.1800000004</v>
      </c>
      <c r="I199" s="58"/>
      <c r="J199" s="71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300"/>
    </row>
    <row r="200" spans="1:137" s="12" customFormat="1" ht="12.75">
      <c r="A200" s="716" t="s">
        <v>3</v>
      </c>
      <c r="B200" s="716"/>
      <c r="C200" s="716"/>
      <c r="D200" s="716"/>
      <c r="E200" s="716"/>
      <c r="F200" s="716"/>
      <c r="G200" s="716"/>
      <c r="H200" s="716"/>
      <c r="I200" s="716"/>
      <c r="J200" s="718"/>
      <c r="K200" s="718"/>
      <c r="L200" s="44"/>
      <c r="M200" s="718"/>
      <c r="N200" s="718"/>
      <c r="O200" s="718"/>
      <c r="P200" s="718"/>
      <c r="Q200" s="44"/>
      <c r="R200" s="718"/>
      <c r="S200" s="718"/>
      <c r="T200" s="718"/>
      <c r="U200" s="718"/>
      <c r="V200" s="44"/>
      <c r="W200" s="44"/>
      <c r="X200" s="44"/>
      <c r="Y200" s="44"/>
      <c r="Z200" s="44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9"/>
    </row>
    <row r="201" spans="1:137" s="12" customFormat="1" ht="63.75">
      <c r="A201" s="2">
        <v>1</v>
      </c>
      <c r="B201" s="10" t="s">
        <v>199</v>
      </c>
      <c r="C201" s="2" t="s">
        <v>2875</v>
      </c>
      <c r="D201" s="2" t="s">
        <v>1773</v>
      </c>
      <c r="E201" s="2" t="s">
        <v>2907</v>
      </c>
      <c r="F201" s="2" t="s">
        <v>2268</v>
      </c>
      <c r="G201" s="2">
        <v>1930</v>
      </c>
      <c r="H201" s="152">
        <v>949800</v>
      </c>
      <c r="I201" s="2" t="s">
        <v>158</v>
      </c>
      <c r="J201" s="88" t="s">
        <v>48</v>
      </c>
      <c r="K201" s="2" t="s">
        <v>2269</v>
      </c>
      <c r="L201" s="2"/>
      <c r="M201" s="2"/>
      <c r="N201" s="2"/>
      <c r="O201" s="2" t="s">
        <v>2270</v>
      </c>
      <c r="P201" s="145" t="s">
        <v>4368</v>
      </c>
      <c r="Q201" s="2" t="s">
        <v>1009</v>
      </c>
      <c r="R201" s="2" t="s">
        <v>1009</v>
      </c>
      <c r="S201" s="2" t="s">
        <v>1009</v>
      </c>
      <c r="T201" s="2" t="s">
        <v>1009</v>
      </c>
      <c r="U201" s="2" t="s">
        <v>750</v>
      </c>
      <c r="V201" s="2" t="s">
        <v>1009</v>
      </c>
      <c r="W201" s="2" t="s">
        <v>2271</v>
      </c>
      <c r="X201" s="2" t="s">
        <v>2272</v>
      </c>
      <c r="Y201" s="2" t="s">
        <v>1773</v>
      </c>
      <c r="Z201" s="2" t="s">
        <v>2907</v>
      </c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9"/>
    </row>
    <row r="202" spans="1:137" s="59" customFormat="1" ht="12.75">
      <c r="A202" s="717" t="s">
        <v>683</v>
      </c>
      <c r="B202" s="717"/>
      <c r="C202" s="717"/>
      <c r="D202" s="72"/>
      <c r="E202" s="72"/>
      <c r="F202" s="72"/>
      <c r="G202" s="73"/>
      <c r="H202" s="74">
        <v>949800</v>
      </c>
      <c r="I202" s="58"/>
      <c r="J202" s="71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300"/>
    </row>
    <row r="203" spans="1:137" s="12" customFormat="1" ht="12.75">
      <c r="A203" s="716" t="s">
        <v>1753</v>
      </c>
      <c r="B203" s="716"/>
      <c r="C203" s="716"/>
      <c r="D203" s="716"/>
      <c r="E203" s="716"/>
      <c r="F203" s="716"/>
      <c r="G203" s="716"/>
      <c r="H203" s="716"/>
      <c r="I203" s="716"/>
      <c r="J203" s="718"/>
      <c r="K203" s="718"/>
      <c r="L203" s="44"/>
      <c r="M203" s="718"/>
      <c r="N203" s="718"/>
      <c r="O203" s="718"/>
      <c r="P203" s="718"/>
      <c r="Q203" s="44"/>
      <c r="R203" s="718"/>
      <c r="S203" s="718"/>
      <c r="T203" s="718"/>
      <c r="U203" s="718"/>
      <c r="V203" s="44"/>
      <c r="W203" s="44"/>
      <c r="X203" s="44"/>
      <c r="Y203" s="44"/>
      <c r="Z203" s="44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9"/>
    </row>
    <row r="204" spans="1:137" s="12" customFormat="1" ht="74.25" customHeight="1">
      <c r="A204" s="2">
        <v>1</v>
      </c>
      <c r="B204" s="10" t="s">
        <v>2878</v>
      </c>
      <c r="C204" s="2" t="s">
        <v>2877</v>
      </c>
      <c r="D204" s="2" t="s">
        <v>2328</v>
      </c>
      <c r="E204" s="2" t="s">
        <v>2330</v>
      </c>
      <c r="F204" s="2" t="s">
        <v>2879</v>
      </c>
      <c r="G204" s="2" t="s">
        <v>2880</v>
      </c>
      <c r="H204" s="700">
        <v>688000</v>
      </c>
      <c r="I204" s="2" t="s">
        <v>158</v>
      </c>
      <c r="J204" s="140" t="s">
        <v>3336</v>
      </c>
      <c r="K204" s="2" t="s">
        <v>310</v>
      </c>
      <c r="L204" s="2" t="s">
        <v>2881</v>
      </c>
      <c r="M204" s="2" t="s">
        <v>2882</v>
      </c>
      <c r="N204" s="2" t="s">
        <v>2883</v>
      </c>
      <c r="O204" s="2" t="s">
        <v>2884</v>
      </c>
      <c r="P204" s="141" t="s">
        <v>4253</v>
      </c>
      <c r="Q204" s="2" t="s">
        <v>2857</v>
      </c>
      <c r="R204" s="2" t="s">
        <v>2857</v>
      </c>
      <c r="S204" s="2" t="s">
        <v>2031</v>
      </c>
      <c r="T204" s="2" t="s">
        <v>2857</v>
      </c>
      <c r="U204" s="2" t="s">
        <v>692</v>
      </c>
      <c r="V204" s="2" t="s">
        <v>2031</v>
      </c>
      <c r="W204" s="2">
        <v>235.4</v>
      </c>
      <c r="X204" s="2">
        <v>2</v>
      </c>
      <c r="Y204" s="2" t="s">
        <v>2328</v>
      </c>
      <c r="Z204" s="2" t="s">
        <v>2090</v>
      </c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9"/>
    </row>
    <row r="205" spans="1:137" s="59" customFormat="1" ht="12.75">
      <c r="A205" s="717" t="s">
        <v>683</v>
      </c>
      <c r="B205" s="717"/>
      <c r="C205" s="717"/>
      <c r="D205" s="72"/>
      <c r="E205" s="72"/>
      <c r="F205" s="72"/>
      <c r="G205" s="73"/>
      <c r="H205" s="74">
        <f>SUM(H204)</f>
        <v>688000</v>
      </c>
      <c r="I205" s="58"/>
      <c r="J205" s="71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300"/>
    </row>
    <row r="206" spans="1:137" s="12" customFormat="1" ht="12.75">
      <c r="A206" s="716" t="s">
        <v>1754</v>
      </c>
      <c r="B206" s="716"/>
      <c r="C206" s="716"/>
      <c r="D206" s="716"/>
      <c r="E206" s="716"/>
      <c r="F206" s="716"/>
      <c r="G206" s="716"/>
      <c r="H206" s="716"/>
      <c r="I206" s="716"/>
      <c r="J206" s="718"/>
      <c r="K206" s="718"/>
      <c r="L206" s="44"/>
      <c r="M206" s="718"/>
      <c r="N206" s="718"/>
      <c r="O206" s="718"/>
      <c r="P206" s="718"/>
      <c r="Q206" s="44"/>
      <c r="R206" s="718"/>
      <c r="S206" s="718"/>
      <c r="T206" s="718"/>
      <c r="U206" s="718"/>
      <c r="V206" s="44"/>
      <c r="W206" s="44"/>
      <c r="X206" s="44"/>
      <c r="Y206" s="44"/>
      <c r="Z206" s="44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9"/>
    </row>
    <row r="207" spans="1:137" s="12" customFormat="1" ht="51">
      <c r="A207" s="2">
        <v>1</v>
      </c>
      <c r="B207" s="10" t="s">
        <v>161</v>
      </c>
      <c r="C207" s="2" t="s">
        <v>162</v>
      </c>
      <c r="D207" s="123" t="s">
        <v>1773</v>
      </c>
      <c r="E207" s="123" t="s">
        <v>2907</v>
      </c>
      <c r="F207" s="123" t="s">
        <v>2907</v>
      </c>
      <c r="G207" s="123">
        <v>1988</v>
      </c>
      <c r="H207" s="125">
        <v>1643766.28</v>
      </c>
      <c r="I207" s="2" t="s">
        <v>47</v>
      </c>
      <c r="J207" s="150" t="s">
        <v>662</v>
      </c>
      <c r="K207" s="123" t="s">
        <v>663</v>
      </c>
      <c r="L207" s="123" t="s">
        <v>2156</v>
      </c>
      <c r="M207" s="123" t="s">
        <v>2157</v>
      </c>
      <c r="N207" s="123" t="s">
        <v>2158</v>
      </c>
      <c r="O207" s="123" t="s">
        <v>2159</v>
      </c>
      <c r="P207" s="123"/>
      <c r="Q207" s="123" t="s">
        <v>690</v>
      </c>
      <c r="R207" s="123" t="s">
        <v>690</v>
      </c>
      <c r="S207" s="123" t="s">
        <v>690</v>
      </c>
      <c r="T207" s="123" t="s">
        <v>690</v>
      </c>
      <c r="U207" s="123" t="s">
        <v>690</v>
      </c>
      <c r="V207" s="123" t="s">
        <v>306</v>
      </c>
      <c r="W207" s="312">
        <v>2481.8</v>
      </c>
      <c r="X207" s="123">
        <v>2</v>
      </c>
      <c r="Y207" s="123" t="s">
        <v>2328</v>
      </c>
      <c r="Z207" s="123" t="s">
        <v>2090</v>
      </c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9"/>
    </row>
    <row r="208" spans="1:137" s="12" customFormat="1" ht="102">
      <c r="A208" s="2">
        <v>2</v>
      </c>
      <c r="B208" s="10" t="s">
        <v>3936</v>
      </c>
      <c r="C208" s="2" t="s">
        <v>163</v>
      </c>
      <c r="D208" s="123" t="s">
        <v>1773</v>
      </c>
      <c r="E208" s="123" t="s">
        <v>2907</v>
      </c>
      <c r="F208" s="123" t="s">
        <v>2907</v>
      </c>
      <c r="G208" s="2">
        <v>2005</v>
      </c>
      <c r="H208" s="87">
        <v>203710.15</v>
      </c>
      <c r="I208" s="2" t="s">
        <v>47</v>
      </c>
      <c r="J208" s="89" t="s">
        <v>2280</v>
      </c>
      <c r="K208" s="2" t="s">
        <v>664</v>
      </c>
      <c r="L208" s="2" t="s">
        <v>2160</v>
      </c>
      <c r="M208" s="2"/>
      <c r="N208" s="2" t="s">
        <v>482</v>
      </c>
      <c r="O208" s="2" t="s">
        <v>483</v>
      </c>
      <c r="P208" s="2" t="s">
        <v>692</v>
      </c>
      <c r="Q208" s="2" t="s">
        <v>690</v>
      </c>
      <c r="R208" s="2" t="s">
        <v>690</v>
      </c>
      <c r="S208" s="2" t="s">
        <v>690</v>
      </c>
      <c r="T208" s="2" t="s">
        <v>690</v>
      </c>
      <c r="U208" s="2" t="s">
        <v>2280</v>
      </c>
      <c r="V208" s="2" t="s">
        <v>690</v>
      </c>
      <c r="W208" s="2">
        <v>30.8</v>
      </c>
      <c r="X208" s="2">
        <v>1</v>
      </c>
      <c r="Y208" s="2" t="s">
        <v>2777</v>
      </c>
      <c r="Z208" s="2" t="s">
        <v>2907</v>
      </c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9"/>
    </row>
    <row r="209" spans="1:137" s="12" customFormat="1" ht="102">
      <c r="A209" s="2">
        <v>3</v>
      </c>
      <c r="B209" s="10" t="s">
        <v>3936</v>
      </c>
      <c r="C209" s="2" t="s">
        <v>163</v>
      </c>
      <c r="D209" s="123" t="s">
        <v>1773</v>
      </c>
      <c r="E209" s="123" t="s">
        <v>2907</v>
      </c>
      <c r="F209" s="123" t="s">
        <v>2907</v>
      </c>
      <c r="G209" s="2">
        <v>2007</v>
      </c>
      <c r="H209" s="87">
        <v>425347.05</v>
      </c>
      <c r="I209" s="2" t="s">
        <v>47</v>
      </c>
      <c r="J209" s="89" t="s">
        <v>2280</v>
      </c>
      <c r="K209" s="2" t="s">
        <v>665</v>
      </c>
      <c r="L209" s="2" t="s">
        <v>2160</v>
      </c>
      <c r="M209" s="2"/>
      <c r="N209" s="2" t="s">
        <v>482</v>
      </c>
      <c r="O209" s="2" t="s">
        <v>483</v>
      </c>
      <c r="P209" s="2" t="s">
        <v>692</v>
      </c>
      <c r="Q209" s="2" t="s">
        <v>690</v>
      </c>
      <c r="R209" s="2" t="s">
        <v>689</v>
      </c>
      <c r="S209" s="2" t="s">
        <v>690</v>
      </c>
      <c r="T209" s="2" t="s">
        <v>690</v>
      </c>
      <c r="U209" s="2" t="s">
        <v>2280</v>
      </c>
      <c r="V209" s="2" t="s">
        <v>689</v>
      </c>
      <c r="W209" s="2">
        <v>30.8</v>
      </c>
      <c r="X209" s="2">
        <v>1</v>
      </c>
      <c r="Y209" s="2" t="s">
        <v>2777</v>
      </c>
      <c r="Z209" s="2" t="s">
        <v>2907</v>
      </c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9"/>
    </row>
    <row r="210" spans="1:137" s="12" customFormat="1" ht="102">
      <c r="A210" s="2">
        <v>4</v>
      </c>
      <c r="B210" s="10" t="s">
        <v>3936</v>
      </c>
      <c r="C210" s="2" t="s">
        <v>163</v>
      </c>
      <c r="D210" s="123" t="s">
        <v>164</v>
      </c>
      <c r="E210" s="123" t="s">
        <v>2907</v>
      </c>
      <c r="F210" s="123" t="s">
        <v>2907</v>
      </c>
      <c r="G210" s="2">
        <v>2011</v>
      </c>
      <c r="H210" s="87">
        <v>284616.93</v>
      </c>
      <c r="I210" s="2" t="s">
        <v>47</v>
      </c>
      <c r="J210" s="89" t="s">
        <v>2280</v>
      </c>
      <c r="K210" s="2" t="s">
        <v>308</v>
      </c>
      <c r="L210" s="2" t="s">
        <v>2160</v>
      </c>
      <c r="M210" s="2"/>
      <c r="N210" s="2" t="s">
        <v>482</v>
      </c>
      <c r="O210" s="2" t="s">
        <v>483</v>
      </c>
      <c r="P210" s="2" t="s">
        <v>692</v>
      </c>
      <c r="Q210" s="2" t="s">
        <v>689</v>
      </c>
      <c r="R210" s="2" t="s">
        <v>689</v>
      </c>
      <c r="S210" s="2" t="s">
        <v>690</v>
      </c>
      <c r="T210" s="2" t="s">
        <v>690</v>
      </c>
      <c r="U210" s="2" t="s">
        <v>2280</v>
      </c>
      <c r="V210" s="2" t="s">
        <v>689</v>
      </c>
      <c r="W210" s="2">
        <v>30.8</v>
      </c>
      <c r="X210" s="2">
        <v>1</v>
      </c>
      <c r="Y210" s="2" t="s">
        <v>2777</v>
      </c>
      <c r="Z210" s="2" t="s">
        <v>2907</v>
      </c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9"/>
    </row>
    <row r="211" spans="1:137" s="12" customFormat="1" ht="72" customHeight="1">
      <c r="A211" s="2">
        <v>5</v>
      </c>
      <c r="B211" s="10" t="s">
        <v>165</v>
      </c>
      <c r="C211" s="2" t="s">
        <v>163</v>
      </c>
      <c r="D211" s="123" t="s">
        <v>1773</v>
      </c>
      <c r="E211" s="123" t="s">
        <v>2907</v>
      </c>
      <c r="F211" s="123" t="s">
        <v>2907</v>
      </c>
      <c r="G211" s="2">
        <v>2009</v>
      </c>
      <c r="H211" s="87">
        <v>1163919.95</v>
      </c>
      <c r="I211" s="2" t="s">
        <v>47</v>
      </c>
      <c r="J211" s="89" t="s">
        <v>309</v>
      </c>
      <c r="K211" s="2" t="s">
        <v>665</v>
      </c>
      <c r="L211" s="2" t="s">
        <v>484</v>
      </c>
      <c r="M211" s="2"/>
      <c r="N211" s="2" t="s">
        <v>485</v>
      </c>
      <c r="O211" s="2" t="s">
        <v>486</v>
      </c>
      <c r="P211" s="2" t="s">
        <v>692</v>
      </c>
      <c r="Q211" s="2" t="s">
        <v>689</v>
      </c>
      <c r="R211" s="2" t="s">
        <v>689</v>
      </c>
      <c r="S211" s="2" t="s">
        <v>689</v>
      </c>
      <c r="T211" s="2" t="s">
        <v>689</v>
      </c>
      <c r="U211" s="2" t="s">
        <v>2280</v>
      </c>
      <c r="V211" s="2" t="s">
        <v>689</v>
      </c>
      <c r="W211" s="2">
        <v>106</v>
      </c>
      <c r="X211" s="2">
        <v>1</v>
      </c>
      <c r="Y211" s="2" t="s">
        <v>2777</v>
      </c>
      <c r="Z211" s="2" t="s">
        <v>2907</v>
      </c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9"/>
    </row>
    <row r="212" spans="1:137" s="12" customFormat="1" ht="38.25">
      <c r="A212" s="2">
        <v>6</v>
      </c>
      <c r="B212" s="10" t="s">
        <v>166</v>
      </c>
      <c r="C212" s="2" t="s">
        <v>167</v>
      </c>
      <c r="D212" s="123" t="s">
        <v>1773</v>
      </c>
      <c r="E212" s="123" t="s">
        <v>2907</v>
      </c>
      <c r="F212" s="123" t="s">
        <v>2907</v>
      </c>
      <c r="G212" s="2">
        <v>2005</v>
      </c>
      <c r="H212" s="87">
        <v>1197824.63</v>
      </c>
      <c r="I212" s="2" t="s">
        <v>47</v>
      </c>
      <c r="J212" s="89"/>
      <c r="K212" s="2" t="s">
        <v>1479</v>
      </c>
      <c r="L212" s="2" t="s">
        <v>487</v>
      </c>
      <c r="M212" s="2"/>
      <c r="N212" s="2"/>
      <c r="O212" s="2" t="s">
        <v>486</v>
      </c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9"/>
    </row>
    <row r="213" spans="1:137" s="12" customFormat="1" ht="51">
      <c r="A213" s="2">
        <v>7</v>
      </c>
      <c r="B213" s="10" t="s">
        <v>168</v>
      </c>
      <c r="C213" s="2" t="s">
        <v>167</v>
      </c>
      <c r="D213" s="123" t="s">
        <v>1773</v>
      </c>
      <c r="E213" s="123" t="s">
        <v>2907</v>
      </c>
      <c r="F213" s="123" t="s">
        <v>2907</v>
      </c>
      <c r="G213" s="2">
        <v>2008</v>
      </c>
      <c r="H213" s="87">
        <v>2029050.24</v>
      </c>
      <c r="I213" s="2" t="s">
        <v>47</v>
      </c>
      <c r="J213" s="89"/>
      <c r="K213" s="2" t="s">
        <v>1480</v>
      </c>
      <c r="L213" s="2" t="s">
        <v>487</v>
      </c>
      <c r="M213" s="2"/>
      <c r="N213" s="2"/>
      <c r="O213" s="2" t="s">
        <v>486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9"/>
    </row>
    <row r="214" spans="1:137" s="12" customFormat="1" ht="38.25">
      <c r="A214" s="2">
        <v>8</v>
      </c>
      <c r="B214" s="10" t="s">
        <v>169</v>
      </c>
      <c r="C214" s="2" t="s">
        <v>167</v>
      </c>
      <c r="D214" s="123" t="s">
        <v>1773</v>
      </c>
      <c r="E214" s="123" t="s">
        <v>2907</v>
      </c>
      <c r="F214" s="123" t="s">
        <v>2907</v>
      </c>
      <c r="G214" s="2">
        <v>2011</v>
      </c>
      <c r="H214" s="87">
        <v>2486453.34</v>
      </c>
      <c r="I214" s="2" t="s">
        <v>47</v>
      </c>
      <c r="J214" s="89"/>
      <c r="K214" s="2" t="s">
        <v>1481</v>
      </c>
      <c r="L214" s="2" t="s">
        <v>487</v>
      </c>
      <c r="M214" s="2"/>
      <c r="N214" s="2"/>
      <c r="O214" s="2" t="s">
        <v>486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9"/>
    </row>
    <row r="215" spans="1:137" s="12" customFormat="1" ht="38.25">
      <c r="A215" s="2">
        <v>9</v>
      </c>
      <c r="B215" s="10" t="s">
        <v>170</v>
      </c>
      <c r="C215" s="2" t="s">
        <v>171</v>
      </c>
      <c r="D215" s="123" t="s">
        <v>1773</v>
      </c>
      <c r="E215" s="123" t="s">
        <v>2907</v>
      </c>
      <c r="F215" s="123" t="s">
        <v>2907</v>
      </c>
      <c r="G215" s="2">
        <v>2005</v>
      </c>
      <c r="H215" s="87">
        <v>29419</v>
      </c>
      <c r="I215" s="2" t="s">
        <v>47</v>
      </c>
      <c r="J215" s="89"/>
      <c r="K215" s="2" t="s">
        <v>1482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9"/>
    </row>
    <row r="216" spans="1:137" s="12" customFormat="1" ht="38.25">
      <c r="A216" s="2">
        <v>10</v>
      </c>
      <c r="B216" s="10" t="s">
        <v>172</v>
      </c>
      <c r="C216" s="2" t="s">
        <v>171</v>
      </c>
      <c r="D216" s="123" t="s">
        <v>1773</v>
      </c>
      <c r="E216" s="123" t="s">
        <v>2907</v>
      </c>
      <c r="F216" s="123" t="s">
        <v>2907</v>
      </c>
      <c r="G216" s="2">
        <v>2005</v>
      </c>
      <c r="H216" s="87">
        <v>18736</v>
      </c>
      <c r="I216" s="2" t="s">
        <v>47</v>
      </c>
      <c r="J216" s="89"/>
      <c r="K216" s="2" t="s">
        <v>1482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9"/>
    </row>
    <row r="217" spans="1:137" s="12" customFormat="1" ht="38.25">
      <c r="A217" s="2">
        <v>11</v>
      </c>
      <c r="B217" s="10" t="s">
        <v>173</v>
      </c>
      <c r="C217" s="2" t="s">
        <v>171</v>
      </c>
      <c r="D217" s="123" t="s">
        <v>1773</v>
      </c>
      <c r="E217" s="123" t="s">
        <v>2907</v>
      </c>
      <c r="F217" s="123" t="s">
        <v>2907</v>
      </c>
      <c r="G217" s="2">
        <v>2011</v>
      </c>
      <c r="H217" s="87">
        <v>58903.86</v>
      </c>
      <c r="I217" s="2" t="s">
        <v>47</v>
      </c>
      <c r="J217" s="89"/>
      <c r="K217" s="2" t="s">
        <v>1483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9"/>
    </row>
    <row r="218" spans="1:137" s="12" customFormat="1" ht="38.25">
      <c r="A218" s="2">
        <v>12</v>
      </c>
      <c r="B218" s="10" t="s">
        <v>172</v>
      </c>
      <c r="C218" s="2" t="s">
        <v>171</v>
      </c>
      <c r="D218" s="123" t="s">
        <v>1773</v>
      </c>
      <c r="E218" s="123" t="s">
        <v>2907</v>
      </c>
      <c r="F218" s="123" t="s">
        <v>2907</v>
      </c>
      <c r="G218" s="2">
        <v>2011</v>
      </c>
      <c r="H218" s="87">
        <v>28000</v>
      </c>
      <c r="I218" s="2" t="s">
        <v>47</v>
      </c>
      <c r="J218" s="89"/>
      <c r="K218" s="2" t="s">
        <v>1483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9"/>
    </row>
    <row r="219" spans="1:137" s="12" customFormat="1" ht="38.25">
      <c r="A219" s="2">
        <v>13</v>
      </c>
      <c r="B219" s="1" t="s">
        <v>3148</v>
      </c>
      <c r="C219" s="1" t="s">
        <v>171</v>
      </c>
      <c r="D219" s="123" t="s">
        <v>1773</v>
      </c>
      <c r="E219" s="123" t="s">
        <v>2907</v>
      </c>
      <c r="F219" s="123" t="s">
        <v>2907</v>
      </c>
      <c r="G219" s="2">
        <v>2014</v>
      </c>
      <c r="H219" s="108">
        <v>580421</v>
      </c>
      <c r="I219" s="2" t="s">
        <v>47</v>
      </c>
      <c r="K219" s="1" t="s">
        <v>3149</v>
      </c>
      <c r="L219" s="1" t="s">
        <v>3150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9"/>
    </row>
    <row r="220" spans="1:137" s="12" customFormat="1" ht="38.25">
      <c r="A220" s="2">
        <v>14</v>
      </c>
      <c r="B220" s="1" t="s">
        <v>3319</v>
      </c>
      <c r="C220" s="1" t="s">
        <v>171</v>
      </c>
      <c r="D220" s="123" t="s">
        <v>1773</v>
      </c>
      <c r="E220" s="123" t="s">
        <v>2907</v>
      </c>
      <c r="F220" s="123" t="s">
        <v>2907</v>
      </c>
      <c r="G220" s="2">
        <v>2015</v>
      </c>
      <c r="H220" s="108">
        <v>2710740.82</v>
      </c>
      <c r="I220" s="2" t="s">
        <v>47</v>
      </c>
      <c r="K220" s="1" t="s">
        <v>3320</v>
      </c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9"/>
    </row>
    <row r="221" spans="1:137" s="12" customFormat="1" ht="51">
      <c r="A221" s="2">
        <v>15</v>
      </c>
      <c r="B221" s="10" t="s">
        <v>174</v>
      </c>
      <c r="C221" s="2" t="s">
        <v>175</v>
      </c>
      <c r="D221" s="123" t="s">
        <v>1773</v>
      </c>
      <c r="E221" s="123" t="s">
        <v>2907</v>
      </c>
      <c r="F221" s="123" t="s">
        <v>2907</v>
      </c>
      <c r="G221" s="2">
        <v>1985</v>
      </c>
      <c r="H221" s="87">
        <v>300059.11</v>
      </c>
      <c r="I221" s="2" t="s">
        <v>47</v>
      </c>
      <c r="J221" s="89" t="s">
        <v>1484</v>
      </c>
      <c r="K221" s="2" t="s">
        <v>1485</v>
      </c>
      <c r="L221" s="2" t="s">
        <v>2925</v>
      </c>
      <c r="M221" s="2" t="s">
        <v>488</v>
      </c>
      <c r="N221" s="2" t="s">
        <v>489</v>
      </c>
      <c r="O221" s="2"/>
      <c r="P221" s="2" t="s">
        <v>692</v>
      </c>
      <c r="Q221" s="2" t="s">
        <v>691</v>
      </c>
      <c r="R221" s="2" t="s">
        <v>690</v>
      </c>
      <c r="S221" s="2" t="s">
        <v>690</v>
      </c>
      <c r="T221" s="2" t="s">
        <v>690</v>
      </c>
      <c r="U221" s="2" t="s">
        <v>692</v>
      </c>
      <c r="V221" s="2" t="s">
        <v>691</v>
      </c>
      <c r="W221" s="2">
        <v>907.5</v>
      </c>
      <c r="X221" s="2">
        <v>2</v>
      </c>
      <c r="Y221" s="2" t="s">
        <v>1773</v>
      </c>
      <c r="Z221" s="2" t="s">
        <v>2907</v>
      </c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9"/>
    </row>
    <row r="222" spans="1:137" s="12" customFormat="1" ht="51">
      <c r="A222" s="2">
        <v>16</v>
      </c>
      <c r="B222" s="10" t="s">
        <v>176</v>
      </c>
      <c r="C222" s="2" t="s">
        <v>177</v>
      </c>
      <c r="D222" s="123" t="s">
        <v>1773</v>
      </c>
      <c r="E222" s="123" t="s">
        <v>2907</v>
      </c>
      <c r="F222" s="123" t="s">
        <v>2907</v>
      </c>
      <c r="G222" s="2">
        <v>1974</v>
      </c>
      <c r="H222" s="87">
        <v>757962.26</v>
      </c>
      <c r="I222" s="2" t="s">
        <v>47</v>
      </c>
      <c r="J222" s="89" t="s">
        <v>1486</v>
      </c>
      <c r="K222" s="2" t="s">
        <v>1487</v>
      </c>
      <c r="L222" s="2" t="s">
        <v>490</v>
      </c>
      <c r="M222" s="2" t="s">
        <v>491</v>
      </c>
      <c r="N222" s="2" t="s">
        <v>492</v>
      </c>
      <c r="O222" s="2" t="s">
        <v>493</v>
      </c>
      <c r="P222" s="2"/>
      <c r="Q222" s="2" t="s">
        <v>2776</v>
      </c>
      <c r="R222" s="2" t="s">
        <v>690</v>
      </c>
      <c r="S222" s="2" t="s">
        <v>690</v>
      </c>
      <c r="T222" s="2" t="s">
        <v>690</v>
      </c>
      <c r="U222" s="2" t="s">
        <v>692</v>
      </c>
      <c r="V222" s="2" t="s">
        <v>2031</v>
      </c>
      <c r="W222" s="2">
        <v>517</v>
      </c>
      <c r="X222" s="2">
        <v>2</v>
      </c>
      <c r="Y222" s="2" t="s">
        <v>1773</v>
      </c>
      <c r="Z222" s="2" t="s">
        <v>2907</v>
      </c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9"/>
    </row>
    <row r="223" spans="1:137" s="12" customFormat="1" ht="30.75" customHeight="1">
      <c r="A223" s="2">
        <v>17</v>
      </c>
      <c r="B223" s="1" t="s">
        <v>1004</v>
      </c>
      <c r="C223" s="2" t="s">
        <v>216</v>
      </c>
      <c r="D223" s="123" t="s">
        <v>1773</v>
      </c>
      <c r="E223" s="123" t="s">
        <v>2907</v>
      </c>
      <c r="F223" s="123" t="s">
        <v>2907</v>
      </c>
      <c r="G223" s="2">
        <v>2012</v>
      </c>
      <c r="H223" s="108">
        <v>52119.83</v>
      </c>
      <c r="I223" s="2" t="s">
        <v>47</v>
      </c>
      <c r="J223" s="89" t="s">
        <v>1488</v>
      </c>
      <c r="K223" s="2" t="s">
        <v>1005</v>
      </c>
      <c r="L223" s="2" t="s">
        <v>2280</v>
      </c>
      <c r="M223" s="2" t="s">
        <v>2264</v>
      </c>
      <c r="N223" s="2" t="s">
        <v>839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9"/>
    </row>
    <row r="224" spans="1:137" s="12" customFormat="1" ht="25.5">
      <c r="A224" s="2">
        <v>18</v>
      </c>
      <c r="B224" s="10" t="s">
        <v>178</v>
      </c>
      <c r="C224" s="2" t="s">
        <v>179</v>
      </c>
      <c r="D224" s="123" t="s">
        <v>1773</v>
      </c>
      <c r="E224" s="123" t="s">
        <v>2907</v>
      </c>
      <c r="F224" s="123" t="s">
        <v>2907</v>
      </c>
      <c r="G224" s="2">
        <v>2009</v>
      </c>
      <c r="H224" s="294">
        <v>2615279.14</v>
      </c>
      <c r="I224" s="2" t="s">
        <v>47</v>
      </c>
      <c r="J224" s="89" t="s">
        <v>1488</v>
      </c>
      <c r="K224" s="2" t="s">
        <v>1487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9"/>
    </row>
    <row r="225" spans="1:137" s="12" customFormat="1" ht="12.75">
      <c r="A225" s="2">
        <v>19</v>
      </c>
      <c r="B225" s="10" t="s">
        <v>180</v>
      </c>
      <c r="C225" s="2" t="s">
        <v>181</v>
      </c>
      <c r="D225" s="123"/>
      <c r="E225" s="123"/>
      <c r="F225" s="123"/>
      <c r="G225" s="2">
        <v>2010</v>
      </c>
      <c r="H225" s="87">
        <v>1399847.41</v>
      </c>
      <c r="I225" s="2" t="s">
        <v>47</v>
      </c>
      <c r="J225" s="89" t="s">
        <v>1488</v>
      </c>
      <c r="K225" s="2" t="s">
        <v>1487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9"/>
    </row>
    <row r="226" spans="1:137" s="12" customFormat="1" ht="12.75">
      <c r="A226" s="2">
        <v>20</v>
      </c>
      <c r="B226" s="10" t="s">
        <v>182</v>
      </c>
      <c r="C226" s="2" t="s">
        <v>183</v>
      </c>
      <c r="D226" s="123" t="s">
        <v>1773</v>
      </c>
      <c r="E226" s="123" t="s">
        <v>2907</v>
      </c>
      <c r="F226" s="123" t="s">
        <v>2907</v>
      </c>
      <c r="G226" s="2">
        <v>2006</v>
      </c>
      <c r="H226" s="87">
        <v>322063.03</v>
      </c>
      <c r="I226" s="2" t="s">
        <v>47</v>
      </c>
      <c r="J226" s="89" t="s">
        <v>1488</v>
      </c>
      <c r="K226" s="2" t="s">
        <v>1487</v>
      </c>
      <c r="L226" s="2" t="s">
        <v>2925</v>
      </c>
      <c r="M226" s="2"/>
      <c r="N226" s="2"/>
      <c r="O226" s="2"/>
      <c r="P226" s="2"/>
      <c r="Q226" s="2" t="s">
        <v>2776</v>
      </c>
      <c r="R226" s="2" t="s">
        <v>2776</v>
      </c>
      <c r="S226" s="2" t="s">
        <v>692</v>
      </c>
      <c r="T226" s="2" t="s">
        <v>2776</v>
      </c>
      <c r="U226" s="2" t="s">
        <v>692</v>
      </c>
      <c r="V226" s="2" t="s">
        <v>1028</v>
      </c>
      <c r="W226" s="2"/>
      <c r="X226" s="2">
        <v>1</v>
      </c>
      <c r="Y226" s="2" t="s">
        <v>2907</v>
      </c>
      <c r="Z226" s="2" t="s">
        <v>2907</v>
      </c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9"/>
    </row>
    <row r="227" spans="1:137" s="12" customFormat="1" ht="18.75" customHeight="1">
      <c r="A227" s="2">
        <v>21</v>
      </c>
      <c r="B227" s="10" t="s">
        <v>184</v>
      </c>
      <c r="C227" s="2"/>
      <c r="D227" s="123" t="s">
        <v>1773</v>
      </c>
      <c r="E227" s="123" t="s">
        <v>2907</v>
      </c>
      <c r="F227" s="123" t="s">
        <v>2907</v>
      </c>
      <c r="G227" s="2">
        <v>2009</v>
      </c>
      <c r="H227" s="87">
        <v>505438.61</v>
      </c>
      <c r="I227" s="2" t="s">
        <v>47</v>
      </c>
      <c r="J227" s="89" t="s">
        <v>1488</v>
      </c>
      <c r="K227" s="2" t="s">
        <v>1487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9"/>
    </row>
    <row r="228" spans="1:137" s="12" customFormat="1" ht="22.5" customHeight="1">
      <c r="A228" s="2">
        <v>22</v>
      </c>
      <c r="B228" s="10" t="s">
        <v>185</v>
      </c>
      <c r="C228" s="2" t="s">
        <v>1115</v>
      </c>
      <c r="D228" s="2" t="s">
        <v>1773</v>
      </c>
      <c r="E228" s="2"/>
      <c r="F228" s="2"/>
      <c r="G228" s="2">
        <v>2009</v>
      </c>
      <c r="H228" s="87">
        <v>45300.53</v>
      </c>
      <c r="I228" s="2" t="s">
        <v>47</v>
      </c>
      <c r="J228" s="89" t="s">
        <v>1488</v>
      </c>
      <c r="K228" s="2" t="s">
        <v>1487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9"/>
    </row>
    <row r="229" spans="1:137" s="12" customFormat="1" ht="25.5">
      <c r="A229" s="2">
        <v>23</v>
      </c>
      <c r="B229" s="10" t="s">
        <v>3602</v>
      </c>
      <c r="C229" s="2" t="s">
        <v>1116</v>
      </c>
      <c r="D229" s="2" t="s">
        <v>1773</v>
      </c>
      <c r="E229" s="2"/>
      <c r="F229" s="2"/>
      <c r="G229" s="2">
        <v>2009</v>
      </c>
      <c r="H229" s="87">
        <v>11992.8</v>
      </c>
      <c r="I229" s="2" t="s">
        <v>47</v>
      </c>
      <c r="J229" s="89" t="s">
        <v>1488</v>
      </c>
      <c r="K229" s="2" t="s">
        <v>1487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9"/>
    </row>
    <row r="230" spans="1:137" s="12" customFormat="1" ht="25.5">
      <c r="A230" s="2">
        <v>24</v>
      </c>
      <c r="B230" s="10" t="s">
        <v>1117</v>
      </c>
      <c r="C230" s="2" t="s">
        <v>1116</v>
      </c>
      <c r="D230" s="2" t="s">
        <v>1773</v>
      </c>
      <c r="E230" s="2"/>
      <c r="F230" s="2"/>
      <c r="G230" s="2">
        <v>2009</v>
      </c>
      <c r="H230" s="87">
        <v>47769.53</v>
      </c>
      <c r="I230" s="2" t="s">
        <v>47</v>
      </c>
      <c r="J230" s="89" t="s">
        <v>1488</v>
      </c>
      <c r="K230" s="2" t="s">
        <v>1487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9"/>
    </row>
    <row r="231" spans="1:137" s="12" customFormat="1" ht="28.5" customHeight="1">
      <c r="A231" s="2" t="s">
        <v>2235</v>
      </c>
      <c r="B231" s="10" t="s">
        <v>4102</v>
      </c>
      <c r="C231" s="2" t="s">
        <v>1116</v>
      </c>
      <c r="D231" s="2" t="s">
        <v>1773</v>
      </c>
      <c r="E231" s="2"/>
      <c r="F231" s="2"/>
      <c r="G231" s="2">
        <v>2017</v>
      </c>
      <c r="H231" s="87">
        <v>1126762.99</v>
      </c>
      <c r="I231" s="2" t="s">
        <v>47</v>
      </c>
      <c r="J231" s="89" t="s">
        <v>1488</v>
      </c>
      <c r="K231" s="2" t="s">
        <v>1487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9"/>
    </row>
    <row r="232" spans="1:137" s="12" customFormat="1" ht="18.75" customHeight="1">
      <c r="A232" s="2">
        <v>25</v>
      </c>
      <c r="B232" s="1" t="s">
        <v>3151</v>
      </c>
      <c r="C232" s="1" t="s">
        <v>183</v>
      </c>
      <c r="D232" s="2" t="s">
        <v>1773</v>
      </c>
      <c r="E232" s="2" t="s">
        <v>2907</v>
      </c>
      <c r="F232" s="2" t="s">
        <v>2907</v>
      </c>
      <c r="G232" s="2">
        <v>2014</v>
      </c>
      <c r="H232" s="108">
        <v>3639945.76</v>
      </c>
      <c r="I232" s="2" t="s">
        <v>47</v>
      </c>
      <c r="J232" s="89" t="s">
        <v>1488</v>
      </c>
      <c r="K232" s="1" t="s">
        <v>1487</v>
      </c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9"/>
    </row>
    <row r="233" spans="1:137" s="12" customFormat="1" ht="25.5" customHeight="1">
      <c r="A233" s="2">
        <v>26</v>
      </c>
      <c r="B233" s="1" t="s">
        <v>3152</v>
      </c>
      <c r="C233" s="1" t="s">
        <v>183</v>
      </c>
      <c r="D233" s="2" t="s">
        <v>1773</v>
      </c>
      <c r="E233" s="2" t="s">
        <v>2907</v>
      </c>
      <c r="F233" s="2" t="s">
        <v>2907</v>
      </c>
      <c r="G233" s="2">
        <v>2014</v>
      </c>
      <c r="H233" s="108">
        <v>2667898.4</v>
      </c>
      <c r="I233" s="2" t="s">
        <v>47</v>
      </c>
      <c r="J233" s="89" t="s">
        <v>1488</v>
      </c>
      <c r="K233" s="1" t="s">
        <v>1487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9"/>
    </row>
    <row r="234" spans="1:137" s="12" customFormat="1" ht="25.5">
      <c r="A234" s="2">
        <v>27</v>
      </c>
      <c r="B234" s="10" t="s">
        <v>4103</v>
      </c>
      <c r="C234" s="2" t="s">
        <v>183</v>
      </c>
      <c r="D234" s="2" t="s">
        <v>1773</v>
      </c>
      <c r="E234" s="2"/>
      <c r="F234" s="2"/>
      <c r="G234" s="2">
        <v>2017</v>
      </c>
      <c r="H234" s="87">
        <v>2838390.78</v>
      </c>
      <c r="I234" s="2" t="s">
        <v>47</v>
      </c>
      <c r="J234" s="89" t="s">
        <v>2746</v>
      </c>
      <c r="K234" s="1" t="s">
        <v>1487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9"/>
    </row>
    <row r="235" spans="1:137" s="12" customFormat="1" ht="12.75">
      <c r="A235" s="2">
        <v>28</v>
      </c>
      <c r="B235" s="10" t="s">
        <v>4104</v>
      </c>
      <c r="C235" s="2" t="s">
        <v>183</v>
      </c>
      <c r="D235" s="2" t="s">
        <v>1773</v>
      </c>
      <c r="E235" s="2"/>
      <c r="F235" s="2"/>
      <c r="G235" s="2">
        <v>2017</v>
      </c>
      <c r="H235" s="87">
        <v>276367.49</v>
      </c>
      <c r="I235" s="2" t="s">
        <v>47</v>
      </c>
      <c r="J235" s="89" t="s">
        <v>1488</v>
      </c>
      <c r="K235" s="1" t="s">
        <v>1487</v>
      </c>
      <c r="L235" s="2"/>
      <c r="M235" s="2"/>
      <c r="N235" s="2"/>
      <c r="O235" s="2"/>
      <c r="P235" s="2" t="s">
        <v>692</v>
      </c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9"/>
    </row>
    <row r="236" spans="1:137" s="12" customFormat="1" ht="38.25">
      <c r="A236" s="2">
        <v>29</v>
      </c>
      <c r="B236" s="10" t="s">
        <v>1118</v>
      </c>
      <c r="C236" s="2" t="s">
        <v>1119</v>
      </c>
      <c r="D236" s="2" t="s">
        <v>1773</v>
      </c>
      <c r="E236" s="2" t="s">
        <v>2907</v>
      </c>
      <c r="F236" s="2" t="s">
        <v>2907</v>
      </c>
      <c r="G236" s="2">
        <v>1978</v>
      </c>
      <c r="H236" s="108">
        <v>364689.22</v>
      </c>
      <c r="I236" s="2" t="s">
        <v>47</v>
      </c>
      <c r="J236" s="89" t="s">
        <v>1488</v>
      </c>
      <c r="K236" s="1" t="s">
        <v>2747</v>
      </c>
      <c r="L236" s="2" t="s">
        <v>494</v>
      </c>
      <c r="M236" s="2" t="s">
        <v>495</v>
      </c>
      <c r="N236" s="2" t="s">
        <v>496</v>
      </c>
      <c r="O236" s="2" t="s">
        <v>497</v>
      </c>
      <c r="P236" s="2"/>
      <c r="Q236" s="2" t="s">
        <v>2776</v>
      </c>
      <c r="R236" s="2" t="s">
        <v>2776</v>
      </c>
      <c r="S236" s="2" t="s">
        <v>2776</v>
      </c>
      <c r="T236" s="2" t="s">
        <v>690</v>
      </c>
      <c r="U236" s="2" t="s">
        <v>689</v>
      </c>
      <c r="V236" s="2" t="s">
        <v>2031</v>
      </c>
      <c r="W236" s="2">
        <v>571</v>
      </c>
      <c r="X236" s="2">
        <v>2</v>
      </c>
      <c r="Y236" s="2" t="s">
        <v>1773</v>
      </c>
      <c r="Z236" s="2" t="s">
        <v>2907</v>
      </c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9"/>
    </row>
    <row r="237" spans="1:137" s="12" customFormat="1" ht="25.5">
      <c r="A237" s="2">
        <v>30</v>
      </c>
      <c r="B237" s="10" t="s">
        <v>1120</v>
      </c>
      <c r="C237" s="1" t="s">
        <v>1121</v>
      </c>
      <c r="D237" s="2" t="s">
        <v>1773</v>
      </c>
      <c r="E237" s="2" t="s">
        <v>2907</v>
      </c>
      <c r="F237" s="2" t="s">
        <v>2907</v>
      </c>
      <c r="G237" s="2">
        <v>2007</v>
      </c>
      <c r="H237" s="108">
        <v>2706013.39</v>
      </c>
      <c r="I237" s="2" t="s">
        <v>47</v>
      </c>
      <c r="J237" s="89" t="s">
        <v>2746</v>
      </c>
      <c r="K237" s="1" t="s">
        <v>2749</v>
      </c>
      <c r="L237" s="2" t="s">
        <v>498</v>
      </c>
      <c r="M237" s="2" t="s">
        <v>499</v>
      </c>
      <c r="N237" s="2" t="s">
        <v>500</v>
      </c>
      <c r="O237" s="2" t="s">
        <v>2159</v>
      </c>
      <c r="P237" s="2"/>
      <c r="Q237" s="2" t="s">
        <v>691</v>
      </c>
      <c r="R237" s="2" t="s">
        <v>689</v>
      </c>
      <c r="S237" s="2" t="s">
        <v>690</v>
      </c>
      <c r="T237" s="2" t="s">
        <v>689</v>
      </c>
      <c r="U237" s="2" t="s">
        <v>689</v>
      </c>
      <c r="V237" s="2" t="s">
        <v>690</v>
      </c>
      <c r="W237" s="2">
        <v>1436.51</v>
      </c>
      <c r="X237" s="2">
        <v>1</v>
      </c>
      <c r="Y237" s="2" t="s">
        <v>2907</v>
      </c>
      <c r="Z237" s="2" t="s">
        <v>2907</v>
      </c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9"/>
    </row>
    <row r="238" spans="1:137" s="12" customFormat="1" ht="25.5">
      <c r="A238" s="2">
        <v>31</v>
      </c>
      <c r="B238" s="10" t="s">
        <v>4105</v>
      </c>
      <c r="C238" s="2" t="s">
        <v>181</v>
      </c>
      <c r="D238" s="2" t="s">
        <v>1773</v>
      </c>
      <c r="E238" s="2" t="s">
        <v>2907</v>
      </c>
      <c r="F238" s="2" t="s">
        <v>2907</v>
      </c>
      <c r="G238" s="2">
        <v>2009</v>
      </c>
      <c r="H238" s="87">
        <v>256949.8</v>
      </c>
      <c r="I238" s="2" t="s">
        <v>47</v>
      </c>
      <c r="J238" s="89" t="s">
        <v>2748</v>
      </c>
      <c r="K238" s="1" t="s">
        <v>2749</v>
      </c>
      <c r="L238" s="2" t="s">
        <v>501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9"/>
    </row>
    <row r="239" spans="1:137" s="12" customFormat="1" ht="25.5">
      <c r="A239" s="2">
        <v>32</v>
      </c>
      <c r="B239" s="10" t="s">
        <v>3153</v>
      </c>
      <c r="C239" s="1" t="s">
        <v>1116</v>
      </c>
      <c r="D239" s="2" t="s">
        <v>1773</v>
      </c>
      <c r="E239" s="2" t="s">
        <v>2907</v>
      </c>
      <c r="F239" s="2" t="s">
        <v>2907</v>
      </c>
      <c r="G239" s="2">
        <v>2014</v>
      </c>
      <c r="H239" s="108">
        <v>121886.2</v>
      </c>
      <c r="I239" s="2" t="s">
        <v>47</v>
      </c>
      <c r="J239" s="89" t="s">
        <v>2750</v>
      </c>
      <c r="K239" s="1" t="s">
        <v>2749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9"/>
    </row>
    <row r="240" spans="1:137" s="12" customFormat="1" ht="25.5">
      <c r="A240" s="2">
        <v>33</v>
      </c>
      <c r="B240" s="1" t="s">
        <v>1122</v>
      </c>
      <c r="C240" s="1" t="s">
        <v>181</v>
      </c>
      <c r="D240" s="2" t="s">
        <v>1773</v>
      </c>
      <c r="E240" s="2" t="s">
        <v>2907</v>
      </c>
      <c r="F240" s="2" t="s">
        <v>2907</v>
      </c>
      <c r="G240" s="2">
        <v>2006</v>
      </c>
      <c r="H240" s="108">
        <v>3785016.71</v>
      </c>
      <c r="I240" s="2" t="s">
        <v>47</v>
      </c>
      <c r="J240" s="89" t="s">
        <v>2750</v>
      </c>
      <c r="K240" s="1" t="s">
        <v>2749</v>
      </c>
      <c r="L240" s="1" t="s">
        <v>502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9"/>
    </row>
    <row r="241" spans="1:137" s="12" customFormat="1" ht="25.5">
      <c r="A241" s="2">
        <v>34</v>
      </c>
      <c r="B241" s="10" t="s">
        <v>1117</v>
      </c>
      <c r="C241" s="2" t="s">
        <v>1116</v>
      </c>
      <c r="D241" s="123" t="s">
        <v>1773</v>
      </c>
      <c r="E241" s="123" t="s">
        <v>2907</v>
      </c>
      <c r="F241" s="312" t="s">
        <v>2907</v>
      </c>
      <c r="G241" s="123">
        <v>2006</v>
      </c>
      <c r="H241" s="87">
        <v>48586.5</v>
      </c>
      <c r="I241" s="2" t="s">
        <v>47</v>
      </c>
      <c r="J241" s="89" t="s">
        <v>1488</v>
      </c>
      <c r="K241" s="1" t="s">
        <v>2749</v>
      </c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9"/>
    </row>
    <row r="242" spans="1:137" s="12" customFormat="1" ht="25.5">
      <c r="A242" s="2">
        <v>35</v>
      </c>
      <c r="B242" s="10" t="s">
        <v>1123</v>
      </c>
      <c r="C242" s="2" t="s">
        <v>1124</v>
      </c>
      <c r="D242" s="123" t="s">
        <v>1773</v>
      </c>
      <c r="E242" s="2" t="s">
        <v>2907</v>
      </c>
      <c r="F242" s="90" t="s">
        <v>2907</v>
      </c>
      <c r="G242" s="2">
        <v>2014</v>
      </c>
      <c r="H242" s="87">
        <v>498175.53</v>
      </c>
      <c r="I242" s="2" t="s">
        <v>47</v>
      </c>
      <c r="J242" s="89" t="s">
        <v>1488</v>
      </c>
      <c r="K242" s="1" t="s">
        <v>2749</v>
      </c>
      <c r="L242" s="2" t="s">
        <v>503</v>
      </c>
      <c r="M242" s="2"/>
      <c r="N242" s="2"/>
      <c r="O242" s="2"/>
      <c r="P242" s="2" t="s">
        <v>692</v>
      </c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9"/>
    </row>
    <row r="243" spans="1:137" s="12" customFormat="1" ht="24.75" customHeight="1">
      <c r="A243" s="2">
        <v>36</v>
      </c>
      <c r="B243" s="1" t="s">
        <v>1125</v>
      </c>
      <c r="C243" s="1" t="s">
        <v>1126</v>
      </c>
      <c r="D243" s="123" t="s">
        <v>1773</v>
      </c>
      <c r="E243" s="2" t="s">
        <v>2907</v>
      </c>
      <c r="F243" s="90" t="s">
        <v>1773</v>
      </c>
      <c r="G243" s="1"/>
      <c r="H243" s="108">
        <v>325379.22</v>
      </c>
      <c r="I243" s="2" t="s">
        <v>47</v>
      </c>
      <c r="J243" s="89" t="s">
        <v>1488</v>
      </c>
      <c r="K243" s="1" t="s">
        <v>2752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9"/>
    </row>
    <row r="244" spans="1:137" s="12" customFormat="1" ht="25.5">
      <c r="A244" s="2">
        <v>37</v>
      </c>
      <c r="B244" s="10" t="s">
        <v>4106</v>
      </c>
      <c r="C244" s="2" t="s">
        <v>1127</v>
      </c>
      <c r="D244" s="123" t="s">
        <v>1773</v>
      </c>
      <c r="E244" s="2" t="s">
        <v>2907</v>
      </c>
      <c r="F244" s="90" t="s">
        <v>2907</v>
      </c>
      <c r="G244" s="2">
        <v>2007</v>
      </c>
      <c r="H244" s="87">
        <v>1714143.56</v>
      </c>
      <c r="I244" s="2" t="s">
        <v>47</v>
      </c>
      <c r="J244" s="89" t="s">
        <v>2751</v>
      </c>
      <c r="K244" s="1" t="s">
        <v>2754</v>
      </c>
      <c r="L244" s="2" t="s">
        <v>2876</v>
      </c>
      <c r="M244" s="2"/>
      <c r="N244" s="2" t="s">
        <v>504</v>
      </c>
      <c r="O244" s="2" t="s">
        <v>505</v>
      </c>
      <c r="P244" s="2"/>
      <c r="Q244" s="2" t="s">
        <v>2776</v>
      </c>
      <c r="R244" s="2" t="s">
        <v>2031</v>
      </c>
      <c r="S244" s="2" t="s">
        <v>2031</v>
      </c>
      <c r="T244" s="2" t="s">
        <v>2857</v>
      </c>
      <c r="U244" s="2" t="s">
        <v>2857</v>
      </c>
      <c r="V244" s="2" t="s">
        <v>2031</v>
      </c>
      <c r="W244" s="2">
        <v>209.02</v>
      </c>
      <c r="X244" s="2">
        <v>1</v>
      </c>
      <c r="Y244" s="2" t="s">
        <v>2907</v>
      </c>
      <c r="Z244" s="2" t="s">
        <v>2907</v>
      </c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9"/>
    </row>
    <row r="245" spans="1:137" s="12" customFormat="1" ht="25.5">
      <c r="A245" s="2">
        <v>38</v>
      </c>
      <c r="B245" s="10" t="s">
        <v>3154</v>
      </c>
      <c r="C245" s="2" t="s">
        <v>1127</v>
      </c>
      <c r="D245" s="123" t="s">
        <v>2907</v>
      </c>
      <c r="E245" s="2" t="s">
        <v>2907</v>
      </c>
      <c r="F245" s="90" t="s">
        <v>1773</v>
      </c>
      <c r="G245" s="2"/>
      <c r="H245" s="87">
        <v>1405853.14</v>
      </c>
      <c r="I245" s="2" t="s">
        <v>47</v>
      </c>
      <c r="J245" s="89" t="s">
        <v>2753</v>
      </c>
      <c r="K245" s="1" t="s">
        <v>2752</v>
      </c>
      <c r="L245" s="2" t="s">
        <v>2876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9"/>
    </row>
    <row r="246" spans="1:137" s="12" customFormat="1" ht="25.5">
      <c r="A246" s="2">
        <v>39</v>
      </c>
      <c r="B246" s="10" t="s">
        <v>1128</v>
      </c>
      <c r="C246" s="2" t="s">
        <v>1129</v>
      </c>
      <c r="D246" s="123" t="s">
        <v>1773</v>
      </c>
      <c r="E246" s="2" t="s">
        <v>2907</v>
      </c>
      <c r="F246" s="90" t="s">
        <v>1773</v>
      </c>
      <c r="G246" s="2"/>
      <c r="H246" s="87">
        <v>156822.79</v>
      </c>
      <c r="I246" s="2" t="s">
        <v>47</v>
      </c>
      <c r="J246" s="89" t="s">
        <v>2755</v>
      </c>
      <c r="K246" s="1" t="s">
        <v>2754</v>
      </c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9"/>
    </row>
    <row r="247" spans="1:137" s="12" customFormat="1" ht="25.5">
      <c r="A247" s="2">
        <v>40</v>
      </c>
      <c r="B247" s="10" t="s">
        <v>1130</v>
      </c>
      <c r="C247" s="2"/>
      <c r="D247" s="123" t="s">
        <v>1773</v>
      </c>
      <c r="E247" s="2" t="s">
        <v>2907</v>
      </c>
      <c r="F247" s="90" t="s">
        <v>1773</v>
      </c>
      <c r="G247" s="2"/>
      <c r="H247" s="108">
        <v>22500</v>
      </c>
      <c r="I247" s="2" t="s">
        <v>47</v>
      </c>
      <c r="J247" s="89" t="s">
        <v>2755</v>
      </c>
      <c r="K247" s="1" t="s">
        <v>2754</v>
      </c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9"/>
    </row>
    <row r="248" spans="1:137" s="12" customFormat="1" ht="25.5">
      <c r="A248" s="2">
        <v>41</v>
      </c>
      <c r="B248" s="1" t="s">
        <v>1131</v>
      </c>
      <c r="C248" s="2" t="s">
        <v>1116</v>
      </c>
      <c r="D248" s="123" t="s">
        <v>1773</v>
      </c>
      <c r="E248" s="2" t="s">
        <v>2907</v>
      </c>
      <c r="F248" s="90"/>
      <c r="G248" s="1">
        <v>2008</v>
      </c>
      <c r="H248" s="108">
        <v>434210.2</v>
      </c>
      <c r="I248" s="2" t="s">
        <v>47</v>
      </c>
      <c r="J248" s="89" t="s">
        <v>2755</v>
      </c>
      <c r="K248" s="1" t="s">
        <v>2754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9"/>
    </row>
    <row r="249" spans="1:137" s="12" customFormat="1" ht="25.5">
      <c r="A249" s="2">
        <v>42</v>
      </c>
      <c r="B249" s="1" t="s">
        <v>1132</v>
      </c>
      <c r="C249" s="2" t="s">
        <v>1116</v>
      </c>
      <c r="D249" s="123" t="s">
        <v>1773</v>
      </c>
      <c r="E249" s="2"/>
      <c r="F249" s="90"/>
      <c r="G249" s="2">
        <v>2012</v>
      </c>
      <c r="H249" s="108">
        <v>2045632.06</v>
      </c>
      <c r="I249" s="2" t="s">
        <v>47</v>
      </c>
      <c r="J249" s="89" t="s">
        <v>2755</v>
      </c>
      <c r="K249" s="1" t="s">
        <v>2754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9"/>
    </row>
    <row r="250" spans="1:137" s="12" customFormat="1" ht="25.5">
      <c r="A250" s="2">
        <v>43</v>
      </c>
      <c r="B250" s="1" t="s">
        <v>3155</v>
      </c>
      <c r="C250" s="2" t="s">
        <v>1116</v>
      </c>
      <c r="D250" s="123" t="s">
        <v>1773</v>
      </c>
      <c r="E250" s="2"/>
      <c r="F250" s="90"/>
      <c r="G250" s="2"/>
      <c r="H250" s="108">
        <v>170478</v>
      </c>
      <c r="I250" s="2" t="s">
        <v>47</v>
      </c>
      <c r="J250" s="89" t="s">
        <v>2755</v>
      </c>
      <c r="K250" s="1" t="s">
        <v>2754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9"/>
    </row>
    <row r="251" spans="1:137" s="12" customFormat="1" ht="25.5">
      <c r="A251" s="2">
        <v>44</v>
      </c>
      <c r="B251" s="1" t="s">
        <v>3156</v>
      </c>
      <c r="C251" s="2" t="s">
        <v>1116</v>
      </c>
      <c r="D251" s="123"/>
      <c r="E251" s="2"/>
      <c r="F251" s="90"/>
      <c r="G251" s="2">
        <v>2012</v>
      </c>
      <c r="H251" s="108">
        <v>1682407.77</v>
      </c>
      <c r="I251" s="2" t="s">
        <v>47</v>
      </c>
      <c r="J251" s="89" t="s">
        <v>2755</v>
      </c>
      <c r="K251" s="1" t="s">
        <v>2754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9"/>
    </row>
    <row r="252" spans="1:137" s="12" customFormat="1" ht="25.5">
      <c r="A252" s="2">
        <v>45</v>
      </c>
      <c r="B252" s="1" t="s">
        <v>3157</v>
      </c>
      <c r="C252" s="2" t="s">
        <v>1116</v>
      </c>
      <c r="D252" s="123"/>
      <c r="E252" s="2"/>
      <c r="F252" s="90"/>
      <c r="G252" s="2">
        <v>2012</v>
      </c>
      <c r="H252" s="108">
        <v>276924.82</v>
      </c>
      <c r="I252" s="2" t="s">
        <v>47</v>
      </c>
      <c r="J252" s="89" t="s">
        <v>2755</v>
      </c>
      <c r="K252" s="1" t="s">
        <v>2754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9"/>
    </row>
    <row r="253" spans="1:137" s="12" customFormat="1" ht="25.5">
      <c r="A253" s="2">
        <v>46</v>
      </c>
      <c r="B253" s="1" t="s">
        <v>3158</v>
      </c>
      <c r="C253" s="2" t="s">
        <v>1116</v>
      </c>
      <c r="D253" s="123"/>
      <c r="E253" s="2"/>
      <c r="F253" s="90"/>
      <c r="G253" s="2">
        <v>2012</v>
      </c>
      <c r="H253" s="108">
        <v>269463.22</v>
      </c>
      <c r="I253" s="2" t="s">
        <v>47</v>
      </c>
      <c r="J253" s="89" t="s">
        <v>2755</v>
      </c>
      <c r="K253" s="1" t="s">
        <v>2754</v>
      </c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9"/>
    </row>
    <row r="254" spans="1:137" s="12" customFormat="1" ht="25.5">
      <c r="A254" s="2">
        <v>47</v>
      </c>
      <c r="B254" s="1" t="s">
        <v>3159</v>
      </c>
      <c r="C254" s="2" t="s">
        <v>4107</v>
      </c>
      <c r="D254" s="123"/>
      <c r="E254" s="2"/>
      <c r="F254" s="90"/>
      <c r="G254" s="2">
        <v>2012</v>
      </c>
      <c r="H254" s="108">
        <v>51342.33</v>
      </c>
      <c r="I254" s="2" t="s">
        <v>47</v>
      </c>
      <c r="J254" s="89" t="s">
        <v>2755</v>
      </c>
      <c r="K254" s="1" t="s">
        <v>2754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9"/>
    </row>
    <row r="255" spans="1:137" s="12" customFormat="1" ht="25.5">
      <c r="A255" s="2">
        <v>48</v>
      </c>
      <c r="B255" s="1" t="s">
        <v>3160</v>
      </c>
      <c r="C255" s="2" t="s">
        <v>4107</v>
      </c>
      <c r="D255" s="123"/>
      <c r="E255" s="2"/>
      <c r="F255" s="90"/>
      <c r="G255" s="2">
        <v>2012</v>
      </c>
      <c r="H255" s="108">
        <v>268203.78</v>
      </c>
      <c r="I255" s="2" t="s">
        <v>47</v>
      </c>
      <c r="J255" s="89" t="s">
        <v>2755</v>
      </c>
      <c r="K255" s="1" t="s">
        <v>2754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9"/>
    </row>
    <row r="256" spans="1:137" s="12" customFormat="1" ht="38.25" customHeight="1">
      <c r="A256" s="2">
        <v>49</v>
      </c>
      <c r="B256" s="1" t="s">
        <v>3161</v>
      </c>
      <c r="C256" s="2" t="s">
        <v>1116</v>
      </c>
      <c r="D256" s="123"/>
      <c r="E256" s="2"/>
      <c r="F256" s="90"/>
      <c r="G256" s="2">
        <v>2012</v>
      </c>
      <c r="H256" s="108">
        <v>36674.37</v>
      </c>
      <c r="I256" s="2" t="s">
        <v>47</v>
      </c>
      <c r="J256" s="89" t="s">
        <v>2755</v>
      </c>
      <c r="K256" s="1" t="s">
        <v>2754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9"/>
    </row>
    <row r="257" spans="1:137" s="12" customFormat="1" ht="38.25" customHeight="1">
      <c r="A257" s="2">
        <v>50</v>
      </c>
      <c r="B257" s="1" t="s">
        <v>3162</v>
      </c>
      <c r="C257" s="2" t="s">
        <v>4107</v>
      </c>
      <c r="D257" s="123"/>
      <c r="E257" s="2"/>
      <c r="F257" s="90"/>
      <c r="G257" s="2">
        <v>2014</v>
      </c>
      <c r="H257" s="108">
        <v>86849.95</v>
      </c>
      <c r="I257" s="2" t="s">
        <v>47</v>
      </c>
      <c r="J257" s="89" t="s">
        <v>2755</v>
      </c>
      <c r="K257" s="1" t="s">
        <v>2754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9"/>
    </row>
    <row r="258" spans="1:137" s="12" customFormat="1" ht="25.5">
      <c r="A258" s="2">
        <v>51</v>
      </c>
      <c r="B258" s="10" t="s">
        <v>3321</v>
      </c>
      <c r="C258" s="2" t="s">
        <v>4107</v>
      </c>
      <c r="D258" s="123"/>
      <c r="E258" s="2"/>
      <c r="F258" s="90"/>
      <c r="G258" s="2">
        <v>2015</v>
      </c>
      <c r="H258" s="87">
        <v>54400</v>
      </c>
      <c r="I258" s="2" t="s">
        <v>47</v>
      </c>
      <c r="J258" s="89" t="s">
        <v>2755</v>
      </c>
      <c r="K258" s="1" t="s">
        <v>3323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9"/>
    </row>
    <row r="259" spans="1:137" s="12" customFormat="1" ht="25.5">
      <c r="A259" s="2">
        <v>52</v>
      </c>
      <c r="B259" s="10" t="s">
        <v>3322</v>
      </c>
      <c r="C259" s="2" t="s">
        <v>4107</v>
      </c>
      <c r="D259" s="123"/>
      <c r="E259" s="2"/>
      <c r="F259" s="90"/>
      <c r="G259" s="2">
        <v>2015</v>
      </c>
      <c r="H259" s="111">
        <v>14616</v>
      </c>
      <c r="I259" s="2" t="s">
        <v>47</v>
      </c>
      <c r="J259" s="89" t="s">
        <v>2755</v>
      </c>
      <c r="K259" s="1" t="s">
        <v>2754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9"/>
    </row>
    <row r="260" spans="1:137" s="12" customFormat="1" ht="51">
      <c r="A260" s="2">
        <v>53</v>
      </c>
      <c r="B260" s="10" t="s">
        <v>176</v>
      </c>
      <c r="C260" s="2" t="s">
        <v>1133</v>
      </c>
      <c r="D260" s="123" t="s">
        <v>1773</v>
      </c>
      <c r="E260" s="2" t="s">
        <v>2907</v>
      </c>
      <c r="F260" s="90" t="s">
        <v>2907</v>
      </c>
      <c r="G260" s="2">
        <v>1972</v>
      </c>
      <c r="H260" s="111">
        <v>133315</v>
      </c>
      <c r="I260" s="2" t="s">
        <v>47</v>
      </c>
      <c r="J260" s="89" t="s">
        <v>2755</v>
      </c>
      <c r="K260" s="1" t="s">
        <v>2757</v>
      </c>
      <c r="L260" s="2" t="s">
        <v>506</v>
      </c>
      <c r="M260" s="2" t="s">
        <v>506</v>
      </c>
      <c r="N260" s="2" t="s">
        <v>1980</v>
      </c>
      <c r="O260" s="2" t="s">
        <v>1981</v>
      </c>
      <c r="P260" s="2"/>
      <c r="Q260" s="2" t="s">
        <v>2031</v>
      </c>
      <c r="R260" s="2" t="s">
        <v>2031</v>
      </c>
      <c r="S260" s="2" t="s">
        <v>2031</v>
      </c>
      <c r="T260" s="2" t="s">
        <v>2031</v>
      </c>
      <c r="U260" s="2" t="s">
        <v>2031</v>
      </c>
      <c r="V260" s="2" t="s">
        <v>2031</v>
      </c>
      <c r="W260" s="2">
        <v>156.5</v>
      </c>
      <c r="X260" s="2">
        <v>1</v>
      </c>
      <c r="Y260" s="2" t="s">
        <v>2907</v>
      </c>
      <c r="Z260" s="2" t="s">
        <v>2907</v>
      </c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9"/>
    </row>
    <row r="261" spans="1:137" s="12" customFormat="1" ht="38.25">
      <c r="A261" s="2">
        <v>54</v>
      </c>
      <c r="B261" s="10" t="s">
        <v>1134</v>
      </c>
      <c r="C261" s="2" t="s">
        <v>1135</v>
      </c>
      <c r="D261" s="123" t="s">
        <v>1773</v>
      </c>
      <c r="E261" s="2" t="s">
        <v>2907</v>
      </c>
      <c r="F261" s="90" t="s">
        <v>2907</v>
      </c>
      <c r="G261" s="2">
        <v>1970</v>
      </c>
      <c r="H261" s="87">
        <v>308500.18</v>
      </c>
      <c r="I261" s="2" t="s">
        <v>47</v>
      </c>
      <c r="J261" s="89" t="s">
        <v>2756</v>
      </c>
      <c r="K261" s="1" t="s">
        <v>2757</v>
      </c>
      <c r="L261" s="2" t="s">
        <v>2925</v>
      </c>
      <c r="M261" s="2"/>
      <c r="N261" s="2" t="s">
        <v>2771</v>
      </c>
      <c r="O261" s="2" t="s">
        <v>1981</v>
      </c>
      <c r="P261" s="2"/>
      <c r="Q261" s="2" t="s">
        <v>690</v>
      </c>
      <c r="R261" s="2" t="s">
        <v>691</v>
      </c>
      <c r="S261" s="2" t="s">
        <v>2031</v>
      </c>
      <c r="T261" s="2" t="s">
        <v>2031</v>
      </c>
      <c r="U261" s="2" t="s">
        <v>2857</v>
      </c>
      <c r="V261" s="2" t="s">
        <v>689</v>
      </c>
      <c r="W261" s="2">
        <v>88</v>
      </c>
      <c r="X261" s="2">
        <v>1</v>
      </c>
      <c r="Y261" s="2" t="s">
        <v>2907</v>
      </c>
      <c r="Z261" s="2" t="s">
        <v>2907</v>
      </c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9"/>
    </row>
    <row r="262" spans="1:137" s="12" customFormat="1" ht="25.5">
      <c r="A262" s="2">
        <v>55</v>
      </c>
      <c r="B262" s="10" t="s">
        <v>1136</v>
      </c>
      <c r="C262" s="2" t="s">
        <v>1135</v>
      </c>
      <c r="D262" s="123" t="s">
        <v>1773</v>
      </c>
      <c r="E262" s="2" t="s">
        <v>2907</v>
      </c>
      <c r="F262" s="90" t="s">
        <v>2907</v>
      </c>
      <c r="G262" s="2">
        <v>1970</v>
      </c>
      <c r="H262" s="87">
        <v>128606.25</v>
      </c>
      <c r="I262" s="2" t="s">
        <v>47</v>
      </c>
      <c r="J262" s="89" t="s">
        <v>1157</v>
      </c>
      <c r="K262" s="1" t="s">
        <v>2757</v>
      </c>
      <c r="L262" s="2" t="s">
        <v>2925</v>
      </c>
      <c r="M262" s="2"/>
      <c r="N262" s="2" t="s">
        <v>2771</v>
      </c>
      <c r="O262" s="2" t="s">
        <v>1981</v>
      </c>
      <c r="P262" s="2"/>
      <c r="Q262" s="2" t="s">
        <v>690</v>
      </c>
      <c r="R262" s="2" t="s">
        <v>2031</v>
      </c>
      <c r="S262" s="2" t="s">
        <v>2031</v>
      </c>
      <c r="T262" s="2" t="s">
        <v>2031</v>
      </c>
      <c r="U262" s="2" t="s">
        <v>2857</v>
      </c>
      <c r="V262" s="2" t="s">
        <v>689</v>
      </c>
      <c r="W262" s="2">
        <v>88</v>
      </c>
      <c r="X262" s="2">
        <v>1</v>
      </c>
      <c r="Y262" s="2" t="s">
        <v>2907</v>
      </c>
      <c r="Z262" s="2" t="s">
        <v>2907</v>
      </c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9"/>
    </row>
    <row r="263" spans="1:137" s="12" customFormat="1" ht="25.5">
      <c r="A263" s="2">
        <v>56</v>
      </c>
      <c r="B263" s="10" t="s">
        <v>1137</v>
      </c>
      <c r="C263" s="2" t="s">
        <v>1135</v>
      </c>
      <c r="D263" s="123" t="s">
        <v>1773</v>
      </c>
      <c r="E263" s="2" t="s">
        <v>2907</v>
      </c>
      <c r="F263" s="90" t="s">
        <v>2907</v>
      </c>
      <c r="G263" s="2">
        <v>1970</v>
      </c>
      <c r="H263" s="111">
        <v>48028</v>
      </c>
      <c r="I263" s="2" t="s">
        <v>47</v>
      </c>
      <c r="J263" s="89" t="s">
        <v>1158</v>
      </c>
      <c r="K263" s="1" t="s">
        <v>2757</v>
      </c>
      <c r="L263" s="2" t="s">
        <v>2925</v>
      </c>
      <c r="M263" s="2"/>
      <c r="N263" s="2" t="s">
        <v>2772</v>
      </c>
      <c r="O263" s="2" t="s">
        <v>1981</v>
      </c>
      <c r="P263" s="2"/>
      <c r="Q263" s="2" t="s">
        <v>690</v>
      </c>
      <c r="R263" s="2" t="s">
        <v>2031</v>
      </c>
      <c r="S263" s="2" t="s">
        <v>2031</v>
      </c>
      <c r="T263" s="2" t="s">
        <v>2031</v>
      </c>
      <c r="U263" s="2" t="s">
        <v>2857</v>
      </c>
      <c r="V263" s="2" t="s">
        <v>689</v>
      </c>
      <c r="W263" s="2">
        <v>88</v>
      </c>
      <c r="X263" s="2">
        <v>1</v>
      </c>
      <c r="Y263" s="2" t="s">
        <v>2907</v>
      </c>
      <c r="Z263" s="29" t="s">
        <v>2907</v>
      </c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9"/>
    </row>
    <row r="264" spans="1:137" s="12" customFormat="1" ht="25.5">
      <c r="A264" s="2">
        <v>57</v>
      </c>
      <c r="B264" s="10" t="s">
        <v>1138</v>
      </c>
      <c r="C264" s="2" t="s">
        <v>1139</v>
      </c>
      <c r="D264" s="123" t="s">
        <v>1773</v>
      </c>
      <c r="E264" s="2" t="s">
        <v>2907</v>
      </c>
      <c r="F264" s="90" t="s">
        <v>2907</v>
      </c>
      <c r="G264" s="2">
        <v>1965</v>
      </c>
      <c r="H264" s="111">
        <v>23358</v>
      </c>
      <c r="I264" s="2" t="s">
        <v>47</v>
      </c>
      <c r="J264" s="89" t="s">
        <v>1159</v>
      </c>
      <c r="K264" s="1" t="s">
        <v>2757</v>
      </c>
      <c r="L264" s="2" t="s">
        <v>749</v>
      </c>
      <c r="M264" s="2"/>
      <c r="N264" s="2" t="s">
        <v>2773</v>
      </c>
      <c r="O264" s="2" t="s">
        <v>1981</v>
      </c>
      <c r="P264" s="2"/>
      <c r="Q264" s="2" t="s">
        <v>2031</v>
      </c>
      <c r="R264" s="2" t="s">
        <v>689</v>
      </c>
      <c r="S264" s="2" t="s">
        <v>2031</v>
      </c>
      <c r="T264" s="2" t="s">
        <v>2031</v>
      </c>
      <c r="U264" s="2" t="s">
        <v>692</v>
      </c>
      <c r="V264" s="2" t="s">
        <v>2031</v>
      </c>
      <c r="W264" s="2">
        <v>114</v>
      </c>
      <c r="X264" s="2">
        <v>1</v>
      </c>
      <c r="Y264" s="2" t="s">
        <v>2907</v>
      </c>
      <c r="Z264" s="2" t="s">
        <v>2907</v>
      </c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9"/>
    </row>
    <row r="265" spans="1:137" s="12" customFormat="1" ht="25.5">
      <c r="A265" s="2">
        <v>58</v>
      </c>
      <c r="B265" s="10" t="s">
        <v>3603</v>
      </c>
      <c r="C265" s="2" t="s">
        <v>1140</v>
      </c>
      <c r="D265" s="123" t="s">
        <v>1773</v>
      </c>
      <c r="E265" s="2" t="s">
        <v>2907</v>
      </c>
      <c r="F265" s="90" t="s">
        <v>2907</v>
      </c>
      <c r="G265" s="2">
        <v>2015</v>
      </c>
      <c r="H265" s="87">
        <v>26422.76</v>
      </c>
      <c r="I265" s="2" t="s">
        <v>47</v>
      </c>
      <c r="J265" s="89" t="s">
        <v>1160</v>
      </c>
      <c r="K265" s="1" t="s">
        <v>2757</v>
      </c>
      <c r="L265" s="2" t="s">
        <v>2647</v>
      </c>
      <c r="M265" s="2"/>
      <c r="N265" s="2" t="s">
        <v>3604</v>
      </c>
      <c r="O265" s="2" t="s">
        <v>1981</v>
      </c>
      <c r="P265" s="2"/>
      <c r="Q265" s="2" t="s">
        <v>2031</v>
      </c>
      <c r="R265" s="2" t="s">
        <v>2031</v>
      </c>
      <c r="S265" s="2" t="s">
        <v>2031</v>
      </c>
      <c r="T265" s="2" t="s">
        <v>2031</v>
      </c>
      <c r="U265" s="2" t="s">
        <v>692</v>
      </c>
      <c r="V265" s="2" t="s">
        <v>2031</v>
      </c>
      <c r="W265" s="2">
        <v>15.8</v>
      </c>
      <c r="X265" s="2">
        <v>2</v>
      </c>
      <c r="Y265" s="2" t="s">
        <v>2907</v>
      </c>
      <c r="Z265" s="2" t="s">
        <v>2907</v>
      </c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9"/>
    </row>
    <row r="266" spans="1:137" s="12" customFormat="1" ht="25.5">
      <c r="A266" s="2">
        <v>59</v>
      </c>
      <c r="B266" s="10" t="s">
        <v>1141</v>
      </c>
      <c r="C266" s="2" t="s">
        <v>1140</v>
      </c>
      <c r="D266" s="123" t="s">
        <v>1773</v>
      </c>
      <c r="E266" s="2" t="s">
        <v>2907</v>
      </c>
      <c r="F266" s="90" t="s">
        <v>2907</v>
      </c>
      <c r="G266" s="2">
        <v>1972</v>
      </c>
      <c r="H266" s="87">
        <v>260961.26</v>
      </c>
      <c r="I266" s="2" t="s">
        <v>47</v>
      </c>
      <c r="J266" s="89" t="s">
        <v>1160</v>
      </c>
      <c r="K266" s="1" t="s">
        <v>2757</v>
      </c>
      <c r="L266" s="2" t="s">
        <v>2774</v>
      </c>
      <c r="M266" s="2" t="s">
        <v>2774</v>
      </c>
      <c r="N266" s="2" t="s">
        <v>2775</v>
      </c>
      <c r="O266" s="2" t="s">
        <v>1981</v>
      </c>
      <c r="P266" s="2"/>
      <c r="Q266" s="2" t="s">
        <v>2031</v>
      </c>
      <c r="R266" s="2" t="s">
        <v>2031</v>
      </c>
      <c r="S266" s="2" t="s">
        <v>2031</v>
      </c>
      <c r="T266" s="2" t="s">
        <v>2031</v>
      </c>
      <c r="U266" s="2" t="s">
        <v>692</v>
      </c>
      <c r="V266" s="2" t="s">
        <v>2031</v>
      </c>
      <c r="W266" s="2">
        <v>388.8</v>
      </c>
      <c r="X266" s="2">
        <v>1</v>
      </c>
      <c r="Y266" s="2" t="s">
        <v>2907</v>
      </c>
      <c r="Z266" s="2" t="s">
        <v>2907</v>
      </c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9"/>
    </row>
    <row r="267" spans="1:137" s="12" customFormat="1" ht="25.5">
      <c r="A267" s="2">
        <v>60</v>
      </c>
      <c r="B267" s="10" t="s">
        <v>1142</v>
      </c>
      <c r="C267" s="2" t="s">
        <v>1140</v>
      </c>
      <c r="D267" s="123" t="s">
        <v>1773</v>
      </c>
      <c r="E267" s="2" t="s">
        <v>2907</v>
      </c>
      <c r="F267" s="90" t="s">
        <v>2907</v>
      </c>
      <c r="G267" s="2">
        <v>1972</v>
      </c>
      <c r="H267" s="87">
        <v>47940</v>
      </c>
      <c r="I267" s="2" t="s">
        <v>47</v>
      </c>
      <c r="J267" s="89" t="s">
        <v>1161</v>
      </c>
      <c r="K267" s="1" t="s">
        <v>2757</v>
      </c>
      <c r="L267" s="2" t="s">
        <v>301</v>
      </c>
      <c r="M267" s="2"/>
      <c r="N267" s="2" t="s">
        <v>2775</v>
      </c>
      <c r="O267" s="2" t="s">
        <v>1981</v>
      </c>
      <c r="P267" s="2"/>
      <c r="Q267" s="2" t="s">
        <v>2031</v>
      </c>
      <c r="R267" s="2" t="s">
        <v>2031</v>
      </c>
      <c r="S267" s="2" t="s">
        <v>2031</v>
      </c>
      <c r="T267" s="2" t="s">
        <v>2031</v>
      </c>
      <c r="U267" s="2" t="s">
        <v>692</v>
      </c>
      <c r="V267" s="2" t="s">
        <v>2031</v>
      </c>
      <c r="W267" s="2">
        <v>103.6</v>
      </c>
      <c r="X267" s="2">
        <v>1</v>
      </c>
      <c r="Y267" s="2" t="s">
        <v>2907</v>
      </c>
      <c r="Z267" s="2" t="s">
        <v>2907</v>
      </c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9"/>
    </row>
    <row r="268" spans="1:137" s="12" customFormat="1" ht="25.5">
      <c r="A268" s="2">
        <v>61</v>
      </c>
      <c r="B268" s="10" t="s">
        <v>1143</v>
      </c>
      <c r="C268" s="2" t="s">
        <v>1140</v>
      </c>
      <c r="D268" s="123" t="s">
        <v>1773</v>
      </c>
      <c r="E268" s="2" t="s">
        <v>2907</v>
      </c>
      <c r="F268" s="90" t="s">
        <v>2907</v>
      </c>
      <c r="G268" s="2">
        <v>2006</v>
      </c>
      <c r="H268" s="87">
        <v>29000</v>
      </c>
      <c r="I268" s="2" t="s">
        <v>47</v>
      </c>
      <c r="J268" s="89" t="s">
        <v>1162</v>
      </c>
      <c r="K268" s="1" t="s">
        <v>2757</v>
      </c>
      <c r="L268" s="2" t="s">
        <v>2647</v>
      </c>
      <c r="M268" s="2" t="s">
        <v>2647</v>
      </c>
      <c r="N268" s="2" t="s">
        <v>2773</v>
      </c>
      <c r="O268" s="2" t="s">
        <v>1981</v>
      </c>
      <c r="P268" s="2"/>
      <c r="Q268" s="2" t="s">
        <v>2031</v>
      </c>
      <c r="R268" s="2" t="s">
        <v>2031</v>
      </c>
      <c r="S268" s="2" t="s">
        <v>2031</v>
      </c>
      <c r="T268" s="2" t="s">
        <v>2031</v>
      </c>
      <c r="U268" s="2" t="s">
        <v>692</v>
      </c>
      <c r="V268" s="2" t="s">
        <v>2031</v>
      </c>
      <c r="W268" s="2">
        <v>41.71</v>
      </c>
      <c r="X268" s="2">
        <v>1</v>
      </c>
      <c r="Y268" s="2" t="s">
        <v>2907</v>
      </c>
      <c r="Z268" s="2" t="s">
        <v>2907</v>
      </c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9"/>
    </row>
    <row r="269" spans="1:137" s="12" customFormat="1" ht="51">
      <c r="A269" s="2">
        <v>62</v>
      </c>
      <c r="B269" s="10" t="s">
        <v>1144</v>
      </c>
      <c r="C269" s="2" t="s">
        <v>1140</v>
      </c>
      <c r="D269" s="123" t="s">
        <v>1773</v>
      </c>
      <c r="E269" s="2" t="s">
        <v>2907</v>
      </c>
      <c r="F269" s="90" t="s">
        <v>2907</v>
      </c>
      <c r="G269" s="2">
        <v>1972</v>
      </c>
      <c r="H269" s="87">
        <v>6005</v>
      </c>
      <c r="I269" s="2" t="s">
        <v>47</v>
      </c>
      <c r="J269" s="89" t="s">
        <v>1163</v>
      </c>
      <c r="K269" s="1" t="s">
        <v>2757</v>
      </c>
      <c r="L269" s="2" t="s">
        <v>506</v>
      </c>
      <c r="M269" s="2" t="s">
        <v>506</v>
      </c>
      <c r="N269" s="2" t="s">
        <v>1980</v>
      </c>
      <c r="O269" s="2" t="s">
        <v>1981</v>
      </c>
      <c r="P269" s="2"/>
      <c r="Q269" s="2" t="s">
        <v>2031</v>
      </c>
      <c r="R269" s="2" t="s">
        <v>2031</v>
      </c>
      <c r="S269" s="2" t="s">
        <v>2031</v>
      </c>
      <c r="T269" s="2" t="s">
        <v>2031</v>
      </c>
      <c r="U269" s="2" t="s">
        <v>692</v>
      </c>
      <c r="V269" s="2" t="s">
        <v>2031</v>
      </c>
      <c r="W269" s="2">
        <v>28.2</v>
      </c>
      <c r="X269" s="2">
        <v>1</v>
      </c>
      <c r="Y269" s="2" t="s">
        <v>2907</v>
      </c>
      <c r="Z269" s="2" t="s">
        <v>2907</v>
      </c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9"/>
    </row>
    <row r="270" spans="1:137" s="12" customFormat="1" ht="51">
      <c r="A270" s="2">
        <v>63</v>
      </c>
      <c r="B270" s="10" t="s">
        <v>1145</v>
      </c>
      <c r="C270" s="2" t="s">
        <v>1140</v>
      </c>
      <c r="D270" s="123" t="s">
        <v>1773</v>
      </c>
      <c r="E270" s="2" t="s">
        <v>2907</v>
      </c>
      <c r="F270" s="90" t="s">
        <v>2907</v>
      </c>
      <c r="G270" s="2">
        <v>1972</v>
      </c>
      <c r="H270" s="87">
        <v>22000</v>
      </c>
      <c r="I270" s="2" t="s">
        <v>47</v>
      </c>
      <c r="J270" s="89" t="s">
        <v>1164</v>
      </c>
      <c r="K270" s="1" t="s">
        <v>2757</v>
      </c>
      <c r="L270" s="2" t="s">
        <v>506</v>
      </c>
      <c r="M270" s="2" t="s">
        <v>506</v>
      </c>
      <c r="N270" s="2" t="s">
        <v>1980</v>
      </c>
      <c r="O270" s="2" t="s">
        <v>1981</v>
      </c>
      <c r="P270" s="2"/>
      <c r="Q270" s="2" t="s">
        <v>2031</v>
      </c>
      <c r="R270" s="2" t="s">
        <v>2031</v>
      </c>
      <c r="S270" s="2" t="s">
        <v>2031</v>
      </c>
      <c r="T270" s="2" t="s">
        <v>2031</v>
      </c>
      <c r="U270" s="2" t="s">
        <v>692</v>
      </c>
      <c r="V270" s="2" t="s">
        <v>2031</v>
      </c>
      <c r="W270" s="2">
        <v>28.2</v>
      </c>
      <c r="X270" s="2">
        <v>1</v>
      </c>
      <c r="Y270" s="2" t="s">
        <v>2907</v>
      </c>
      <c r="Z270" s="2" t="s">
        <v>2907</v>
      </c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9"/>
    </row>
    <row r="271" spans="1:137" s="12" customFormat="1" ht="51">
      <c r="A271" s="2">
        <v>64</v>
      </c>
      <c r="B271" s="10" t="s">
        <v>1146</v>
      </c>
      <c r="C271" s="2" t="s">
        <v>1140</v>
      </c>
      <c r="D271" s="123" t="s">
        <v>1773</v>
      </c>
      <c r="E271" s="2" t="s">
        <v>2907</v>
      </c>
      <c r="F271" s="90" t="s">
        <v>2907</v>
      </c>
      <c r="G271" s="2">
        <v>1972</v>
      </c>
      <c r="H271" s="87">
        <v>18000</v>
      </c>
      <c r="I271" s="2" t="s">
        <v>47</v>
      </c>
      <c r="J271" s="89" t="s">
        <v>2153</v>
      </c>
      <c r="K271" s="1" t="s">
        <v>2757</v>
      </c>
      <c r="L271" s="2" t="s">
        <v>506</v>
      </c>
      <c r="M271" s="2" t="s">
        <v>506</v>
      </c>
      <c r="N271" s="2" t="s">
        <v>1980</v>
      </c>
      <c r="O271" s="2" t="s">
        <v>1981</v>
      </c>
      <c r="P271" s="2"/>
      <c r="Q271" s="2" t="s">
        <v>2031</v>
      </c>
      <c r="R271" s="2" t="s">
        <v>2031</v>
      </c>
      <c r="S271" s="2" t="s">
        <v>2031</v>
      </c>
      <c r="T271" s="2" t="s">
        <v>2031</v>
      </c>
      <c r="U271" s="2" t="s">
        <v>692</v>
      </c>
      <c r="V271" s="2" t="s">
        <v>2031</v>
      </c>
      <c r="W271" s="2">
        <v>28.2</v>
      </c>
      <c r="X271" s="2">
        <v>1</v>
      </c>
      <c r="Y271" s="2" t="s">
        <v>2907</v>
      </c>
      <c r="Z271" s="2" t="s">
        <v>2907</v>
      </c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9"/>
    </row>
    <row r="272" spans="1:137" s="12" customFormat="1" ht="51">
      <c r="A272" s="2">
        <v>65</v>
      </c>
      <c r="B272" s="10" t="s">
        <v>1147</v>
      </c>
      <c r="C272" s="2" t="s">
        <v>1140</v>
      </c>
      <c r="D272" s="123" t="s">
        <v>1773</v>
      </c>
      <c r="E272" s="2" t="s">
        <v>2907</v>
      </c>
      <c r="F272" s="90" t="s">
        <v>2907</v>
      </c>
      <c r="G272" s="2">
        <v>1972</v>
      </c>
      <c r="H272" s="87">
        <v>25000</v>
      </c>
      <c r="I272" s="2" t="s">
        <v>47</v>
      </c>
      <c r="J272" s="89" t="s">
        <v>2153</v>
      </c>
      <c r="K272" s="1" t="s">
        <v>2757</v>
      </c>
      <c r="L272" s="2" t="s">
        <v>506</v>
      </c>
      <c r="M272" s="2" t="s">
        <v>506</v>
      </c>
      <c r="N272" s="2" t="s">
        <v>1980</v>
      </c>
      <c r="O272" s="2" t="s">
        <v>1981</v>
      </c>
      <c r="P272" s="2"/>
      <c r="Q272" s="2" t="s">
        <v>2031</v>
      </c>
      <c r="R272" s="2" t="s">
        <v>2031</v>
      </c>
      <c r="S272" s="2" t="s">
        <v>2031</v>
      </c>
      <c r="T272" s="2" t="s">
        <v>2031</v>
      </c>
      <c r="U272" s="2" t="s">
        <v>692</v>
      </c>
      <c r="V272" s="2" t="s">
        <v>2031</v>
      </c>
      <c r="W272" s="2">
        <v>141</v>
      </c>
      <c r="X272" s="2">
        <v>1</v>
      </c>
      <c r="Y272" s="2" t="s">
        <v>2907</v>
      </c>
      <c r="Z272" s="2" t="s">
        <v>2907</v>
      </c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9"/>
    </row>
    <row r="273" spans="1:137" s="12" customFormat="1" ht="51">
      <c r="A273" s="2">
        <v>66</v>
      </c>
      <c r="B273" s="10" t="s">
        <v>1148</v>
      </c>
      <c r="C273" s="2" t="s">
        <v>1140</v>
      </c>
      <c r="D273" s="123" t="s">
        <v>1773</v>
      </c>
      <c r="E273" s="2" t="s">
        <v>2907</v>
      </c>
      <c r="F273" s="90" t="s">
        <v>2907</v>
      </c>
      <c r="G273" s="2">
        <v>1972</v>
      </c>
      <c r="H273" s="87">
        <v>20000</v>
      </c>
      <c r="I273" s="2" t="s">
        <v>47</v>
      </c>
      <c r="J273" s="89" t="s">
        <v>2154</v>
      </c>
      <c r="K273" s="1" t="s">
        <v>2757</v>
      </c>
      <c r="L273" s="2" t="s">
        <v>506</v>
      </c>
      <c r="M273" s="2" t="s">
        <v>506</v>
      </c>
      <c r="N273" s="2" t="s">
        <v>1980</v>
      </c>
      <c r="O273" s="2" t="s">
        <v>1981</v>
      </c>
      <c r="P273" s="2"/>
      <c r="Q273" s="2" t="s">
        <v>2031</v>
      </c>
      <c r="R273" s="2" t="s">
        <v>2031</v>
      </c>
      <c r="S273" s="2" t="s">
        <v>2031</v>
      </c>
      <c r="T273" s="2" t="s">
        <v>2031</v>
      </c>
      <c r="U273" s="2" t="s">
        <v>692</v>
      </c>
      <c r="V273" s="2" t="s">
        <v>2031</v>
      </c>
      <c r="W273" s="2">
        <v>56.4</v>
      </c>
      <c r="X273" s="2">
        <v>1</v>
      </c>
      <c r="Y273" s="2" t="s">
        <v>2907</v>
      </c>
      <c r="Z273" s="2" t="s">
        <v>2907</v>
      </c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9"/>
    </row>
    <row r="274" spans="1:137" s="12" customFormat="1" ht="51">
      <c r="A274" s="2">
        <v>67</v>
      </c>
      <c r="B274" s="10" t="s">
        <v>657</v>
      </c>
      <c r="C274" s="2" t="s">
        <v>1140</v>
      </c>
      <c r="D274" s="123" t="s">
        <v>1773</v>
      </c>
      <c r="E274" s="2" t="s">
        <v>2907</v>
      </c>
      <c r="F274" s="90" t="s">
        <v>2907</v>
      </c>
      <c r="G274" s="2">
        <v>1970</v>
      </c>
      <c r="H274" s="87">
        <v>10000</v>
      </c>
      <c r="I274" s="2" t="s">
        <v>47</v>
      </c>
      <c r="J274" s="89" t="s">
        <v>2153</v>
      </c>
      <c r="K274" s="1" t="s">
        <v>2757</v>
      </c>
      <c r="L274" s="2" t="s">
        <v>506</v>
      </c>
      <c r="M274" s="2" t="s">
        <v>506</v>
      </c>
      <c r="N274" s="2" t="s">
        <v>1980</v>
      </c>
      <c r="O274" s="2" t="s">
        <v>1981</v>
      </c>
      <c r="P274" s="2"/>
      <c r="Q274" s="2" t="s">
        <v>2031</v>
      </c>
      <c r="R274" s="2" t="s">
        <v>2031</v>
      </c>
      <c r="S274" s="2" t="s">
        <v>2031</v>
      </c>
      <c r="T274" s="2" t="s">
        <v>2031</v>
      </c>
      <c r="U274" s="2" t="s">
        <v>692</v>
      </c>
      <c r="V274" s="2" t="s">
        <v>1028</v>
      </c>
      <c r="W274" s="2">
        <v>49.15</v>
      </c>
      <c r="X274" s="2">
        <v>1</v>
      </c>
      <c r="Y274" s="2" t="s">
        <v>2907</v>
      </c>
      <c r="Z274" s="2" t="s">
        <v>2907</v>
      </c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9"/>
    </row>
    <row r="275" spans="1:137" s="12" customFormat="1" ht="38.25">
      <c r="A275" s="2">
        <v>68</v>
      </c>
      <c r="B275" s="10" t="s">
        <v>4108</v>
      </c>
      <c r="C275" s="2" t="s">
        <v>4109</v>
      </c>
      <c r="D275" s="2"/>
      <c r="E275" s="2"/>
      <c r="F275" s="90"/>
      <c r="G275" s="2">
        <v>2017</v>
      </c>
      <c r="H275" s="87">
        <v>28000</v>
      </c>
      <c r="I275" s="2" t="s">
        <v>47</v>
      </c>
      <c r="J275" s="89" t="s">
        <v>2155</v>
      </c>
      <c r="K275" s="1" t="s">
        <v>2757</v>
      </c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9"/>
    </row>
    <row r="276" spans="1:137" s="12" customFormat="1" ht="25.5">
      <c r="A276" s="2">
        <v>69</v>
      </c>
      <c r="B276" s="10" t="s">
        <v>658</v>
      </c>
      <c r="C276" s="2" t="s">
        <v>4107</v>
      </c>
      <c r="D276" s="2"/>
      <c r="E276" s="2"/>
      <c r="F276" s="90"/>
      <c r="G276" s="2"/>
      <c r="H276" s="87">
        <v>81857</v>
      </c>
      <c r="I276" s="2" t="s">
        <v>47</v>
      </c>
      <c r="J276" s="313" t="s">
        <v>1164</v>
      </c>
      <c r="K276" s="1" t="s">
        <v>2757</v>
      </c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9"/>
    </row>
    <row r="277" spans="1:137" s="12" customFormat="1" ht="25.5">
      <c r="A277" s="2">
        <v>70</v>
      </c>
      <c r="B277" s="10" t="s">
        <v>659</v>
      </c>
      <c r="C277" s="2" t="s">
        <v>4107</v>
      </c>
      <c r="D277" s="2"/>
      <c r="E277" s="2"/>
      <c r="F277" s="90"/>
      <c r="G277" s="2"/>
      <c r="H277" s="87">
        <v>109733</v>
      </c>
      <c r="I277" s="2" t="s">
        <v>47</v>
      </c>
      <c r="J277" s="313" t="s">
        <v>1164</v>
      </c>
      <c r="K277" s="1" t="s">
        <v>2757</v>
      </c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9"/>
    </row>
    <row r="278" spans="1:137" s="12" customFormat="1" ht="25.5">
      <c r="A278" s="2">
        <v>71</v>
      </c>
      <c r="B278" s="10" t="s">
        <v>660</v>
      </c>
      <c r="C278" s="2" t="s">
        <v>4110</v>
      </c>
      <c r="D278" s="2"/>
      <c r="E278" s="2"/>
      <c r="F278" s="90"/>
      <c r="G278" s="2"/>
      <c r="H278" s="87">
        <v>151271.25</v>
      </c>
      <c r="I278" s="2" t="s">
        <v>47</v>
      </c>
      <c r="J278" s="313" t="s">
        <v>1164</v>
      </c>
      <c r="K278" s="1" t="s">
        <v>2757</v>
      </c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9"/>
    </row>
    <row r="279" spans="1:137" s="12" customFormat="1" ht="25.5">
      <c r="A279" s="2">
        <v>72</v>
      </c>
      <c r="B279" s="10" t="s">
        <v>661</v>
      </c>
      <c r="C279" s="2" t="s">
        <v>4107</v>
      </c>
      <c r="D279" s="2"/>
      <c r="E279" s="2"/>
      <c r="F279" s="90"/>
      <c r="G279" s="2"/>
      <c r="H279" s="87">
        <v>55200</v>
      </c>
      <c r="I279" s="2" t="s">
        <v>47</v>
      </c>
      <c r="J279" s="313" t="s">
        <v>1164</v>
      </c>
      <c r="K279" s="1" t="s">
        <v>2757</v>
      </c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9"/>
    </row>
    <row r="280" spans="1:137" s="12" customFormat="1" ht="33" customHeight="1">
      <c r="A280" s="2">
        <v>73</v>
      </c>
      <c r="B280" s="10" t="s">
        <v>3605</v>
      </c>
      <c r="C280" s="2" t="s">
        <v>181</v>
      </c>
      <c r="D280" s="2"/>
      <c r="E280" s="2"/>
      <c r="F280" s="90"/>
      <c r="G280" s="2"/>
      <c r="H280" s="87">
        <v>3676969.82</v>
      </c>
      <c r="I280" s="2" t="s">
        <v>47</v>
      </c>
      <c r="J280" s="313" t="s">
        <v>1164</v>
      </c>
      <c r="K280" s="223" t="s">
        <v>3606</v>
      </c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9"/>
    </row>
    <row r="281" spans="1:137" s="59" customFormat="1" ht="12.75">
      <c r="A281" s="717" t="s">
        <v>683</v>
      </c>
      <c r="B281" s="717"/>
      <c r="C281" s="717"/>
      <c r="D281" s="72"/>
      <c r="E281" s="72"/>
      <c r="F281" s="72"/>
      <c r="G281" s="73"/>
      <c r="H281" s="74">
        <f>SUM(H207:H280)</f>
        <v>51475493</v>
      </c>
      <c r="I281" s="58"/>
      <c r="J281" s="71"/>
      <c r="K281" s="71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300"/>
    </row>
    <row r="282" spans="1:137" s="12" customFormat="1" ht="12.75">
      <c r="A282" s="716" t="s">
        <v>1755</v>
      </c>
      <c r="B282" s="716"/>
      <c r="C282" s="716"/>
      <c r="D282" s="716"/>
      <c r="E282" s="716"/>
      <c r="F282" s="716"/>
      <c r="G282" s="716"/>
      <c r="H282" s="716"/>
      <c r="I282" s="716"/>
      <c r="J282" s="115"/>
      <c r="K282" s="116"/>
      <c r="L282" s="44"/>
      <c r="M282" s="115"/>
      <c r="N282" s="116"/>
      <c r="O282" s="718"/>
      <c r="P282" s="718"/>
      <c r="Q282" s="44"/>
      <c r="R282" s="718"/>
      <c r="S282" s="718"/>
      <c r="T282" s="718"/>
      <c r="U282" s="718"/>
      <c r="V282" s="44"/>
      <c r="W282" s="44"/>
      <c r="X282" s="44"/>
      <c r="Y282" s="44"/>
      <c r="Z282" s="44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9"/>
    </row>
    <row r="283" spans="1:137" s="12" customFormat="1" ht="12.75">
      <c r="A283" s="2">
        <v>1</v>
      </c>
      <c r="B283" s="10" t="s">
        <v>3096</v>
      </c>
      <c r="C283" s="2" t="s">
        <v>3097</v>
      </c>
      <c r="D283" s="2" t="s">
        <v>1773</v>
      </c>
      <c r="E283" s="2" t="s">
        <v>2907</v>
      </c>
      <c r="F283" s="2" t="s">
        <v>2907</v>
      </c>
      <c r="G283" s="2">
        <v>1897</v>
      </c>
      <c r="H283" s="111">
        <v>1619000</v>
      </c>
      <c r="I283" s="2" t="s">
        <v>158</v>
      </c>
      <c r="J283" s="89"/>
      <c r="K283" s="2" t="s">
        <v>1173</v>
      </c>
      <c r="L283" s="2" t="s">
        <v>2925</v>
      </c>
      <c r="M283" s="2" t="s">
        <v>2321</v>
      </c>
      <c r="N283" s="2" t="s">
        <v>837</v>
      </c>
      <c r="O283" s="2" t="s">
        <v>2322</v>
      </c>
      <c r="P283" s="2"/>
      <c r="Q283" s="2" t="s">
        <v>3061</v>
      </c>
      <c r="R283" s="2" t="s">
        <v>3061</v>
      </c>
      <c r="S283" s="2" t="s">
        <v>2011</v>
      </c>
      <c r="T283" s="2" t="s">
        <v>3062</v>
      </c>
      <c r="U283" s="2" t="s">
        <v>2011</v>
      </c>
      <c r="V283" s="2" t="s">
        <v>2011</v>
      </c>
      <c r="W283" s="460">
        <v>534.72</v>
      </c>
      <c r="X283" s="92">
        <v>3</v>
      </c>
      <c r="Y283" s="2" t="s">
        <v>2907</v>
      </c>
      <c r="Z283" s="2" t="s">
        <v>2907</v>
      </c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9"/>
    </row>
    <row r="284" spans="1:137" s="12" customFormat="1" ht="12.75">
      <c r="A284" s="2">
        <v>2</v>
      </c>
      <c r="B284" s="10" t="s">
        <v>3096</v>
      </c>
      <c r="C284" s="2" t="s">
        <v>3097</v>
      </c>
      <c r="D284" s="2" t="s">
        <v>1773</v>
      </c>
      <c r="E284" s="2" t="s">
        <v>2907</v>
      </c>
      <c r="F284" s="2" t="s">
        <v>2907</v>
      </c>
      <c r="G284" s="2">
        <v>1898</v>
      </c>
      <c r="H284" s="111">
        <v>572000</v>
      </c>
      <c r="I284" s="2" t="s">
        <v>158</v>
      </c>
      <c r="J284" s="89"/>
      <c r="K284" s="2" t="s">
        <v>1174</v>
      </c>
      <c r="L284" s="2" t="s">
        <v>2925</v>
      </c>
      <c r="M284" s="2" t="s">
        <v>848</v>
      </c>
      <c r="N284" s="2" t="s">
        <v>2029</v>
      </c>
      <c r="O284" s="2" t="s">
        <v>2324</v>
      </c>
      <c r="P284" s="2"/>
      <c r="Q284" s="2" t="s">
        <v>2011</v>
      </c>
      <c r="R284" s="2" t="s">
        <v>2011</v>
      </c>
      <c r="S284" s="2" t="s">
        <v>2011</v>
      </c>
      <c r="T284" s="2" t="s">
        <v>2011</v>
      </c>
      <c r="U284" s="2" t="s">
        <v>2011</v>
      </c>
      <c r="V284" s="2" t="s">
        <v>2011</v>
      </c>
      <c r="W284" s="460">
        <v>189</v>
      </c>
      <c r="X284" s="92">
        <v>2</v>
      </c>
      <c r="Y284" s="2" t="s">
        <v>1773</v>
      </c>
      <c r="Z284" s="2" t="s">
        <v>2907</v>
      </c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9"/>
    </row>
    <row r="285" spans="1:137" s="12" customFormat="1" ht="12.75">
      <c r="A285" s="2">
        <v>3</v>
      </c>
      <c r="B285" s="10" t="s">
        <v>3096</v>
      </c>
      <c r="C285" s="2" t="s">
        <v>3097</v>
      </c>
      <c r="D285" s="2" t="s">
        <v>1773</v>
      </c>
      <c r="E285" s="2" t="s">
        <v>2907</v>
      </c>
      <c r="F285" s="2" t="s">
        <v>2907</v>
      </c>
      <c r="G285" s="2">
        <v>1898</v>
      </c>
      <c r="H285" s="111">
        <v>745000</v>
      </c>
      <c r="I285" s="2" t="s">
        <v>158</v>
      </c>
      <c r="J285" s="89"/>
      <c r="K285" s="2" t="s">
        <v>2687</v>
      </c>
      <c r="L285" s="2" t="s">
        <v>2925</v>
      </c>
      <c r="M285" s="2" t="s">
        <v>848</v>
      </c>
      <c r="N285" s="2" t="s">
        <v>837</v>
      </c>
      <c r="O285" s="2" t="s">
        <v>2324</v>
      </c>
      <c r="P285" s="2"/>
      <c r="Q285" s="2" t="s">
        <v>2011</v>
      </c>
      <c r="R285" s="2" t="s">
        <v>2011</v>
      </c>
      <c r="S285" s="2" t="s">
        <v>2011</v>
      </c>
      <c r="T285" s="2" t="s">
        <v>2011</v>
      </c>
      <c r="U285" s="2" t="s">
        <v>2011</v>
      </c>
      <c r="V285" s="2" t="s">
        <v>2011</v>
      </c>
      <c r="W285" s="460">
        <v>246</v>
      </c>
      <c r="X285" s="92">
        <v>3</v>
      </c>
      <c r="Y285" s="2" t="s">
        <v>2907</v>
      </c>
      <c r="Z285" s="2" t="s">
        <v>2907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9"/>
    </row>
    <row r="286" spans="1:137" s="12" customFormat="1" ht="12.75">
      <c r="A286" s="2">
        <v>4</v>
      </c>
      <c r="B286" s="10" t="s">
        <v>3096</v>
      </c>
      <c r="C286" s="2" t="s">
        <v>3097</v>
      </c>
      <c r="D286" s="2" t="s">
        <v>1773</v>
      </c>
      <c r="E286" s="2" t="s">
        <v>2907</v>
      </c>
      <c r="F286" s="2" t="s">
        <v>2907</v>
      </c>
      <c r="G286" s="2">
        <v>1959</v>
      </c>
      <c r="H286" s="111">
        <v>1049000</v>
      </c>
      <c r="I286" s="2" t="s">
        <v>158</v>
      </c>
      <c r="J286" s="89"/>
      <c r="K286" s="2" t="s">
        <v>653</v>
      </c>
      <c r="L286" s="2" t="s">
        <v>2925</v>
      </c>
      <c r="M286" s="2" t="s">
        <v>848</v>
      </c>
      <c r="N286" s="2" t="s">
        <v>2029</v>
      </c>
      <c r="O286" s="2" t="s">
        <v>2324</v>
      </c>
      <c r="P286" s="2"/>
      <c r="Q286" s="2" t="s">
        <v>2011</v>
      </c>
      <c r="R286" s="2" t="s">
        <v>2011</v>
      </c>
      <c r="S286" s="2" t="s">
        <v>2011</v>
      </c>
      <c r="T286" s="2" t="s">
        <v>2011</v>
      </c>
      <c r="U286" s="2" t="s">
        <v>2011</v>
      </c>
      <c r="V286" s="2" t="s">
        <v>2011</v>
      </c>
      <c r="W286" s="460">
        <v>346.4</v>
      </c>
      <c r="X286" s="92">
        <v>3</v>
      </c>
      <c r="Y286" s="2" t="s">
        <v>2907</v>
      </c>
      <c r="Z286" s="2" t="s">
        <v>2907</v>
      </c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9"/>
    </row>
    <row r="287" spans="1:137" s="12" customFormat="1" ht="12.75">
      <c r="A287" s="2">
        <v>5</v>
      </c>
      <c r="B287" s="10" t="s">
        <v>3096</v>
      </c>
      <c r="C287" s="2" t="s">
        <v>3097</v>
      </c>
      <c r="D287" s="2" t="s">
        <v>1773</v>
      </c>
      <c r="E287" s="2" t="s">
        <v>2907</v>
      </c>
      <c r="F287" s="2" t="s">
        <v>2907</v>
      </c>
      <c r="G287" s="2">
        <v>1910</v>
      </c>
      <c r="H287" s="111">
        <v>1236000</v>
      </c>
      <c r="I287" s="2" t="s">
        <v>158</v>
      </c>
      <c r="J287" s="89"/>
      <c r="K287" s="2" t="s">
        <v>551</v>
      </c>
      <c r="L287" s="2" t="s">
        <v>2925</v>
      </c>
      <c r="M287" s="2" t="s">
        <v>848</v>
      </c>
      <c r="N287" s="2" t="s">
        <v>2029</v>
      </c>
      <c r="O287" s="2" t="s">
        <v>1176</v>
      </c>
      <c r="P287" s="2"/>
      <c r="Q287" s="2" t="s">
        <v>2011</v>
      </c>
      <c r="R287" s="2" t="s">
        <v>3061</v>
      </c>
      <c r="S287" s="2" t="s">
        <v>2011</v>
      </c>
      <c r="T287" s="2" t="s">
        <v>2011</v>
      </c>
      <c r="U287" s="2" t="s">
        <v>2011</v>
      </c>
      <c r="V287" s="2" t="s">
        <v>2011</v>
      </c>
      <c r="W287" s="460">
        <v>408.24</v>
      </c>
      <c r="X287" s="92">
        <v>3</v>
      </c>
      <c r="Y287" s="2" t="s">
        <v>3066</v>
      </c>
      <c r="Z287" s="2" t="s">
        <v>2907</v>
      </c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9"/>
    </row>
    <row r="288" spans="1:137" s="12" customFormat="1" ht="12.75">
      <c r="A288" s="2">
        <v>6</v>
      </c>
      <c r="B288" s="10" t="s">
        <v>3096</v>
      </c>
      <c r="C288" s="2" t="s">
        <v>3097</v>
      </c>
      <c r="D288" s="2" t="s">
        <v>1773</v>
      </c>
      <c r="E288" s="2" t="s">
        <v>2907</v>
      </c>
      <c r="F288" s="2" t="s">
        <v>2907</v>
      </c>
      <c r="G288" s="2">
        <v>1920</v>
      </c>
      <c r="H288" s="111">
        <v>625000</v>
      </c>
      <c r="I288" s="2" t="s">
        <v>158</v>
      </c>
      <c r="J288" s="89"/>
      <c r="K288" s="2" t="s">
        <v>3878</v>
      </c>
      <c r="L288" s="2" t="s">
        <v>2925</v>
      </c>
      <c r="M288" s="2" t="s">
        <v>848</v>
      </c>
      <c r="N288" s="2" t="s">
        <v>2029</v>
      </c>
      <c r="O288" s="2" t="s">
        <v>1176</v>
      </c>
      <c r="P288" s="2"/>
      <c r="Q288" s="2" t="s">
        <v>2011</v>
      </c>
      <c r="R288" s="2" t="s">
        <v>3061</v>
      </c>
      <c r="S288" s="2" t="s">
        <v>2011</v>
      </c>
      <c r="T288" s="2" t="s">
        <v>3061</v>
      </c>
      <c r="U288" s="2" t="s">
        <v>2011</v>
      </c>
      <c r="V288" s="2" t="s">
        <v>2011</v>
      </c>
      <c r="W288" s="460">
        <v>206.37</v>
      </c>
      <c r="X288" s="92">
        <v>3</v>
      </c>
      <c r="Y288" s="2" t="s">
        <v>2907</v>
      </c>
      <c r="Z288" s="2" t="s">
        <v>2907</v>
      </c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9"/>
    </row>
    <row r="289" spans="1:137" s="12" customFormat="1" ht="12.75">
      <c r="A289" s="2">
        <v>7</v>
      </c>
      <c r="B289" s="10" t="s">
        <v>3096</v>
      </c>
      <c r="C289" s="2" t="s">
        <v>3097</v>
      </c>
      <c r="D289" s="2" t="s">
        <v>1773</v>
      </c>
      <c r="E289" s="2" t="s">
        <v>2907</v>
      </c>
      <c r="F289" s="2" t="s">
        <v>2907</v>
      </c>
      <c r="G289" s="2">
        <v>1815</v>
      </c>
      <c r="H289" s="111">
        <v>889000</v>
      </c>
      <c r="I289" s="2" t="s">
        <v>158</v>
      </c>
      <c r="J289" s="89"/>
      <c r="K289" s="2" t="s">
        <v>541</v>
      </c>
      <c r="L289" s="2" t="s">
        <v>2925</v>
      </c>
      <c r="M289" s="2" t="s">
        <v>848</v>
      </c>
      <c r="N289" s="2" t="s">
        <v>2029</v>
      </c>
      <c r="O289" s="2" t="s">
        <v>1176</v>
      </c>
      <c r="P289" s="2"/>
      <c r="Q289" s="2" t="s">
        <v>2011</v>
      </c>
      <c r="R289" s="2" t="s">
        <v>3061</v>
      </c>
      <c r="S289" s="2" t="s">
        <v>2011</v>
      </c>
      <c r="T289" s="2" t="s">
        <v>3061</v>
      </c>
      <c r="U289" s="2" t="s">
        <v>2011</v>
      </c>
      <c r="V289" s="2" t="s">
        <v>2011</v>
      </c>
      <c r="W289" s="460">
        <v>293.41</v>
      </c>
      <c r="X289" s="92">
        <v>3</v>
      </c>
      <c r="Y289" s="2" t="s">
        <v>2907</v>
      </c>
      <c r="Z289" s="2" t="s">
        <v>2907</v>
      </c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9"/>
    </row>
    <row r="290" spans="1:137" s="12" customFormat="1" ht="12.75">
      <c r="A290" s="2">
        <v>8</v>
      </c>
      <c r="B290" s="10" t="s">
        <v>3096</v>
      </c>
      <c r="C290" s="2" t="s">
        <v>3097</v>
      </c>
      <c r="D290" s="2" t="s">
        <v>1773</v>
      </c>
      <c r="E290" s="2" t="s">
        <v>2907</v>
      </c>
      <c r="F290" s="2" t="s">
        <v>2907</v>
      </c>
      <c r="G290" s="2">
        <v>1959</v>
      </c>
      <c r="H290" s="111">
        <v>571000</v>
      </c>
      <c r="I290" s="2" t="s">
        <v>158</v>
      </c>
      <c r="J290" s="89"/>
      <c r="K290" s="2" t="s">
        <v>654</v>
      </c>
      <c r="L290" s="2" t="s">
        <v>2925</v>
      </c>
      <c r="M290" s="2" t="s">
        <v>848</v>
      </c>
      <c r="N290" s="2" t="s">
        <v>2029</v>
      </c>
      <c r="O290" s="2" t="s">
        <v>1176</v>
      </c>
      <c r="P290" s="2"/>
      <c r="Q290" s="2" t="s">
        <v>2011</v>
      </c>
      <c r="R290" s="2" t="s">
        <v>3061</v>
      </c>
      <c r="S290" s="2" t="s">
        <v>2011</v>
      </c>
      <c r="T290" s="2" t="s">
        <v>2011</v>
      </c>
      <c r="U290" s="2" t="s">
        <v>2011</v>
      </c>
      <c r="V290" s="2" t="s">
        <v>2011</v>
      </c>
      <c r="W290" s="460">
        <v>188.46</v>
      </c>
      <c r="X290" s="92">
        <v>3</v>
      </c>
      <c r="Y290" s="2" t="s">
        <v>1773</v>
      </c>
      <c r="Z290" s="2" t="s">
        <v>2907</v>
      </c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9"/>
    </row>
    <row r="291" spans="1:137" s="12" customFormat="1" ht="12.75">
      <c r="A291" s="2">
        <v>9</v>
      </c>
      <c r="B291" s="10" t="s">
        <v>3096</v>
      </c>
      <c r="C291" s="2" t="s">
        <v>3097</v>
      </c>
      <c r="D291" s="2" t="s">
        <v>1773</v>
      </c>
      <c r="E291" s="2" t="s">
        <v>2907</v>
      </c>
      <c r="F291" s="2" t="s">
        <v>2907</v>
      </c>
      <c r="G291" s="2">
        <v>1897</v>
      </c>
      <c r="H291" s="108">
        <v>1075000</v>
      </c>
      <c r="I291" s="2" t="s">
        <v>158</v>
      </c>
      <c r="J291" s="89"/>
      <c r="K291" s="2" t="s">
        <v>655</v>
      </c>
      <c r="L291" s="2" t="s">
        <v>2925</v>
      </c>
      <c r="M291" s="2" t="s">
        <v>2323</v>
      </c>
      <c r="N291" s="2" t="s">
        <v>837</v>
      </c>
      <c r="O291" s="2" t="s">
        <v>1177</v>
      </c>
      <c r="P291" s="2"/>
      <c r="Q291" s="2" t="s">
        <v>2011</v>
      </c>
      <c r="R291" s="2" t="s">
        <v>2011</v>
      </c>
      <c r="S291" s="2" t="s">
        <v>2011</v>
      </c>
      <c r="T291" s="2" t="s">
        <v>2011</v>
      </c>
      <c r="U291" s="2" t="s">
        <v>2011</v>
      </c>
      <c r="V291" s="2" t="s">
        <v>2011</v>
      </c>
      <c r="W291" s="460">
        <v>355.08</v>
      </c>
      <c r="X291" s="92">
        <v>3</v>
      </c>
      <c r="Y291" s="2" t="s">
        <v>2907</v>
      </c>
      <c r="Z291" s="2" t="s">
        <v>2907</v>
      </c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9"/>
    </row>
    <row r="292" spans="1:137" s="12" customFormat="1" ht="12.75">
      <c r="A292" s="2">
        <v>10</v>
      </c>
      <c r="B292" s="10" t="s">
        <v>3096</v>
      </c>
      <c r="C292" s="2" t="s">
        <v>3097</v>
      </c>
      <c r="D292" s="2" t="s">
        <v>1773</v>
      </c>
      <c r="E292" s="2" t="s">
        <v>2907</v>
      </c>
      <c r="F292" s="2" t="s">
        <v>2907</v>
      </c>
      <c r="G292" s="2">
        <v>1930</v>
      </c>
      <c r="H292" s="111">
        <v>596000</v>
      </c>
      <c r="I292" s="2" t="s">
        <v>158</v>
      </c>
      <c r="J292" s="89"/>
      <c r="K292" s="2" t="s">
        <v>656</v>
      </c>
      <c r="L292" s="2" t="s">
        <v>2925</v>
      </c>
      <c r="M292" s="2" t="s">
        <v>848</v>
      </c>
      <c r="N292" s="2" t="s">
        <v>837</v>
      </c>
      <c r="O292" s="2" t="s">
        <v>3041</v>
      </c>
      <c r="P292" s="2"/>
      <c r="Q292" s="2" t="s">
        <v>2011</v>
      </c>
      <c r="R292" s="2" t="s">
        <v>2011</v>
      </c>
      <c r="S292" s="2" t="s">
        <v>2011</v>
      </c>
      <c r="T292" s="2" t="s">
        <v>2011</v>
      </c>
      <c r="U292" s="2" t="s">
        <v>2011</v>
      </c>
      <c r="V292" s="2" t="s">
        <v>2011</v>
      </c>
      <c r="W292" s="460">
        <v>196.8</v>
      </c>
      <c r="X292" s="92">
        <v>3</v>
      </c>
      <c r="Y292" s="2" t="s">
        <v>1773</v>
      </c>
      <c r="Z292" s="2" t="s">
        <v>2907</v>
      </c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9"/>
    </row>
    <row r="293" spans="1:137" s="12" customFormat="1" ht="12.75">
      <c r="A293" s="2">
        <v>11</v>
      </c>
      <c r="B293" s="10" t="s">
        <v>3096</v>
      </c>
      <c r="C293" s="2" t="s">
        <v>3097</v>
      </c>
      <c r="D293" s="2" t="s">
        <v>1773</v>
      </c>
      <c r="E293" s="2" t="s">
        <v>2907</v>
      </c>
      <c r="F293" s="2" t="s">
        <v>2907</v>
      </c>
      <c r="G293" s="2">
        <v>1897</v>
      </c>
      <c r="H293" s="111">
        <v>1261000</v>
      </c>
      <c r="I293" s="2" t="s">
        <v>158</v>
      </c>
      <c r="J293" s="89"/>
      <c r="K293" s="2" t="s">
        <v>2630</v>
      </c>
      <c r="L293" s="2" t="s">
        <v>2925</v>
      </c>
      <c r="M293" s="2" t="s">
        <v>2323</v>
      </c>
      <c r="N293" s="2" t="s">
        <v>2029</v>
      </c>
      <c r="O293" s="2" t="s">
        <v>3042</v>
      </c>
      <c r="P293" s="2"/>
      <c r="Q293" s="2" t="s">
        <v>3062</v>
      </c>
      <c r="R293" s="2" t="s">
        <v>3062</v>
      </c>
      <c r="S293" s="2" t="s">
        <v>3062</v>
      </c>
      <c r="T293" s="2" t="s">
        <v>3061</v>
      </c>
      <c r="U293" s="2" t="s">
        <v>2011</v>
      </c>
      <c r="V293" s="2" t="s">
        <v>3062</v>
      </c>
      <c r="W293" s="460">
        <v>416.28</v>
      </c>
      <c r="X293" s="92">
        <v>4</v>
      </c>
      <c r="Y293" s="2" t="s">
        <v>3066</v>
      </c>
      <c r="Z293" s="2" t="s">
        <v>2907</v>
      </c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9"/>
    </row>
    <row r="294" spans="1:137" s="12" customFormat="1" ht="12.75">
      <c r="A294" s="2">
        <v>12</v>
      </c>
      <c r="B294" s="10" t="s">
        <v>3096</v>
      </c>
      <c r="C294" s="2" t="s">
        <v>3097</v>
      </c>
      <c r="D294" s="2" t="s">
        <v>1773</v>
      </c>
      <c r="E294" s="2" t="s">
        <v>2907</v>
      </c>
      <c r="F294" s="2" t="s">
        <v>2907</v>
      </c>
      <c r="G294" s="2">
        <v>1897</v>
      </c>
      <c r="H294" s="108">
        <v>1473000</v>
      </c>
      <c r="I294" s="2" t="s">
        <v>158</v>
      </c>
      <c r="J294" s="89"/>
      <c r="K294" s="2" t="s">
        <v>2631</v>
      </c>
      <c r="L294" s="2" t="s">
        <v>2925</v>
      </c>
      <c r="M294" s="2" t="s">
        <v>848</v>
      </c>
      <c r="N294" s="2" t="s">
        <v>2029</v>
      </c>
      <c r="O294" s="2" t="s">
        <v>3042</v>
      </c>
      <c r="P294" s="2"/>
      <c r="Q294" s="2" t="s">
        <v>3062</v>
      </c>
      <c r="R294" s="2" t="s">
        <v>3062</v>
      </c>
      <c r="S294" s="2" t="s">
        <v>3062</v>
      </c>
      <c r="T294" s="2" t="s">
        <v>3062</v>
      </c>
      <c r="U294" s="2" t="s">
        <v>2011</v>
      </c>
      <c r="V294" s="2" t="s">
        <v>2011</v>
      </c>
      <c r="W294" s="460">
        <v>486.35</v>
      </c>
      <c r="X294" s="92">
        <v>4</v>
      </c>
      <c r="Y294" s="2" t="s">
        <v>1773</v>
      </c>
      <c r="Z294" s="2" t="s">
        <v>2907</v>
      </c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9"/>
    </row>
    <row r="295" spans="1:137" s="12" customFormat="1" ht="12.75">
      <c r="A295" s="2">
        <v>13</v>
      </c>
      <c r="B295" s="10" t="s">
        <v>3096</v>
      </c>
      <c r="C295" s="2" t="s">
        <v>3097</v>
      </c>
      <c r="D295" s="2" t="s">
        <v>1773</v>
      </c>
      <c r="E295" s="2" t="s">
        <v>2907</v>
      </c>
      <c r="F295" s="2" t="s">
        <v>2907</v>
      </c>
      <c r="G295" s="2">
        <v>1897</v>
      </c>
      <c r="H295" s="111">
        <v>1549000</v>
      </c>
      <c r="I295" s="2" t="s">
        <v>158</v>
      </c>
      <c r="J295" s="89"/>
      <c r="K295" s="2" t="s">
        <v>2632</v>
      </c>
      <c r="L295" s="2" t="s">
        <v>2925</v>
      </c>
      <c r="M295" s="2" t="s">
        <v>848</v>
      </c>
      <c r="N295" s="2" t="s">
        <v>2029</v>
      </c>
      <c r="O295" s="2" t="s">
        <v>3042</v>
      </c>
      <c r="P295" s="2"/>
      <c r="Q295" s="2" t="s">
        <v>3062</v>
      </c>
      <c r="R295" s="2" t="s">
        <v>3062</v>
      </c>
      <c r="S295" s="2" t="s">
        <v>3062</v>
      </c>
      <c r="T295" s="2" t="s">
        <v>3062</v>
      </c>
      <c r="U295" s="2" t="s">
        <v>2011</v>
      </c>
      <c r="V295" s="2" t="s">
        <v>2011</v>
      </c>
      <c r="W295" s="460">
        <v>511.55</v>
      </c>
      <c r="X295" s="92">
        <v>4</v>
      </c>
      <c r="Y295" s="2" t="s">
        <v>1773</v>
      </c>
      <c r="Z295" s="2" t="s">
        <v>2907</v>
      </c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9"/>
    </row>
    <row r="296" spans="1:137" s="12" customFormat="1" ht="12.75">
      <c r="A296" s="2">
        <v>14</v>
      </c>
      <c r="B296" s="10" t="s">
        <v>3096</v>
      </c>
      <c r="C296" s="2" t="s">
        <v>3097</v>
      </c>
      <c r="D296" s="2" t="s">
        <v>1773</v>
      </c>
      <c r="E296" s="2" t="s">
        <v>2907</v>
      </c>
      <c r="F296" s="2" t="s">
        <v>2907</v>
      </c>
      <c r="G296" s="2">
        <v>1927</v>
      </c>
      <c r="H296" s="111">
        <v>527000</v>
      </c>
      <c r="I296" s="2" t="s">
        <v>158</v>
      </c>
      <c r="J296" s="89"/>
      <c r="K296" s="2" t="s">
        <v>2633</v>
      </c>
      <c r="L296" s="2" t="s">
        <v>2925</v>
      </c>
      <c r="M296" s="2" t="s">
        <v>848</v>
      </c>
      <c r="N296" s="2" t="s">
        <v>2029</v>
      </c>
      <c r="O296" s="2" t="s">
        <v>1177</v>
      </c>
      <c r="P296" s="2"/>
      <c r="Q296" s="2" t="s">
        <v>2011</v>
      </c>
      <c r="R296" s="2" t="s">
        <v>3061</v>
      </c>
      <c r="S296" s="2" t="s">
        <v>2011</v>
      </c>
      <c r="T296" s="2" t="s">
        <v>2011</v>
      </c>
      <c r="U296" s="2" t="s">
        <v>2012</v>
      </c>
      <c r="V296" s="2" t="s">
        <v>3064</v>
      </c>
      <c r="W296" s="460">
        <v>174</v>
      </c>
      <c r="X296" s="92">
        <v>3</v>
      </c>
      <c r="Y296" s="2" t="s">
        <v>1773</v>
      </c>
      <c r="Z296" s="2" t="s">
        <v>2907</v>
      </c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9"/>
    </row>
    <row r="297" spans="1:137" s="12" customFormat="1" ht="12.75">
      <c r="A297" s="2">
        <v>15</v>
      </c>
      <c r="B297" s="10" t="s">
        <v>3096</v>
      </c>
      <c r="C297" s="2" t="s">
        <v>3097</v>
      </c>
      <c r="D297" s="2" t="s">
        <v>1773</v>
      </c>
      <c r="E297" s="2" t="s">
        <v>2907</v>
      </c>
      <c r="F297" s="2" t="s">
        <v>2907</v>
      </c>
      <c r="G297" s="2">
        <v>1927</v>
      </c>
      <c r="H297" s="111">
        <v>969000</v>
      </c>
      <c r="I297" s="2" t="s">
        <v>158</v>
      </c>
      <c r="J297" s="89"/>
      <c r="K297" s="2" t="s">
        <v>2634</v>
      </c>
      <c r="L297" s="2" t="s">
        <v>2925</v>
      </c>
      <c r="M297" s="2" t="s">
        <v>3044</v>
      </c>
      <c r="N297" s="2" t="s">
        <v>837</v>
      </c>
      <c r="O297" s="2" t="s">
        <v>1177</v>
      </c>
      <c r="P297" s="2"/>
      <c r="Q297" s="2" t="s">
        <v>3062</v>
      </c>
      <c r="R297" s="2" t="s">
        <v>2011</v>
      </c>
      <c r="S297" s="2" t="s">
        <v>2011</v>
      </c>
      <c r="T297" s="2" t="s">
        <v>2011</v>
      </c>
      <c r="U297" s="2" t="s">
        <v>3065</v>
      </c>
      <c r="V297" s="2" t="s">
        <v>2011</v>
      </c>
      <c r="W297" s="460">
        <v>320</v>
      </c>
      <c r="X297" s="92">
        <v>3</v>
      </c>
      <c r="Y297" s="2" t="s">
        <v>1773</v>
      </c>
      <c r="Z297" s="2" t="s">
        <v>2907</v>
      </c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9"/>
    </row>
    <row r="298" spans="1:137" s="12" customFormat="1" ht="12.75">
      <c r="A298" s="2">
        <v>16</v>
      </c>
      <c r="B298" s="10" t="s">
        <v>3096</v>
      </c>
      <c r="C298" s="2" t="s">
        <v>3097</v>
      </c>
      <c r="D298" s="2" t="s">
        <v>1773</v>
      </c>
      <c r="E298" s="2" t="s">
        <v>2907</v>
      </c>
      <c r="F298" s="2" t="s">
        <v>2907</v>
      </c>
      <c r="G298" s="2">
        <v>1927</v>
      </c>
      <c r="H298" s="111">
        <v>651000</v>
      </c>
      <c r="I298" s="2" t="s">
        <v>158</v>
      </c>
      <c r="J298" s="89"/>
      <c r="K298" s="2" t="s">
        <v>2635</v>
      </c>
      <c r="L298" s="2" t="s">
        <v>2925</v>
      </c>
      <c r="M298" s="2" t="s">
        <v>3044</v>
      </c>
      <c r="N298" s="2" t="s">
        <v>837</v>
      </c>
      <c r="O298" s="2" t="s">
        <v>3041</v>
      </c>
      <c r="P298" s="2"/>
      <c r="Q298" s="2" t="s">
        <v>2011</v>
      </c>
      <c r="R298" s="2" t="s">
        <v>2011</v>
      </c>
      <c r="S298" s="2" t="s">
        <v>2011</v>
      </c>
      <c r="T298" s="2" t="s">
        <v>2011</v>
      </c>
      <c r="U298" s="2" t="s">
        <v>3062</v>
      </c>
      <c r="V298" s="2" t="s">
        <v>2011</v>
      </c>
      <c r="W298" s="460">
        <v>215</v>
      </c>
      <c r="X298" s="92">
        <v>3</v>
      </c>
      <c r="Y298" s="2" t="s">
        <v>1773</v>
      </c>
      <c r="Z298" s="2" t="s">
        <v>2907</v>
      </c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9"/>
    </row>
    <row r="299" spans="1:137" s="12" customFormat="1" ht="12.75">
      <c r="A299" s="2">
        <v>17</v>
      </c>
      <c r="B299" s="10" t="s">
        <v>3096</v>
      </c>
      <c r="C299" s="2" t="s">
        <v>3097</v>
      </c>
      <c r="D299" s="2" t="s">
        <v>1773</v>
      </c>
      <c r="E299" s="2" t="s">
        <v>2907</v>
      </c>
      <c r="F299" s="2" t="s">
        <v>2907</v>
      </c>
      <c r="G299" s="2">
        <v>2004</v>
      </c>
      <c r="H299" s="111">
        <v>1114000</v>
      </c>
      <c r="I299" s="2" t="s">
        <v>158</v>
      </c>
      <c r="J299" s="89"/>
      <c r="K299" s="2" t="s">
        <v>2636</v>
      </c>
      <c r="L299" s="2" t="s">
        <v>2925</v>
      </c>
      <c r="M299" s="2" t="s">
        <v>3044</v>
      </c>
      <c r="N299" s="2" t="s">
        <v>749</v>
      </c>
      <c r="O299" s="2" t="s">
        <v>2324</v>
      </c>
      <c r="P299" s="2"/>
      <c r="Q299" s="2" t="s">
        <v>3062</v>
      </c>
      <c r="R299" s="2" t="s">
        <v>3062</v>
      </c>
      <c r="S299" s="2" t="s">
        <v>3062</v>
      </c>
      <c r="T299" s="2" t="s">
        <v>3062</v>
      </c>
      <c r="U299" s="2" t="s">
        <v>2012</v>
      </c>
      <c r="V299" s="2" t="s">
        <v>3062</v>
      </c>
      <c r="W299" s="460">
        <v>368</v>
      </c>
      <c r="X299" s="92">
        <v>2</v>
      </c>
      <c r="Y299" s="2" t="s">
        <v>1773</v>
      </c>
      <c r="Z299" s="2" t="s">
        <v>2907</v>
      </c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9"/>
    </row>
    <row r="300" spans="1:137" s="12" customFormat="1" ht="12.75">
      <c r="A300" s="2">
        <v>18</v>
      </c>
      <c r="B300" s="10" t="s">
        <v>3096</v>
      </c>
      <c r="C300" s="2" t="s">
        <v>3097</v>
      </c>
      <c r="D300" s="2" t="s">
        <v>1773</v>
      </c>
      <c r="E300" s="2" t="s">
        <v>2907</v>
      </c>
      <c r="F300" s="2" t="s">
        <v>2907</v>
      </c>
      <c r="G300" s="2">
        <v>2004</v>
      </c>
      <c r="H300" s="111">
        <v>1375000</v>
      </c>
      <c r="I300" s="2" t="s">
        <v>158</v>
      </c>
      <c r="J300" s="89"/>
      <c r="K300" s="2" t="s">
        <v>2637</v>
      </c>
      <c r="L300" s="2" t="s">
        <v>2925</v>
      </c>
      <c r="M300" s="2" t="s">
        <v>3044</v>
      </c>
      <c r="N300" s="2" t="s">
        <v>749</v>
      </c>
      <c r="O300" s="2" t="s">
        <v>2324</v>
      </c>
      <c r="P300" s="2"/>
      <c r="Q300" s="2" t="s">
        <v>3062</v>
      </c>
      <c r="R300" s="2" t="s">
        <v>3062</v>
      </c>
      <c r="S300" s="2" t="s">
        <v>3062</v>
      </c>
      <c r="T300" s="2" t="s">
        <v>3062</v>
      </c>
      <c r="U300" s="2" t="s">
        <v>2012</v>
      </c>
      <c r="V300" s="2" t="s">
        <v>3062</v>
      </c>
      <c r="W300" s="460">
        <v>454</v>
      </c>
      <c r="X300" s="92">
        <v>2</v>
      </c>
      <c r="Y300" s="2" t="s">
        <v>2907</v>
      </c>
      <c r="Z300" s="2" t="s">
        <v>2907</v>
      </c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9"/>
    </row>
    <row r="301" spans="1:137" s="12" customFormat="1" ht="12.75">
      <c r="A301" s="2">
        <v>19</v>
      </c>
      <c r="B301" s="10" t="s">
        <v>3096</v>
      </c>
      <c r="C301" s="2" t="s">
        <v>3097</v>
      </c>
      <c r="D301" s="2" t="s">
        <v>1773</v>
      </c>
      <c r="E301" s="2" t="s">
        <v>2907</v>
      </c>
      <c r="F301" s="2" t="s">
        <v>2907</v>
      </c>
      <c r="G301" s="2">
        <v>2003</v>
      </c>
      <c r="H301" s="108">
        <v>1316000</v>
      </c>
      <c r="I301" s="2" t="s">
        <v>158</v>
      </c>
      <c r="J301" s="89"/>
      <c r="K301" s="2" t="s">
        <v>2638</v>
      </c>
      <c r="L301" s="2" t="s">
        <v>2925</v>
      </c>
      <c r="M301" s="2" t="s">
        <v>3044</v>
      </c>
      <c r="N301" s="2" t="s">
        <v>749</v>
      </c>
      <c r="O301" s="2" t="s">
        <v>2324</v>
      </c>
      <c r="P301" s="2"/>
      <c r="Q301" s="2" t="s">
        <v>3062</v>
      </c>
      <c r="R301" s="2" t="s">
        <v>3062</v>
      </c>
      <c r="S301" s="2" t="s">
        <v>3062</v>
      </c>
      <c r="T301" s="2" t="s">
        <v>3062</v>
      </c>
      <c r="U301" s="2" t="s">
        <v>2012</v>
      </c>
      <c r="V301" s="2" t="s">
        <v>3062</v>
      </c>
      <c r="W301" s="460">
        <v>434.41</v>
      </c>
      <c r="X301" s="92">
        <v>2</v>
      </c>
      <c r="Y301" s="2" t="s">
        <v>2907</v>
      </c>
      <c r="Z301" s="2" t="s">
        <v>2907</v>
      </c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9"/>
    </row>
    <row r="302" spans="1:137" s="12" customFormat="1" ht="12.75">
      <c r="A302" s="2">
        <v>20</v>
      </c>
      <c r="B302" s="10" t="s">
        <v>3096</v>
      </c>
      <c r="C302" s="2" t="s">
        <v>3097</v>
      </c>
      <c r="D302" s="2" t="s">
        <v>1773</v>
      </c>
      <c r="E302" s="2" t="s">
        <v>2907</v>
      </c>
      <c r="F302" s="2" t="s">
        <v>2907</v>
      </c>
      <c r="G302" s="2">
        <v>1920</v>
      </c>
      <c r="H302" s="111">
        <v>560000</v>
      </c>
      <c r="I302" s="2" t="s">
        <v>158</v>
      </c>
      <c r="J302" s="89"/>
      <c r="K302" s="2" t="s">
        <v>820</v>
      </c>
      <c r="L302" s="2" t="s">
        <v>2925</v>
      </c>
      <c r="M302" s="2" t="s">
        <v>848</v>
      </c>
      <c r="N302" s="2" t="s">
        <v>837</v>
      </c>
      <c r="O302" s="2" t="s">
        <v>3045</v>
      </c>
      <c r="P302" s="2"/>
      <c r="Q302" s="2" t="s">
        <v>2011</v>
      </c>
      <c r="R302" s="2" t="s">
        <v>2011</v>
      </c>
      <c r="S302" s="2" t="s">
        <v>2011</v>
      </c>
      <c r="T302" s="2" t="s">
        <v>2011</v>
      </c>
      <c r="U302" s="2" t="s">
        <v>2012</v>
      </c>
      <c r="V302" s="2" t="s">
        <v>2011</v>
      </c>
      <c r="W302" s="460">
        <v>185</v>
      </c>
      <c r="X302" s="92">
        <v>3</v>
      </c>
      <c r="Y302" s="2" t="s">
        <v>3066</v>
      </c>
      <c r="Z302" s="2" t="s">
        <v>2907</v>
      </c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9"/>
    </row>
    <row r="303" spans="1:137" s="12" customFormat="1" ht="12.75">
      <c r="A303" s="2">
        <v>21</v>
      </c>
      <c r="B303" s="10" t="s">
        <v>3096</v>
      </c>
      <c r="C303" s="2" t="s">
        <v>3097</v>
      </c>
      <c r="D303" s="2" t="s">
        <v>1773</v>
      </c>
      <c r="E303" s="2" t="s">
        <v>2907</v>
      </c>
      <c r="F303" s="2" t="s">
        <v>2907</v>
      </c>
      <c r="G303" s="2">
        <v>1909</v>
      </c>
      <c r="H303" s="108">
        <v>351000</v>
      </c>
      <c r="I303" s="2" t="s">
        <v>158</v>
      </c>
      <c r="J303" s="89"/>
      <c r="K303" s="2" t="s">
        <v>821</v>
      </c>
      <c r="L303" s="2" t="s">
        <v>2925</v>
      </c>
      <c r="M303" s="2" t="s">
        <v>848</v>
      </c>
      <c r="N303" s="2" t="s">
        <v>3046</v>
      </c>
      <c r="O303" s="2" t="s">
        <v>3047</v>
      </c>
      <c r="P303" s="2"/>
      <c r="Q303" s="2" t="s">
        <v>2011</v>
      </c>
      <c r="R303" s="2" t="s">
        <v>2011</v>
      </c>
      <c r="S303" s="2" t="s">
        <v>3061</v>
      </c>
      <c r="T303" s="2" t="s">
        <v>3061</v>
      </c>
      <c r="U303" s="2" t="s">
        <v>2012</v>
      </c>
      <c r="V303" s="2" t="s">
        <v>3061</v>
      </c>
      <c r="W303" s="460">
        <v>116</v>
      </c>
      <c r="X303" s="92">
        <v>3</v>
      </c>
      <c r="Y303" s="2" t="s">
        <v>3066</v>
      </c>
      <c r="Z303" s="2" t="s">
        <v>2907</v>
      </c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9"/>
    </row>
    <row r="304" spans="1:137" s="12" customFormat="1" ht="12.75">
      <c r="A304" s="2">
        <v>22</v>
      </c>
      <c r="B304" s="10" t="s">
        <v>3096</v>
      </c>
      <c r="C304" s="2" t="s">
        <v>3097</v>
      </c>
      <c r="D304" s="2" t="s">
        <v>1773</v>
      </c>
      <c r="E304" s="2" t="s">
        <v>2907</v>
      </c>
      <c r="F304" s="2" t="s">
        <v>2907</v>
      </c>
      <c r="G304" s="2">
        <v>2004</v>
      </c>
      <c r="H304" s="111">
        <v>13688000</v>
      </c>
      <c r="I304" s="2" t="s">
        <v>158</v>
      </c>
      <c r="J304" s="89" t="s">
        <v>3879</v>
      </c>
      <c r="K304" s="2" t="s">
        <v>822</v>
      </c>
      <c r="L304" s="2" t="s">
        <v>2925</v>
      </c>
      <c r="M304" s="2" t="s">
        <v>3044</v>
      </c>
      <c r="N304" s="2" t="s">
        <v>2029</v>
      </c>
      <c r="O304" s="2" t="s">
        <v>3041</v>
      </c>
      <c r="P304" s="2"/>
      <c r="Q304" s="2" t="s">
        <v>2011</v>
      </c>
      <c r="R304" s="2" t="s">
        <v>2011</v>
      </c>
      <c r="S304" s="2" t="s">
        <v>2011</v>
      </c>
      <c r="T304" s="2" t="s">
        <v>2011</v>
      </c>
      <c r="U304" s="2" t="s">
        <v>2011</v>
      </c>
      <c r="V304" s="2" t="s">
        <v>2011</v>
      </c>
      <c r="W304" s="460">
        <v>4520</v>
      </c>
      <c r="X304" s="92">
        <v>6</v>
      </c>
      <c r="Y304" s="2" t="s">
        <v>1773</v>
      </c>
      <c r="Z304" s="2" t="s">
        <v>2907</v>
      </c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9"/>
    </row>
    <row r="305" spans="1:137" s="12" customFormat="1" ht="12.75">
      <c r="A305" s="2">
        <v>23</v>
      </c>
      <c r="B305" s="10" t="s">
        <v>3098</v>
      </c>
      <c r="C305" s="2" t="s">
        <v>2332</v>
      </c>
      <c r="D305" s="2" t="s">
        <v>1773</v>
      </c>
      <c r="E305" s="2" t="s">
        <v>2907</v>
      </c>
      <c r="F305" s="2" t="s">
        <v>2907</v>
      </c>
      <c r="G305" s="2">
        <v>1930</v>
      </c>
      <c r="H305" s="111">
        <v>3283000</v>
      </c>
      <c r="I305" s="2" t="s">
        <v>158</v>
      </c>
      <c r="J305" s="89"/>
      <c r="K305" s="2" t="s">
        <v>823</v>
      </c>
      <c r="L305" s="2" t="s">
        <v>2925</v>
      </c>
      <c r="M305" s="2" t="s">
        <v>3048</v>
      </c>
      <c r="N305" s="2" t="s">
        <v>1178</v>
      </c>
      <c r="O305" s="2" t="s">
        <v>3049</v>
      </c>
      <c r="P305" s="2"/>
      <c r="Q305" s="2" t="s">
        <v>3061</v>
      </c>
      <c r="R305" s="2" t="s">
        <v>3061</v>
      </c>
      <c r="S305" s="2" t="s">
        <v>3061</v>
      </c>
      <c r="T305" s="2" t="s">
        <v>3061</v>
      </c>
      <c r="U305" s="2" t="s">
        <v>2012</v>
      </c>
      <c r="V305" s="2" t="s">
        <v>3061</v>
      </c>
      <c r="W305" s="460">
        <v>1988</v>
      </c>
      <c r="X305" s="92">
        <v>1</v>
      </c>
      <c r="Y305" s="2" t="s">
        <v>2907</v>
      </c>
      <c r="Z305" s="2" t="s">
        <v>2907</v>
      </c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9"/>
    </row>
    <row r="306" spans="1:137" s="12" customFormat="1" ht="12.75">
      <c r="A306" s="2">
        <v>24</v>
      </c>
      <c r="B306" s="10" t="s">
        <v>3099</v>
      </c>
      <c r="C306" s="2" t="s">
        <v>2332</v>
      </c>
      <c r="D306" s="2" t="s">
        <v>1773</v>
      </c>
      <c r="E306" s="2" t="s">
        <v>2907</v>
      </c>
      <c r="F306" s="2" t="s">
        <v>2907</v>
      </c>
      <c r="G306" s="2">
        <v>1930</v>
      </c>
      <c r="H306" s="111">
        <v>2134000</v>
      </c>
      <c r="I306" s="2" t="s">
        <v>158</v>
      </c>
      <c r="J306" s="89"/>
      <c r="K306" s="2" t="s">
        <v>824</v>
      </c>
      <c r="L306" s="2" t="s">
        <v>2925</v>
      </c>
      <c r="M306" s="2" t="s">
        <v>2335</v>
      </c>
      <c r="N306" s="2" t="s">
        <v>749</v>
      </c>
      <c r="O306" s="2" t="s">
        <v>3049</v>
      </c>
      <c r="P306" s="2"/>
      <c r="Q306" s="2" t="s">
        <v>2011</v>
      </c>
      <c r="R306" s="2" t="s">
        <v>2011</v>
      </c>
      <c r="S306" s="2" t="s">
        <v>2011</v>
      </c>
      <c r="T306" s="2" t="s">
        <v>2011</v>
      </c>
      <c r="U306" s="2" t="s">
        <v>2012</v>
      </c>
      <c r="V306" s="2" t="s">
        <v>2011</v>
      </c>
      <c r="W306" s="460">
        <v>811</v>
      </c>
      <c r="X306" s="92">
        <v>2</v>
      </c>
      <c r="Y306" s="2" t="s">
        <v>2907</v>
      </c>
      <c r="Z306" s="2" t="s">
        <v>2907</v>
      </c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9"/>
    </row>
    <row r="307" spans="1:137" s="12" customFormat="1" ht="12.75">
      <c r="A307" s="2">
        <v>25</v>
      </c>
      <c r="B307" s="10" t="s">
        <v>3100</v>
      </c>
      <c r="C307" s="2" t="s">
        <v>2332</v>
      </c>
      <c r="D307" s="2" t="s">
        <v>1773</v>
      </c>
      <c r="E307" s="2" t="s">
        <v>2907</v>
      </c>
      <c r="F307" s="2" t="s">
        <v>2907</v>
      </c>
      <c r="G307" s="2">
        <v>1930</v>
      </c>
      <c r="H307" s="111">
        <v>64000</v>
      </c>
      <c r="I307" s="2" t="s">
        <v>158</v>
      </c>
      <c r="J307" s="89"/>
      <c r="K307" s="2" t="s">
        <v>825</v>
      </c>
      <c r="L307" s="2" t="s">
        <v>2925</v>
      </c>
      <c r="M307" s="2" t="s">
        <v>2335</v>
      </c>
      <c r="N307" s="2" t="s">
        <v>2029</v>
      </c>
      <c r="O307" s="2" t="s">
        <v>3049</v>
      </c>
      <c r="P307" s="2"/>
      <c r="Q307" s="2" t="s">
        <v>2011</v>
      </c>
      <c r="R307" s="2" t="s">
        <v>2011</v>
      </c>
      <c r="S307" s="2" t="s">
        <v>2012</v>
      </c>
      <c r="T307" s="2" t="s">
        <v>3061</v>
      </c>
      <c r="U307" s="2" t="s">
        <v>2012</v>
      </c>
      <c r="V307" s="2" t="s">
        <v>3061</v>
      </c>
      <c r="W307" s="460">
        <v>17.4</v>
      </c>
      <c r="X307" s="92">
        <v>1</v>
      </c>
      <c r="Y307" s="2" t="s">
        <v>2907</v>
      </c>
      <c r="Z307" s="2" t="s">
        <v>2907</v>
      </c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9"/>
    </row>
    <row r="308" spans="1:137" s="12" customFormat="1" ht="25.5">
      <c r="A308" s="2">
        <v>26</v>
      </c>
      <c r="B308" s="10" t="s">
        <v>3101</v>
      </c>
      <c r="C308" s="2" t="s">
        <v>2332</v>
      </c>
      <c r="D308" s="2" t="s">
        <v>1773</v>
      </c>
      <c r="E308" s="2" t="s">
        <v>2907</v>
      </c>
      <c r="F308" s="2" t="s">
        <v>2907</v>
      </c>
      <c r="G308" s="2">
        <v>1930</v>
      </c>
      <c r="H308" s="111">
        <v>359000</v>
      </c>
      <c r="I308" s="2" t="s">
        <v>158</v>
      </c>
      <c r="J308" s="89"/>
      <c r="K308" s="2" t="s">
        <v>826</v>
      </c>
      <c r="L308" s="2" t="s">
        <v>3050</v>
      </c>
      <c r="M308" s="2" t="s">
        <v>2335</v>
      </c>
      <c r="N308" s="2" t="s">
        <v>749</v>
      </c>
      <c r="O308" s="2" t="s">
        <v>3049</v>
      </c>
      <c r="P308" s="2"/>
      <c r="Q308" s="2" t="s">
        <v>3061</v>
      </c>
      <c r="R308" s="2" t="s">
        <v>2012</v>
      </c>
      <c r="S308" s="2" t="s">
        <v>2012</v>
      </c>
      <c r="T308" s="2" t="s">
        <v>2012</v>
      </c>
      <c r="U308" s="2" t="s">
        <v>2012</v>
      </c>
      <c r="V308" s="2" t="s">
        <v>3061</v>
      </c>
      <c r="W308" s="460">
        <v>198</v>
      </c>
      <c r="X308" s="92">
        <v>1</v>
      </c>
      <c r="Y308" s="2" t="s">
        <v>2907</v>
      </c>
      <c r="Z308" s="2" t="s">
        <v>2907</v>
      </c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9"/>
    </row>
    <row r="309" spans="1:137" s="12" customFormat="1" ht="25.5">
      <c r="A309" s="2">
        <v>27</v>
      </c>
      <c r="B309" s="10" t="s">
        <v>3101</v>
      </c>
      <c r="C309" s="2" t="s">
        <v>2332</v>
      </c>
      <c r="D309" s="2" t="s">
        <v>1773</v>
      </c>
      <c r="E309" s="2" t="s">
        <v>2907</v>
      </c>
      <c r="F309" s="2" t="s">
        <v>2907</v>
      </c>
      <c r="G309" s="2">
        <v>1930</v>
      </c>
      <c r="H309" s="111">
        <v>1939.38</v>
      </c>
      <c r="I309" s="2" t="s">
        <v>47</v>
      </c>
      <c r="J309" s="89"/>
      <c r="K309" s="2" t="s">
        <v>827</v>
      </c>
      <c r="L309" s="2" t="s">
        <v>2925</v>
      </c>
      <c r="M309" s="2" t="s">
        <v>848</v>
      </c>
      <c r="N309" s="2" t="s">
        <v>749</v>
      </c>
      <c r="O309" s="2" t="s">
        <v>3049</v>
      </c>
      <c r="P309" s="2"/>
      <c r="Q309" s="2" t="s">
        <v>3063</v>
      </c>
      <c r="R309" s="2" t="s">
        <v>3063</v>
      </c>
      <c r="S309" s="2" t="s">
        <v>3063</v>
      </c>
      <c r="T309" s="2" t="s">
        <v>3063</v>
      </c>
      <c r="U309" s="2" t="s">
        <v>2012</v>
      </c>
      <c r="V309" s="2" t="s">
        <v>2011</v>
      </c>
      <c r="W309" s="460">
        <v>23</v>
      </c>
      <c r="X309" s="92">
        <v>2</v>
      </c>
      <c r="Y309" s="2" t="s">
        <v>2907</v>
      </c>
      <c r="Z309" s="2" t="s">
        <v>2907</v>
      </c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9"/>
    </row>
    <row r="310" spans="1:137" s="12" customFormat="1" ht="16.5" customHeight="1">
      <c r="A310" s="2">
        <v>28</v>
      </c>
      <c r="B310" s="10" t="s">
        <v>3102</v>
      </c>
      <c r="C310" s="2" t="s">
        <v>2332</v>
      </c>
      <c r="D310" s="2" t="s">
        <v>1773</v>
      </c>
      <c r="E310" s="2" t="s">
        <v>2907</v>
      </c>
      <c r="F310" s="2" t="s">
        <v>2907</v>
      </c>
      <c r="G310" s="2">
        <v>1930</v>
      </c>
      <c r="H310" s="111">
        <v>28000</v>
      </c>
      <c r="I310" s="2" t="s">
        <v>158</v>
      </c>
      <c r="J310" s="89"/>
      <c r="K310" s="2" t="s">
        <v>828</v>
      </c>
      <c r="L310" s="2" t="s">
        <v>2925</v>
      </c>
      <c r="M310" s="2" t="s">
        <v>692</v>
      </c>
      <c r="N310" s="2" t="s">
        <v>2029</v>
      </c>
      <c r="O310" s="2" t="s">
        <v>3049</v>
      </c>
      <c r="P310" s="2"/>
      <c r="Q310" s="2" t="s">
        <v>3061</v>
      </c>
      <c r="R310" s="2" t="s">
        <v>3061</v>
      </c>
      <c r="S310" s="2" t="s">
        <v>3061</v>
      </c>
      <c r="T310" s="2" t="s">
        <v>3061</v>
      </c>
      <c r="U310" s="2" t="s">
        <v>2012</v>
      </c>
      <c r="V310" s="2" t="s">
        <v>3061</v>
      </c>
      <c r="W310" s="460">
        <v>30.8</v>
      </c>
      <c r="X310" s="92">
        <v>1</v>
      </c>
      <c r="Y310" s="2" t="s">
        <v>2907</v>
      </c>
      <c r="Z310" s="2" t="s">
        <v>2907</v>
      </c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9"/>
    </row>
    <row r="311" spans="1:137" s="12" customFormat="1" ht="12.75">
      <c r="A311" s="2">
        <v>29</v>
      </c>
      <c r="B311" s="10" t="s">
        <v>3103</v>
      </c>
      <c r="C311" s="2" t="s">
        <v>2332</v>
      </c>
      <c r="D311" s="2" t="s">
        <v>1773</v>
      </c>
      <c r="E311" s="2" t="s">
        <v>2907</v>
      </c>
      <c r="F311" s="2" t="s">
        <v>2907</v>
      </c>
      <c r="G311" s="2">
        <v>1930</v>
      </c>
      <c r="H311" s="111">
        <v>67607.86</v>
      </c>
      <c r="I311" s="2" t="s">
        <v>47</v>
      </c>
      <c r="J311" s="89"/>
      <c r="K311" s="2" t="s">
        <v>828</v>
      </c>
      <c r="L311" s="2" t="s">
        <v>2925</v>
      </c>
      <c r="M311" s="2" t="s">
        <v>692</v>
      </c>
      <c r="N311" s="2" t="s">
        <v>749</v>
      </c>
      <c r="O311" s="2" t="s">
        <v>3049</v>
      </c>
      <c r="P311" s="2"/>
      <c r="Q311" s="2" t="s">
        <v>3061</v>
      </c>
      <c r="R311" s="2" t="s">
        <v>2012</v>
      </c>
      <c r="S311" s="2" t="s">
        <v>2012</v>
      </c>
      <c r="T311" s="2" t="s">
        <v>2012</v>
      </c>
      <c r="U311" s="2" t="s">
        <v>2012</v>
      </c>
      <c r="V311" s="2" t="s">
        <v>2012</v>
      </c>
      <c r="W311" s="460">
        <v>61.7</v>
      </c>
      <c r="X311" s="92">
        <v>1</v>
      </c>
      <c r="Y311" s="2" t="s">
        <v>2907</v>
      </c>
      <c r="Z311" s="2" t="s">
        <v>2907</v>
      </c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9"/>
    </row>
    <row r="312" spans="1:137" s="12" customFormat="1" ht="12.75">
      <c r="A312" s="2">
        <v>30</v>
      </c>
      <c r="B312" s="10" t="s">
        <v>3104</v>
      </c>
      <c r="C312" s="2" t="s">
        <v>2332</v>
      </c>
      <c r="D312" s="2" t="s">
        <v>1773</v>
      </c>
      <c r="E312" s="2" t="s">
        <v>2907</v>
      </c>
      <c r="F312" s="2" t="s">
        <v>2907</v>
      </c>
      <c r="G312" s="2">
        <v>1930</v>
      </c>
      <c r="H312" s="111">
        <v>53000</v>
      </c>
      <c r="I312" s="2" t="s">
        <v>158</v>
      </c>
      <c r="J312" s="89"/>
      <c r="K312" s="2" t="s">
        <v>829</v>
      </c>
      <c r="L312" s="2" t="s">
        <v>2925</v>
      </c>
      <c r="M312" s="2" t="s">
        <v>3051</v>
      </c>
      <c r="N312" s="2" t="s">
        <v>2029</v>
      </c>
      <c r="O312" s="2" t="s">
        <v>3042</v>
      </c>
      <c r="P312" s="2"/>
      <c r="Q312" s="2" t="s">
        <v>3061</v>
      </c>
      <c r="R312" s="2" t="s">
        <v>2012</v>
      </c>
      <c r="S312" s="2" t="s">
        <v>2012</v>
      </c>
      <c r="T312" s="2" t="s">
        <v>3061</v>
      </c>
      <c r="U312" s="2" t="s">
        <v>2012</v>
      </c>
      <c r="V312" s="2" t="s">
        <v>2012</v>
      </c>
      <c r="W312" s="460">
        <v>26.5</v>
      </c>
      <c r="X312" s="92">
        <v>1</v>
      </c>
      <c r="Y312" s="2" t="s">
        <v>2907</v>
      </c>
      <c r="Z312" s="2" t="s">
        <v>2907</v>
      </c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9"/>
    </row>
    <row r="313" spans="1:137" s="12" customFormat="1" ht="12.75">
      <c r="A313" s="2">
        <v>31</v>
      </c>
      <c r="B313" s="10" t="s">
        <v>3105</v>
      </c>
      <c r="C313" s="2" t="s">
        <v>2332</v>
      </c>
      <c r="D313" s="2" t="s">
        <v>1773</v>
      </c>
      <c r="E313" s="2" t="s">
        <v>2907</v>
      </c>
      <c r="F313" s="2" t="s">
        <v>2907</v>
      </c>
      <c r="G313" s="2">
        <v>1930</v>
      </c>
      <c r="H313" s="111">
        <v>111000</v>
      </c>
      <c r="I313" s="2" t="s">
        <v>158</v>
      </c>
      <c r="J313" s="89"/>
      <c r="K313" s="2" t="s">
        <v>830</v>
      </c>
      <c r="L313" s="2" t="s">
        <v>2925</v>
      </c>
      <c r="M313" s="2" t="s">
        <v>848</v>
      </c>
      <c r="N313" s="2" t="s">
        <v>837</v>
      </c>
      <c r="O313" s="2" t="s">
        <v>3042</v>
      </c>
      <c r="P313" s="2"/>
      <c r="Q313" s="2" t="s">
        <v>3061</v>
      </c>
      <c r="R313" s="2" t="s">
        <v>2011</v>
      </c>
      <c r="S313" s="2" t="s">
        <v>2011</v>
      </c>
      <c r="T313" s="2" t="s">
        <v>2011</v>
      </c>
      <c r="U313" s="2" t="s">
        <v>2012</v>
      </c>
      <c r="V313" s="2" t="s">
        <v>2011</v>
      </c>
      <c r="W313" s="460">
        <v>67</v>
      </c>
      <c r="X313" s="92">
        <v>2</v>
      </c>
      <c r="Y313" s="2" t="s">
        <v>2907</v>
      </c>
      <c r="Z313" s="2" t="s">
        <v>2907</v>
      </c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9"/>
    </row>
    <row r="314" spans="1:137" s="12" customFormat="1" ht="12.75">
      <c r="A314" s="2">
        <v>32</v>
      </c>
      <c r="B314" s="10" t="s">
        <v>3105</v>
      </c>
      <c r="C314" s="2" t="s">
        <v>2332</v>
      </c>
      <c r="D314" s="2" t="s">
        <v>1773</v>
      </c>
      <c r="E314" s="2" t="s">
        <v>2907</v>
      </c>
      <c r="F314" s="2" t="s">
        <v>2907</v>
      </c>
      <c r="G314" s="2">
        <v>1938</v>
      </c>
      <c r="H314" s="111">
        <v>99000</v>
      </c>
      <c r="I314" s="2" t="s">
        <v>158</v>
      </c>
      <c r="J314" s="89"/>
      <c r="K314" s="2" t="s">
        <v>830</v>
      </c>
      <c r="L314" s="2" t="s">
        <v>2925</v>
      </c>
      <c r="M314" s="2" t="s">
        <v>848</v>
      </c>
      <c r="N314" s="2" t="s">
        <v>2029</v>
      </c>
      <c r="O314" s="2" t="s">
        <v>3042</v>
      </c>
      <c r="P314" s="2"/>
      <c r="Q314" s="2" t="s">
        <v>3061</v>
      </c>
      <c r="R314" s="2" t="s">
        <v>3061</v>
      </c>
      <c r="S314" s="2" t="s">
        <v>2012</v>
      </c>
      <c r="T314" s="2" t="s">
        <v>3063</v>
      </c>
      <c r="U314" s="2" t="s">
        <v>2012</v>
      </c>
      <c r="V314" s="2" t="s">
        <v>3061</v>
      </c>
      <c r="W314" s="460">
        <v>60</v>
      </c>
      <c r="X314" s="92">
        <v>1</v>
      </c>
      <c r="Y314" s="2" t="s">
        <v>2907</v>
      </c>
      <c r="Z314" s="2" t="s">
        <v>2907</v>
      </c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9"/>
    </row>
    <row r="315" spans="1:137" s="12" customFormat="1" ht="12.75">
      <c r="A315" s="2">
        <v>33</v>
      </c>
      <c r="B315" s="10" t="s">
        <v>3106</v>
      </c>
      <c r="C315" s="2" t="s">
        <v>2332</v>
      </c>
      <c r="D315" s="2" t="s">
        <v>1773</v>
      </c>
      <c r="E315" s="2" t="s">
        <v>2907</v>
      </c>
      <c r="F315" s="2" t="s">
        <v>2907</v>
      </c>
      <c r="G315" s="2">
        <v>1938</v>
      </c>
      <c r="H315" s="111">
        <v>196000</v>
      </c>
      <c r="I315" s="2" t="s">
        <v>158</v>
      </c>
      <c r="J315" s="89"/>
      <c r="K315" s="2" t="s">
        <v>831</v>
      </c>
      <c r="L315" s="2" t="s">
        <v>2925</v>
      </c>
      <c r="M315" s="2" t="s">
        <v>3052</v>
      </c>
      <c r="N315" s="2" t="s">
        <v>837</v>
      </c>
      <c r="O315" s="2" t="s">
        <v>3042</v>
      </c>
      <c r="P315" s="2"/>
      <c r="Q315" s="2" t="s">
        <v>3061</v>
      </c>
      <c r="R315" s="2" t="s">
        <v>2011</v>
      </c>
      <c r="S315" s="2" t="s">
        <v>3061</v>
      </c>
      <c r="T315" s="2" t="s">
        <v>2011</v>
      </c>
      <c r="U315" s="2" t="s">
        <v>2012</v>
      </c>
      <c r="V315" s="2" t="s">
        <v>3061</v>
      </c>
      <c r="W315" s="460">
        <v>67</v>
      </c>
      <c r="X315" s="92">
        <v>1</v>
      </c>
      <c r="Y315" s="2" t="s">
        <v>1773</v>
      </c>
      <c r="Z315" s="2" t="s">
        <v>2907</v>
      </c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9"/>
    </row>
    <row r="316" spans="1:137" s="12" customFormat="1" ht="12.75">
      <c r="A316" s="2">
        <v>34</v>
      </c>
      <c r="B316" s="10" t="s">
        <v>3107</v>
      </c>
      <c r="C316" s="2" t="s">
        <v>2332</v>
      </c>
      <c r="D316" s="2" t="s">
        <v>1773</v>
      </c>
      <c r="E316" s="2" t="s">
        <v>2907</v>
      </c>
      <c r="F316" s="2" t="s">
        <v>2907</v>
      </c>
      <c r="G316" s="2">
        <v>1950</v>
      </c>
      <c r="H316" s="111">
        <v>2684.63</v>
      </c>
      <c r="I316" s="2" t="s">
        <v>47</v>
      </c>
      <c r="J316" s="89"/>
      <c r="K316" s="2" t="s">
        <v>830</v>
      </c>
      <c r="L316" s="2" t="s">
        <v>2925</v>
      </c>
      <c r="M316" s="2" t="s">
        <v>848</v>
      </c>
      <c r="N316" s="2" t="s">
        <v>2029</v>
      </c>
      <c r="O316" s="2" t="s">
        <v>3042</v>
      </c>
      <c r="P316" s="2"/>
      <c r="Q316" s="2" t="s">
        <v>3061</v>
      </c>
      <c r="R316" s="2" t="s">
        <v>3061</v>
      </c>
      <c r="S316" s="2" t="s">
        <v>3061</v>
      </c>
      <c r="T316" s="2" t="s">
        <v>3061</v>
      </c>
      <c r="U316" s="2" t="s">
        <v>3880</v>
      </c>
      <c r="V316" s="2" t="s">
        <v>3061</v>
      </c>
      <c r="W316" s="460"/>
      <c r="X316" s="92"/>
      <c r="Y316" s="2"/>
      <c r="Z316" s="2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9"/>
    </row>
    <row r="317" spans="1:137" s="12" customFormat="1" ht="12.75">
      <c r="A317" s="2">
        <v>35</v>
      </c>
      <c r="B317" s="10" t="s">
        <v>3108</v>
      </c>
      <c r="C317" s="2" t="s">
        <v>2332</v>
      </c>
      <c r="D317" s="2" t="s">
        <v>1773</v>
      </c>
      <c r="E317" s="2" t="s">
        <v>2907</v>
      </c>
      <c r="F317" s="2" t="s">
        <v>2907</v>
      </c>
      <c r="G317" s="2">
        <v>1950</v>
      </c>
      <c r="H317" s="111">
        <v>5742.74</v>
      </c>
      <c r="I317" s="2" t="s">
        <v>47</v>
      </c>
      <c r="J317" s="89"/>
      <c r="K317" s="2" t="s">
        <v>832</v>
      </c>
      <c r="L317" s="2" t="s">
        <v>2925</v>
      </c>
      <c r="M317" s="2" t="s">
        <v>848</v>
      </c>
      <c r="N317" s="2" t="s">
        <v>2029</v>
      </c>
      <c r="O317" s="2" t="s">
        <v>3042</v>
      </c>
      <c r="P317" s="2"/>
      <c r="Q317" s="2" t="s">
        <v>3063</v>
      </c>
      <c r="R317" s="2" t="s">
        <v>2012</v>
      </c>
      <c r="S317" s="2" t="s">
        <v>2012</v>
      </c>
      <c r="T317" s="2" t="s">
        <v>3063</v>
      </c>
      <c r="U317" s="2" t="s">
        <v>2012</v>
      </c>
      <c r="V317" s="2" t="s">
        <v>2012</v>
      </c>
      <c r="W317" s="460">
        <v>165</v>
      </c>
      <c r="X317" s="92">
        <v>1</v>
      </c>
      <c r="Y317" s="2" t="s">
        <v>2907</v>
      </c>
      <c r="Z317" s="2" t="s">
        <v>2907</v>
      </c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9"/>
    </row>
    <row r="318" spans="1:137" s="12" customFormat="1" ht="12.75">
      <c r="A318" s="2">
        <v>36</v>
      </c>
      <c r="B318" s="10" t="s">
        <v>3109</v>
      </c>
      <c r="C318" s="2" t="s">
        <v>2332</v>
      </c>
      <c r="D318" s="2" t="s">
        <v>1773</v>
      </c>
      <c r="E318" s="2" t="s">
        <v>2907</v>
      </c>
      <c r="F318" s="2" t="s">
        <v>2907</v>
      </c>
      <c r="G318" s="2">
        <v>1950</v>
      </c>
      <c r="H318" s="111">
        <v>135000</v>
      </c>
      <c r="I318" s="2" t="s">
        <v>158</v>
      </c>
      <c r="J318" s="89"/>
      <c r="K318" s="2" t="s">
        <v>833</v>
      </c>
      <c r="L318" s="2" t="s">
        <v>2925</v>
      </c>
      <c r="M318" s="2" t="s">
        <v>848</v>
      </c>
      <c r="N318" s="2" t="s">
        <v>2029</v>
      </c>
      <c r="O318" s="2" t="s">
        <v>3042</v>
      </c>
      <c r="P318" s="2"/>
      <c r="Q318" s="2" t="s">
        <v>2011</v>
      </c>
      <c r="R318" s="2" t="s">
        <v>2011</v>
      </c>
      <c r="S318" s="2" t="s">
        <v>2012</v>
      </c>
      <c r="T318" s="2" t="s">
        <v>2011</v>
      </c>
      <c r="U318" s="2" t="s">
        <v>2012</v>
      </c>
      <c r="V318" s="2" t="s">
        <v>2011</v>
      </c>
      <c r="W318" s="460">
        <v>67</v>
      </c>
      <c r="X318" s="92">
        <v>1</v>
      </c>
      <c r="Y318" s="2" t="s">
        <v>2907</v>
      </c>
      <c r="Z318" s="2" t="s">
        <v>2907</v>
      </c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9"/>
    </row>
    <row r="319" spans="1:137" s="12" customFormat="1" ht="12.75">
      <c r="A319" s="2">
        <v>37</v>
      </c>
      <c r="B319" s="10" t="s">
        <v>3104</v>
      </c>
      <c r="C319" s="2" t="s">
        <v>2332</v>
      </c>
      <c r="D319" s="2" t="s">
        <v>1773</v>
      </c>
      <c r="E319" s="2" t="s">
        <v>2907</v>
      </c>
      <c r="F319" s="2" t="s">
        <v>2907</v>
      </c>
      <c r="G319" s="2">
        <v>1950</v>
      </c>
      <c r="H319" s="111">
        <v>70875.4</v>
      </c>
      <c r="I319" s="2" t="s">
        <v>47</v>
      </c>
      <c r="J319" s="89"/>
      <c r="K319" s="2" t="s">
        <v>1731</v>
      </c>
      <c r="L319" s="2" t="s">
        <v>2925</v>
      </c>
      <c r="M319" s="2" t="s">
        <v>848</v>
      </c>
      <c r="N319" s="2" t="s">
        <v>2029</v>
      </c>
      <c r="O319" s="2" t="s">
        <v>3042</v>
      </c>
      <c r="P319" s="2"/>
      <c r="Q319" s="2" t="s">
        <v>3061</v>
      </c>
      <c r="R319" s="2" t="s">
        <v>3061</v>
      </c>
      <c r="S319" s="2" t="s">
        <v>3061</v>
      </c>
      <c r="T319" s="2" t="s">
        <v>3061</v>
      </c>
      <c r="U319" s="2" t="s">
        <v>2012</v>
      </c>
      <c r="V319" s="2" t="s">
        <v>3061</v>
      </c>
      <c r="W319" s="460"/>
      <c r="X319" s="92"/>
      <c r="Y319" s="2"/>
      <c r="Z319" s="2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9"/>
    </row>
    <row r="320" spans="1:137" s="12" customFormat="1" ht="12.75">
      <c r="A320" s="2">
        <v>38</v>
      </c>
      <c r="B320" s="10" t="s">
        <v>3110</v>
      </c>
      <c r="C320" s="2" t="s">
        <v>2332</v>
      </c>
      <c r="D320" s="2" t="s">
        <v>1773</v>
      </c>
      <c r="E320" s="2" t="s">
        <v>2907</v>
      </c>
      <c r="F320" s="2" t="s">
        <v>2907</v>
      </c>
      <c r="G320" s="2">
        <v>1990</v>
      </c>
      <c r="H320" s="111">
        <v>41133.54</v>
      </c>
      <c r="I320" s="2" t="s">
        <v>47</v>
      </c>
      <c r="J320" s="89"/>
      <c r="K320" s="2" t="s">
        <v>834</v>
      </c>
      <c r="L320" s="2" t="s">
        <v>3053</v>
      </c>
      <c r="M320" s="2" t="s">
        <v>3937</v>
      </c>
      <c r="N320" s="2" t="s">
        <v>2029</v>
      </c>
      <c r="O320" s="2" t="s">
        <v>3054</v>
      </c>
      <c r="P320" s="2"/>
      <c r="Q320" s="2" t="s">
        <v>2011</v>
      </c>
      <c r="R320" s="2" t="s">
        <v>2011</v>
      </c>
      <c r="S320" s="2" t="s">
        <v>2011</v>
      </c>
      <c r="T320" s="2" t="s">
        <v>3061</v>
      </c>
      <c r="U320" s="2" t="s">
        <v>2012</v>
      </c>
      <c r="V320" s="2" t="s">
        <v>2011</v>
      </c>
      <c r="W320" s="460">
        <v>63.6</v>
      </c>
      <c r="X320" s="92">
        <v>1</v>
      </c>
      <c r="Y320" s="2"/>
      <c r="Z320" s="2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9"/>
    </row>
    <row r="321" spans="1:137" s="12" customFormat="1" ht="12.75">
      <c r="A321" s="2">
        <v>39</v>
      </c>
      <c r="B321" s="10" t="s">
        <v>1167</v>
      </c>
      <c r="C321" s="2" t="s">
        <v>2332</v>
      </c>
      <c r="D321" s="2" t="s">
        <v>1773</v>
      </c>
      <c r="E321" s="2" t="s">
        <v>2907</v>
      </c>
      <c r="F321" s="2" t="s">
        <v>2907</v>
      </c>
      <c r="G321" s="2">
        <v>1945</v>
      </c>
      <c r="H321" s="111">
        <v>916000</v>
      </c>
      <c r="I321" s="2" t="s">
        <v>158</v>
      </c>
      <c r="J321" s="89"/>
      <c r="K321" s="2" t="s">
        <v>2310</v>
      </c>
      <c r="L321" s="2" t="s">
        <v>3055</v>
      </c>
      <c r="M321" s="2" t="s">
        <v>2335</v>
      </c>
      <c r="N321" s="2" t="s">
        <v>2029</v>
      </c>
      <c r="O321" s="2" t="s">
        <v>1176</v>
      </c>
      <c r="P321" s="2"/>
      <c r="Q321" s="2" t="s">
        <v>2011</v>
      </c>
      <c r="R321" s="2" t="s">
        <v>2011</v>
      </c>
      <c r="S321" s="2" t="s">
        <v>2011</v>
      </c>
      <c r="T321" s="2" t="s">
        <v>2011</v>
      </c>
      <c r="U321" s="2" t="s">
        <v>2012</v>
      </c>
      <c r="V321" s="2" t="s">
        <v>2011</v>
      </c>
      <c r="W321" s="460">
        <v>455</v>
      </c>
      <c r="X321" s="92">
        <v>1</v>
      </c>
      <c r="Y321" s="2" t="s">
        <v>1773</v>
      </c>
      <c r="Z321" s="2" t="s">
        <v>2907</v>
      </c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9"/>
    </row>
    <row r="322" spans="1:137" s="12" customFormat="1" ht="25.5">
      <c r="A322" s="2">
        <v>40</v>
      </c>
      <c r="B322" s="10" t="s">
        <v>1168</v>
      </c>
      <c r="C322" s="2" t="s">
        <v>2332</v>
      </c>
      <c r="D322" s="2" t="s">
        <v>1773</v>
      </c>
      <c r="E322" s="2" t="s">
        <v>2907</v>
      </c>
      <c r="F322" s="2" t="s">
        <v>2907</v>
      </c>
      <c r="G322" s="2">
        <v>1970</v>
      </c>
      <c r="H322" s="111">
        <v>10257000</v>
      </c>
      <c r="I322" s="2" t="s">
        <v>158</v>
      </c>
      <c r="J322" s="89" t="s">
        <v>3881</v>
      </c>
      <c r="K322" s="2" t="s">
        <v>2311</v>
      </c>
      <c r="L322" s="2" t="s">
        <v>2925</v>
      </c>
      <c r="M322" s="2" t="s">
        <v>2335</v>
      </c>
      <c r="N322" s="2" t="s">
        <v>2029</v>
      </c>
      <c r="O322" s="2" t="s">
        <v>3056</v>
      </c>
      <c r="P322" s="2"/>
      <c r="Q322" s="2" t="s">
        <v>2011</v>
      </c>
      <c r="R322" s="2" t="s">
        <v>2011</v>
      </c>
      <c r="S322" s="2" t="s">
        <v>2011</v>
      </c>
      <c r="T322" s="2" t="s">
        <v>3062</v>
      </c>
      <c r="U322" s="2" t="s">
        <v>2011</v>
      </c>
      <c r="V322" s="2" t="s">
        <v>2011</v>
      </c>
      <c r="W322" s="460">
        <v>4014.95</v>
      </c>
      <c r="X322" s="92">
        <v>5</v>
      </c>
      <c r="Y322" s="2" t="s">
        <v>1773</v>
      </c>
      <c r="Z322" s="2" t="s">
        <v>3882</v>
      </c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9"/>
    </row>
    <row r="323" spans="1:137" s="12" customFormat="1" ht="25.5">
      <c r="A323" s="2">
        <v>41</v>
      </c>
      <c r="B323" s="10" t="s">
        <v>1169</v>
      </c>
      <c r="C323" s="2" t="s">
        <v>2332</v>
      </c>
      <c r="D323" s="2" t="s">
        <v>1773</v>
      </c>
      <c r="E323" s="2" t="s">
        <v>2907</v>
      </c>
      <c r="F323" s="2" t="s">
        <v>2907</v>
      </c>
      <c r="G323" s="2"/>
      <c r="H323" s="111">
        <v>537000</v>
      </c>
      <c r="I323" s="2" t="s">
        <v>158</v>
      </c>
      <c r="J323" s="89"/>
      <c r="K323" s="2" t="s">
        <v>2312</v>
      </c>
      <c r="L323" s="2" t="s">
        <v>2925</v>
      </c>
      <c r="M323" s="2" t="s">
        <v>3044</v>
      </c>
      <c r="N323" s="2" t="s">
        <v>2029</v>
      </c>
      <c r="O323" s="2" t="s">
        <v>2324</v>
      </c>
      <c r="P323" s="2"/>
      <c r="Q323" s="2" t="s">
        <v>2011</v>
      </c>
      <c r="R323" s="2" t="s">
        <v>2011</v>
      </c>
      <c r="S323" s="2" t="s">
        <v>2011</v>
      </c>
      <c r="T323" s="2" t="s">
        <v>2011</v>
      </c>
      <c r="U323" s="2" t="s">
        <v>2011</v>
      </c>
      <c r="V323" s="2" t="s">
        <v>2011</v>
      </c>
      <c r="W323" s="460">
        <v>210</v>
      </c>
      <c r="X323" s="92">
        <v>3</v>
      </c>
      <c r="Y323" s="2"/>
      <c r="Z323" s="2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9"/>
    </row>
    <row r="324" spans="1:137" s="12" customFormat="1" ht="25.5">
      <c r="A324" s="2">
        <v>42</v>
      </c>
      <c r="B324" s="10" t="s">
        <v>1170</v>
      </c>
      <c r="C324" s="2" t="s">
        <v>2332</v>
      </c>
      <c r="D324" s="2" t="s">
        <v>1773</v>
      </c>
      <c r="E324" s="2" t="s">
        <v>2907</v>
      </c>
      <c r="F324" s="2" t="s">
        <v>2907</v>
      </c>
      <c r="G324" s="2">
        <v>1970</v>
      </c>
      <c r="H324" s="111">
        <v>2056000</v>
      </c>
      <c r="I324" s="2" t="s">
        <v>158</v>
      </c>
      <c r="J324" s="89" t="s">
        <v>2313</v>
      </c>
      <c r="K324" s="2" t="s">
        <v>2314</v>
      </c>
      <c r="L324" s="2" t="s">
        <v>2925</v>
      </c>
      <c r="M324" s="2" t="s">
        <v>2335</v>
      </c>
      <c r="N324" s="2" t="s">
        <v>1178</v>
      </c>
      <c r="O324" s="2" t="s">
        <v>3057</v>
      </c>
      <c r="P324" s="2"/>
      <c r="Q324" s="2" t="s">
        <v>2011</v>
      </c>
      <c r="R324" s="2" t="s">
        <v>2011</v>
      </c>
      <c r="S324" s="2" t="s">
        <v>2011</v>
      </c>
      <c r="T324" s="2" t="s">
        <v>2011</v>
      </c>
      <c r="U324" s="2" t="s">
        <v>2012</v>
      </c>
      <c r="V324" s="2" t="s">
        <v>2011</v>
      </c>
      <c r="W324" s="460">
        <v>691</v>
      </c>
      <c r="X324" s="92">
        <v>1</v>
      </c>
      <c r="Y324" s="2" t="s">
        <v>2907</v>
      </c>
      <c r="Z324" s="2" t="s">
        <v>2907</v>
      </c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9"/>
    </row>
    <row r="325" spans="1:137" s="12" customFormat="1" ht="25.5">
      <c r="A325" s="2">
        <v>43</v>
      </c>
      <c r="B325" s="1" t="s">
        <v>1171</v>
      </c>
      <c r="C325" s="2" t="s">
        <v>2332</v>
      </c>
      <c r="D325" s="2" t="s">
        <v>1773</v>
      </c>
      <c r="E325" s="2" t="s">
        <v>2907</v>
      </c>
      <c r="F325" s="2" t="s">
        <v>2907</v>
      </c>
      <c r="G325" s="2"/>
      <c r="H325" s="108">
        <v>141000</v>
      </c>
      <c r="I325" s="2" t="s">
        <v>158</v>
      </c>
      <c r="J325" s="89"/>
      <c r="K325" s="2" t="s">
        <v>3510</v>
      </c>
      <c r="L325" s="2" t="s">
        <v>2925</v>
      </c>
      <c r="M325" s="2" t="s">
        <v>2335</v>
      </c>
      <c r="N325" s="2" t="s">
        <v>2029</v>
      </c>
      <c r="O325" s="2" t="s">
        <v>3058</v>
      </c>
      <c r="P325" s="2"/>
      <c r="Q325" s="2" t="s">
        <v>2011</v>
      </c>
      <c r="R325" s="2" t="s">
        <v>3061</v>
      </c>
      <c r="S325" s="2" t="s">
        <v>2011</v>
      </c>
      <c r="T325" s="2" t="s">
        <v>3061</v>
      </c>
      <c r="U325" s="2" t="s">
        <v>2012</v>
      </c>
      <c r="V325" s="2" t="s">
        <v>3061</v>
      </c>
      <c r="W325" s="460">
        <v>78</v>
      </c>
      <c r="X325" s="92">
        <v>1</v>
      </c>
      <c r="Y325" s="2" t="s">
        <v>2907</v>
      </c>
      <c r="Z325" s="2" t="s">
        <v>2907</v>
      </c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9"/>
    </row>
    <row r="326" spans="1:137" s="12" customFormat="1" ht="12.75">
      <c r="A326" s="2">
        <v>44</v>
      </c>
      <c r="B326" s="10" t="s">
        <v>748</v>
      </c>
      <c r="C326" s="2" t="s">
        <v>3097</v>
      </c>
      <c r="D326" s="2" t="s">
        <v>1773</v>
      </c>
      <c r="E326" s="2" t="s">
        <v>2907</v>
      </c>
      <c r="F326" s="2" t="s">
        <v>2907</v>
      </c>
      <c r="G326" s="2">
        <v>2009</v>
      </c>
      <c r="H326" s="111">
        <v>16951.75</v>
      </c>
      <c r="I326" s="2" t="s">
        <v>47</v>
      </c>
      <c r="J326" s="89"/>
      <c r="K326" s="2" t="s">
        <v>2315</v>
      </c>
      <c r="L326" s="2" t="s">
        <v>749</v>
      </c>
      <c r="M326" s="2" t="s">
        <v>3059</v>
      </c>
      <c r="N326" s="2" t="s">
        <v>749</v>
      </c>
      <c r="O326" s="2" t="s">
        <v>3057</v>
      </c>
      <c r="P326" s="2"/>
      <c r="Q326" s="2" t="s">
        <v>2011</v>
      </c>
      <c r="R326" s="2" t="s">
        <v>2011</v>
      </c>
      <c r="S326" s="2" t="s">
        <v>2012</v>
      </c>
      <c r="T326" s="2" t="s">
        <v>2011</v>
      </c>
      <c r="U326" s="2" t="s">
        <v>2012</v>
      </c>
      <c r="V326" s="2" t="s">
        <v>2012</v>
      </c>
      <c r="W326" s="460">
        <v>12.5</v>
      </c>
      <c r="X326" s="92">
        <v>0</v>
      </c>
      <c r="Y326" s="2" t="s">
        <v>2907</v>
      </c>
      <c r="Z326" s="2" t="s">
        <v>2907</v>
      </c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9"/>
    </row>
    <row r="327" spans="1:137" s="12" customFormat="1" ht="12.75">
      <c r="A327" s="2">
        <v>45</v>
      </c>
      <c r="B327" s="10" t="s">
        <v>748</v>
      </c>
      <c r="C327" s="2" t="s">
        <v>3097</v>
      </c>
      <c r="D327" s="2" t="s">
        <v>1773</v>
      </c>
      <c r="E327" s="2" t="s">
        <v>2907</v>
      </c>
      <c r="F327" s="2" t="s">
        <v>2907</v>
      </c>
      <c r="G327" s="2">
        <v>2009</v>
      </c>
      <c r="H327" s="111">
        <v>15311</v>
      </c>
      <c r="I327" s="2" t="s">
        <v>47</v>
      </c>
      <c r="J327" s="89"/>
      <c r="K327" s="2" t="s">
        <v>2315</v>
      </c>
      <c r="L327" s="2" t="s">
        <v>749</v>
      </c>
      <c r="M327" s="2" t="s">
        <v>3059</v>
      </c>
      <c r="N327" s="2" t="s">
        <v>749</v>
      </c>
      <c r="O327" s="2" t="s">
        <v>3057</v>
      </c>
      <c r="P327" s="2"/>
      <c r="Q327" s="2" t="s">
        <v>2011</v>
      </c>
      <c r="R327" s="2" t="s">
        <v>2011</v>
      </c>
      <c r="S327" s="2" t="s">
        <v>2012</v>
      </c>
      <c r="T327" s="2" t="s">
        <v>2011</v>
      </c>
      <c r="U327" s="2" t="s">
        <v>2012</v>
      </c>
      <c r="V327" s="2" t="s">
        <v>2012</v>
      </c>
      <c r="W327" s="460">
        <v>12.5</v>
      </c>
      <c r="X327" s="92">
        <v>0</v>
      </c>
      <c r="Y327" s="2" t="s">
        <v>2907</v>
      </c>
      <c r="Z327" s="2" t="s">
        <v>2907</v>
      </c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9"/>
    </row>
    <row r="328" spans="1:137" s="12" customFormat="1" ht="12.75">
      <c r="A328" s="2">
        <v>46</v>
      </c>
      <c r="B328" s="10" t="s">
        <v>748</v>
      </c>
      <c r="C328" s="2" t="s">
        <v>3097</v>
      </c>
      <c r="D328" s="2" t="s">
        <v>1773</v>
      </c>
      <c r="E328" s="2" t="s">
        <v>2907</v>
      </c>
      <c r="F328" s="2" t="s">
        <v>2907</v>
      </c>
      <c r="G328" s="2"/>
      <c r="H328" s="111">
        <v>2000</v>
      </c>
      <c r="I328" s="2" t="s">
        <v>47</v>
      </c>
      <c r="J328" s="89"/>
      <c r="K328" s="2" t="s">
        <v>2316</v>
      </c>
      <c r="L328" s="2" t="s">
        <v>2647</v>
      </c>
      <c r="M328" s="2" t="s">
        <v>848</v>
      </c>
      <c r="N328" s="2" t="s">
        <v>2029</v>
      </c>
      <c r="O328" s="2" t="s">
        <v>1175</v>
      </c>
      <c r="P328" s="2"/>
      <c r="Q328" s="2" t="s">
        <v>2011</v>
      </c>
      <c r="R328" s="2" t="s">
        <v>2011</v>
      </c>
      <c r="S328" s="2" t="s">
        <v>2012</v>
      </c>
      <c r="T328" s="2" t="s">
        <v>2011</v>
      </c>
      <c r="U328" s="2" t="s">
        <v>2012</v>
      </c>
      <c r="V328" s="2" t="s">
        <v>2012</v>
      </c>
      <c r="W328" s="460">
        <v>12.5</v>
      </c>
      <c r="X328" s="92">
        <v>0</v>
      </c>
      <c r="Y328" s="2" t="s">
        <v>2907</v>
      </c>
      <c r="Z328" s="2" t="s">
        <v>2907</v>
      </c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9"/>
    </row>
    <row r="329" spans="1:137" s="12" customFormat="1" ht="12.75">
      <c r="A329" s="2">
        <v>47</v>
      </c>
      <c r="B329" s="10" t="s">
        <v>1172</v>
      </c>
      <c r="C329" s="2" t="s">
        <v>3097</v>
      </c>
      <c r="D329" s="2" t="s">
        <v>1773</v>
      </c>
      <c r="E329" s="2" t="s">
        <v>2907</v>
      </c>
      <c r="F329" s="2" t="s">
        <v>2907</v>
      </c>
      <c r="G329" s="2">
        <v>1938</v>
      </c>
      <c r="H329" s="111">
        <v>418492.02</v>
      </c>
      <c r="I329" s="2" t="s">
        <v>47</v>
      </c>
      <c r="J329" s="89"/>
      <c r="K329" s="2" t="s">
        <v>2317</v>
      </c>
      <c r="L329" s="2" t="s">
        <v>2925</v>
      </c>
      <c r="M329" s="2" t="s">
        <v>848</v>
      </c>
      <c r="N329" s="2" t="s">
        <v>837</v>
      </c>
      <c r="O329" s="2" t="s">
        <v>3060</v>
      </c>
      <c r="P329" s="2"/>
      <c r="Q329" s="2" t="s">
        <v>3063</v>
      </c>
      <c r="R329" s="2" t="s">
        <v>2011</v>
      </c>
      <c r="S329" s="2" t="s">
        <v>2011</v>
      </c>
      <c r="T329" s="2" t="s">
        <v>2011</v>
      </c>
      <c r="U329" s="2" t="s">
        <v>2011</v>
      </c>
      <c r="V329" s="2" t="s">
        <v>2011</v>
      </c>
      <c r="W329" s="460">
        <v>339</v>
      </c>
      <c r="X329" s="464">
        <v>3</v>
      </c>
      <c r="Y329" s="2" t="s">
        <v>1773</v>
      </c>
      <c r="Z329" s="2" t="s">
        <v>2907</v>
      </c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9"/>
    </row>
    <row r="330" spans="1:137" s="12" customFormat="1" ht="12.75">
      <c r="A330" s="2">
        <v>48</v>
      </c>
      <c r="B330" s="10" t="s">
        <v>1172</v>
      </c>
      <c r="C330" s="2" t="s">
        <v>3097</v>
      </c>
      <c r="D330" s="2" t="s">
        <v>1773</v>
      </c>
      <c r="E330" s="2" t="s">
        <v>2907</v>
      </c>
      <c r="F330" s="2" t="s">
        <v>2907</v>
      </c>
      <c r="G330" s="2">
        <v>2011</v>
      </c>
      <c r="H330" s="108">
        <v>2665000</v>
      </c>
      <c r="I330" s="2" t="s">
        <v>158</v>
      </c>
      <c r="J330" s="89"/>
      <c r="K330" s="2" t="s">
        <v>2319</v>
      </c>
      <c r="L330" s="2" t="s">
        <v>3938</v>
      </c>
      <c r="M330" s="2" t="s">
        <v>3044</v>
      </c>
      <c r="N330" s="2" t="s">
        <v>2029</v>
      </c>
      <c r="O330" s="2" t="s">
        <v>3043</v>
      </c>
      <c r="P330" s="2"/>
      <c r="Q330" s="2" t="s">
        <v>3062</v>
      </c>
      <c r="R330" s="2" t="s">
        <v>3062</v>
      </c>
      <c r="S330" s="2" t="s">
        <v>3062</v>
      </c>
      <c r="T330" s="2" t="s">
        <v>3062</v>
      </c>
      <c r="U330" s="2" t="s">
        <v>3062</v>
      </c>
      <c r="V330" s="2" t="s">
        <v>3062</v>
      </c>
      <c r="W330" s="460">
        <v>880</v>
      </c>
      <c r="X330" s="465">
        <v>3</v>
      </c>
      <c r="Y330" s="2" t="s">
        <v>2907</v>
      </c>
      <c r="Z330" s="2" t="s">
        <v>2907</v>
      </c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9"/>
    </row>
    <row r="331" spans="1:137" s="12" customFormat="1" ht="12.75">
      <c r="A331" s="2">
        <v>49</v>
      </c>
      <c r="B331" s="10" t="s">
        <v>1172</v>
      </c>
      <c r="C331" s="2" t="s">
        <v>3097</v>
      </c>
      <c r="D331" s="2" t="s">
        <v>1773</v>
      </c>
      <c r="E331" s="2" t="s">
        <v>2907</v>
      </c>
      <c r="F331" s="2" t="s">
        <v>2907</v>
      </c>
      <c r="G331" s="2">
        <v>2011</v>
      </c>
      <c r="H331" s="111">
        <v>2668000</v>
      </c>
      <c r="I331" s="2" t="s">
        <v>158</v>
      </c>
      <c r="J331" s="89"/>
      <c r="K331" s="2" t="s">
        <v>2320</v>
      </c>
      <c r="L331" s="2" t="s">
        <v>3938</v>
      </c>
      <c r="M331" s="2" t="s">
        <v>3044</v>
      </c>
      <c r="N331" s="2" t="s">
        <v>3939</v>
      </c>
      <c r="O331" s="2" t="s">
        <v>3043</v>
      </c>
      <c r="P331" s="2"/>
      <c r="Q331" s="2" t="s">
        <v>3062</v>
      </c>
      <c r="R331" s="2" t="s">
        <v>3062</v>
      </c>
      <c r="S331" s="2" t="s">
        <v>3062</v>
      </c>
      <c r="T331" s="2" t="s">
        <v>3062</v>
      </c>
      <c r="U331" s="2" t="s">
        <v>3062</v>
      </c>
      <c r="V331" s="2" t="s">
        <v>521</v>
      </c>
      <c r="W331" s="460">
        <v>881</v>
      </c>
      <c r="X331" s="464">
        <v>3</v>
      </c>
      <c r="Y331" s="2" t="s">
        <v>2907</v>
      </c>
      <c r="Z331" s="2" t="s">
        <v>2907</v>
      </c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9"/>
    </row>
    <row r="332" spans="1:137" s="12" customFormat="1" ht="12.75">
      <c r="A332" s="2">
        <v>50</v>
      </c>
      <c r="B332" s="10" t="s">
        <v>3096</v>
      </c>
      <c r="C332" s="2" t="s">
        <v>2344</v>
      </c>
      <c r="D332" s="2" t="s">
        <v>1773</v>
      </c>
      <c r="E332" s="2" t="s">
        <v>2907</v>
      </c>
      <c r="F332" s="2" t="s">
        <v>2907</v>
      </c>
      <c r="G332" s="2" t="s">
        <v>2345</v>
      </c>
      <c r="H332" s="108">
        <v>5474918.19</v>
      </c>
      <c r="I332" s="2" t="s">
        <v>47</v>
      </c>
      <c r="J332" s="89" t="s">
        <v>3883</v>
      </c>
      <c r="K332" s="2" t="s">
        <v>2346</v>
      </c>
      <c r="L332" s="2" t="s">
        <v>2925</v>
      </c>
      <c r="M332" s="2" t="s">
        <v>3940</v>
      </c>
      <c r="N332" s="2" t="s">
        <v>837</v>
      </c>
      <c r="O332" s="2" t="s">
        <v>1742</v>
      </c>
      <c r="P332" s="2"/>
      <c r="Q332" s="2" t="s">
        <v>2011</v>
      </c>
      <c r="R332" s="2" t="s">
        <v>2011</v>
      </c>
      <c r="S332" s="2" t="s">
        <v>2011</v>
      </c>
      <c r="T332" s="2" t="s">
        <v>2011</v>
      </c>
      <c r="U332" s="2" t="s">
        <v>2011</v>
      </c>
      <c r="V332" s="2"/>
      <c r="W332" s="460">
        <v>1865</v>
      </c>
      <c r="X332" s="464">
        <v>4</v>
      </c>
      <c r="Y332" s="2" t="s">
        <v>1773</v>
      </c>
      <c r="Z332" s="2" t="s">
        <v>2907</v>
      </c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9"/>
    </row>
    <row r="333" spans="1:137" s="12" customFormat="1" ht="12.75">
      <c r="A333" s="2">
        <v>51</v>
      </c>
      <c r="B333" s="10" t="s">
        <v>3096</v>
      </c>
      <c r="C333" s="2" t="s">
        <v>3097</v>
      </c>
      <c r="D333" s="2" t="s">
        <v>1773</v>
      </c>
      <c r="E333" s="2" t="s">
        <v>2907</v>
      </c>
      <c r="F333" s="2" t="s">
        <v>2907</v>
      </c>
      <c r="G333" s="2">
        <v>2015</v>
      </c>
      <c r="H333" s="111">
        <v>2227466.32</v>
      </c>
      <c r="I333" s="2" t="s">
        <v>47</v>
      </c>
      <c r="J333" s="89" t="s">
        <v>1164</v>
      </c>
      <c r="K333" s="2" t="s">
        <v>3396</v>
      </c>
      <c r="L333" s="2" t="s">
        <v>3397</v>
      </c>
      <c r="M333" s="2" t="s">
        <v>848</v>
      </c>
      <c r="N333" s="2" t="s">
        <v>2029</v>
      </c>
      <c r="O333" s="2" t="s">
        <v>3398</v>
      </c>
      <c r="P333" s="2"/>
      <c r="Q333" s="2" t="s">
        <v>3062</v>
      </c>
      <c r="R333" s="2" t="s">
        <v>3062</v>
      </c>
      <c r="S333" s="2" t="s">
        <v>3062</v>
      </c>
      <c r="T333" s="2" t="s">
        <v>3062</v>
      </c>
      <c r="U333" s="2"/>
      <c r="V333" s="2" t="s">
        <v>3062</v>
      </c>
      <c r="W333" s="460">
        <v>646.57</v>
      </c>
      <c r="X333" s="464">
        <v>3</v>
      </c>
      <c r="Y333" s="2" t="s">
        <v>2907</v>
      </c>
      <c r="Z333" s="2" t="s">
        <v>2907</v>
      </c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9"/>
    </row>
    <row r="334" spans="1:137" s="12" customFormat="1" ht="12.75">
      <c r="A334" s="2">
        <v>52</v>
      </c>
      <c r="B334" s="10" t="s">
        <v>2347</v>
      </c>
      <c r="C334" s="2" t="s">
        <v>2348</v>
      </c>
      <c r="D334" s="2" t="s">
        <v>2907</v>
      </c>
      <c r="E334" s="2" t="s">
        <v>2907</v>
      </c>
      <c r="F334" s="2" t="s">
        <v>2907</v>
      </c>
      <c r="G334" s="2">
        <v>1941</v>
      </c>
      <c r="H334" s="111">
        <v>493782</v>
      </c>
      <c r="I334" s="2" t="s">
        <v>47</v>
      </c>
      <c r="J334" s="89"/>
      <c r="K334" s="2" t="s">
        <v>2349</v>
      </c>
      <c r="L334" s="2" t="s">
        <v>2335</v>
      </c>
      <c r="M334" s="2" t="s">
        <v>2335</v>
      </c>
      <c r="N334" s="2" t="s">
        <v>2029</v>
      </c>
      <c r="O334" s="2" t="s">
        <v>1742</v>
      </c>
      <c r="P334" s="2"/>
      <c r="Q334" s="2" t="s">
        <v>3061</v>
      </c>
      <c r="R334" s="2" t="s">
        <v>3061</v>
      </c>
      <c r="S334" s="2" t="s">
        <v>3061</v>
      </c>
      <c r="T334" s="2" t="s">
        <v>3061</v>
      </c>
      <c r="U334" s="2" t="s">
        <v>2012</v>
      </c>
      <c r="V334" s="2" t="s">
        <v>3063</v>
      </c>
      <c r="W334" s="460">
        <v>424</v>
      </c>
      <c r="X334" s="464">
        <v>1</v>
      </c>
      <c r="Y334" s="2" t="s">
        <v>2907</v>
      </c>
      <c r="Z334" s="2" t="s">
        <v>2907</v>
      </c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9"/>
    </row>
    <row r="335" spans="1:137" s="12" customFormat="1" ht="12.75">
      <c r="A335" s="2">
        <v>53</v>
      </c>
      <c r="B335" s="10" t="s">
        <v>2347</v>
      </c>
      <c r="C335" s="2" t="s">
        <v>2348</v>
      </c>
      <c r="D335" s="2" t="s">
        <v>2907</v>
      </c>
      <c r="E335" s="2" t="s">
        <v>2907</v>
      </c>
      <c r="F335" s="2" t="s">
        <v>2907</v>
      </c>
      <c r="G335" s="2">
        <v>1942</v>
      </c>
      <c r="H335" s="111">
        <v>97147.19</v>
      </c>
      <c r="I335" s="2" t="s">
        <v>47</v>
      </c>
      <c r="J335" s="89"/>
      <c r="K335" s="2" t="s">
        <v>3399</v>
      </c>
      <c r="L335" s="2" t="s">
        <v>2335</v>
      </c>
      <c r="M335" s="2" t="s">
        <v>2335</v>
      </c>
      <c r="N335" s="2" t="s">
        <v>2029</v>
      </c>
      <c r="O335" s="2" t="s">
        <v>1736</v>
      </c>
      <c r="P335" s="2"/>
      <c r="Q335" s="2" t="s">
        <v>3061</v>
      </c>
      <c r="R335" s="2" t="s">
        <v>2011</v>
      </c>
      <c r="S335" s="2" t="s">
        <v>2012</v>
      </c>
      <c r="T335" s="2" t="s">
        <v>3061</v>
      </c>
      <c r="U335" s="2" t="s">
        <v>2012</v>
      </c>
      <c r="V335" s="2" t="s">
        <v>3061</v>
      </c>
      <c r="W335" s="460">
        <v>165</v>
      </c>
      <c r="X335" s="464">
        <v>1</v>
      </c>
      <c r="Y335" s="2" t="s">
        <v>2907</v>
      </c>
      <c r="Z335" s="2" t="s">
        <v>2907</v>
      </c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9"/>
    </row>
    <row r="336" spans="1:137" s="12" customFormat="1" ht="12.75">
      <c r="A336" s="2">
        <v>54</v>
      </c>
      <c r="B336" s="10" t="s">
        <v>2347</v>
      </c>
      <c r="C336" s="2" t="s">
        <v>2348</v>
      </c>
      <c r="D336" s="2" t="s">
        <v>2907</v>
      </c>
      <c r="E336" s="2" t="s">
        <v>2907</v>
      </c>
      <c r="F336" s="2" t="s">
        <v>2907</v>
      </c>
      <c r="G336" s="2">
        <v>1942</v>
      </c>
      <c r="H336" s="111">
        <v>44000</v>
      </c>
      <c r="I336" s="2" t="s">
        <v>47</v>
      </c>
      <c r="J336" s="89"/>
      <c r="K336" s="2" t="s">
        <v>3400</v>
      </c>
      <c r="L336" s="2" t="s">
        <v>2335</v>
      </c>
      <c r="M336" s="2" t="s">
        <v>2335</v>
      </c>
      <c r="N336" s="2" t="s">
        <v>2029</v>
      </c>
      <c r="O336" s="2" t="s">
        <v>3884</v>
      </c>
      <c r="P336" s="2"/>
      <c r="Q336" s="2" t="s">
        <v>3061</v>
      </c>
      <c r="R336" s="2" t="s">
        <v>2011</v>
      </c>
      <c r="S336" s="2" t="s">
        <v>2012</v>
      </c>
      <c r="T336" s="2" t="s">
        <v>3061</v>
      </c>
      <c r="U336" s="2" t="s">
        <v>2012</v>
      </c>
      <c r="V336" s="2" t="s">
        <v>3061</v>
      </c>
      <c r="W336" s="460">
        <v>154</v>
      </c>
      <c r="X336" s="464">
        <v>1</v>
      </c>
      <c r="Y336" s="2" t="s">
        <v>2907</v>
      </c>
      <c r="Z336" s="2" t="s">
        <v>2907</v>
      </c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9"/>
    </row>
    <row r="337" spans="1:137" s="12" customFormat="1" ht="12.75">
      <c r="A337" s="2">
        <v>55</v>
      </c>
      <c r="B337" s="10" t="s">
        <v>2350</v>
      </c>
      <c r="C337" s="2"/>
      <c r="D337" s="2"/>
      <c r="E337" s="2"/>
      <c r="F337" s="2"/>
      <c r="G337" s="2">
        <v>2013</v>
      </c>
      <c r="H337" s="108">
        <v>444506.75</v>
      </c>
      <c r="I337" s="2" t="s">
        <v>47</v>
      </c>
      <c r="J337" s="89"/>
      <c r="K337" s="2" t="s">
        <v>2351</v>
      </c>
      <c r="L337" s="2" t="s">
        <v>692</v>
      </c>
      <c r="M337" s="2" t="s">
        <v>692</v>
      </c>
      <c r="N337" s="2" t="s">
        <v>692</v>
      </c>
      <c r="O337" s="2" t="s">
        <v>2322</v>
      </c>
      <c r="P337" s="2"/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460">
        <v>273</v>
      </c>
      <c r="X337" s="465">
        <v>0</v>
      </c>
      <c r="Y337" s="2" t="s">
        <v>2907</v>
      </c>
      <c r="Z337" s="2" t="s">
        <v>2907</v>
      </c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9"/>
    </row>
    <row r="338" spans="1:137" s="12" customFormat="1" ht="12.75">
      <c r="A338" s="2">
        <v>56</v>
      </c>
      <c r="B338" s="10" t="s">
        <v>3096</v>
      </c>
      <c r="C338" s="2" t="s">
        <v>2577</v>
      </c>
      <c r="D338" s="2" t="s">
        <v>1773</v>
      </c>
      <c r="E338" s="2" t="s">
        <v>2907</v>
      </c>
      <c r="F338" s="2"/>
      <c r="G338" s="2"/>
      <c r="H338" s="111">
        <v>1327601</v>
      </c>
      <c r="I338" s="2" t="s">
        <v>47</v>
      </c>
      <c r="J338" s="89"/>
      <c r="K338" s="2" t="s">
        <v>1732</v>
      </c>
      <c r="L338" s="2" t="s">
        <v>2925</v>
      </c>
      <c r="M338" s="2" t="s">
        <v>2335</v>
      </c>
      <c r="N338" s="2" t="s">
        <v>2029</v>
      </c>
      <c r="O338" s="2" t="s">
        <v>1733</v>
      </c>
      <c r="P338" s="2"/>
      <c r="Q338" s="2" t="s">
        <v>2011</v>
      </c>
      <c r="R338" s="2" t="s">
        <v>2011</v>
      </c>
      <c r="S338" s="2" t="s">
        <v>2011</v>
      </c>
      <c r="T338" s="2" t="s">
        <v>2011</v>
      </c>
      <c r="U338" s="2" t="s">
        <v>2012</v>
      </c>
      <c r="V338" s="2" t="s">
        <v>2011</v>
      </c>
      <c r="W338" s="460">
        <v>169</v>
      </c>
      <c r="X338" s="465">
        <v>1</v>
      </c>
      <c r="Y338" s="2" t="s">
        <v>2907</v>
      </c>
      <c r="Z338" s="2" t="s">
        <v>2907</v>
      </c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9"/>
    </row>
    <row r="339" spans="1:137" s="12" customFormat="1" ht="12.75">
      <c r="A339" s="2">
        <v>57</v>
      </c>
      <c r="B339" s="10" t="s">
        <v>3096</v>
      </c>
      <c r="C339" s="2" t="s">
        <v>1734</v>
      </c>
      <c r="D339" s="2" t="s">
        <v>1773</v>
      </c>
      <c r="E339" s="2" t="s">
        <v>2907</v>
      </c>
      <c r="F339" s="2"/>
      <c r="G339" s="2"/>
      <c r="H339" s="108">
        <v>2403000</v>
      </c>
      <c r="I339" s="2" t="s">
        <v>158</v>
      </c>
      <c r="J339" s="89"/>
      <c r="K339" s="2" t="s">
        <v>1735</v>
      </c>
      <c r="L339" s="2" t="s">
        <v>1966</v>
      </c>
      <c r="M339" s="2" t="s">
        <v>3941</v>
      </c>
      <c r="N339" s="2" t="s">
        <v>3942</v>
      </c>
      <c r="O339" s="2" t="s">
        <v>1736</v>
      </c>
      <c r="P339" s="2"/>
      <c r="Q339" s="2" t="s">
        <v>3061</v>
      </c>
      <c r="R339" s="2" t="s">
        <v>2011</v>
      </c>
      <c r="S339" s="2" t="s">
        <v>2011</v>
      </c>
      <c r="T339" s="2" t="s">
        <v>2011</v>
      </c>
      <c r="U339" s="2" t="s">
        <v>2012</v>
      </c>
      <c r="V339" s="2" t="s">
        <v>2011</v>
      </c>
      <c r="W339" s="460">
        <v>749</v>
      </c>
      <c r="X339" s="92">
        <v>1</v>
      </c>
      <c r="Y339" s="2" t="s">
        <v>1773</v>
      </c>
      <c r="Z339" s="2" t="s">
        <v>2907</v>
      </c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9"/>
    </row>
    <row r="340" spans="1:137" s="12" customFormat="1" ht="12.75">
      <c r="A340" s="2">
        <v>58</v>
      </c>
      <c r="B340" s="10" t="s">
        <v>3885</v>
      </c>
      <c r="C340" s="2"/>
      <c r="D340" s="2" t="s">
        <v>1773</v>
      </c>
      <c r="E340" s="2" t="s">
        <v>2907</v>
      </c>
      <c r="F340" s="2"/>
      <c r="G340" s="2">
        <v>1973</v>
      </c>
      <c r="H340" s="108">
        <v>634.17</v>
      </c>
      <c r="I340" s="2" t="s">
        <v>47</v>
      </c>
      <c r="J340" s="89"/>
      <c r="K340" s="2" t="s">
        <v>1737</v>
      </c>
      <c r="L340" s="2" t="s">
        <v>2925</v>
      </c>
      <c r="M340" s="2" t="s">
        <v>848</v>
      </c>
      <c r="N340" s="2" t="s">
        <v>2029</v>
      </c>
      <c r="O340" s="2" t="s">
        <v>1175</v>
      </c>
      <c r="P340" s="2"/>
      <c r="Q340" s="2" t="s">
        <v>3061</v>
      </c>
      <c r="R340" s="2" t="s">
        <v>2012</v>
      </c>
      <c r="S340" s="2" t="s">
        <v>2012</v>
      </c>
      <c r="T340" s="2" t="s">
        <v>2012</v>
      </c>
      <c r="U340" s="2" t="s">
        <v>2012</v>
      </c>
      <c r="V340" s="2" t="s">
        <v>2012</v>
      </c>
      <c r="W340" s="460"/>
      <c r="X340" s="92"/>
      <c r="Y340" s="2"/>
      <c r="Z340" s="2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9"/>
    </row>
    <row r="341" spans="1:137" s="12" customFormat="1" ht="12.75">
      <c r="A341" s="2">
        <v>59</v>
      </c>
      <c r="B341" s="1" t="s">
        <v>4389</v>
      </c>
      <c r="C341" s="2"/>
      <c r="D341" s="2" t="s">
        <v>1773</v>
      </c>
      <c r="E341" s="2" t="s">
        <v>2907</v>
      </c>
      <c r="F341" s="2"/>
      <c r="G341" s="2">
        <v>1975</v>
      </c>
      <c r="H341" s="108">
        <v>23000</v>
      </c>
      <c r="I341" s="2" t="s">
        <v>158</v>
      </c>
      <c r="J341" s="2"/>
      <c r="K341" s="2" t="s">
        <v>1738</v>
      </c>
      <c r="L341" s="2" t="s">
        <v>2925</v>
      </c>
      <c r="M341" s="2" t="s">
        <v>848</v>
      </c>
      <c r="N341" s="2" t="s">
        <v>2029</v>
      </c>
      <c r="O341" s="2" t="s">
        <v>2324</v>
      </c>
      <c r="P341" s="2"/>
      <c r="Q341" s="2" t="s">
        <v>3061</v>
      </c>
      <c r="R341" s="2" t="s">
        <v>2012</v>
      </c>
      <c r="S341" s="2" t="s">
        <v>2012</v>
      </c>
      <c r="T341" s="2" t="s">
        <v>2012</v>
      </c>
      <c r="U341" s="2" t="s">
        <v>2012</v>
      </c>
      <c r="V341" s="2" t="s">
        <v>2012</v>
      </c>
      <c r="W341" s="460">
        <v>13</v>
      </c>
      <c r="X341" s="92"/>
      <c r="Y341" s="2"/>
      <c r="Z341" s="2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9"/>
    </row>
    <row r="342" spans="1:137" s="12" customFormat="1" ht="22.5" customHeight="1">
      <c r="A342" s="2">
        <v>60</v>
      </c>
      <c r="B342" s="1" t="s">
        <v>3886</v>
      </c>
      <c r="C342" s="2"/>
      <c r="D342" s="2" t="s">
        <v>1773</v>
      </c>
      <c r="E342" s="2" t="s">
        <v>2907</v>
      </c>
      <c r="F342" s="2"/>
      <c r="G342" s="2">
        <v>1975</v>
      </c>
      <c r="H342" s="108">
        <v>1270.19</v>
      </c>
      <c r="I342" s="2" t="s">
        <v>47</v>
      </c>
      <c r="J342" s="2"/>
      <c r="K342" s="2" t="s">
        <v>1739</v>
      </c>
      <c r="L342" s="2" t="s">
        <v>2925</v>
      </c>
      <c r="M342" s="2" t="s">
        <v>848</v>
      </c>
      <c r="N342" s="2" t="s">
        <v>2029</v>
      </c>
      <c r="O342" s="2" t="s">
        <v>1740</v>
      </c>
      <c r="P342" s="2"/>
      <c r="Q342" s="2" t="s">
        <v>3063</v>
      </c>
      <c r="R342" s="2" t="s">
        <v>2012</v>
      </c>
      <c r="S342" s="2" t="s">
        <v>2012</v>
      </c>
      <c r="T342" s="2" t="s">
        <v>2012</v>
      </c>
      <c r="U342" s="2" t="s">
        <v>2012</v>
      </c>
      <c r="V342" s="2" t="s">
        <v>2012</v>
      </c>
      <c r="W342" s="460">
        <v>17</v>
      </c>
      <c r="X342" s="92"/>
      <c r="Y342" s="2"/>
      <c r="Z342" s="2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9"/>
    </row>
    <row r="343" spans="1:137" s="12" customFormat="1" ht="12.75">
      <c r="A343" s="2">
        <v>61</v>
      </c>
      <c r="B343" s="1" t="s">
        <v>3887</v>
      </c>
      <c r="C343" s="2"/>
      <c r="D343" s="2" t="s">
        <v>1773</v>
      </c>
      <c r="E343" s="2" t="s">
        <v>2907</v>
      </c>
      <c r="F343" s="2"/>
      <c r="G343" s="2">
        <v>1977</v>
      </c>
      <c r="H343" s="108">
        <v>30000</v>
      </c>
      <c r="I343" s="2" t="s">
        <v>158</v>
      </c>
      <c r="J343" s="2"/>
      <c r="K343" s="2" t="s">
        <v>2515</v>
      </c>
      <c r="L343" s="2" t="s">
        <v>2925</v>
      </c>
      <c r="M343" s="2" t="s">
        <v>848</v>
      </c>
      <c r="N343" s="2" t="s">
        <v>2029</v>
      </c>
      <c r="O343" s="2" t="s">
        <v>1176</v>
      </c>
      <c r="P343" s="2"/>
      <c r="Q343" s="2" t="s">
        <v>2011</v>
      </c>
      <c r="R343" s="2" t="s">
        <v>2012</v>
      </c>
      <c r="S343" s="2" t="s">
        <v>2012</v>
      </c>
      <c r="T343" s="2" t="s">
        <v>2012</v>
      </c>
      <c r="U343" s="2" t="s">
        <v>2012</v>
      </c>
      <c r="V343" s="2" t="s">
        <v>2012</v>
      </c>
      <c r="W343" s="460">
        <v>17</v>
      </c>
      <c r="X343" s="92"/>
      <c r="Y343" s="2"/>
      <c r="Z343" s="2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9"/>
    </row>
    <row r="344" spans="1:137" s="222" customFormat="1" ht="12.75">
      <c r="A344" s="2">
        <v>62</v>
      </c>
      <c r="B344" s="1" t="s">
        <v>3888</v>
      </c>
      <c r="C344" s="2"/>
      <c r="D344" s="221" t="s">
        <v>1773</v>
      </c>
      <c r="E344" s="221" t="s">
        <v>2907</v>
      </c>
      <c r="F344" s="221"/>
      <c r="G344" s="221">
        <v>1979</v>
      </c>
      <c r="H344" s="154">
        <v>1031.62</v>
      </c>
      <c r="I344" s="2" t="s">
        <v>47</v>
      </c>
      <c r="J344" s="221"/>
      <c r="K344" s="221" t="s">
        <v>1741</v>
      </c>
      <c r="L344" s="2" t="s">
        <v>2925</v>
      </c>
      <c r="M344" s="2" t="s">
        <v>848</v>
      </c>
      <c r="N344" s="2" t="s">
        <v>2029</v>
      </c>
      <c r="O344" s="221" t="s">
        <v>1742</v>
      </c>
      <c r="P344" s="221"/>
      <c r="Q344" s="221" t="s">
        <v>3063</v>
      </c>
      <c r="R344" s="221" t="s">
        <v>2012</v>
      </c>
      <c r="S344" s="221" t="s">
        <v>2012</v>
      </c>
      <c r="T344" s="221" t="s">
        <v>2012</v>
      </c>
      <c r="U344" s="221" t="s">
        <v>2012</v>
      </c>
      <c r="V344" s="221" t="s">
        <v>2012</v>
      </c>
      <c r="W344" s="461"/>
      <c r="X344" s="224"/>
      <c r="Y344" s="221"/>
      <c r="Z344" s="221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302"/>
    </row>
    <row r="345" spans="1:137" s="222" customFormat="1" ht="12.75">
      <c r="A345" s="2">
        <v>63</v>
      </c>
      <c r="B345" s="1" t="s">
        <v>3889</v>
      </c>
      <c r="C345" s="2"/>
      <c r="D345" s="221" t="s">
        <v>1773</v>
      </c>
      <c r="E345" s="221" t="s">
        <v>2907</v>
      </c>
      <c r="F345" s="221"/>
      <c r="G345" s="221">
        <v>1979</v>
      </c>
      <c r="H345" s="154">
        <v>2063.25</v>
      </c>
      <c r="I345" s="2" t="s">
        <v>47</v>
      </c>
      <c r="J345" s="221"/>
      <c r="K345" s="221" t="s">
        <v>1741</v>
      </c>
      <c r="L345" s="2" t="s">
        <v>2925</v>
      </c>
      <c r="M345" s="2" t="s">
        <v>848</v>
      </c>
      <c r="N345" s="2" t="s">
        <v>2029</v>
      </c>
      <c r="O345" s="221" t="s">
        <v>1742</v>
      </c>
      <c r="P345" s="221"/>
      <c r="Q345" s="221" t="s">
        <v>3061</v>
      </c>
      <c r="R345" s="221" t="s">
        <v>2012</v>
      </c>
      <c r="S345" s="221" t="s">
        <v>2012</v>
      </c>
      <c r="T345" s="221" t="s">
        <v>2012</v>
      </c>
      <c r="U345" s="221" t="s">
        <v>2012</v>
      </c>
      <c r="V345" s="221" t="s">
        <v>2012</v>
      </c>
      <c r="W345" s="461"/>
      <c r="X345" s="224"/>
      <c r="Y345" s="221"/>
      <c r="Z345" s="221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302"/>
    </row>
    <row r="346" spans="1:137" s="222" customFormat="1" ht="12.75">
      <c r="A346" s="2">
        <v>64</v>
      </c>
      <c r="B346" s="223" t="s">
        <v>3890</v>
      </c>
      <c r="C346" s="221"/>
      <c r="D346" s="221" t="s">
        <v>1773</v>
      </c>
      <c r="E346" s="221" t="s">
        <v>2907</v>
      </c>
      <c r="F346" s="221"/>
      <c r="G346" s="221">
        <v>1979</v>
      </c>
      <c r="H346" s="154">
        <v>21000</v>
      </c>
      <c r="I346" s="2" t="s">
        <v>158</v>
      </c>
      <c r="J346" s="221"/>
      <c r="K346" s="221" t="s">
        <v>1743</v>
      </c>
      <c r="L346" s="2" t="s">
        <v>2925</v>
      </c>
      <c r="M346" s="2" t="s">
        <v>848</v>
      </c>
      <c r="N346" s="2" t="s">
        <v>2029</v>
      </c>
      <c r="O346" s="221" t="s">
        <v>1742</v>
      </c>
      <c r="P346" s="221"/>
      <c r="Q346" s="221" t="s">
        <v>3891</v>
      </c>
      <c r="R346" s="221" t="s">
        <v>2012</v>
      </c>
      <c r="S346" s="221" t="s">
        <v>2012</v>
      </c>
      <c r="T346" s="221" t="s">
        <v>2012</v>
      </c>
      <c r="U346" s="221" t="s">
        <v>2012</v>
      </c>
      <c r="V346" s="221" t="s">
        <v>2012</v>
      </c>
      <c r="W346" s="461">
        <v>12</v>
      </c>
      <c r="X346" s="224"/>
      <c r="Y346" s="221"/>
      <c r="Z346" s="221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302"/>
    </row>
    <row r="347" spans="1:144" s="147" customFormat="1" ht="12.75" customHeight="1">
      <c r="A347" s="2">
        <v>65</v>
      </c>
      <c r="B347" s="1" t="s">
        <v>3892</v>
      </c>
      <c r="C347" s="2"/>
      <c r="D347" s="221" t="s">
        <v>1773</v>
      </c>
      <c r="E347" s="221" t="s">
        <v>2907</v>
      </c>
      <c r="F347" s="1"/>
      <c r="G347" s="2">
        <v>1979</v>
      </c>
      <c r="H347" s="108">
        <v>32000</v>
      </c>
      <c r="I347" s="2" t="s">
        <v>158</v>
      </c>
      <c r="J347" s="144"/>
      <c r="K347" s="2" t="s">
        <v>2687</v>
      </c>
      <c r="L347" s="2" t="s">
        <v>2925</v>
      </c>
      <c r="M347" s="2" t="s">
        <v>848</v>
      </c>
      <c r="N347" s="2" t="s">
        <v>2029</v>
      </c>
      <c r="O347" s="2" t="s">
        <v>2324</v>
      </c>
      <c r="P347" s="2"/>
      <c r="Q347" s="2" t="s">
        <v>3061</v>
      </c>
      <c r="R347" s="2" t="s">
        <v>2012</v>
      </c>
      <c r="S347" s="2" t="s">
        <v>2012</v>
      </c>
      <c r="T347" s="2" t="s">
        <v>2012</v>
      </c>
      <c r="U347" s="2" t="s">
        <v>2012</v>
      </c>
      <c r="V347" s="2" t="s">
        <v>2012</v>
      </c>
      <c r="W347" s="459">
        <v>18</v>
      </c>
      <c r="X347" s="12"/>
      <c r="Y347" s="12"/>
      <c r="Z347" s="9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/>
      <c r="AM347" s="113"/>
      <c r="AN347" s="113"/>
      <c r="AO347" s="113"/>
      <c r="AP347" s="113"/>
      <c r="AQ347" s="113"/>
      <c r="AR347" s="113"/>
      <c r="AS347" s="113"/>
      <c r="AT347" s="113"/>
      <c r="AU347" s="113"/>
      <c r="AV347" s="113"/>
      <c r="AW347" s="113"/>
      <c r="AX347" s="113"/>
      <c r="AY347" s="113"/>
      <c r="AZ347" s="113"/>
      <c r="BA347" s="113"/>
      <c r="BB347" s="113"/>
      <c r="BC347" s="113"/>
      <c r="BD347" s="113"/>
      <c r="BE347" s="113"/>
      <c r="BF347" s="113"/>
      <c r="BG347" s="113"/>
      <c r="BH347" s="113"/>
      <c r="BI347" s="113"/>
      <c r="BJ347" s="113"/>
      <c r="BK347" s="113"/>
      <c r="BL347" s="113"/>
      <c r="BM347" s="113"/>
      <c r="BN347" s="113"/>
      <c r="BO347" s="113"/>
      <c r="BP347" s="113"/>
      <c r="BQ347" s="113"/>
      <c r="BR347" s="113"/>
      <c r="BS347" s="113"/>
      <c r="BT347" s="113"/>
      <c r="BU347" s="113"/>
      <c r="BV347" s="113"/>
      <c r="BW347" s="113"/>
      <c r="BX347" s="113"/>
      <c r="BY347" s="113"/>
      <c r="BZ347" s="113"/>
      <c r="CA347" s="113"/>
      <c r="CB347" s="113"/>
      <c r="CC347" s="113"/>
      <c r="CD347" s="113"/>
      <c r="CE347" s="113"/>
      <c r="CF347" s="113"/>
      <c r="CG347" s="113"/>
      <c r="CH347" s="113"/>
      <c r="CI347" s="113"/>
      <c r="CJ347" s="113"/>
      <c r="CK347" s="113"/>
      <c r="CL347" s="113"/>
      <c r="CM347" s="113"/>
      <c r="CN347" s="113"/>
      <c r="CO347" s="113"/>
      <c r="CP347" s="113"/>
      <c r="CQ347" s="113"/>
      <c r="CR347" s="113"/>
      <c r="CS347" s="113"/>
      <c r="CT347" s="113"/>
      <c r="CU347" s="113"/>
      <c r="CV347" s="113"/>
      <c r="CW347" s="113"/>
      <c r="CX347" s="113"/>
      <c r="CY347" s="113"/>
      <c r="CZ347" s="113"/>
      <c r="DA347" s="113"/>
      <c r="DB347" s="113"/>
      <c r="DC347" s="113"/>
      <c r="DD347" s="113"/>
      <c r="DE347" s="113"/>
      <c r="DF347" s="113"/>
      <c r="DG347" s="113"/>
      <c r="DH347" s="113"/>
      <c r="DI347" s="113"/>
      <c r="DJ347" s="113"/>
      <c r="DK347" s="113"/>
      <c r="DL347" s="113"/>
      <c r="DM347" s="113"/>
      <c r="DN347" s="113"/>
      <c r="DO347" s="113"/>
      <c r="DP347" s="113"/>
      <c r="DQ347" s="113"/>
      <c r="DR347" s="113"/>
      <c r="DS347" s="113"/>
      <c r="DT347" s="113"/>
      <c r="DU347" s="113"/>
      <c r="DV347" s="113"/>
      <c r="DW347" s="113"/>
      <c r="DX347" s="113"/>
      <c r="DY347" s="113"/>
      <c r="DZ347" s="113"/>
      <c r="EA347" s="113"/>
      <c r="EB347" s="113"/>
      <c r="EC347" s="113"/>
      <c r="ED347" s="113"/>
      <c r="EE347" s="113"/>
      <c r="EF347" s="113"/>
      <c r="EG347" s="113"/>
      <c r="EH347" s="113"/>
      <c r="EI347" s="113"/>
      <c r="EJ347" s="113"/>
      <c r="EK347" s="113"/>
      <c r="EL347" s="113"/>
      <c r="EM347" s="113"/>
      <c r="EN347" s="295"/>
    </row>
    <row r="348" spans="1:144" s="147" customFormat="1" ht="12.75" customHeight="1">
      <c r="A348" s="2">
        <v>66</v>
      </c>
      <c r="B348" s="1" t="s">
        <v>1744</v>
      </c>
      <c r="C348" s="2"/>
      <c r="D348" s="221" t="s">
        <v>1773</v>
      </c>
      <c r="E348" s="221" t="s">
        <v>2907</v>
      </c>
      <c r="F348" s="1"/>
      <c r="G348" s="2">
        <v>1979</v>
      </c>
      <c r="H348" s="108">
        <v>32000</v>
      </c>
      <c r="I348" s="2" t="s">
        <v>158</v>
      </c>
      <c r="J348" s="144"/>
      <c r="K348" s="2" t="s">
        <v>1745</v>
      </c>
      <c r="L348" s="2" t="s">
        <v>2925</v>
      </c>
      <c r="M348" s="2" t="s">
        <v>848</v>
      </c>
      <c r="N348" s="2" t="s">
        <v>2029</v>
      </c>
      <c r="O348" s="2" t="s">
        <v>1175</v>
      </c>
      <c r="P348" s="2"/>
      <c r="Q348" s="2" t="s">
        <v>3061</v>
      </c>
      <c r="R348" s="2" t="s">
        <v>2012</v>
      </c>
      <c r="S348" s="2" t="s">
        <v>2012</v>
      </c>
      <c r="T348" s="2" t="s">
        <v>2012</v>
      </c>
      <c r="U348" s="2" t="s">
        <v>2012</v>
      </c>
      <c r="V348" s="2" t="s">
        <v>2012</v>
      </c>
      <c r="W348" s="459">
        <v>18</v>
      </c>
      <c r="X348" s="12"/>
      <c r="Y348" s="12"/>
      <c r="Z348" s="9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3"/>
      <c r="AM348" s="113"/>
      <c r="AN348" s="113"/>
      <c r="AO348" s="113"/>
      <c r="AP348" s="113"/>
      <c r="AQ348" s="113"/>
      <c r="AR348" s="113"/>
      <c r="AS348" s="113"/>
      <c r="AT348" s="113"/>
      <c r="AU348" s="113"/>
      <c r="AV348" s="113"/>
      <c r="AW348" s="113"/>
      <c r="AX348" s="113"/>
      <c r="AY348" s="113"/>
      <c r="AZ348" s="113"/>
      <c r="BA348" s="113"/>
      <c r="BB348" s="113"/>
      <c r="BC348" s="113"/>
      <c r="BD348" s="113"/>
      <c r="BE348" s="113"/>
      <c r="BF348" s="113"/>
      <c r="BG348" s="113"/>
      <c r="BH348" s="113"/>
      <c r="BI348" s="113"/>
      <c r="BJ348" s="113"/>
      <c r="BK348" s="113"/>
      <c r="BL348" s="113"/>
      <c r="BM348" s="113"/>
      <c r="BN348" s="113"/>
      <c r="BO348" s="113"/>
      <c r="BP348" s="113"/>
      <c r="BQ348" s="113"/>
      <c r="BR348" s="113"/>
      <c r="BS348" s="113"/>
      <c r="BT348" s="113"/>
      <c r="BU348" s="113"/>
      <c r="BV348" s="113"/>
      <c r="BW348" s="113"/>
      <c r="BX348" s="113"/>
      <c r="BY348" s="113"/>
      <c r="BZ348" s="113"/>
      <c r="CA348" s="113"/>
      <c r="CB348" s="113"/>
      <c r="CC348" s="113"/>
      <c r="CD348" s="113"/>
      <c r="CE348" s="113"/>
      <c r="CF348" s="113"/>
      <c r="CG348" s="113"/>
      <c r="CH348" s="113"/>
      <c r="CI348" s="113"/>
      <c r="CJ348" s="113"/>
      <c r="CK348" s="113"/>
      <c r="CL348" s="113"/>
      <c r="CM348" s="113"/>
      <c r="CN348" s="113"/>
      <c r="CO348" s="113"/>
      <c r="CP348" s="113"/>
      <c r="CQ348" s="113"/>
      <c r="CR348" s="113"/>
      <c r="CS348" s="113"/>
      <c r="CT348" s="113"/>
      <c r="CU348" s="113"/>
      <c r="CV348" s="113"/>
      <c r="CW348" s="113"/>
      <c r="CX348" s="113"/>
      <c r="CY348" s="113"/>
      <c r="CZ348" s="113"/>
      <c r="DA348" s="113"/>
      <c r="DB348" s="113"/>
      <c r="DC348" s="113"/>
      <c r="DD348" s="113"/>
      <c r="DE348" s="113"/>
      <c r="DF348" s="113"/>
      <c r="DG348" s="113"/>
      <c r="DH348" s="113"/>
      <c r="DI348" s="113"/>
      <c r="DJ348" s="113"/>
      <c r="DK348" s="113"/>
      <c r="DL348" s="113"/>
      <c r="DM348" s="113"/>
      <c r="DN348" s="113"/>
      <c r="DO348" s="113"/>
      <c r="DP348" s="113"/>
      <c r="DQ348" s="113"/>
      <c r="DR348" s="113"/>
      <c r="DS348" s="113"/>
      <c r="DT348" s="113"/>
      <c r="DU348" s="113"/>
      <c r="DV348" s="113"/>
      <c r="DW348" s="113"/>
      <c r="DX348" s="113"/>
      <c r="DY348" s="113"/>
      <c r="DZ348" s="113"/>
      <c r="EA348" s="113"/>
      <c r="EB348" s="113"/>
      <c r="EC348" s="113"/>
      <c r="ED348" s="113"/>
      <c r="EE348" s="113"/>
      <c r="EF348" s="113"/>
      <c r="EG348" s="113"/>
      <c r="EH348" s="113"/>
      <c r="EI348" s="113"/>
      <c r="EJ348" s="113"/>
      <c r="EK348" s="113"/>
      <c r="EL348" s="113"/>
      <c r="EM348" s="113"/>
      <c r="EN348" s="295"/>
    </row>
    <row r="349" spans="1:144" s="147" customFormat="1" ht="12.75" customHeight="1">
      <c r="A349" s="2">
        <v>67</v>
      </c>
      <c r="B349" s="1" t="s">
        <v>3893</v>
      </c>
      <c r="C349" s="2"/>
      <c r="D349" s="221" t="s">
        <v>1773</v>
      </c>
      <c r="E349" s="221" t="s">
        <v>2907</v>
      </c>
      <c r="F349" s="2"/>
      <c r="G349" s="2">
        <v>1971</v>
      </c>
      <c r="H349" s="108">
        <v>44000</v>
      </c>
      <c r="I349" s="2" t="s">
        <v>158</v>
      </c>
      <c r="J349" s="144"/>
      <c r="K349" s="2" t="s">
        <v>1746</v>
      </c>
      <c r="L349" s="2" t="s">
        <v>2925</v>
      </c>
      <c r="M349" s="2" t="s">
        <v>848</v>
      </c>
      <c r="N349" s="2" t="s">
        <v>2029</v>
      </c>
      <c r="O349" s="2" t="s">
        <v>2322</v>
      </c>
      <c r="P349" s="2"/>
      <c r="Q349" s="2" t="s">
        <v>2011</v>
      </c>
      <c r="R349" s="2" t="s">
        <v>2012</v>
      </c>
      <c r="S349" s="2" t="s">
        <v>2012</v>
      </c>
      <c r="T349" s="2" t="s">
        <v>2012</v>
      </c>
      <c r="U349" s="2" t="s">
        <v>2012</v>
      </c>
      <c r="V349" s="2" t="s">
        <v>2012</v>
      </c>
      <c r="W349" s="459">
        <v>25</v>
      </c>
      <c r="X349" s="12"/>
      <c r="Y349" s="12"/>
      <c r="Z349" s="9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3"/>
      <c r="AN349" s="113"/>
      <c r="AO349" s="113"/>
      <c r="AP349" s="113"/>
      <c r="AQ349" s="113"/>
      <c r="AR349" s="113"/>
      <c r="AS349" s="113"/>
      <c r="AT349" s="113"/>
      <c r="AU349" s="113"/>
      <c r="AV349" s="113"/>
      <c r="AW349" s="113"/>
      <c r="AX349" s="113"/>
      <c r="AY349" s="113"/>
      <c r="AZ349" s="113"/>
      <c r="BA349" s="113"/>
      <c r="BB349" s="113"/>
      <c r="BC349" s="113"/>
      <c r="BD349" s="113"/>
      <c r="BE349" s="113"/>
      <c r="BF349" s="113"/>
      <c r="BG349" s="113"/>
      <c r="BH349" s="113"/>
      <c r="BI349" s="113"/>
      <c r="BJ349" s="113"/>
      <c r="BK349" s="113"/>
      <c r="BL349" s="113"/>
      <c r="BM349" s="113"/>
      <c r="BN349" s="113"/>
      <c r="BO349" s="113"/>
      <c r="BP349" s="113"/>
      <c r="BQ349" s="113"/>
      <c r="BR349" s="113"/>
      <c r="BS349" s="113"/>
      <c r="BT349" s="113"/>
      <c r="BU349" s="113"/>
      <c r="BV349" s="113"/>
      <c r="BW349" s="113"/>
      <c r="BX349" s="113"/>
      <c r="BY349" s="113"/>
      <c r="BZ349" s="113"/>
      <c r="CA349" s="113"/>
      <c r="CB349" s="113"/>
      <c r="CC349" s="113"/>
      <c r="CD349" s="113"/>
      <c r="CE349" s="113"/>
      <c r="CF349" s="113"/>
      <c r="CG349" s="113"/>
      <c r="CH349" s="113"/>
      <c r="CI349" s="113"/>
      <c r="CJ349" s="113"/>
      <c r="CK349" s="113"/>
      <c r="CL349" s="113"/>
      <c r="CM349" s="113"/>
      <c r="CN349" s="113"/>
      <c r="CO349" s="113"/>
      <c r="CP349" s="113"/>
      <c r="CQ349" s="113"/>
      <c r="CR349" s="113"/>
      <c r="CS349" s="113"/>
      <c r="CT349" s="113"/>
      <c r="CU349" s="113"/>
      <c r="CV349" s="113"/>
      <c r="CW349" s="113"/>
      <c r="CX349" s="113"/>
      <c r="CY349" s="113"/>
      <c r="CZ349" s="113"/>
      <c r="DA349" s="113"/>
      <c r="DB349" s="113"/>
      <c r="DC349" s="113"/>
      <c r="DD349" s="113"/>
      <c r="DE349" s="113"/>
      <c r="DF349" s="113"/>
      <c r="DG349" s="113"/>
      <c r="DH349" s="113"/>
      <c r="DI349" s="113"/>
      <c r="DJ349" s="113"/>
      <c r="DK349" s="113"/>
      <c r="DL349" s="113"/>
      <c r="DM349" s="113"/>
      <c r="DN349" s="113"/>
      <c r="DO349" s="113"/>
      <c r="DP349" s="113"/>
      <c r="DQ349" s="113"/>
      <c r="DR349" s="113"/>
      <c r="DS349" s="113"/>
      <c r="DT349" s="113"/>
      <c r="DU349" s="113"/>
      <c r="DV349" s="113"/>
      <c r="DW349" s="113"/>
      <c r="DX349" s="113"/>
      <c r="DY349" s="113"/>
      <c r="DZ349" s="113"/>
      <c r="EA349" s="113"/>
      <c r="EB349" s="113"/>
      <c r="EC349" s="113"/>
      <c r="ED349" s="113"/>
      <c r="EE349" s="113"/>
      <c r="EF349" s="113"/>
      <c r="EG349" s="113"/>
      <c r="EH349" s="113"/>
      <c r="EI349" s="113"/>
      <c r="EJ349" s="113"/>
      <c r="EK349" s="113"/>
      <c r="EL349" s="113"/>
      <c r="EM349" s="113"/>
      <c r="EN349" s="295"/>
    </row>
    <row r="350" spans="1:144" s="147" customFormat="1" ht="12.75" customHeight="1">
      <c r="A350" s="2">
        <v>68</v>
      </c>
      <c r="B350" s="1" t="s">
        <v>3894</v>
      </c>
      <c r="C350" s="2"/>
      <c r="D350" s="221" t="s">
        <v>1773</v>
      </c>
      <c r="E350" s="221" t="s">
        <v>2907</v>
      </c>
      <c r="F350" s="2"/>
      <c r="G350" s="2">
        <v>1990</v>
      </c>
      <c r="H350" s="108">
        <v>32000</v>
      </c>
      <c r="I350" s="2" t="s">
        <v>158</v>
      </c>
      <c r="J350" s="144"/>
      <c r="K350" s="2" t="s">
        <v>1747</v>
      </c>
      <c r="L350" s="2" t="s">
        <v>2925</v>
      </c>
      <c r="M350" s="2" t="s">
        <v>848</v>
      </c>
      <c r="N350" s="2" t="s">
        <v>2029</v>
      </c>
      <c r="O350" s="2" t="s">
        <v>1742</v>
      </c>
      <c r="P350" s="2"/>
      <c r="Q350" s="2" t="s">
        <v>2011</v>
      </c>
      <c r="R350" s="2" t="s">
        <v>2012</v>
      </c>
      <c r="S350" s="2" t="s">
        <v>2012</v>
      </c>
      <c r="T350" s="2" t="s">
        <v>2012</v>
      </c>
      <c r="U350" s="2" t="s">
        <v>2012</v>
      </c>
      <c r="V350" s="2" t="s">
        <v>2012</v>
      </c>
      <c r="W350" s="459">
        <v>18</v>
      </c>
      <c r="X350" s="12"/>
      <c r="Y350" s="12"/>
      <c r="Z350" s="9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/>
      <c r="AM350" s="113"/>
      <c r="AN350" s="113"/>
      <c r="AO350" s="113"/>
      <c r="AP350" s="113"/>
      <c r="AQ350" s="113"/>
      <c r="AR350" s="113"/>
      <c r="AS350" s="113"/>
      <c r="AT350" s="113"/>
      <c r="AU350" s="113"/>
      <c r="AV350" s="113"/>
      <c r="AW350" s="113"/>
      <c r="AX350" s="113"/>
      <c r="AY350" s="113"/>
      <c r="AZ350" s="113"/>
      <c r="BA350" s="113"/>
      <c r="BB350" s="113"/>
      <c r="BC350" s="113"/>
      <c r="BD350" s="113"/>
      <c r="BE350" s="113"/>
      <c r="BF350" s="113"/>
      <c r="BG350" s="113"/>
      <c r="BH350" s="113"/>
      <c r="BI350" s="113"/>
      <c r="BJ350" s="113"/>
      <c r="BK350" s="113"/>
      <c r="BL350" s="113"/>
      <c r="BM350" s="113"/>
      <c r="BN350" s="113"/>
      <c r="BO350" s="113"/>
      <c r="BP350" s="113"/>
      <c r="BQ350" s="113"/>
      <c r="BR350" s="113"/>
      <c r="BS350" s="113"/>
      <c r="BT350" s="113"/>
      <c r="BU350" s="113"/>
      <c r="BV350" s="113"/>
      <c r="BW350" s="113"/>
      <c r="BX350" s="113"/>
      <c r="BY350" s="113"/>
      <c r="BZ350" s="113"/>
      <c r="CA350" s="113"/>
      <c r="CB350" s="113"/>
      <c r="CC350" s="113"/>
      <c r="CD350" s="113"/>
      <c r="CE350" s="113"/>
      <c r="CF350" s="113"/>
      <c r="CG350" s="113"/>
      <c r="CH350" s="113"/>
      <c r="CI350" s="113"/>
      <c r="CJ350" s="113"/>
      <c r="CK350" s="113"/>
      <c r="CL350" s="113"/>
      <c r="CM350" s="113"/>
      <c r="CN350" s="113"/>
      <c r="CO350" s="113"/>
      <c r="CP350" s="113"/>
      <c r="CQ350" s="113"/>
      <c r="CR350" s="113"/>
      <c r="CS350" s="113"/>
      <c r="CT350" s="113"/>
      <c r="CU350" s="113"/>
      <c r="CV350" s="113"/>
      <c r="CW350" s="113"/>
      <c r="CX350" s="113"/>
      <c r="CY350" s="113"/>
      <c r="CZ350" s="113"/>
      <c r="DA350" s="113"/>
      <c r="DB350" s="113"/>
      <c r="DC350" s="113"/>
      <c r="DD350" s="113"/>
      <c r="DE350" s="113"/>
      <c r="DF350" s="113"/>
      <c r="DG350" s="113"/>
      <c r="DH350" s="113"/>
      <c r="DI350" s="113"/>
      <c r="DJ350" s="113"/>
      <c r="DK350" s="113"/>
      <c r="DL350" s="113"/>
      <c r="DM350" s="113"/>
      <c r="DN350" s="113"/>
      <c r="DO350" s="113"/>
      <c r="DP350" s="113"/>
      <c r="DQ350" s="113"/>
      <c r="DR350" s="113"/>
      <c r="DS350" s="113"/>
      <c r="DT350" s="113"/>
      <c r="DU350" s="113"/>
      <c r="DV350" s="113"/>
      <c r="DW350" s="113"/>
      <c r="DX350" s="113"/>
      <c r="DY350" s="113"/>
      <c r="DZ350" s="113"/>
      <c r="EA350" s="113"/>
      <c r="EB350" s="113"/>
      <c r="EC350" s="113"/>
      <c r="ED350" s="113"/>
      <c r="EE350" s="113"/>
      <c r="EF350" s="113"/>
      <c r="EG350" s="113"/>
      <c r="EH350" s="113"/>
      <c r="EI350" s="113"/>
      <c r="EJ350" s="113"/>
      <c r="EK350" s="113"/>
      <c r="EL350" s="113"/>
      <c r="EM350" s="113"/>
      <c r="EN350" s="295"/>
    </row>
    <row r="351" spans="1:144" s="147" customFormat="1" ht="12.75" customHeight="1">
      <c r="A351" s="2">
        <v>69</v>
      </c>
      <c r="B351" s="1" t="s">
        <v>1172</v>
      </c>
      <c r="C351" s="2" t="s">
        <v>1748</v>
      </c>
      <c r="D351" s="221" t="s">
        <v>1773</v>
      </c>
      <c r="E351" s="221" t="s">
        <v>2907</v>
      </c>
      <c r="F351" s="2"/>
      <c r="G351" s="2">
        <v>1895</v>
      </c>
      <c r="H351" s="108">
        <v>94000</v>
      </c>
      <c r="I351" s="2" t="s">
        <v>158</v>
      </c>
      <c r="J351" s="144"/>
      <c r="K351" s="2" t="s">
        <v>1749</v>
      </c>
      <c r="L351" s="2" t="s">
        <v>2925</v>
      </c>
      <c r="M351" s="2" t="s">
        <v>848</v>
      </c>
      <c r="N351" s="2" t="s">
        <v>2029</v>
      </c>
      <c r="O351" s="2" t="s">
        <v>2322</v>
      </c>
      <c r="P351" s="2"/>
      <c r="Q351" s="2" t="s">
        <v>3061</v>
      </c>
      <c r="R351" s="2" t="s">
        <v>2012</v>
      </c>
      <c r="S351" s="2" t="s">
        <v>2012</v>
      </c>
      <c r="T351" s="2" t="s">
        <v>2012</v>
      </c>
      <c r="U351" s="2" t="s">
        <v>2012</v>
      </c>
      <c r="V351" s="2" t="s">
        <v>2012</v>
      </c>
      <c r="W351" s="459">
        <v>71</v>
      </c>
      <c r="X351" s="12"/>
      <c r="Y351" s="12"/>
      <c r="Z351" s="9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  <c r="AL351" s="113"/>
      <c r="AM351" s="113"/>
      <c r="AN351" s="113"/>
      <c r="AO351" s="113"/>
      <c r="AP351" s="113"/>
      <c r="AQ351" s="113"/>
      <c r="AR351" s="113"/>
      <c r="AS351" s="113"/>
      <c r="AT351" s="113"/>
      <c r="AU351" s="113"/>
      <c r="AV351" s="113"/>
      <c r="AW351" s="113"/>
      <c r="AX351" s="113"/>
      <c r="AY351" s="113"/>
      <c r="AZ351" s="113"/>
      <c r="BA351" s="113"/>
      <c r="BB351" s="113"/>
      <c r="BC351" s="113"/>
      <c r="BD351" s="113"/>
      <c r="BE351" s="113"/>
      <c r="BF351" s="113"/>
      <c r="BG351" s="113"/>
      <c r="BH351" s="113"/>
      <c r="BI351" s="113"/>
      <c r="BJ351" s="113"/>
      <c r="BK351" s="113"/>
      <c r="BL351" s="113"/>
      <c r="BM351" s="113"/>
      <c r="BN351" s="113"/>
      <c r="BO351" s="113"/>
      <c r="BP351" s="113"/>
      <c r="BQ351" s="113"/>
      <c r="BR351" s="113"/>
      <c r="BS351" s="113"/>
      <c r="BT351" s="113"/>
      <c r="BU351" s="113"/>
      <c r="BV351" s="113"/>
      <c r="BW351" s="113"/>
      <c r="BX351" s="113"/>
      <c r="BY351" s="113"/>
      <c r="BZ351" s="113"/>
      <c r="CA351" s="113"/>
      <c r="CB351" s="113"/>
      <c r="CC351" s="113"/>
      <c r="CD351" s="113"/>
      <c r="CE351" s="113"/>
      <c r="CF351" s="113"/>
      <c r="CG351" s="113"/>
      <c r="CH351" s="113"/>
      <c r="CI351" s="113"/>
      <c r="CJ351" s="113"/>
      <c r="CK351" s="113"/>
      <c r="CL351" s="113"/>
      <c r="CM351" s="113"/>
      <c r="CN351" s="113"/>
      <c r="CO351" s="113"/>
      <c r="CP351" s="113"/>
      <c r="CQ351" s="113"/>
      <c r="CR351" s="113"/>
      <c r="CS351" s="113"/>
      <c r="CT351" s="113"/>
      <c r="CU351" s="113"/>
      <c r="CV351" s="113"/>
      <c r="CW351" s="113"/>
      <c r="CX351" s="113"/>
      <c r="CY351" s="113"/>
      <c r="CZ351" s="113"/>
      <c r="DA351" s="113"/>
      <c r="DB351" s="113"/>
      <c r="DC351" s="113"/>
      <c r="DD351" s="113"/>
      <c r="DE351" s="113"/>
      <c r="DF351" s="113"/>
      <c r="DG351" s="113"/>
      <c r="DH351" s="113"/>
      <c r="DI351" s="113"/>
      <c r="DJ351" s="113"/>
      <c r="DK351" s="113"/>
      <c r="DL351" s="113"/>
      <c r="DM351" s="113"/>
      <c r="DN351" s="113"/>
      <c r="DO351" s="113"/>
      <c r="DP351" s="113"/>
      <c r="DQ351" s="113"/>
      <c r="DR351" s="113"/>
      <c r="DS351" s="113"/>
      <c r="DT351" s="113"/>
      <c r="DU351" s="113"/>
      <c r="DV351" s="113"/>
      <c r="DW351" s="113"/>
      <c r="DX351" s="113"/>
      <c r="DY351" s="113"/>
      <c r="DZ351" s="113"/>
      <c r="EA351" s="113"/>
      <c r="EB351" s="113"/>
      <c r="EC351" s="113"/>
      <c r="ED351" s="113"/>
      <c r="EE351" s="113"/>
      <c r="EF351" s="113"/>
      <c r="EG351" s="113"/>
      <c r="EH351" s="113"/>
      <c r="EI351" s="113"/>
      <c r="EJ351" s="113"/>
      <c r="EK351" s="113"/>
      <c r="EL351" s="113"/>
      <c r="EM351" s="113"/>
      <c r="EN351" s="295"/>
    </row>
    <row r="352" spans="1:144" s="147" customFormat="1" ht="12.75" customHeight="1">
      <c r="A352" s="2">
        <v>70</v>
      </c>
      <c r="B352" s="1" t="s">
        <v>1172</v>
      </c>
      <c r="C352" s="2" t="s">
        <v>1748</v>
      </c>
      <c r="D352" s="221" t="s">
        <v>1773</v>
      </c>
      <c r="E352" s="221" t="s">
        <v>2907</v>
      </c>
      <c r="F352" s="2"/>
      <c r="G352" s="2">
        <v>1897</v>
      </c>
      <c r="H352" s="108">
        <v>79000</v>
      </c>
      <c r="I352" s="2" t="s">
        <v>158</v>
      </c>
      <c r="J352" s="144"/>
      <c r="K352" s="2" t="s">
        <v>655</v>
      </c>
      <c r="L352" s="2" t="s">
        <v>2925</v>
      </c>
      <c r="M352" s="2" t="s">
        <v>848</v>
      </c>
      <c r="N352" s="2" t="s">
        <v>2029</v>
      </c>
      <c r="O352" s="2" t="s">
        <v>1736</v>
      </c>
      <c r="P352" s="2"/>
      <c r="Q352" s="2" t="s">
        <v>2011</v>
      </c>
      <c r="R352" s="2" t="s">
        <v>2012</v>
      </c>
      <c r="S352" s="2" t="s">
        <v>2012</v>
      </c>
      <c r="T352" s="2" t="s">
        <v>2012</v>
      </c>
      <c r="U352" s="2" t="s">
        <v>2012</v>
      </c>
      <c r="V352" s="2" t="s">
        <v>2012</v>
      </c>
      <c r="W352" s="459">
        <v>60</v>
      </c>
      <c r="X352" s="12"/>
      <c r="Y352" s="12"/>
      <c r="Z352" s="9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  <c r="AK352" s="113"/>
      <c r="AL352" s="113"/>
      <c r="AM352" s="113"/>
      <c r="AN352" s="113"/>
      <c r="AO352" s="113"/>
      <c r="AP352" s="113"/>
      <c r="AQ352" s="113"/>
      <c r="AR352" s="113"/>
      <c r="AS352" s="113"/>
      <c r="AT352" s="113"/>
      <c r="AU352" s="113"/>
      <c r="AV352" s="113"/>
      <c r="AW352" s="113"/>
      <c r="AX352" s="113"/>
      <c r="AY352" s="113"/>
      <c r="AZ352" s="113"/>
      <c r="BA352" s="113"/>
      <c r="BB352" s="113"/>
      <c r="BC352" s="113"/>
      <c r="BD352" s="113"/>
      <c r="BE352" s="113"/>
      <c r="BF352" s="113"/>
      <c r="BG352" s="113"/>
      <c r="BH352" s="113"/>
      <c r="BI352" s="113"/>
      <c r="BJ352" s="113"/>
      <c r="BK352" s="113"/>
      <c r="BL352" s="113"/>
      <c r="BM352" s="113"/>
      <c r="BN352" s="113"/>
      <c r="BO352" s="113"/>
      <c r="BP352" s="113"/>
      <c r="BQ352" s="113"/>
      <c r="BR352" s="113"/>
      <c r="BS352" s="113"/>
      <c r="BT352" s="113"/>
      <c r="BU352" s="113"/>
      <c r="BV352" s="113"/>
      <c r="BW352" s="113"/>
      <c r="BX352" s="113"/>
      <c r="BY352" s="113"/>
      <c r="BZ352" s="113"/>
      <c r="CA352" s="113"/>
      <c r="CB352" s="113"/>
      <c r="CC352" s="113"/>
      <c r="CD352" s="113"/>
      <c r="CE352" s="113"/>
      <c r="CF352" s="113"/>
      <c r="CG352" s="113"/>
      <c r="CH352" s="113"/>
      <c r="CI352" s="113"/>
      <c r="CJ352" s="113"/>
      <c r="CK352" s="113"/>
      <c r="CL352" s="113"/>
      <c r="CM352" s="113"/>
      <c r="CN352" s="113"/>
      <c r="CO352" s="113"/>
      <c r="CP352" s="113"/>
      <c r="CQ352" s="113"/>
      <c r="CR352" s="113"/>
      <c r="CS352" s="113"/>
      <c r="CT352" s="113"/>
      <c r="CU352" s="113"/>
      <c r="CV352" s="113"/>
      <c r="CW352" s="113"/>
      <c r="CX352" s="113"/>
      <c r="CY352" s="113"/>
      <c r="CZ352" s="113"/>
      <c r="DA352" s="113"/>
      <c r="DB352" s="113"/>
      <c r="DC352" s="113"/>
      <c r="DD352" s="113"/>
      <c r="DE352" s="113"/>
      <c r="DF352" s="113"/>
      <c r="DG352" s="113"/>
      <c r="DH352" s="113"/>
      <c r="DI352" s="113"/>
      <c r="DJ352" s="113"/>
      <c r="DK352" s="113"/>
      <c r="DL352" s="113"/>
      <c r="DM352" s="113"/>
      <c r="DN352" s="113"/>
      <c r="DO352" s="113"/>
      <c r="DP352" s="113"/>
      <c r="DQ352" s="113"/>
      <c r="DR352" s="113"/>
      <c r="DS352" s="113"/>
      <c r="DT352" s="113"/>
      <c r="DU352" s="113"/>
      <c r="DV352" s="113"/>
      <c r="DW352" s="113"/>
      <c r="DX352" s="113"/>
      <c r="DY352" s="113"/>
      <c r="DZ352" s="113"/>
      <c r="EA352" s="113"/>
      <c r="EB352" s="113"/>
      <c r="EC352" s="113"/>
      <c r="ED352" s="113"/>
      <c r="EE352" s="113"/>
      <c r="EF352" s="113"/>
      <c r="EG352" s="113"/>
      <c r="EH352" s="113"/>
      <c r="EI352" s="113"/>
      <c r="EJ352" s="113"/>
      <c r="EK352" s="113"/>
      <c r="EL352" s="113"/>
      <c r="EM352" s="113"/>
      <c r="EN352" s="295"/>
    </row>
    <row r="353" spans="1:144" s="147" customFormat="1" ht="12.75" customHeight="1">
      <c r="A353" s="2">
        <v>71</v>
      </c>
      <c r="B353" s="1" t="s">
        <v>1172</v>
      </c>
      <c r="C353" s="2" t="s">
        <v>1748</v>
      </c>
      <c r="D353" s="221" t="s">
        <v>1773</v>
      </c>
      <c r="E353" s="221" t="s">
        <v>2907</v>
      </c>
      <c r="F353" s="2"/>
      <c r="G353" s="2">
        <v>1957</v>
      </c>
      <c r="H353" s="108">
        <v>42000</v>
      </c>
      <c r="I353" s="2" t="s">
        <v>158</v>
      </c>
      <c r="J353" s="144"/>
      <c r="K353" s="2" t="s">
        <v>1750</v>
      </c>
      <c r="L353" s="2" t="s">
        <v>2925</v>
      </c>
      <c r="M353" s="2" t="s">
        <v>848</v>
      </c>
      <c r="N353" s="2" t="s">
        <v>2029</v>
      </c>
      <c r="O353" s="2" t="s">
        <v>2324</v>
      </c>
      <c r="P353" s="2"/>
      <c r="Q353" s="2" t="s">
        <v>3061</v>
      </c>
      <c r="R353" s="2" t="s">
        <v>2012</v>
      </c>
      <c r="S353" s="2" t="s">
        <v>2012</v>
      </c>
      <c r="T353" s="2" t="s">
        <v>2012</v>
      </c>
      <c r="U353" s="2" t="s">
        <v>2012</v>
      </c>
      <c r="V353" s="2" t="s">
        <v>2012</v>
      </c>
      <c r="W353" s="459">
        <v>32</v>
      </c>
      <c r="X353" s="12"/>
      <c r="Y353" s="12"/>
      <c r="Z353" s="9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  <c r="AU353" s="113"/>
      <c r="AV353" s="113"/>
      <c r="AW353" s="113"/>
      <c r="AX353" s="113"/>
      <c r="AY353" s="113"/>
      <c r="AZ353" s="113"/>
      <c r="BA353" s="113"/>
      <c r="BB353" s="113"/>
      <c r="BC353" s="113"/>
      <c r="BD353" s="113"/>
      <c r="BE353" s="113"/>
      <c r="BF353" s="113"/>
      <c r="BG353" s="113"/>
      <c r="BH353" s="113"/>
      <c r="BI353" s="113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13"/>
      <c r="BT353" s="113"/>
      <c r="BU353" s="113"/>
      <c r="BV353" s="113"/>
      <c r="BW353" s="113"/>
      <c r="BX353" s="113"/>
      <c r="BY353" s="113"/>
      <c r="BZ353" s="113"/>
      <c r="CA353" s="113"/>
      <c r="CB353" s="113"/>
      <c r="CC353" s="113"/>
      <c r="CD353" s="113"/>
      <c r="CE353" s="113"/>
      <c r="CF353" s="113"/>
      <c r="CG353" s="113"/>
      <c r="CH353" s="113"/>
      <c r="CI353" s="113"/>
      <c r="CJ353" s="113"/>
      <c r="CK353" s="113"/>
      <c r="CL353" s="113"/>
      <c r="CM353" s="113"/>
      <c r="CN353" s="113"/>
      <c r="CO353" s="113"/>
      <c r="CP353" s="113"/>
      <c r="CQ353" s="113"/>
      <c r="CR353" s="113"/>
      <c r="CS353" s="113"/>
      <c r="CT353" s="113"/>
      <c r="CU353" s="113"/>
      <c r="CV353" s="113"/>
      <c r="CW353" s="113"/>
      <c r="CX353" s="113"/>
      <c r="CY353" s="113"/>
      <c r="CZ353" s="113"/>
      <c r="DA353" s="113"/>
      <c r="DB353" s="113"/>
      <c r="DC353" s="113"/>
      <c r="DD353" s="113"/>
      <c r="DE353" s="113"/>
      <c r="DF353" s="113"/>
      <c r="DG353" s="113"/>
      <c r="DH353" s="113"/>
      <c r="DI353" s="113"/>
      <c r="DJ353" s="113"/>
      <c r="DK353" s="113"/>
      <c r="DL353" s="113"/>
      <c r="DM353" s="113"/>
      <c r="DN353" s="113"/>
      <c r="DO353" s="113"/>
      <c r="DP353" s="113"/>
      <c r="DQ353" s="113"/>
      <c r="DR353" s="113"/>
      <c r="DS353" s="113"/>
      <c r="DT353" s="113"/>
      <c r="DU353" s="113"/>
      <c r="DV353" s="113"/>
      <c r="DW353" s="113"/>
      <c r="DX353" s="113"/>
      <c r="DY353" s="113"/>
      <c r="DZ353" s="113"/>
      <c r="EA353" s="113"/>
      <c r="EB353" s="113"/>
      <c r="EC353" s="113"/>
      <c r="ED353" s="113"/>
      <c r="EE353" s="113"/>
      <c r="EF353" s="113"/>
      <c r="EG353" s="113"/>
      <c r="EH353" s="113"/>
      <c r="EI353" s="113"/>
      <c r="EJ353" s="113"/>
      <c r="EK353" s="113"/>
      <c r="EL353" s="113"/>
      <c r="EM353" s="113"/>
      <c r="EN353" s="295"/>
    </row>
    <row r="354" spans="1:144" s="147" customFormat="1" ht="12.75" customHeight="1">
      <c r="A354" s="2">
        <v>72</v>
      </c>
      <c r="B354" s="1" t="s">
        <v>1172</v>
      </c>
      <c r="C354" s="2" t="s">
        <v>1748</v>
      </c>
      <c r="D354" s="221" t="s">
        <v>1773</v>
      </c>
      <c r="E354" s="221" t="s">
        <v>2907</v>
      </c>
      <c r="F354" s="2"/>
      <c r="G354" s="2"/>
      <c r="H354" s="108">
        <v>53000</v>
      </c>
      <c r="I354" s="2" t="s">
        <v>158</v>
      </c>
      <c r="J354" s="144"/>
      <c r="K354" s="2" t="s">
        <v>1751</v>
      </c>
      <c r="L354" s="2" t="s">
        <v>2925</v>
      </c>
      <c r="M354" s="2" t="s">
        <v>848</v>
      </c>
      <c r="N354" s="2" t="s">
        <v>2029</v>
      </c>
      <c r="O354" s="2" t="s">
        <v>2322</v>
      </c>
      <c r="P354" s="2"/>
      <c r="Q354" s="2" t="s">
        <v>3061</v>
      </c>
      <c r="R354" s="2" t="s">
        <v>2012</v>
      </c>
      <c r="S354" s="2" t="s">
        <v>2012</v>
      </c>
      <c r="T354" s="2" t="s">
        <v>2012</v>
      </c>
      <c r="U354" s="2" t="s">
        <v>2012</v>
      </c>
      <c r="V354" s="2" t="s">
        <v>2012</v>
      </c>
      <c r="W354" s="459">
        <v>40</v>
      </c>
      <c r="X354" s="12"/>
      <c r="Y354" s="12"/>
      <c r="Z354" s="9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13"/>
      <c r="AT354" s="113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  <c r="BG354" s="113"/>
      <c r="BH354" s="113"/>
      <c r="BI354" s="113"/>
      <c r="BJ354" s="113"/>
      <c r="BK354" s="113"/>
      <c r="BL354" s="113"/>
      <c r="BM354" s="113"/>
      <c r="BN354" s="113"/>
      <c r="BO354" s="113"/>
      <c r="BP354" s="113"/>
      <c r="BQ354" s="113"/>
      <c r="BR354" s="113"/>
      <c r="BS354" s="113"/>
      <c r="BT354" s="113"/>
      <c r="BU354" s="113"/>
      <c r="BV354" s="113"/>
      <c r="BW354" s="113"/>
      <c r="BX354" s="113"/>
      <c r="BY354" s="113"/>
      <c r="BZ354" s="113"/>
      <c r="CA354" s="113"/>
      <c r="CB354" s="113"/>
      <c r="CC354" s="113"/>
      <c r="CD354" s="113"/>
      <c r="CE354" s="113"/>
      <c r="CF354" s="113"/>
      <c r="CG354" s="113"/>
      <c r="CH354" s="113"/>
      <c r="CI354" s="113"/>
      <c r="CJ354" s="113"/>
      <c r="CK354" s="113"/>
      <c r="CL354" s="113"/>
      <c r="CM354" s="113"/>
      <c r="CN354" s="113"/>
      <c r="CO354" s="113"/>
      <c r="CP354" s="113"/>
      <c r="CQ354" s="113"/>
      <c r="CR354" s="113"/>
      <c r="CS354" s="113"/>
      <c r="CT354" s="113"/>
      <c r="CU354" s="113"/>
      <c r="CV354" s="113"/>
      <c r="CW354" s="113"/>
      <c r="CX354" s="113"/>
      <c r="CY354" s="113"/>
      <c r="CZ354" s="113"/>
      <c r="DA354" s="113"/>
      <c r="DB354" s="113"/>
      <c r="DC354" s="113"/>
      <c r="DD354" s="113"/>
      <c r="DE354" s="113"/>
      <c r="DF354" s="113"/>
      <c r="DG354" s="113"/>
      <c r="DH354" s="113"/>
      <c r="DI354" s="113"/>
      <c r="DJ354" s="113"/>
      <c r="DK354" s="113"/>
      <c r="DL354" s="113"/>
      <c r="DM354" s="113"/>
      <c r="DN354" s="113"/>
      <c r="DO354" s="113"/>
      <c r="DP354" s="113"/>
      <c r="DQ354" s="113"/>
      <c r="DR354" s="113"/>
      <c r="DS354" s="113"/>
      <c r="DT354" s="113"/>
      <c r="DU354" s="113"/>
      <c r="DV354" s="113"/>
      <c r="DW354" s="113"/>
      <c r="DX354" s="113"/>
      <c r="DY354" s="113"/>
      <c r="DZ354" s="113"/>
      <c r="EA354" s="113"/>
      <c r="EB354" s="113"/>
      <c r="EC354" s="113"/>
      <c r="ED354" s="113"/>
      <c r="EE354" s="113"/>
      <c r="EF354" s="113"/>
      <c r="EG354" s="113"/>
      <c r="EH354" s="113"/>
      <c r="EI354" s="113"/>
      <c r="EJ354" s="113"/>
      <c r="EK354" s="113"/>
      <c r="EL354" s="113"/>
      <c r="EM354" s="113"/>
      <c r="EN354" s="295"/>
    </row>
    <row r="355" spans="1:144" s="147" customFormat="1" ht="12.75" customHeight="1">
      <c r="A355" s="2">
        <v>73</v>
      </c>
      <c r="B355" s="1" t="s">
        <v>1172</v>
      </c>
      <c r="C355" s="2" t="s">
        <v>1748</v>
      </c>
      <c r="D355" s="221" t="s">
        <v>1773</v>
      </c>
      <c r="E355" s="221" t="s">
        <v>2907</v>
      </c>
      <c r="F355" s="2"/>
      <c r="G355" s="2">
        <v>1898</v>
      </c>
      <c r="H355" s="108">
        <v>36000</v>
      </c>
      <c r="I355" s="2" t="s">
        <v>158</v>
      </c>
      <c r="J355" s="144"/>
      <c r="K355" s="2" t="s">
        <v>538</v>
      </c>
      <c r="L355" s="2" t="s">
        <v>2925</v>
      </c>
      <c r="M355" s="2" t="s">
        <v>848</v>
      </c>
      <c r="N355" s="2" t="s">
        <v>2029</v>
      </c>
      <c r="O355" s="2" t="s">
        <v>2324</v>
      </c>
      <c r="P355" s="2"/>
      <c r="Q355" s="2" t="s">
        <v>2011</v>
      </c>
      <c r="R355" s="2" t="s">
        <v>2012</v>
      </c>
      <c r="S355" s="2" t="s">
        <v>2012</v>
      </c>
      <c r="T355" s="2" t="s">
        <v>2012</v>
      </c>
      <c r="U355" s="2" t="s">
        <v>2012</v>
      </c>
      <c r="V355" s="2" t="s">
        <v>2012</v>
      </c>
      <c r="W355" s="459">
        <v>27</v>
      </c>
      <c r="X355" s="12"/>
      <c r="Y355" s="12"/>
      <c r="Z355" s="9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3"/>
      <c r="AT355" s="113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  <c r="BG355" s="113"/>
      <c r="BH355" s="113"/>
      <c r="BI355" s="113"/>
      <c r="BJ355" s="113"/>
      <c r="BK355" s="113"/>
      <c r="BL355" s="113"/>
      <c r="BM355" s="113"/>
      <c r="BN355" s="113"/>
      <c r="BO355" s="113"/>
      <c r="BP355" s="113"/>
      <c r="BQ355" s="113"/>
      <c r="BR355" s="113"/>
      <c r="BS355" s="113"/>
      <c r="BT355" s="113"/>
      <c r="BU355" s="113"/>
      <c r="BV355" s="113"/>
      <c r="BW355" s="113"/>
      <c r="BX355" s="113"/>
      <c r="BY355" s="113"/>
      <c r="BZ355" s="113"/>
      <c r="CA355" s="113"/>
      <c r="CB355" s="113"/>
      <c r="CC355" s="113"/>
      <c r="CD355" s="113"/>
      <c r="CE355" s="113"/>
      <c r="CF355" s="113"/>
      <c r="CG355" s="113"/>
      <c r="CH355" s="113"/>
      <c r="CI355" s="113"/>
      <c r="CJ355" s="113"/>
      <c r="CK355" s="113"/>
      <c r="CL355" s="113"/>
      <c r="CM355" s="113"/>
      <c r="CN355" s="113"/>
      <c r="CO355" s="113"/>
      <c r="CP355" s="113"/>
      <c r="CQ355" s="113"/>
      <c r="CR355" s="113"/>
      <c r="CS355" s="113"/>
      <c r="CT355" s="113"/>
      <c r="CU355" s="113"/>
      <c r="CV355" s="113"/>
      <c r="CW355" s="113"/>
      <c r="CX355" s="113"/>
      <c r="CY355" s="113"/>
      <c r="CZ355" s="113"/>
      <c r="DA355" s="113"/>
      <c r="DB355" s="113"/>
      <c r="DC355" s="113"/>
      <c r="DD355" s="113"/>
      <c r="DE355" s="113"/>
      <c r="DF355" s="113"/>
      <c r="DG355" s="113"/>
      <c r="DH355" s="113"/>
      <c r="DI355" s="113"/>
      <c r="DJ355" s="113"/>
      <c r="DK355" s="113"/>
      <c r="DL355" s="113"/>
      <c r="DM355" s="113"/>
      <c r="DN355" s="113"/>
      <c r="DO355" s="113"/>
      <c r="DP355" s="113"/>
      <c r="DQ355" s="113"/>
      <c r="DR355" s="113"/>
      <c r="DS355" s="113"/>
      <c r="DT355" s="113"/>
      <c r="DU355" s="113"/>
      <c r="DV355" s="113"/>
      <c r="DW355" s="113"/>
      <c r="DX355" s="113"/>
      <c r="DY355" s="113"/>
      <c r="DZ355" s="113"/>
      <c r="EA355" s="113"/>
      <c r="EB355" s="113"/>
      <c r="EC355" s="113"/>
      <c r="ED355" s="113"/>
      <c r="EE355" s="113"/>
      <c r="EF355" s="113"/>
      <c r="EG355" s="113"/>
      <c r="EH355" s="113"/>
      <c r="EI355" s="113"/>
      <c r="EJ355" s="113"/>
      <c r="EK355" s="113"/>
      <c r="EL355" s="113"/>
      <c r="EM355" s="113"/>
      <c r="EN355" s="295"/>
    </row>
    <row r="356" spans="1:144" s="147" customFormat="1" ht="12.75" customHeight="1">
      <c r="A356" s="2">
        <v>74</v>
      </c>
      <c r="B356" s="1" t="s">
        <v>1172</v>
      </c>
      <c r="C356" s="2" t="s">
        <v>1748</v>
      </c>
      <c r="D356" s="221" t="s">
        <v>1773</v>
      </c>
      <c r="E356" s="221" t="s">
        <v>2907</v>
      </c>
      <c r="F356" s="2"/>
      <c r="G356" s="2">
        <v>1900</v>
      </c>
      <c r="H356" s="108">
        <v>90000</v>
      </c>
      <c r="I356" s="2" t="s">
        <v>158</v>
      </c>
      <c r="J356" s="144"/>
      <c r="K356" s="2" t="s">
        <v>539</v>
      </c>
      <c r="L356" s="2" t="s">
        <v>2925</v>
      </c>
      <c r="M356" s="2" t="s">
        <v>848</v>
      </c>
      <c r="N356" s="2" t="s">
        <v>2029</v>
      </c>
      <c r="O356" s="2" t="s">
        <v>2324</v>
      </c>
      <c r="P356" s="2"/>
      <c r="Q356" s="2" t="s">
        <v>3061</v>
      </c>
      <c r="R356" s="2" t="s">
        <v>2012</v>
      </c>
      <c r="S356" s="2" t="s">
        <v>2012</v>
      </c>
      <c r="T356" s="2" t="s">
        <v>2012</v>
      </c>
      <c r="U356" s="2" t="s">
        <v>2012</v>
      </c>
      <c r="V356" s="2" t="s">
        <v>2012</v>
      </c>
      <c r="W356" s="459">
        <v>68</v>
      </c>
      <c r="X356" s="12"/>
      <c r="Y356" s="12"/>
      <c r="Z356" s="9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3"/>
      <c r="BJ356" s="113"/>
      <c r="BK356" s="113"/>
      <c r="BL356" s="113"/>
      <c r="BM356" s="113"/>
      <c r="BN356" s="113"/>
      <c r="BO356" s="113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B356" s="113"/>
      <c r="CC356" s="113"/>
      <c r="CD356" s="113"/>
      <c r="CE356" s="113"/>
      <c r="CF356" s="113"/>
      <c r="CG356" s="113"/>
      <c r="CH356" s="113"/>
      <c r="CI356" s="113"/>
      <c r="CJ356" s="113"/>
      <c r="CK356" s="113"/>
      <c r="CL356" s="113"/>
      <c r="CM356" s="113"/>
      <c r="CN356" s="113"/>
      <c r="CO356" s="113"/>
      <c r="CP356" s="113"/>
      <c r="CQ356" s="113"/>
      <c r="CR356" s="113"/>
      <c r="CS356" s="113"/>
      <c r="CT356" s="113"/>
      <c r="CU356" s="113"/>
      <c r="CV356" s="113"/>
      <c r="CW356" s="113"/>
      <c r="CX356" s="113"/>
      <c r="CY356" s="113"/>
      <c r="CZ356" s="113"/>
      <c r="DA356" s="113"/>
      <c r="DB356" s="113"/>
      <c r="DC356" s="113"/>
      <c r="DD356" s="113"/>
      <c r="DE356" s="113"/>
      <c r="DF356" s="113"/>
      <c r="DG356" s="113"/>
      <c r="DH356" s="113"/>
      <c r="DI356" s="113"/>
      <c r="DJ356" s="113"/>
      <c r="DK356" s="113"/>
      <c r="DL356" s="113"/>
      <c r="DM356" s="113"/>
      <c r="DN356" s="113"/>
      <c r="DO356" s="113"/>
      <c r="DP356" s="113"/>
      <c r="DQ356" s="113"/>
      <c r="DR356" s="113"/>
      <c r="DS356" s="113"/>
      <c r="DT356" s="113"/>
      <c r="DU356" s="113"/>
      <c r="DV356" s="113"/>
      <c r="DW356" s="113"/>
      <c r="DX356" s="113"/>
      <c r="DY356" s="113"/>
      <c r="DZ356" s="113"/>
      <c r="EA356" s="113"/>
      <c r="EB356" s="113"/>
      <c r="EC356" s="113"/>
      <c r="ED356" s="113"/>
      <c r="EE356" s="113"/>
      <c r="EF356" s="113"/>
      <c r="EG356" s="113"/>
      <c r="EH356" s="113"/>
      <c r="EI356" s="113"/>
      <c r="EJ356" s="113"/>
      <c r="EK356" s="113"/>
      <c r="EL356" s="113"/>
      <c r="EM356" s="113"/>
      <c r="EN356" s="295"/>
    </row>
    <row r="357" spans="1:144" s="147" customFormat="1" ht="12.75" customHeight="1">
      <c r="A357" s="2">
        <v>75</v>
      </c>
      <c r="B357" s="1" t="s">
        <v>1172</v>
      </c>
      <c r="C357" s="2" t="s">
        <v>1748</v>
      </c>
      <c r="D357" s="221" t="s">
        <v>1773</v>
      </c>
      <c r="E357" s="221" t="s">
        <v>2907</v>
      </c>
      <c r="F357" s="2"/>
      <c r="G357" s="2">
        <v>1920</v>
      </c>
      <c r="H357" s="108">
        <v>38000</v>
      </c>
      <c r="I357" s="2" t="s">
        <v>158</v>
      </c>
      <c r="J357" s="144"/>
      <c r="K357" s="2" t="s">
        <v>540</v>
      </c>
      <c r="L357" s="2" t="s">
        <v>2925</v>
      </c>
      <c r="M357" s="2" t="s">
        <v>848</v>
      </c>
      <c r="N357" s="2" t="s">
        <v>2029</v>
      </c>
      <c r="O357" s="2" t="s">
        <v>1176</v>
      </c>
      <c r="P357" s="2"/>
      <c r="Q357" s="2" t="s">
        <v>3061</v>
      </c>
      <c r="R357" s="2" t="s">
        <v>2012</v>
      </c>
      <c r="S357" s="2" t="s">
        <v>2012</v>
      </c>
      <c r="T357" s="2" t="s">
        <v>2012</v>
      </c>
      <c r="U357" s="2" t="s">
        <v>2012</v>
      </c>
      <c r="V357" s="2" t="s">
        <v>2012</v>
      </c>
      <c r="W357" s="459">
        <v>29</v>
      </c>
      <c r="X357" s="12"/>
      <c r="Y357" s="12"/>
      <c r="Z357" s="9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  <c r="AK357" s="113"/>
      <c r="AL357" s="113"/>
      <c r="AM357" s="113"/>
      <c r="AN357" s="113"/>
      <c r="AO357" s="113"/>
      <c r="AP357" s="113"/>
      <c r="AQ357" s="113"/>
      <c r="AR357" s="113"/>
      <c r="AS357" s="113"/>
      <c r="AT357" s="113"/>
      <c r="AU357" s="113"/>
      <c r="AV357" s="113"/>
      <c r="AW357" s="113"/>
      <c r="AX357" s="113"/>
      <c r="AY357" s="113"/>
      <c r="AZ357" s="113"/>
      <c r="BA357" s="113"/>
      <c r="BB357" s="113"/>
      <c r="BC357" s="113"/>
      <c r="BD357" s="113"/>
      <c r="BE357" s="113"/>
      <c r="BF357" s="113"/>
      <c r="BG357" s="113"/>
      <c r="BH357" s="113"/>
      <c r="BI357" s="113"/>
      <c r="BJ357" s="113"/>
      <c r="BK357" s="113"/>
      <c r="BL357" s="113"/>
      <c r="BM357" s="113"/>
      <c r="BN357" s="113"/>
      <c r="BO357" s="113"/>
      <c r="BP357" s="113"/>
      <c r="BQ357" s="113"/>
      <c r="BR357" s="113"/>
      <c r="BS357" s="113"/>
      <c r="BT357" s="113"/>
      <c r="BU357" s="113"/>
      <c r="BV357" s="113"/>
      <c r="BW357" s="113"/>
      <c r="BX357" s="113"/>
      <c r="BY357" s="113"/>
      <c r="BZ357" s="113"/>
      <c r="CA357" s="113"/>
      <c r="CB357" s="113"/>
      <c r="CC357" s="113"/>
      <c r="CD357" s="113"/>
      <c r="CE357" s="113"/>
      <c r="CF357" s="113"/>
      <c r="CG357" s="113"/>
      <c r="CH357" s="113"/>
      <c r="CI357" s="113"/>
      <c r="CJ357" s="113"/>
      <c r="CK357" s="113"/>
      <c r="CL357" s="113"/>
      <c r="CM357" s="113"/>
      <c r="CN357" s="113"/>
      <c r="CO357" s="113"/>
      <c r="CP357" s="113"/>
      <c r="CQ357" s="113"/>
      <c r="CR357" s="113"/>
      <c r="CS357" s="113"/>
      <c r="CT357" s="113"/>
      <c r="CU357" s="113"/>
      <c r="CV357" s="113"/>
      <c r="CW357" s="113"/>
      <c r="CX357" s="113"/>
      <c r="CY357" s="113"/>
      <c r="CZ357" s="113"/>
      <c r="DA357" s="113"/>
      <c r="DB357" s="113"/>
      <c r="DC357" s="113"/>
      <c r="DD357" s="113"/>
      <c r="DE357" s="113"/>
      <c r="DF357" s="113"/>
      <c r="DG357" s="113"/>
      <c r="DH357" s="113"/>
      <c r="DI357" s="113"/>
      <c r="DJ357" s="113"/>
      <c r="DK357" s="113"/>
      <c r="DL357" s="113"/>
      <c r="DM357" s="113"/>
      <c r="DN357" s="113"/>
      <c r="DO357" s="113"/>
      <c r="DP357" s="113"/>
      <c r="DQ357" s="113"/>
      <c r="DR357" s="113"/>
      <c r="DS357" s="113"/>
      <c r="DT357" s="113"/>
      <c r="DU357" s="113"/>
      <c r="DV357" s="113"/>
      <c r="DW357" s="113"/>
      <c r="DX357" s="113"/>
      <c r="DY357" s="113"/>
      <c r="DZ357" s="113"/>
      <c r="EA357" s="113"/>
      <c r="EB357" s="113"/>
      <c r="EC357" s="113"/>
      <c r="ED357" s="113"/>
      <c r="EE357" s="113"/>
      <c r="EF357" s="113"/>
      <c r="EG357" s="113"/>
      <c r="EH357" s="113"/>
      <c r="EI357" s="113"/>
      <c r="EJ357" s="113"/>
      <c r="EK357" s="113"/>
      <c r="EL357" s="113"/>
      <c r="EM357" s="113"/>
      <c r="EN357" s="295"/>
    </row>
    <row r="358" spans="1:144" s="147" customFormat="1" ht="12.75" customHeight="1">
      <c r="A358" s="2">
        <v>76</v>
      </c>
      <c r="B358" s="1" t="s">
        <v>1172</v>
      </c>
      <c r="C358" s="2" t="s">
        <v>1748</v>
      </c>
      <c r="D358" s="221" t="s">
        <v>1773</v>
      </c>
      <c r="E358" s="221" t="s">
        <v>2907</v>
      </c>
      <c r="F358" s="2"/>
      <c r="G358" s="2">
        <v>1915</v>
      </c>
      <c r="H358" s="108">
        <v>3311.89</v>
      </c>
      <c r="I358" s="2" t="s">
        <v>47</v>
      </c>
      <c r="J358" s="144"/>
      <c r="K358" s="2" t="s">
        <v>541</v>
      </c>
      <c r="L358" s="2" t="s">
        <v>2925</v>
      </c>
      <c r="M358" s="2" t="s">
        <v>848</v>
      </c>
      <c r="N358" s="2" t="s">
        <v>2029</v>
      </c>
      <c r="O358" s="2" t="s">
        <v>1176</v>
      </c>
      <c r="P358" s="2"/>
      <c r="Q358" s="2" t="s">
        <v>3063</v>
      </c>
      <c r="R358" s="2" t="s">
        <v>2012</v>
      </c>
      <c r="S358" s="2" t="s">
        <v>2012</v>
      </c>
      <c r="T358" s="2" t="s">
        <v>2012</v>
      </c>
      <c r="U358" s="2" t="s">
        <v>2012</v>
      </c>
      <c r="V358" s="2" t="s">
        <v>2012</v>
      </c>
      <c r="W358" s="459">
        <v>53</v>
      </c>
      <c r="X358" s="12"/>
      <c r="Y358" s="12"/>
      <c r="Z358" s="9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3"/>
      <c r="AT358" s="113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/>
      <c r="BI358" s="113"/>
      <c r="BJ358" s="113"/>
      <c r="BK358" s="113"/>
      <c r="BL358" s="113"/>
      <c r="BM358" s="113"/>
      <c r="BN358" s="113"/>
      <c r="BO358" s="113"/>
      <c r="BP358" s="113"/>
      <c r="BQ358" s="113"/>
      <c r="BR358" s="113"/>
      <c r="BS358" s="113"/>
      <c r="BT358" s="113"/>
      <c r="BU358" s="113"/>
      <c r="BV358" s="113"/>
      <c r="BW358" s="113"/>
      <c r="BX358" s="113"/>
      <c r="BY358" s="113"/>
      <c r="BZ358" s="113"/>
      <c r="CA358" s="113"/>
      <c r="CB358" s="113"/>
      <c r="CC358" s="113"/>
      <c r="CD358" s="113"/>
      <c r="CE358" s="113"/>
      <c r="CF358" s="113"/>
      <c r="CG358" s="113"/>
      <c r="CH358" s="113"/>
      <c r="CI358" s="113"/>
      <c r="CJ358" s="113"/>
      <c r="CK358" s="113"/>
      <c r="CL358" s="113"/>
      <c r="CM358" s="113"/>
      <c r="CN358" s="113"/>
      <c r="CO358" s="113"/>
      <c r="CP358" s="113"/>
      <c r="CQ358" s="113"/>
      <c r="CR358" s="113"/>
      <c r="CS358" s="113"/>
      <c r="CT358" s="113"/>
      <c r="CU358" s="113"/>
      <c r="CV358" s="113"/>
      <c r="CW358" s="113"/>
      <c r="CX358" s="113"/>
      <c r="CY358" s="113"/>
      <c r="CZ358" s="113"/>
      <c r="DA358" s="113"/>
      <c r="DB358" s="113"/>
      <c r="DC358" s="113"/>
      <c r="DD358" s="113"/>
      <c r="DE358" s="113"/>
      <c r="DF358" s="113"/>
      <c r="DG358" s="113"/>
      <c r="DH358" s="113"/>
      <c r="DI358" s="113"/>
      <c r="DJ358" s="113"/>
      <c r="DK358" s="113"/>
      <c r="DL358" s="113"/>
      <c r="DM358" s="113"/>
      <c r="DN358" s="113"/>
      <c r="DO358" s="113"/>
      <c r="DP358" s="113"/>
      <c r="DQ358" s="113"/>
      <c r="DR358" s="113"/>
      <c r="DS358" s="113"/>
      <c r="DT358" s="113"/>
      <c r="DU358" s="113"/>
      <c r="DV358" s="113"/>
      <c r="DW358" s="113"/>
      <c r="DX358" s="113"/>
      <c r="DY358" s="113"/>
      <c r="DZ358" s="113"/>
      <c r="EA358" s="113"/>
      <c r="EB358" s="113"/>
      <c r="EC358" s="113"/>
      <c r="ED358" s="113"/>
      <c r="EE358" s="113"/>
      <c r="EF358" s="113"/>
      <c r="EG358" s="113"/>
      <c r="EH358" s="113"/>
      <c r="EI358" s="113"/>
      <c r="EJ358" s="113"/>
      <c r="EK358" s="113"/>
      <c r="EL358" s="113"/>
      <c r="EM358" s="113"/>
      <c r="EN358" s="295"/>
    </row>
    <row r="359" spans="1:144" s="147" customFormat="1" ht="12.75" customHeight="1">
      <c r="A359" s="2">
        <v>77</v>
      </c>
      <c r="B359" s="1" t="s">
        <v>1172</v>
      </c>
      <c r="C359" s="2" t="s">
        <v>1748</v>
      </c>
      <c r="D359" s="221" t="s">
        <v>1773</v>
      </c>
      <c r="E359" s="221" t="s">
        <v>2907</v>
      </c>
      <c r="F359" s="2"/>
      <c r="G359" s="2"/>
      <c r="H359" s="108">
        <v>54000</v>
      </c>
      <c r="I359" s="2" t="s">
        <v>158</v>
      </c>
      <c r="J359" s="144"/>
      <c r="K359" s="2" t="s">
        <v>542</v>
      </c>
      <c r="L359" s="2" t="s">
        <v>2925</v>
      </c>
      <c r="M359" s="2" t="s">
        <v>848</v>
      </c>
      <c r="N359" s="2" t="s">
        <v>2029</v>
      </c>
      <c r="O359" s="2" t="s">
        <v>1176</v>
      </c>
      <c r="P359" s="2"/>
      <c r="Q359" s="2" t="s">
        <v>2011</v>
      </c>
      <c r="R359" s="2" t="s">
        <v>2012</v>
      </c>
      <c r="S359" s="2" t="s">
        <v>2012</v>
      </c>
      <c r="T359" s="2" t="s">
        <v>2012</v>
      </c>
      <c r="U359" s="2" t="s">
        <v>2012</v>
      </c>
      <c r="V359" s="2" t="s">
        <v>2012</v>
      </c>
      <c r="W359" s="459">
        <v>41</v>
      </c>
      <c r="X359" s="12"/>
      <c r="Y359" s="12"/>
      <c r="Z359" s="9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3"/>
      <c r="AT359" s="113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3"/>
      <c r="BJ359" s="113"/>
      <c r="BK359" s="113"/>
      <c r="BL359" s="113"/>
      <c r="BM359" s="113"/>
      <c r="BN359" s="113"/>
      <c r="BO359" s="113"/>
      <c r="BP359" s="113"/>
      <c r="BQ359" s="113"/>
      <c r="BR359" s="113"/>
      <c r="BS359" s="113"/>
      <c r="BT359" s="113"/>
      <c r="BU359" s="113"/>
      <c r="BV359" s="113"/>
      <c r="BW359" s="113"/>
      <c r="BX359" s="113"/>
      <c r="BY359" s="113"/>
      <c r="BZ359" s="113"/>
      <c r="CA359" s="113"/>
      <c r="CB359" s="113"/>
      <c r="CC359" s="113"/>
      <c r="CD359" s="113"/>
      <c r="CE359" s="113"/>
      <c r="CF359" s="113"/>
      <c r="CG359" s="113"/>
      <c r="CH359" s="113"/>
      <c r="CI359" s="113"/>
      <c r="CJ359" s="113"/>
      <c r="CK359" s="113"/>
      <c r="CL359" s="113"/>
      <c r="CM359" s="113"/>
      <c r="CN359" s="113"/>
      <c r="CO359" s="113"/>
      <c r="CP359" s="113"/>
      <c r="CQ359" s="113"/>
      <c r="CR359" s="113"/>
      <c r="CS359" s="113"/>
      <c r="CT359" s="113"/>
      <c r="CU359" s="113"/>
      <c r="CV359" s="113"/>
      <c r="CW359" s="113"/>
      <c r="CX359" s="113"/>
      <c r="CY359" s="113"/>
      <c r="CZ359" s="113"/>
      <c r="DA359" s="113"/>
      <c r="DB359" s="113"/>
      <c r="DC359" s="113"/>
      <c r="DD359" s="113"/>
      <c r="DE359" s="113"/>
      <c r="DF359" s="113"/>
      <c r="DG359" s="113"/>
      <c r="DH359" s="113"/>
      <c r="DI359" s="113"/>
      <c r="DJ359" s="113"/>
      <c r="DK359" s="113"/>
      <c r="DL359" s="113"/>
      <c r="DM359" s="113"/>
      <c r="DN359" s="113"/>
      <c r="DO359" s="113"/>
      <c r="DP359" s="113"/>
      <c r="DQ359" s="113"/>
      <c r="DR359" s="113"/>
      <c r="DS359" s="113"/>
      <c r="DT359" s="113"/>
      <c r="DU359" s="113"/>
      <c r="DV359" s="113"/>
      <c r="DW359" s="113"/>
      <c r="DX359" s="113"/>
      <c r="DY359" s="113"/>
      <c r="DZ359" s="113"/>
      <c r="EA359" s="113"/>
      <c r="EB359" s="113"/>
      <c r="EC359" s="113"/>
      <c r="ED359" s="113"/>
      <c r="EE359" s="113"/>
      <c r="EF359" s="113"/>
      <c r="EG359" s="113"/>
      <c r="EH359" s="113"/>
      <c r="EI359" s="113"/>
      <c r="EJ359" s="113"/>
      <c r="EK359" s="113"/>
      <c r="EL359" s="113"/>
      <c r="EM359" s="113"/>
      <c r="EN359" s="295"/>
    </row>
    <row r="360" spans="1:144" s="147" customFormat="1" ht="12.75" customHeight="1">
      <c r="A360" s="2">
        <v>78</v>
      </c>
      <c r="B360" s="1" t="s">
        <v>1172</v>
      </c>
      <c r="C360" s="2" t="s">
        <v>1748</v>
      </c>
      <c r="D360" s="221" t="s">
        <v>1773</v>
      </c>
      <c r="E360" s="221" t="s">
        <v>2907</v>
      </c>
      <c r="F360" s="2"/>
      <c r="G360" s="2">
        <v>1959</v>
      </c>
      <c r="H360" s="108">
        <v>13997.81</v>
      </c>
      <c r="I360" s="2" t="s">
        <v>47</v>
      </c>
      <c r="J360" s="144"/>
      <c r="K360" s="2" t="s">
        <v>3895</v>
      </c>
      <c r="L360" s="2" t="s">
        <v>2925</v>
      </c>
      <c r="M360" s="2" t="s">
        <v>848</v>
      </c>
      <c r="N360" s="2" t="s">
        <v>2029</v>
      </c>
      <c r="O360" s="2" t="s">
        <v>2322</v>
      </c>
      <c r="P360" s="2"/>
      <c r="Q360" s="2" t="s">
        <v>3063</v>
      </c>
      <c r="R360" s="2" t="s">
        <v>2012</v>
      </c>
      <c r="S360" s="2" t="s">
        <v>2012</v>
      </c>
      <c r="T360" s="2" t="s">
        <v>2012</v>
      </c>
      <c r="U360" s="2" t="s">
        <v>2012</v>
      </c>
      <c r="V360" s="2" t="s">
        <v>2012</v>
      </c>
      <c r="W360" s="459">
        <v>129</v>
      </c>
      <c r="X360" s="12"/>
      <c r="Y360" s="12"/>
      <c r="Z360" s="9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  <c r="BA360" s="113"/>
      <c r="BB360" s="113"/>
      <c r="BC360" s="113"/>
      <c r="BD360" s="113"/>
      <c r="BE360" s="113"/>
      <c r="BF360" s="113"/>
      <c r="BG360" s="113"/>
      <c r="BH360" s="113"/>
      <c r="BI360" s="113"/>
      <c r="BJ360" s="113"/>
      <c r="BK360" s="113"/>
      <c r="BL360" s="113"/>
      <c r="BM360" s="113"/>
      <c r="BN360" s="113"/>
      <c r="BO360" s="113"/>
      <c r="BP360" s="113"/>
      <c r="BQ360" s="113"/>
      <c r="BR360" s="113"/>
      <c r="BS360" s="113"/>
      <c r="BT360" s="113"/>
      <c r="BU360" s="113"/>
      <c r="BV360" s="113"/>
      <c r="BW360" s="113"/>
      <c r="BX360" s="113"/>
      <c r="BY360" s="113"/>
      <c r="BZ360" s="113"/>
      <c r="CA360" s="113"/>
      <c r="CB360" s="113"/>
      <c r="CC360" s="113"/>
      <c r="CD360" s="113"/>
      <c r="CE360" s="113"/>
      <c r="CF360" s="113"/>
      <c r="CG360" s="113"/>
      <c r="CH360" s="113"/>
      <c r="CI360" s="113"/>
      <c r="CJ360" s="113"/>
      <c r="CK360" s="113"/>
      <c r="CL360" s="113"/>
      <c r="CM360" s="113"/>
      <c r="CN360" s="113"/>
      <c r="CO360" s="113"/>
      <c r="CP360" s="113"/>
      <c r="CQ360" s="113"/>
      <c r="CR360" s="113"/>
      <c r="CS360" s="113"/>
      <c r="CT360" s="113"/>
      <c r="CU360" s="113"/>
      <c r="CV360" s="113"/>
      <c r="CW360" s="113"/>
      <c r="CX360" s="113"/>
      <c r="CY360" s="113"/>
      <c r="CZ360" s="113"/>
      <c r="DA360" s="113"/>
      <c r="DB360" s="113"/>
      <c r="DC360" s="113"/>
      <c r="DD360" s="113"/>
      <c r="DE360" s="113"/>
      <c r="DF360" s="113"/>
      <c r="DG360" s="113"/>
      <c r="DH360" s="113"/>
      <c r="DI360" s="113"/>
      <c r="DJ360" s="113"/>
      <c r="DK360" s="113"/>
      <c r="DL360" s="113"/>
      <c r="DM360" s="113"/>
      <c r="DN360" s="113"/>
      <c r="DO360" s="113"/>
      <c r="DP360" s="113"/>
      <c r="DQ360" s="113"/>
      <c r="DR360" s="113"/>
      <c r="DS360" s="113"/>
      <c r="DT360" s="113"/>
      <c r="DU360" s="113"/>
      <c r="DV360" s="113"/>
      <c r="DW360" s="113"/>
      <c r="DX360" s="113"/>
      <c r="DY360" s="113"/>
      <c r="DZ360" s="113"/>
      <c r="EA360" s="113"/>
      <c r="EB360" s="113"/>
      <c r="EC360" s="113"/>
      <c r="ED360" s="113"/>
      <c r="EE360" s="113"/>
      <c r="EF360" s="113"/>
      <c r="EG360" s="113"/>
      <c r="EH360" s="113"/>
      <c r="EI360" s="113"/>
      <c r="EJ360" s="113"/>
      <c r="EK360" s="113"/>
      <c r="EL360" s="113"/>
      <c r="EM360" s="113"/>
      <c r="EN360" s="295"/>
    </row>
    <row r="361" spans="1:144" s="147" customFormat="1" ht="12.75" customHeight="1">
      <c r="A361" s="2">
        <v>79</v>
      </c>
      <c r="B361" s="1" t="s">
        <v>1172</v>
      </c>
      <c r="C361" s="2" t="s">
        <v>1748</v>
      </c>
      <c r="D361" s="221" t="s">
        <v>1773</v>
      </c>
      <c r="E361" s="221" t="s">
        <v>2907</v>
      </c>
      <c r="F361" s="2"/>
      <c r="G361" s="2"/>
      <c r="H361" s="108">
        <v>71000</v>
      </c>
      <c r="I361" s="2" t="s">
        <v>158</v>
      </c>
      <c r="J361" s="144"/>
      <c r="K361" s="2" t="s">
        <v>543</v>
      </c>
      <c r="L361" s="2" t="s">
        <v>2925</v>
      </c>
      <c r="M361" s="2" t="s">
        <v>848</v>
      </c>
      <c r="N361" s="2" t="s">
        <v>2029</v>
      </c>
      <c r="O361" s="2" t="s">
        <v>2322</v>
      </c>
      <c r="P361" s="2"/>
      <c r="Q361" s="2" t="s">
        <v>3061</v>
      </c>
      <c r="R361" s="2" t="s">
        <v>2012</v>
      </c>
      <c r="S361" s="2" t="s">
        <v>2012</v>
      </c>
      <c r="T361" s="2" t="s">
        <v>2012</v>
      </c>
      <c r="U361" s="2" t="s">
        <v>2012</v>
      </c>
      <c r="V361" s="2" t="s">
        <v>2012</v>
      </c>
      <c r="W361" s="459">
        <v>54</v>
      </c>
      <c r="X361" s="12"/>
      <c r="Y361" s="12"/>
      <c r="Z361" s="9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  <c r="BG361" s="113"/>
      <c r="BH361" s="113"/>
      <c r="BI361" s="113"/>
      <c r="BJ361" s="113"/>
      <c r="BK361" s="113"/>
      <c r="BL361" s="113"/>
      <c r="BM361" s="113"/>
      <c r="BN361" s="113"/>
      <c r="BO361" s="113"/>
      <c r="BP361" s="113"/>
      <c r="BQ361" s="113"/>
      <c r="BR361" s="113"/>
      <c r="BS361" s="113"/>
      <c r="BT361" s="113"/>
      <c r="BU361" s="113"/>
      <c r="BV361" s="113"/>
      <c r="BW361" s="113"/>
      <c r="BX361" s="113"/>
      <c r="BY361" s="113"/>
      <c r="BZ361" s="113"/>
      <c r="CA361" s="113"/>
      <c r="CB361" s="113"/>
      <c r="CC361" s="113"/>
      <c r="CD361" s="113"/>
      <c r="CE361" s="113"/>
      <c r="CF361" s="113"/>
      <c r="CG361" s="113"/>
      <c r="CH361" s="113"/>
      <c r="CI361" s="113"/>
      <c r="CJ361" s="113"/>
      <c r="CK361" s="113"/>
      <c r="CL361" s="113"/>
      <c r="CM361" s="113"/>
      <c r="CN361" s="113"/>
      <c r="CO361" s="113"/>
      <c r="CP361" s="113"/>
      <c r="CQ361" s="113"/>
      <c r="CR361" s="113"/>
      <c r="CS361" s="113"/>
      <c r="CT361" s="113"/>
      <c r="CU361" s="113"/>
      <c r="CV361" s="113"/>
      <c r="CW361" s="113"/>
      <c r="CX361" s="113"/>
      <c r="CY361" s="113"/>
      <c r="CZ361" s="113"/>
      <c r="DA361" s="113"/>
      <c r="DB361" s="113"/>
      <c r="DC361" s="113"/>
      <c r="DD361" s="113"/>
      <c r="DE361" s="113"/>
      <c r="DF361" s="113"/>
      <c r="DG361" s="113"/>
      <c r="DH361" s="113"/>
      <c r="DI361" s="113"/>
      <c r="DJ361" s="113"/>
      <c r="DK361" s="113"/>
      <c r="DL361" s="113"/>
      <c r="DM361" s="113"/>
      <c r="DN361" s="113"/>
      <c r="DO361" s="113"/>
      <c r="DP361" s="113"/>
      <c r="DQ361" s="113"/>
      <c r="DR361" s="113"/>
      <c r="DS361" s="113"/>
      <c r="DT361" s="113"/>
      <c r="DU361" s="113"/>
      <c r="DV361" s="113"/>
      <c r="DW361" s="113"/>
      <c r="DX361" s="113"/>
      <c r="DY361" s="113"/>
      <c r="DZ361" s="113"/>
      <c r="EA361" s="113"/>
      <c r="EB361" s="113"/>
      <c r="EC361" s="113"/>
      <c r="ED361" s="113"/>
      <c r="EE361" s="113"/>
      <c r="EF361" s="113"/>
      <c r="EG361" s="113"/>
      <c r="EH361" s="113"/>
      <c r="EI361" s="113"/>
      <c r="EJ361" s="113"/>
      <c r="EK361" s="113"/>
      <c r="EL361" s="113"/>
      <c r="EM361" s="113"/>
      <c r="EN361" s="295"/>
    </row>
    <row r="362" spans="1:144" s="147" customFormat="1" ht="12.75" customHeight="1">
      <c r="A362" s="2">
        <v>80</v>
      </c>
      <c r="B362" s="1" t="s">
        <v>1172</v>
      </c>
      <c r="C362" s="2" t="s">
        <v>1748</v>
      </c>
      <c r="D362" s="221" t="s">
        <v>1773</v>
      </c>
      <c r="E362" s="221" t="s">
        <v>2907</v>
      </c>
      <c r="F362" s="2"/>
      <c r="G362" s="2">
        <v>1920</v>
      </c>
      <c r="H362" s="108">
        <v>1208.03</v>
      </c>
      <c r="I362" s="2" t="s">
        <v>47</v>
      </c>
      <c r="J362" s="144"/>
      <c r="K362" s="2" t="s">
        <v>544</v>
      </c>
      <c r="L362" s="2" t="s">
        <v>2925</v>
      </c>
      <c r="M362" s="2" t="s">
        <v>848</v>
      </c>
      <c r="N362" s="2" t="s">
        <v>2029</v>
      </c>
      <c r="O362" s="2" t="s">
        <v>2322</v>
      </c>
      <c r="P362" s="2"/>
      <c r="Q362" s="2" t="s">
        <v>3061</v>
      </c>
      <c r="R362" s="2" t="s">
        <v>2012</v>
      </c>
      <c r="S362" s="2" t="s">
        <v>2012</v>
      </c>
      <c r="T362" s="2" t="s">
        <v>2012</v>
      </c>
      <c r="U362" s="2" t="s">
        <v>2012</v>
      </c>
      <c r="V362" s="2" t="s">
        <v>2012</v>
      </c>
      <c r="W362" s="459"/>
      <c r="X362" s="12"/>
      <c r="Y362" s="12"/>
      <c r="Z362" s="9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3"/>
      <c r="AT362" s="113"/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/>
      <c r="BI362" s="113"/>
      <c r="BJ362" s="113"/>
      <c r="BK362" s="113"/>
      <c r="BL362" s="113"/>
      <c r="BM362" s="113"/>
      <c r="BN362" s="113"/>
      <c r="BO362" s="113"/>
      <c r="BP362" s="113"/>
      <c r="BQ362" s="113"/>
      <c r="BR362" s="113"/>
      <c r="BS362" s="113"/>
      <c r="BT362" s="113"/>
      <c r="BU362" s="113"/>
      <c r="BV362" s="113"/>
      <c r="BW362" s="113"/>
      <c r="BX362" s="113"/>
      <c r="BY362" s="113"/>
      <c r="BZ362" s="113"/>
      <c r="CA362" s="113"/>
      <c r="CB362" s="113"/>
      <c r="CC362" s="113"/>
      <c r="CD362" s="113"/>
      <c r="CE362" s="113"/>
      <c r="CF362" s="113"/>
      <c r="CG362" s="113"/>
      <c r="CH362" s="113"/>
      <c r="CI362" s="113"/>
      <c r="CJ362" s="113"/>
      <c r="CK362" s="113"/>
      <c r="CL362" s="113"/>
      <c r="CM362" s="113"/>
      <c r="CN362" s="113"/>
      <c r="CO362" s="113"/>
      <c r="CP362" s="113"/>
      <c r="CQ362" s="113"/>
      <c r="CR362" s="113"/>
      <c r="CS362" s="113"/>
      <c r="CT362" s="113"/>
      <c r="CU362" s="113"/>
      <c r="CV362" s="113"/>
      <c r="CW362" s="113"/>
      <c r="CX362" s="113"/>
      <c r="CY362" s="113"/>
      <c r="CZ362" s="113"/>
      <c r="DA362" s="113"/>
      <c r="DB362" s="113"/>
      <c r="DC362" s="113"/>
      <c r="DD362" s="113"/>
      <c r="DE362" s="113"/>
      <c r="DF362" s="113"/>
      <c r="DG362" s="113"/>
      <c r="DH362" s="113"/>
      <c r="DI362" s="113"/>
      <c r="DJ362" s="113"/>
      <c r="DK362" s="113"/>
      <c r="DL362" s="113"/>
      <c r="DM362" s="113"/>
      <c r="DN362" s="113"/>
      <c r="DO362" s="113"/>
      <c r="DP362" s="113"/>
      <c r="DQ362" s="113"/>
      <c r="DR362" s="113"/>
      <c r="DS362" s="113"/>
      <c r="DT362" s="113"/>
      <c r="DU362" s="113"/>
      <c r="DV362" s="113"/>
      <c r="DW362" s="113"/>
      <c r="DX362" s="113"/>
      <c r="DY362" s="113"/>
      <c r="DZ362" s="113"/>
      <c r="EA362" s="113"/>
      <c r="EB362" s="113"/>
      <c r="EC362" s="113"/>
      <c r="ED362" s="113"/>
      <c r="EE362" s="113"/>
      <c r="EF362" s="113"/>
      <c r="EG362" s="113"/>
      <c r="EH362" s="113"/>
      <c r="EI362" s="113"/>
      <c r="EJ362" s="113"/>
      <c r="EK362" s="113"/>
      <c r="EL362" s="113"/>
      <c r="EM362" s="113"/>
      <c r="EN362" s="295"/>
    </row>
    <row r="363" spans="1:144" s="147" customFormat="1" ht="12.75" customHeight="1">
      <c r="A363" s="2">
        <v>81</v>
      </c>
      <c r="B363" s="1" t="s">
        <v>1172</v>
      </c>
      <c r="C363" s="2" t="s">
        <v>1748</v>
      </c>
      <c r="D363" s="221" t="s">
        <v>1773</v>
      </c>
      <c r="E363" s="221" t="s">
        <v>2907</v>
      </c>
      <c r="F363" s="2"/>
      <c r="G363" s="2">
        <v>1895</v>
      </c>
      <c r="H363" s="108">
        <v>6590.8</v>
      </c>
      <c r="I363" s="2" t="s">
        <v>47</v>
      </c>
      <c r="J363" s="144"/>
      <c r="K363" s="2" t="s">
        <v>545</v>
      </c>
      <c r="L363" s="2" t="s">
        <v>2925</v>
      </c>
      <c r="M363" s="2" t="s">
        <v>848</v>
      </c>
      <c r="N363" s="2" t="s">
        <v>2029</v>
      </c>
      <c r="O363" s="2" t="s">
        <v>1742</v>
      </c>
      <c r="P363" s="2"/>
      <c r="Q363" s="2" t="s">
        <v>3061</v>
      </c>
      <c r="R363" s="2" t="s">
        <v>2012</v>
      </c>
      <c r="S363" s="2" t="s">
        <v>2012</v>
      </c>
      <c r="T363" s="2" t="s">
        <v>2012</v>
      </c>
      <c r="U363" s="2" t="s">
        <v>2012</v>
      </c>
      <c r="V363" s="2" t="s">
        <v>2012</v>
      </c>
      <c r="W363" s="459"/>
      <c r="X363" s="12"/>
      <c r="Y363" s="12"/>
      <c r="Z363" s="9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3"/>
      <c r="BN363" s="113"/>
      <c r="BO363" s="113"/>
      <c r="BP363" s="113"/>
      <c r="BQ363" s="113"/>
      <c r="BR363" s="113"/>
      <c r="BS363" s="113"/>
      <c r="BT363" s="113"/>
      <c r="BU363" s="113"/>
      <c r="BV363" s="113"/>
      <c r="BW363" s="113"/>
      <c r="BX363" s="113"/>
      <c r="BY363" s="113"/>
      <c r="BZ363" s="113"/>
      <c r="CA363" s="113"/>
      <c r="CB363" s="113"/>
      <c r="CC363" s="113"/>
      <c r="CD363" s="113"/>
      <c r="CE363" s="113"/>
      <c r="CF363" s="113"/>
      <c r="CG363" s="113"/>
      <c r="CH363" s="113"/>
      <c r="CI363" s="113"/>
      <c r="CJ363" s="113"/>
      <c r="CK363" s="113"/>
      <c r="CL363" s="113"/>
      <c r="CM363" s="113"/>
      <c r="CN363" s="113"/>
      <c r="CO363" s="113"/>
      <c r="CP363" s="113"/>
      <c r="CQ363" s="113"/>
      <c r="CR363" s="113"/>
      <c r="CS363" s="113"/>
      <c r="CT363" s="113"/>
      <c r="CU363" s="113"/>
      <c r="CV363" s="113"/>
      <c r="CW363" s="113"/>
      <c r="CX363" s="113"/>
      <c r="CY363" s="113"/>
      <c r="CZ363" s="113"/>
      <c r="DA363" s="113"/>
      <c r="DB363" s="113"/>
      <c r="DC363" s="113"/>
      <c r="DD363" s="113"/>
      <c r="DE363" s="113"/>
      <c r="DF363" s="113"/>
      <c r="DG363" s="113"/>
      <c r="DH363" s="113"/>
      <c r="DI363" s="113"/>
      <c r="DJ363" s="113"/>
      <c r="DK363" s="113"/>
      <c r="DL363" s="113"/>
      <c r="DM363" s="113"/>
      <c r="DN363" s="113"/>
      <c r="DO363" s="113"/>
      <c r="DP363" s="113"/>
      <c r="DQ363" s="113"/>
      <c r="DR363" s="113"/>
      <c r="DS363" s="113"/>
      <c r="DT363" s="113"/>
      <c r="DU363" s="113"/>
      <c r="DV363" s="113"/>
      <c r="DW363" s="113"/>
      <c r="DX363" s="113"/>
      <c r="DY363" s="113"/>
      <c r="DZ363" s="113"/>
      <c r="EA363" s="113"/>
      <c r="EB363" s="113"/>
      <c r="EC363" s="113"/>
      <c r="ED363" s="113"/>
      <c r="EE363" s="113"/>
      <c r="EF363" s="113"/>
      <c r="EG363" s="113"/>
      <c r="EH363" s="113"/>
      <c r="EI363" s="113"/>
      <c r="EJ363" s="113"/>
      <c r="EK363" s="113"/>
      <c r="EL363" s="113"/>
      <c r="EM363" s="113"/>
      <c r="EN363" s="295"/>
    </row>
    <row r="364" spans="1:144" s="147" customFormat="1" ht="12.75" customHeight="1">
      <c r="A364" s="2">
        <v>82</v>
      </c>
      <c r="B364" s="1" t="s">
        <v>1172</v>
      </c>
      <c r="C364" s="2" t="s">
        <v>1748</v>
      </c>
      <c r="D364" s="221" t="s">
        <v>1773</v>
      </c>
      <c r="E364" s="221" t="s">
        <v>2907</v>
      </c>
      <c r="F364" s="2"/>
      <c r="G364" s="2">
        <v>1897</v>
      </c>
      <c r="H364" s="108">
        <v>4447.25</v>
      </c>
      <c r="I364" s="2" t="s">
        <v>47</v>
      </c>
      <c r="J364" s="144"/>
      <c r="K364" s="2" t="s">
        <v>546</v>
      </c>
      <c r="L364" s="2" t="s">
        <v>2925</v>
      </c>
      <c r="M364" s="2" t="s">
        <v>848</v>
      </c>
      <c r="N364" s="2" t="s">
        <v>2029</v>
      </c>
      <c r="O364" s="2" t="s">
        <v>547</v>
      </c>
      <c r="P364" s="2"/>
      <c r="Q364" s="2" t="s">
        <v>3063</v>
      </c>
      <c r="R364" s="2" t="s">
        <v>2012</v>
      </c>
      <c r="S364" s="2" t="s">
        <v>2012</v>
      </c>
      <c r="T364" s="2" t="s">
        <v>2012</v>
      </c>
      <c r="U364" s="2" t="s">
        <v>2012</v>
      </c>
      <c r="V364" s="2" t="s">
        <v>2012</v>
      </c>
      <c r="W364" s="459">
        <v>71</v>
      </c>
      <c r="X364" s="12"/>
      <c r="Y364" s="12"/>
      <c r="Z364" s="12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3"/>
      <c r="AT364" s="113"/>
      <c r="AU364" s="113"/>
      <c r="AV364" s="11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  <c r="BG364" s="113"/>
      <c r="BH364" s="113"/>
      <c r="BI364" s="113"/>
      <c r="BJ364" s="113"/>
      <c r="BK364" s="113"/>
      <c r="BL364" s="113"/>
      <c r="BM364" s="113"/>
      <c r="BN364" s="113"/>
      <c r="BO364" s="113"/>
      <c r="BP364" s="113"/>
      <c r="BQ364" s="113"/>
      <c r="BR364" s="113"/>
      <c r="BS364" s="113"/>
      <c r="BT364" s="113"/>
      <c r="BU364" s="113"/>
      <c r="BV364" s="113"/>
      <c r="BW364" s="113"/>
      <c r="BX364" s="113"/>
      <c r="BY364" s="113"/>
      <c r="BZ364" s="113"/>
      <c r="CA364" s="113"/>
      <c r="CB364" s="113"/>
      <c r="CC364" s="113"/>
      <c r="CD364" s="113"/>
      <c r="CE364" s="113"/>
      <c r="CF364" s="113"/>
      <c r="CG364" s="113"/>
      <c r="CH364" s="113"/>
      <c r="CI364" s="113"/>
      <c r="CJ364" s="113"/>
      <c r="CK364" s="113"/>
      <c r="CL364" s="113"/>
      <c r="CM364" s="113"/>
      <c r="CN364" s="113"/>
      <c r="CO364" s="113"/>
      <c r="CP364" s="113"/>
      <c r="CQ364" s="113"/>
      <c r="CR364" s="113"/>
      <c r="CS364" s="113"/>
      <c r="CT364" s="113"/>
      <c r="CU364" s="113"/>
      <c r="CV364" s="113"/>
      <c r="CW364" s="113"/>
      <c r="CX364" s="113"/>
      <c r="CY364" s="113"/>
      <c r="CZ364" s="113"/>
      <c r="DA364" s="113"/>
      <c r="DB364" s="113"/>
      <c r="DC364" s="113"/>
      <c r="DD364" s="113"/>
      <c r="DE364" s="113"/>
      <c r="DF364" s="113"/>
      <c r="DG364" s="113"/>
      <c r="DH364" s="113"/>
      <c r="DI364" s="113"/>
      <c r="DJ364" s="113"/>
      <c r="DK364" s="113"/>
      <c r="DL364" s="113"/>
      <c r="DM364" s="113"/>
      <c r="DN364" s="113"/>
      <c r="DO364" s="113"/>
      <c r="DP364" s="113"/>
      <c r="DQ364" s="113"/>
      <c r="DR364" s="113"/>
      <c r="DS364" s="113"/>
      <c r="DT364" s="113"/>
      <c r="DU364" s="113"/>
      <c r="DV364" s="113"/>
      <c r="DW364" s="113"/>
      <c r="DX364" s="113"/>
      <c r="DY364" s="113"/>
      <c r="DZ364" s="113"/>
      <c r="EA364" s="113"/>
      <c r="EB364" s="113"/>
      <c r="EC364" s="113"/>
      <c r="ED364" s="113"/>
      <c r="EE364" s="113"/>
      <c r="EF364" s="113"/>
      <c r="EG364" s="113"/>
      <c r="EH364" s="113"/>
      <c r="EI364" s="113"/>
      <c r="EJ364" s="113"/>
      <c r="EK364" s="113"/>
      <c r="EL364" s="113"/>
      <c r="EM364" s="113"/>
      <c r="EN364" s="295"/>
    </row>
    <row r="365" spans="1:143" s="6" customFormat="1" ht="12.75" customHeight="1">
      <c r="A365" s="2">
        <v>83</v>
      </c>
      <c r="B365" s="1" t="s">
        <v>1172</v>
      </c>
      <c r="C365" s="2" t="s">
        <v>1748</v>
      </c>
      <c r="D365" s="221" t="s">
        <v>1773</v>
      </c>
      <c r="E365" s="221" t="s">
        <v>2907</v>
      </c>
      <c r="F365" s="2"/>
      <c r="G365" s="2">
        <v>1900</v>
      </c>
      <c r="H365" s="108">
        <v>44000</v>
      </c>
      <c r="I365" s="2" t="s">
        <v>158</v>
      </c>
      <c r="J365" s="144"/>
      <c r="K365" s="2" t="s">
        <v>548</v>
      </c>
      <c r="L365" s="2" t="s">
        <v>2925</v>
      </c>
      <c r="M365" s="2" t="s">
        <v>848</v>
      </c>
      <c r="N365" s="2" t="s">
        <v>2029</v>
      </c>
      <c r="O365" s="2" t="s">
        <v>2324</v>
      </c>
      <c r="P365" s="2"/>
      <c r="Q365" s="2" t="s">
        <v>2011</v>
      </c>
      <c r="R365" s="2" t="s">
        <v>2012</v>
      </c>
      <c r="S365" s="2" t="s">
        <v>2012</v>
      </c>
      <c r="T365" s="2" t="s">
        <v>2012</v>
      </c>
      <c r="U365" s="2" t="s">
        <v>2012</v>
      </c>
      <c r="V365" s="2" t="s">
        <v>2012</v>
      </c>
      <c r="W365" s="459">
        <v>33</v>
      </c>
      <c r="X365" s="12"/>
      <c r="Y365" s="12"/>
      <c r="Z365" s="12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  <c r="AU365" s="113"/>
      <c r="AV365" s="11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  <c r="BG365" s="113"/>
      <c r="BH365" s="113"/>
      <c r="BI365" s="113"/>
      <c r="BJ365" s="113"/>
      <c r="BK365" s="113"/>
      <c r="BL365" s="113"/>
      <c r="BM365" s="113"/>
      <c r="BN365" s="113"/>
      <c r="BO365" s="113"/>
      <c r="BP365" s="113"/>
      <c r="BQ365" s="113"/>
      <c r="BR365" s="113"/>
      <c r="BS365" s="113"/>
      <c r="BT365" s="113"/>
      <c r="BU365" s="113"/>
      <c r="BV365" s="113"/>
      <c r="BW365" s="113"/>
      <c r="BX365" s="113"/>
      <c r="BY365" s="113"/>
      <c r="BZ365" s="113"/>
      <c r="CA365" s="113"/>
      <c r="CB365" s="113"/>
      <c r="CC365" s="113"/>
      <c r="CD365" s="113"/>
      <c r="CE365" s="113"/>
      <c r="CF365" s="113"/>
      <c r="CG365" s="113"/>
      <c r="CH365" s="113"/>
      <c r="CI365" s="113"/>
      <c r="CJ365" s="113"/>
      <c r="CK365" s="113"/>
      <c r="CL365" s="113"/>
      <c r="CM365" s="113"/>
      <c r="CN365" s="113"/>
      <c r="CO365" s="113"/>
      <c r="CP365" s="113"/>
      <c r="CQ365" s="113"/>
      <c r="CR365" s="113"/>
      <c r="CS365" s="113"/>
      <c r="CT365" s="113"/>
      <c r="CU365" s="113"/>
      <c r="CV365" s="113"/>
      <c r="CW365" s="113"/>
      <c r="CX365" s="113"/>
      <c r="CY365" s="113"/>
      <c r="CZ365" s="113"/>
      <c r="DA365" s="113"/>
      <c r="DB365" s="113"/>
      <c r="DC365" s="113"/>
      <c r="DD365" s="113"/>
      <c r="DE365" s="113"/>
      <c r="DF365" s="113"/>
      <c r="DG365" s="113"/>
      <c r="DH365" s="113"/>
      <c r="DI365" s="113"/>
      <c r="DJ365" s="113"/>
      <c r="DK365" s="113"/>
      <c r="DL365" s="113"/>
      <c r="DM365" s="113"/>
      <c r="DN365" s="113"/>
      <c r="DO365" s="113"/>
      <c r="DP365" s="113"/>
      <c r="DQ365" s="113"/>
      <c r="DR365" s="113"/>
      <c r="DS365" s="113"/>
      <c r="DT365" s="113"/>
      <c r="DU365" s="113"/>
      <c r="DV365" s="113"/>
      <c r="DW365" s="113"/>
      <c r="DX365" s="113"/>
      <c r="DY365" s="113"/>
      <c r="DZ365" s="113"/>
      <c r="EA365" s="113"/>
      <c r="EB365" s="113"/>
      <c r="EC365" s="113"/>
      <c r="ED365" s="113"/>
      <c r="EE365" s="113"/>
      <c r="EF365" s="113"/>
      <c r="EG365" s="113"/>
      <c r="EH365" s="113"/>
      <c r="EI365" s="113"/>
      <c r="EJ365" s="113"/>
      <c r="EK365" s="113"/>
      <c r="EL365" s="113"/>
      <c r="EM365" s="113"/>
    </row>
    <row r="366" spans="1:143" s="6" customFormat="1" ht="12.75" customHeight="1">
      <c r="A366" s="2">
        <v>84</v>
      </c>
      <c r="B366" s="1" t="s">
        <v>1172</v>
      </c>
      <c r="C366" s="2" t="s">
        <v>1748</v>
      </c>
      <c r="D366" s="221" t="s">
        <v>1773</v>
      </c>
      <c r="E366" s="221" t="s">
        <v>2907</v>
      </c>
      <c r="F366" s="2"/>
      <c r="G366" s="2">
        <v>1920</v>
      </c>
      <c r="H366" s="108">
        <v>65000</v>
      </c>
      <c r="I366" s="2" t="s">
        <v>158</v>
      </c>
      <c r="J366" s="144"/>
      <c r="K366" s="2" t="s">
        <v>820</v>
      </c>
      <c r="L366" s="2" t="s">
        <v>2925</v>
      </c>
      <c r="M366" s="2" t="s">
        <v>848</v>
      </c>
      <c r="N366" s="2" t="s">
        <v>2029</v>
      </c>
      <c r="O366" s="2"/>
      <c r="P366" s="2"/>
      <c r="Q366" s="2"/>
      <c r="R366" s="2" t="s">
        <v>2012</v>
      </c>
      <c r="S366" s="2" t="s">
        <v>2012</v>
      </c>
      <c r="T366" s="2" t="s">
        <v>2012</v>
      </c>
      <c r="U366" s="2" t="s">
        <v>2012</v>
      </c>
      <c r="V366" s="2" t="s">
        <v>2012</v>
      </c>
      <c r="W366" s="459">
        <v>49</v>
      </c>
      <c r="X366" s="12"/>
      <c r="Y366" s="12"/>
      <c r="Z366" s="12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3"/>
      <c r="AT366" s="113"/>
      <c r="AU366" s="113"/>
      <c r="AV366" s="11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  <c r="BG366" s="113"/>
      <c r="BH366" s="113"/>
      <c r="BI366" s="113"/>
      <c r="BJ366" s="113"/>
      <c r="BK366" s="113"/>
      <c r="BL366" s="113"/>
      <c r="BM366" s="113"/>
      <c r="BN366" s="113"/>
      <c r="BO366" s="113"/>
      <c r="BP366" s="113"/>
      <c r="BQ366" s="113"/>
      <c r="BR366" s="113"/>
      <c r="BS366" s="113"/>
      <c r="BT366" s="113"/>
      <c r="BU366" s="113"/>
      <c r="BV366" s="113"/>
      <c r="BW366" s="113"/>
      <c r="BX366" s="113"/>
      <c r="BY366" s="113"/>
      <c r="BZ366" s="113"/>
      <c r="CA366" s="113"/>
      <c r="CB366" s="113"/>
      <c r="CC366" s="113"/>
      <c r="CD366" s="113"/>
      <c r="CE366" s="113"/>
      <c r="CF366" s="113"/>
      <c r="CG366" s="113"/>
      <c r="CH366" s="113"/>
      <c r="CI366" s="113"/>
      <c r="CJ366" s="113"/>
      <c r="CK366" s="113"/>
      <c r="CL366" s="113"/>
      <c r="CM366" s="113"/>
      <c r="CN366" s="113"/>
      <c r="CO366" s="113"/>
      <c r="CP366" s="113"/>
      <c r="CQ366" s="113"/>
      <c r="CR366" s="113"/>
      <c r="CS366" s="113"/>
      <c r="CT366" s="113"/>
      <c r="CU366" s="113"/>
      <c r="CV366" s="113"/>
      <c r="CW366" s="113"/>
      <c r="CX366" s="113"/>
      <c r="CY366" s="113"/>
      <c r="CZ366" s="113"/>
      <c r="DA366" s="113"/>
      <c r="DB366" s="113"/>
      <c r="DC366" s="113"/>
      <c r="DD366" s="113"/>
      <c r="DE366" s="113"/>
      <c r="DF366" s="113"/>
      <c r="DG366" s="113"/>
      <c r="DH366" s="113"/>
      <c r="DI366" s="113"/>
      <c r="DJ366" s="113"/>
      <c r="DK366" s="113"/>
      <c r="DL366" s="113"/>
      <c r="DM366" s="113"/>
      <c r="DN366" s="113"/>
      <c r="DO366" s="113"/>
      <c r="DP366" s="113"/>
      <c r="DQ366" s="113"/>
      <c r="DR366" s="113"/>
      <c r="DS366" s="113"/>
      <c r="DT366" s="113"/>
      <c r="DU366" s="113"/>
      <c r="DV366" s="113"/>
      <c r="DW366" s="113"/>
      <c r="DX366" s="113"/>
      <c r="DY366" s="113"/>
      <c r="DZ366" s="113"/>
      <c r="EA366" s="113"/>
      <c r="EB366" s="113"/>
      <c r="EC366" s="113"/>
      <c r="ED366" s="113"/>
      <c r="EE366" s="113"/>
      <c r="EF366" s="113"/>
      <c r="EG366" s="113"/>
      <c r="EH366" s="113"/>
      <c r="EI366" s="113"/>
      <c r="EJ366" s="113"/>
      <c r="EK366" s="113"/>
      <c r="EL366" s="113"/>
      <c r="EM366" s="113"/>
    </row>
    <row r="367" spans="1:143" s="6" customFormat="1" ht="12.75" customHeight="1">
      <c r="A367" s="2">
        <v>85</v>
      </c>
      <c r="B367" s="1" t="s">
        <v>1172</v>
      </c>
      <c r="C367" s="2" t="s">
        <v>1748</v>
      </c>
      <c r="D367" s="221" t="s">
        <v>1773</v>
      </c>
      <c r="E367" s="221" t="s">
        <v>2907</v>
      </c>
      <c r="F367" s="2"/>
      <c r="G367" s="2">
        <v>1897</v>
      </c>
      <c r="H367" s="108">
        <v>77000</v>
      </c>
      <c r="I367" s="2" t="s">
        <v>158</v>
      </c>
      <c r="J367" s="144"/>
      <c r="K367" s="2" t="s">
        <v>549</v>
      </c>
      <c r="L367" s="2" t="s">
        <v>2925</v>
      </c>
      <c r="M367" s="2" t="s">
        <v>848</v>
      </c>
      <c r="N367" s="2" t="s">
        <v>2029</v>
      </c>
      <c r="O367" s="2" t="s">
        <v>2324</v>
      </c>
      <c r="P367" s="2"/>
      <c r="Q367" s="2" t="s">
        <v>2011</v>
      </c>
      <c r="R367" s="2" t="s">
        <v>2012</v>
      </c>
      <c r="S367" s="2" t="s">
        <v>2012</v>
      </c>
      <c r="T367" s="2" t="s">
        <v>2012</v>
      </c>
      <c r="U367" s="2" t="s">
        <v>2012</v>
      </c>
      <c r="V367" s="2" t="s">
        <v>2012</v>
      </c>
      <c r="W367" s="459">
        <v>58</v>
      </c>
      <c r="X367" s="12"/>
      <c r="Y367" s="12"/>
      <c r="Z367" s="12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  <c r="AL367" s="113"/>
      <c r="AM367" s="113"/>
      <c r="AN367" s="113"/>
      <c r="AO367" s="113"/>
      <c r="AP367" s="113"/>
      <c r="AQ367" s="113"/>
      <c r="AR367" s="113"/>
      <c r="AS367" s="113"/>
      <c r="AT367" s="113"/>
      <c r="AU367" s="113"/>
      <c r="AV367" s="113"/>
      <c r="AW367" s="113"/>
      <c r="AX367" s="113"/>
      <c r="AY367" s="113"/>
      <c r="AZ367" s="113"/>
      <c r="BA367" s="113"/>
      <c r="BB367" s="113"/>
      <c r="BC367" s="113"/>
      <c r="BD367" s="113"/>
      <c r="BE367" s="113"/>
      <c r="BF367" s="113"/>
      <c r="BG367" s="113"/>
      <c r="BH367" s="113"/>
      <c r="BI367" s="113"/>
      <c r="BJ367" s="113"/>
      <c r="BK367" s="113"/>
      <c r="BL367" s="113"/>
      <c r="BM367" s="113"/>
      <c r="BN367" s="113"/>
      <c r="BO367" s="113"/>
      <c r="BP367" s="113"/>
      <c r="BQ367" s="113"/>
      <c r="BR367" s="113"/>
      <c r="BS367" s="113"/>
      <c r="BT367" s="113"/>
      <c r="BU367" s="113"/>
      <c r="BV367" s="113"/>
      <c r="BW367" s="113"/>
      <c r="BX367" s="113"/>
      <c r="BY367" s="113"/>
      <c r="BZ367" s="113"/>
      <c r="CA367" s="113"/>
      <c r="CB367" s="113"/>
      <c r="CC367" s="113"/>
      <c r="CD367" s="113"/>
      <c r="CE367" s="113"/>
      <c r="CF367" s="113"/>
      <c r="CG367" s="113"/>
      <c r="CH367" s="113"/>
      <c r="CI367" s="113"/>
      <c r="CJ367" s="113"/>
      <c r="CK367" s="113"/>
      <c r="CL367" s="113"/>
      <c r="CM367" s="113"/>
      <c r="CN367" s="113"/>
      <c r="CO367" s="113"/>
      <c r="CP367" s="113"/>
      <c r="CQ367" s="113"/>
      <c r="CR367" s="113"/>
      <c r="CS367" s="113"/>
      <c r="CT367" s="113"/>
      <c r="CU367" s="113"/>
      <c r="CV367" s="113"/>
      <c r="CW367" s="113"/>
      <c r="CX367" s="113"/>
      <c r="CY367" s="113"/>
      <c r="CZ367" s="113"/>
      <c r="DA367" s="113"/>
      <c r="DB367" s="113"/>
      <c r="DC367" s="113"/>
      <c r="DD367" s="113"/>
      <c r="DE367" s="113"/>
      <c r="DF367" s="113"/>
      <c r="DG367" s="113"/>
      <c r="DH367" s="113"/>
      <c r="DI367" s="113"/>
      <c r="DJ367" s="113"/>
      <c r="DK367" s="113"/>
      <c r="DL367" s="113"/>
      <c r="DM367" s="113"/>
      <c r="DN367" s="113"/>
      <c r="DO367" s="113"/>
      <c r="DP367" s="113"/>
      <c r="DQ367" s="113"/>
      <c r="DR367" s="113"/>
      <c r="DS367" s="113"/>
      <c r="DT367" s="113"/>
      <c r="DU367" s="113"/>
      <c r="DV367" s="113"/>
      <c r="DW367" s="113"/>
      <c r="DX367" s="113"/>
      <c r="DY367" s="113"/>
      <c r="DZ367" s="113"/>
      <c r="EA367" s="113"/>
      <c r="EB367" s="113"/>
      <c r="EC367" s="113"/>
      <c r="ED367" s="113"/>
      <c r="EE367" s="113"/>
      <c r="EF367" s="113"/>
      <c r="EG367" s="113"/>
      <c r="EH367" s="113"/>
      <c r="EI367" s="113"/>
      <c r="EJ367" s="113"/>
      <c r="EK367" s="113"/>
      <c r="EL367" s="113"/>
      <c r="EM367" s="113"/>
    </row>
    <row r="368" spans="1:143" s="6" customFormat="1" ht="12.75" customHeight="1">
      <c r="A368" s="2">
        <v>86</v>
      </c>
      <c r="B368" s="1" t="s">
        <v>1172</v>
      </c>
      <c r="C368" s="2" t="s">
        <v>1748</v>
      </c>
      <c r="D368" s="221" t="s">
        <v>1773</v>
      </c>
      <c r="E368" s="221" t="s">
        <v>2907</v>
      </c>
      <c r="F368" s="2"/>
      <c r="G368" s="2"/>
      <c r="H368" s="108">
        <v>9835.22</v>
      </c>
      <c r="I368" s="2" t="s">
        <v>47</v>
      </c>
      <c r="J368" s="144"/>
      <c r="K368" s="2" t="s">
        <v>821</v>
      </c>
      <c r="L368" s="2" t="s">
        <v>2925</v>
      </c>
      <c r="M368" s="2" t="s">
        <v>848</v>
      </c>
      <c r="N368" s="2" t="s">
        <v>2029</v>
      </c>
      <c r="O368" s="2" t="s">
        <v>1176</v>
      </c>
      <c r="P368" s="2"/>
      <c r="Q368" s="2" t="s">
        <v>3063</v>
      </c>
      <c r="R368" s="2" t="s">
        <v>2012</v>
      </c>
      <c r="S368" s="2" t="s">
        <v>2012</v>
      </c>
      <c r="T368" s="2" t="s">
        <v>2012</v>
      </c>
      <c r="U368" s="2" t="s">
        <v>2012</v>
      </c>
      <c r="V368" s="2" t="s">
        <v>2012</v>
      </c>
      <c r="W368" s="459">
        <v>92</v>
      </c>
      <c r="X368" s="12"/>
      <c r="Y368" s="12"/>
      <c r="Z368" s="12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  <c r="AL368" s="113"/>
      <c r="AM368" s="113"/>
      <c r="AN368" s="113"/>
      <c r="AO368" s="113"/>
      <c r="AP368" s="113"/>
      <c r="AQ368" s="113"/>
      <c r="AR368" s="113"/>
      <c r="AS368" s="113"/>
      <c r="AT368" s="113"/>
      <c r="AU368" s="113"/>
      <c r="AV368" s="113"/>
      <c r="AW368" s="113"/>
      <c r="AX368" s="113"/>
      <c r="AY368" s="113"/>
      <c r="AZ368" s="113"/>
      <c r="BA368" s="113"/>
      <c r="BB368" s="113"/>
      <c r="BC368" s="113"/>
      <c r="BD368" s="113"/>
      <c r="BE368" s="113"/>
      <c r="BF368" s="113"/>
      <c r="BG368" s="113"/>
      <c r="BH368" s="113"/>
      <c r="BI368" s="113"/>
      <c r="BJ368" s="113"/>
      <c r="BK368" s="113"/>
      <c r="BL368" s="113"/>
      <c r="BM368" s="113"/>
      <c r="BN368" s="113"/>
      <c r="BO368" s="113"/>
      <c r="BP368" s="113"/>
      <c r="BQ368" s="113"/>
      <c r="BR368" s="113"/>
      <c r="BS368" s="113"/>
      <c r="BT368" s="113"/>
      <c r="BU368" s="113"/>
      <c r="BV368" s="113"/>
      <c r="BW368" s="113"/>
      <c r="BX368" s="113"/>
      <c r="BY368" s="113"/>
      <c r="BZ368" s="113"/>
      <c r="CA368" s="113"/>
      <c r="CB368" s="113"/>
      <c r="CC368" s="113"/>
      <c r="CD368" s="113"/>
      <c r="CE368" s="113"/>
      <c r="CF368" s="113"/>
      <c r="CG368" s="113"/>
      <c r="CH368" s="113"/>
      <c r="CI368" s="113"/>
      <c r="CJ368" s="113"/>
      <c r="CK368" s="113"/>
      <c r="CL368" s="113"/>
      <c r="CM368" s="113"/>
      <c r="CN368" s="113"/>
      <c r="CO368" s="113"/>
      <c r="CP368" s="113"/>
      <c r="CQ368" s="113"/>
      <c r="CR368" s="113"/>
      <c r="CS368" s="113"/>
      <c r="CT368" s="113"/>
      <c r="CU368" s="113"/>
      <c r="CV368" s="113"/>
      <c r="CW368" s="113"/>
      <c r="CX368" s="113"/>
      <c r="CY368" s="113"/>
      <c r="CZ368" s="113"/>
      <c r="DA368" s="113"/>
      <c r="DB368" s="113"/>
      <c r="DC368" s="113"/>
      <c r="DD368" s="113"/>
      <c r="DE368" s="113"/>
      <c r="DF368" s="113"/>
      <c r="DG368" s="113"/>
      <c r="DH368" s="113"/>
      <c r="DI368" s="113"/>
      <c r="DJ368" s="113"/>
      <c r="DK368" s="113"/>
      <c r="DL368" s="113"/>
      <c r="DM368" s="113"/>
      <c r="DN368" s="113"/>
      <c r="DO368" s="113"/>
      <c r="DP368" s="113"/>
      <c r="DQ368" s="113"/>
      <c r="DR368" s="113"/>
      <c r="DS368" s="113"/>
      <c r="DT368" s="113"/>
      <c r="DU368" s="113"/>
      <c r="DV368" s="113"/>
      <c r="DW368" s="113"/>
      <c r="DX368" s="113"/>
      <c r="DY368" s="113"/>
      <c r="DZ368" s="113"/>
      <c r="EA368" s="113"/>
      <c r="EB368" s="113"/>
      <c r="EC368" s="113"/>
      <c r="ED368" s="113"/>
      <c r="EE368" s="113"/>
      <c r="EF368" s="113"/>
      <c r="EG368" s="113"/>
      <c r="EH368" s="113"/>
      <c r="EI368" s="113"/>
      <c r="EJ368" s="113"/>
      <c r="EK368" s="113"/>
      <c r="EL368" s="113"/>
      <c r="EM368" s="113"/>
    </row>
    <row r="369" spans="1:143" s="6" customFormat="1" ht="12.75" customHeight="1">
      <c r="A369" s="2">
        <v>87</v>
      </c>
      <c r="B369" s="1" t="s">
        <v>1172</v>
      </c>
      <c r="C369" s="2" t="s">
        <v>550</v>
      </c>
      <c r="D369" s="221" t="s">
        <v>1773</v>
      </c>
      <c r="E369" s="221" t="s">
        <v>2907</v>
      </c>
      <c r="F369" s="2"/>
      <c r="G369" s="2">
        <v>2008</v>
      </c>
      <c r="H369" s="108">
        <v>32000</v>
      </c>
      <c r="I369" s="2" t="s">
        <v>158</v>
      </c>
      <c r="J369" s="144"/>
      <c r="K369" s="2" t="s">
        <v>551</v>
      </c>
      <c r="L369" s="2" t="s">
        <v>2925</v>
      </c>
      <c r="M369" s="2" t="s">
        <v>848</v>
      </c>
      <c r="N369" s="2" t="s">
        <v>2029</v>
      </c>
      <c r="O369" s="2" t="s">
        <v>1176</v>
      </c>
      <c r="P369" s="2"/>
      <c r="Q369" s="2" t="s">
        <v>2011</v>
      </c>
      <c r="R369" s="2" t="s">
        <v>2012</v>
      </c>
      <c r="S369" s="2" t="s">
        <v>2012</v>
      </c>
      <c r="T369" s="2" t="s">
        <v>2012</v>
      </c>
      <c r="U369" s="2" t="s">
        <v>2012</v>
      </c>
      <c r="V369" s="2" t="s">
        <v>2012</v>
      </c>
      <c r="W369" s="459">
        <v>24</v>
      </c>
      <c r="X369" s="12"/>
      <c r="Y369" s="12"/>
      <c r="Z369" s="12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  <c r="AL369" s="113"/>
      <c r="AM369" s="113"/>
      <c r="AN369" s="113"/>
      <c r="AO369" s="113"/>
      <c r="AP369" s="113"/>
      <c r="AQ369" s="113"/>
      <c r="AR369" s="113"/>
      <c r="AS369" s="113"/>
      <c r="AT369" s="113"/>
      <c r="AU369" s="113"/>
      <c r="AV369" s="113"/>
      <c r="AW369" s="113"/>
      <c r="AX369" s="113"/>
      <c r="AY369" s="113"/>
      <c r="AZ369" s="113"/>
      <c r="BA369" s="113"/>
      <c r="BB369" s="113"/>
      <c r="BC369" s="113"/>
      <c r="BD369" s="113"/>
      <c r="BE369" s="113"/>
      <c r="BF369" s="113"/>
      <c r="BG369" s="113"/>
      <c r="BH369" s="113"/>
      <c r="BI369" s="113"/>
      <c r="BJ369" s="113"/>
      <c r="BK369" s="113"/>
      <c r="BL369" s="113"/>
      <c r="BM369" s="113"/>
      <c r="BN369" s="113"/>
      <c r="BO369" s="113"/>
      <c r="BP369" s="113"/>
      <c r="BQ369" s="113"/>
      <c r="BR369" s="113"/>
      <c r="BS369" s="113"/>
      <c r="BT369" s="113"/>
      <c r="BU369" s="113"/>
      <c r="BV369" s="113"/>
      <c r="BW369" s="113"/>
      <c r="BX369" s="113"/>
      <c r="BY369" s="113"/>
      <c r="BZ369" s="113"/>
      <c r="CA369" s="113"/>
      <c r="CB369" s="113"/>
      <c r="CC369" s="113"/>
      <c r="CD369" s="113"/>
      <c r="CE369" s="113"/>
      <c r="CF369" s="113"/>
      <c r="CG369" s="113"/>
      <c r="CH369" s="113"/>
      <c r="CI369" s="113"/>
      <c r="CJ369" s="113"/>
      <c r="CK369" s="113"/>
      <c r="CL369" s="113"/>
      <c r="CM369" s="113"/>
      <c r="CN369" s="113"/>
      <c r="CO369" s="113"/>
      <c r="CP369" s="113"/>
      <c r="CQ369" s="113"/>
      <c r="CR369" s="113"/>
      <c r="CS369" s="113"/>
      <c r="CT369" s="113"/>
      <c r="CU369" s="113"/>
      <c r="CV369" s="113"/>
      <c r="CW369" s="113"/>
      <c r="CX369" s="113"/>
      <c r="CY369" s="113"/>
      <c r="CZ369" s="113"/>
      <c r="DA369" s="113"/>
      <c r="DB369" s="113"/>
      <c r="DC369" s="113"/>
      <c r="DD369" s="113"/>
      <c r="DE369" s="113"/>
      <c r="DF369" s="113"/>
      <c r="DG369" s="113"/>
      <c r="DH369" s="113"/>
      <c r="DI369" s="113"/>
      <c r="DJ369" s="113"/>
      <c r="DK369" s="113"/>
      <c r="DL369" s="113"/>
      <c r="DM369" s="113"/>
      <c r="DN369" s="113"/>
      <c r="DO369" s="113"/>
      <c r="DP369" s="113"/>
      <c r="DQ369" s="113"/>
      <c r="DR369" s="113"/>
      <c r="DS369" s="113"/>
      <c r="DT369" s="113"/>
      <c r="DU369" s="113"/>
      <c r="DV369" s="113"/>
      <c r="DW369" s="113"/>
      <c r="DX369" s="113"/>
      <c r="DY369" s="113"/>
      <c r="DZ369" s="113"/>
      <c r="EA369" s="113"/>
      <c r="EB369" s="113"/>
      <c r="EC369" s="113"/>
      <c r="ED369" s="113"/>
      <c r="EE369" s="113"/>
      <c r="EF369" s="113"/>
      <c r="EG369" s="113"/>
      <c r="EH369" s="113"/>
      <c r="EI369" s="113"/>
      <c r="EJ369" s="113"/>
      <c r="EK369" s="113"/>
      <c r="EL369" s="113"/>
      <c r="EM369" s="113"/>
    </row>
    <row r="370" spans="1:136" s="6" customFormat="1" ht="12.75" customHeight="1">
      <c r="A370" s="2">
        <v>88</v>
      </c>
      <c r="B370" s="1" t="s">
        <v>1172</v>
      </c>
      <c r="C370" s="2" t="s">
        <v>552</v>
      </c>
      <c r="D370" s="221" t="s">
        <v>1773</v>
      </c>
      <c r="E370" s="221" t="s">
        <v>2907</v>
      </c>
      <c r="F370" s="2"/>
      <c r="G370" s="2">
        <v>1945</v>
      </c>
      <c r="H370" s="108">
        <v>105000</v>
      </c>
      <c r="I370" s="2" t="s">
        <v>158</v>
      </c>
      <c r="J370" s="144"/>
      <c r="K370" s="2" t="s">
        <v>1174</v>
      </c>
      <c r="L370" s="2" t="s">
        <v>2925</v>
      </c>
      <c r="M370" s="2" t="s">
        <v>848</v>
      </c>
      <c r="N370" s="2" t="s">
        <v>2029</v>
      </c>
      <c r="O370" s="2" t="s">
        <v>2324</v>
      </c>
      <c r="P370" s="2"/>
      <c r="Q370" s="2" t="s">
        <v>2011</v>
      </c>
      <c r="R370" s="2" t="s">
        <v>2012</v>
      </c>
      <c r="S370" s="2" t="s">
        <v>2012</v>
      </c>
      <c r="T370" s="2" t="s">
        <v>2012</v>
      </c>
      <c r="U370" s="2" t="s">
        <v>2012</v>
      </c>
      <c r="V370" s="2" t="s">
        <v>2012</v>
      </c>
      <c r="W370" s="459">
        <v>65</v>
      </c>
      <c r="X370" s="12"/>
      <c r="Y370" s="12"/>
      <c r="Z370" s="12"/>
      <c r="CC370" s="113"/>
      <c r="CD370" s="113"/>
      <c r="CE370" s="113"/>
      <c r="CF370" s="113"/>
      <c r="CG370" s="113"/>
      <c r="CH370" s="113"/>
      <c r="CI370" s="113"/>
      <c r="CJ370" s="113"/>
      <c r="CK370" s="113"/>
      <c r="CL370" s="113"/>
      <c r="CM370" s="113"/>
      <c r="CN370" s="113"/>
      <c r="CO370" s="113"/>
      <c r="CP370" s="113"/>
      <c r="CQ370" s="113"/>
      <c r="CR370" s="113"/>
      <c r="CS370" s="113"/>
      <c r="CT370" s="113"/>
      <c r="CU370" s="113"/>
      <c r="CV370" s="113"/>
      <c r="CW370" s="113"/>
      <c r="CX370" s="113"/>
      <c r="CY370" s="113"/>
      <c r="CZ370" s="113"/>
      <c r="DA370" s="113"/>
      <c r="DB370" s="113"/>
      <c r="DC370" s="113"/>
      <c r="DD370" s="113"/>
      <c r="DE370" s="113"/>
      <c r="DF370" s="113"/>
      <c r="DG370" s="113"/>
      <c r="DH370" s="113"/>
      <c r="DI370" s="113"/>
      <c r="DJ370" s="113"/>
      <c r="DK370" s="113"/>
      <c r="DL370" s="113"/>
      <c r="DM370" s="113"/>
      <c r="DN370" s="113"/>
      <c r="DO370" s="113"/>
      <c r="DP370" s="113"/>
      <c r="DQ370" s="113"/>
      <c r="DR370" s="113"/>
      <c r="DS370" s="113"/>
      <c r="DT370" s="113"/>
      <c r="DU370" s="113"/>
      <c r="DV370" s="113"/>
      <c r="DW370" s="113"/>
      <c r="DX370" s="113"/>
      <c r="DY370" s="113"/>
      <c r="DZ370" s="113"/>
      <c r="EA370" s="113"/>
      <c r="EB370" s="113"/>
      <c r="EC370" s="113"/>
      <c r="ED370" s="113"/>
      <c r="EE370" s="113"/>
      <c r="EF370" s="113"/>
    </row>
    <row r="371" spans="1:136" s="6" customFormat="1" ht="12.75" customHeight="1">
      <c r="A371" s="2">
        <v>89</v>
      </c>
      <c r="B371" s="1" t="s">
        <v>1172</v>
      </c>
      <c r="C371" s="2" t="s">
        <v>2332</v>
      </c>
      <c r="D371" s="221" t="s">
        <v>1773</v>
      </c>
      <c r="E371" s="221" t="s">
        <v>2907</v>
      </c>
      <c r="F371" s="2"/>
      <c r="G371" s="2">
        <v>1945</v>
      </c>
      <c r="H371" s="108">
        <v>1691.25</v>
      </c>
      <c r="I371" s="2" t="s">
        <v>47</v>
      </c>
      <c r="J371" s="144"/>
      <c r="K371" s="2" t="s">
        <v>544</v>
      </c>
      <c r="L371" s="2" t="s">
        <v>2925</v>
      </c>
      <c r="M371" s="2" t="s">
        <v>848</v>
      </c>
      <c r="N371" s="2" t="s">
        <v>2029</v>
      </c>
      <c r="O371" s="2" t="s">
        <v>2322</v>
      </c>
      <c r="P371" s="2"/>
      <c r="Q371" s="2" t="s">
        <v>3880</v>
      </c>
      <c r="R371" s="2" t="s">
        <v>2012</v>
      </c>
      <c r="S371" s="2" t="s">
        <v>2012</v>
      </c>
      <c r="T371" s="2" t="s">
        <v>2012</v>
      </c>
      <c r="U371" s="2" t="s">
        <v>2012</v>
      </c>
      <c r="V371" s="2" t="s">
        <v>2012</v>
      </c>
      <c r="W371" s="459"/>
      <c r="X371" s="12"/>
      <c r="Y371" s="12"/>
      <c r="Z371" s="12"/>
      <c r="CC371" s="113"/>
      <c r="CD371" s="113"/>
      <c r="CE371" s="113"/>
      <c r="CF371" s="113"/>
      <c r="CG371" s="113"/>
      <c r="CH371" s="113"/>
      <c r="CI371" s="113"/>
      <c r="CJ371" s="113"/>
      <c r="CK371" s="113"/>
      <c r="CL371" s="113"/>
      <c r="CM371" s="113"/>
      <c r="CN371" s="113"/>
      <c r="CO371" s="113"/>
      <c r="CP371" s="113"/>
      <c r="CQ371" s="113"/>
      <c r="CR371" s="113"/>
      <c r="CS371" s="113"/>
      <c r="CT371" s="113"/>
      <c r="CU371" s="113"/>
      <c r="CV371" s="113"/>
      <c r="CW371" s="113"/>
      <c r="CX371" s="113"/>
      <c r="CY371" s="113"/>
      <c r="CZ371" s="113"/>
      <c r="DA371" s="113"/>
      <c r="DB371" s="113"/>
      <c r="DC371" s="113"/>
      <c r="DD371" s="113"/>
      <c r="DE371" s="113"/>
      <c r="DF371" s="113"/>
      <c r="DG371" s="113"/>
      <c r="DH371" s="113"/>
      <c r="DI371" s="113"/>
      <c r="DJ371" s="113"/>
      <c r="DK371" s="113"/>
      <c r="DL371" s="113"/>
      <c r="DM371" s="113"/>
      <c r="DN371" s="113"/>
      <c r="DO371" s="113"/>
      <c r="DP371" s="113"/>
      <c r="DQ371" s="113"/>
      <c r="DR371" s="113"/>
      <c r="DS371" s="113"/>
      <c r="DT371" s="113"/>
      <c r="DU371" s="113"/>
      <c r="DV371" s="113"/>
      <c r="DW371" s="113"/>
      <c r="DX371" s="113"/>
      <c r="DY371" s="113"/>
      <c r="DZ371" s="113"/>
      <c r="EA371" s="113"/>
      <c r="EB371" s="113"/>
      <c r="EC371" s="113"/>
      <c r="ED371" s="113"/>
      <c r="EE371" s="113"/>
      <c r="EF371" s="113"/>
    </row>
    <row r="372" spans="1:136" s="6" customFormat="1" ht="12.75" customHeight="1">
      <c r="A372" s="2">
        <v>90</v>
      </c>
      <c r="B372" s="1" t="s">
        <v>3096</v>
      </c>
      <c r="C372" s="2" t="s">
        <v>1748</v>
      </c>
      <c r="D372" s="221" t="s">
        <v>1773</v>
      </c>
      <c r="E372" s="221" t="s">
        <v>2907</v>
      </c>
      <c r="F372" s="2"/>
      <c r="G372" s="2">
        <v>2015</v>
      </c>
      <c r="H372" s="108">
        <v>1200</v>
      </c>
      <c r="I372" s="2" t="s">
        <v>47</v>
      </c>
      <c r="J372" s="144"/>
      <c r="K372" s="2" t="s">
        <v>3401</v>
      </c>
      <c r="L372" s="2" t="s">
        <v>2925</v>
      </c>
      <c r="M372" s="2" t="s">
        <v>848</v>
      </c>
      <c r="N372" s="2" t="s">
        <v>2029</v>
      </c>
      <c r="O372" s="2" t="s">
        <v>2322</v>
      </c>
      <c r="P372" s="2"/>
      <c r="Q372" s="2" t="s">
        <v>2011</v>
      </c>
      <c r="R372" s="2" t="s">
        <v>2012</v>
      </c>
      <c r="S372" s="2" t="s">
        <v>2012</v>
      </c>
      <c r="T372" s="2" t="s">
        <v>2012</v>
      </c>
      <c r="U372" s="2" t="s">
        <v>2012</v>
      </c>
      <c r="V372" s="2" t="s">
        <v>2012</v>
      </c>
      <c r="W372" s="459"/>
      <c r="X372" s="12"/>
      <c r="Y372" s="12"/>
      <c r="Z372" s="12"/>
      <c r="CC372" s="113"/>
      <c r="CD372" s="113"/>
      <c r="CE372" s="113"/>
      <c r="CF372" s="113"/>
      <c r="CG372" s="113"/>
      <c r="CH372" s="113"/>
      <c r="CI372" s="113"/>
      <c r="CJ372" s="113"/>
      <c r="CK372" s="113"/>
      <c r="CL372" s="113"/>
      <c r="CM372" s="113"/>
      <c r="CN372" s="113"/>
      <c r="CO372" s="113"/>
      <c r="CP372" s="113"/>
      <c r="CQ372" s="113"/>
      <c r="CR372" s="113"/>
      <c r="CS372" s="113"/>
      <c r="CT372" s="113"/>
      <c r="CU372" s="113"/>
      <c r="CV372" s="113"/>
      <c r="CW372" s="113"/>
      <c r="CX372" s="113"/>
      <c r="CY372" s="113"/>
      <c r="CZ372" s="113"/>
      <c r="DA372" s="113"/>
      <c r="DB372" s="113"/>
      <c r="DC372" s="113"/>
      <c r="DD372" s="113"/>
      <c r="DE372" s="113"/>
      <c r="DF372" s="113"/>
      <c r="DG372" s="113"/>
      <c r="DH372" s="113"/>
      <c r="DI372" s="113"/>
      <c r="DJ372" s="113"/>
      <c r="DK372" s="113"/>
      <c r="DL372" s="113"/>
      <c r="DM372" s="113"/>
      <c r="DN372" s="113"/>
      <c r="DO372" s="113"/>
      <c r="DP372" s="113"/>
      <c r="DQ372" s="113"/>
      <c r="DR372" s="113"/>
      <c r="DS372" s="113"/>
      <c r="DT372" s="113"/>
      <c r="DU372" s="113"/>
      <c r="DV372" s="113"/>
      <c r="DW372" s="113"/>
      <c r="DX372" s="113"/>
      <c r="DY372" s="113"/>
      <c r="DZ372" s="113"/>
      <c r="EA372" s="113"/>
      <c r="EB372" s="113"/>
      <c r="EC372" s="113"/>
      <c r="ED372" s="113"/>
      <c r="EE372" s="113"/>
      <c r="EF372" s="113"/>
    </row>
    <row r="373" spans="1:136" s="6" customFormat="1" ht="12.75" customHeight="1">
      <c r="A373" s="2">
        <v>91</v>
      </c>
      <c r="B373" s="1" t="s">
        <v>3096</v>
      </c>
      <c r="C373" s="2" t="s">
        <v>1748</v>
      </c>
      <c r="D373" s="221" t="s">
        <v>1773</v>
      </c>
      <c r="E373" s="221" t="s">
        <v>2907</v>
      </c>
      <c r="F373" s="2"/>
      <c r="G373" s="2">
        <v>2014</v>
      </c>
      <c r="H373" s="108">
        <v>13953</v>
      </c>
      <c r="I373" s="2" t="s">
        <v>47</v>
      </c>
      <c r="J373" s="144"/>
      <c r="K373" s="2" t="s">
        <v>656</v>
      </c>
      <c r="L373" s="2" t="s">
        <v>2925</v>
      </c>
      <c r="M373" s="2" t="s">
        <v>848</v>
      </c>
      <c r="N373" s="2" t="s">
        <v>2029</v>
      </c>
      <c r="O373" s="2" t="s">
        <v>3896</v>
      </c>
      <c r="P373" s="2"/>
      <c r="Q373" s="2" t="s">
        <v>3880</v>
      </c>
      <c r="R373" s="2" t="s">
        <v>2012</v>
      </c>
      <c r="S373" s="2" t="s">
        <v>2012</v>
      </c>
      <c r="T373" s="2" t="s">
        <v>2012</v>
      </c>
      <c r="U373" s="2" t="s">
        <v>2012</v>
      </c>
      <c r="V373" s="2" t="s">
        <v>2012</v>
      </c>
      <c r="W373" s="459">
        <v>45</v>
      </c>
      <c r="X373" s="12"/>
      <c r="Y373" s="12"/>
      <c r="Z373" s="12"/>
      <c r="CC373" s="113"/>
      <c r="CD373" s="113"/>
      <c r="CE373" s="113"/>
      <c r="CF373" s="113"/>
      <c r="CG373" s="113"/>
      <c r="CH373" s="113"/>
      <c r="CI373" s="113"/>
      <c r="CJ373" s="113"/>
      <c r="CK373" s="113"/>
      <c r="CL373" s="113"/>
      <c r="CM373" s="113"/>
      <c r="CN373" s="113"/>
      <c r="CO373" s="113"/>
      <c r="CP373" s="113"/>
      <c r="CQ373" s="113"/>
      <c r="CR373" s="113"/>
      <c r="CS373" s="113"/>
      <c r="CT373" s="113"/>
      <c r="CU373" s="113"/>
      <c r="CV373" s="113"/>
      <c r="CW373" s="113"/>
      <c r="CX373" s="113"/>
      <c r="CY373" s="113"/>
      <c r="CZ373" s="113"/>
      <c r="DA373" s="113"/>
      <c r="DB373" s="113"/>
      <c r="DC373" s="113"/>
      <c r="DD373" s="113"/>
      <c r="DE373" s="113"/>
      <c r="DF373" s="113"/>
      <c r="DG373" s="113"/>
      <c r="DH373" s="113"/>
      <c r="DI373" s="113"/>
      <c r="DJ373" s="113"/>
      <c r="DK373" s="113"/>
      <c r="DL373" s="113"/>
      <c r="DM373" s="113"/>
      <c r="DN373" s="113"/>
      <c r="DO373" s="113"/>
      <c r="DP373" s="113"/>
      <c r="DQ373" s="113"/>
      <c r="DR373" s="113"/>
      <c r="DS373" s="113"/>
      <c r="DT373" s="113"/>
      <c r="DU373" s="113"/>
      <c r="DV373" s="113"/>
      <c r="DW373" s="113"/>
      <c r="DX373" s="113"/>
      <c r="DY373" s="113"/>
      <c r="DZ373" s="113"/>
      <c r="EA373" s="113"/>
      <c r="EB373" s="113"/>
      <c r="EC373" s="113"/>
      <c r="ED373" s="113"/>
      <c r="EE373" s="113"/>
      <c r="EF373" s="113"/>
    </row>
    <row r="374" spans="1:136" s="6" customFormat="1" ht="12.75" customHeight="1">
      <c r="A374" s="2">
        <v>92</v>
      </c>
      <c r="B374" s="1" t="s">
        <v>3096</v>
      </c>
      <c r="C374" s="2" t="s">
        <v>1748</v>
      </c>
      <c r="D374" s="221" t="s">
        <v>1773</v>
      </c>
      <c r="E374" s="221" t="s">
        <v>2907</v>
      </c>
      <c r="F374" s="2"/>
      <c r="G374" s="2">
        <v>2014</v>
      </c>
      <c r="H374" s="108">
        <v>10099</v>
      </c>
      <c r="I374" s="2" t="s">
        <v>47</v>
      </c>
      <c r="J374" s="144"/>
      <c r="K374" s="2" t="s">
        <v>653</v>
      </c>
      <c r="L374" s="2" t="s">
        <v>2925</v>
      </c>
      <c r="M374" s="2" t="s">
        <v>848</v>
      </c>
      <c r="N374" s="2" t="s">
        <v>2029</v>
      </c>
      <c r="O374" s="2" t="s">
        <v>1736</v>
      </c>
      <c r="P374" s="2"/>
      <c r="Q374" s="2" t="s">
        <v>3062</v>
      </c>
      <c r="R374" s="2" t="s">
        <v>2012</v>
      </c>
      <c r="S374" s="2" t="s">
        <v>2012</v>
      </c>
      <c r="T374" s="2" t="s">
        <v>2012</v>
      </c>
      <c r="U374" s="2" t="s">
        <v>2012</v>
      </c>
      <c r="V374" s="2" t="s">
        <v>2012</v>
      </c>
      <c r="W374" s="459">
        <v>38</v>
      </c>
      <c r="X374" s="12"/>
      <c r="Y374" s="12"/>
      <c r="Z374" s="12"/>
      <c r="CC374" s="113"/>
      <c r="CD374" s="113"/>
      <c r="CE374" s="113"/>
      <c r="CF374" s="113"/>
      <c r="CG374" s="113"/>
      <c r="CH374" s="113"/>
      <c r="CI374" s="113"/>
      <c r="CJ374" s="113"/>
      <c r="CK374" s="113"/>
      <c r="CL374" s="113"/>
      <c r="CM374" s="113"/>
      <c r="CN374" s="113"/>
      <c r="CO374" s="113"/>
      <c r="CP374" s="113"/>
      <c r="CQ374" s="113"/>
      <c r="CR374" s="113"/>
      <c r="CS374" s="113"/>
      <c r="CT374" s="113"/>
      <c r="CU374" s="113"/>
      <c r="CV374" s="113"/>
      <c r="CW374" s="113"/>
      <c r="CX374" s="113"/>
      <c r="CY374" s="113"/>
      <c r="CZ374" s="113"/>
      <c r="DA374" s="113"/>
      <c r="DB374" s="113"/>
      <c r="DC374" s="113"/>
      <c r="DD374" s="113"/>
      <c r="DE374" s="113"/>
      <c r="DF374" s="113"/>
      <c r="DG374" s="113"/>
      <c r="DH374" s="113"/>
      <c r="DI374" s="113"/>
      <c r="DJ374" s="113"/>
      <c r="DK374" s="113"/>
      <c r="DL374" s="113"/>
      <c r="DM374" s="113"/>
      <c r="DN374" s="113"/>
      <c r="DO374" s="113"/>
      <c r="DP374" s="113"/>
      <c r="DQ374" s="113"/>
      <c r="DR374" s="113"/>
      <c r="DS374" s="113"/>
      <c r="DT374" s="113"/>
      <c r="DU374" s="113"/>
      <c r="DV374" s="113"/>
      <c r="DW374" s="113"/>
      <c r="DX374" s="113"/>
      <c r="DY374" s="113"/>
      <c r="DZ374" s="113"/>
      <c r="EA374" s="113"/>
      <c r="EB374" s="113"/>
      <c r="EC374" s="113"/>
      <c r="ED374" s="113"/>
      <c r="EE374" s="113"/>
      <c r="EF374" s="113"/>
    </row>
    <row r="375" spans="1:136" s="6" customFormat="1" ht="12.75" customHeight="1">
      <c r="A375" s="2">
        <v>93</v>
      </c>
      <c r="B375" s="1" t="s">
        <v>3096</v>
      </c>
      <c r="C375" s="2" t="s">
        <v>1748</v>
      </c>
      <c r="D375" s="221" t="s">
        <v>1773</v>
      </c>
      <c r="E375" s="221" t="s">
        <v>2907</v>
      </c>
      <c r="F375" s="2"/>
      <c r="G375" s="2">
        <v>2015</v>
      </c>
      <c r="H375" s="108">
        <v>4032</v>
      </c>
      <c r="I375" s="2" t="s">
        <v>47</v>
      </c>
      <c r="J375" s="144"/>
      <c r="K375" s="2" t="s">
        <v>3402</v>
      </c>
      <c r="L375" s="2" t="s">
        <v>2925</v>
      </c>
      <c r="M375" s="2" t="s">
        <v>848</v>
      </c>
      <c r="N375" s="2" t="s">
        <v>2029</v>
      </c>
      <c r="O375" s="2"/>
      <c r="P375" s="2"/>
      <c r="Q375" s="2" t="s">
        <v>2011</v>
      </c>
      <c r="R375" s="2" t="s">
        <v>2012</v>
      </c>
      <c r="S375" s="2" t="s">
        <v>2012</v>
      </c>
      <c r="T375" s="2" t="s">
        <v>2012</v>
      </c>
      <c r="U375" s="2" t="s">
        <v>2012</v>
      </c>
      <c r="V375" s="2" t="s">
        <v>2012</v>
      </c>
      <c r="W375" s="459"/>
      <c r="X375" s="12"/>
      <c r="Y375" s="12"/>
      <c r="Z375" s="12"/>
      <c r="CC375" s="113"/>
      <c r="CD375" s="113"/>
      <c r="CE375" s="113"/>
      <c r="CF375" s="113"/>
      <c r="CG375" s="113"/>
      <c r="CH375" s="113"/>
      <c r="CI375" s="113"/>
      <c r="CJ375" s="113"/>
      <c r="CK375" s="113"/>
      <c r="CL375" s="113"/>
      <c r="CM375" s="113"/>
      <c r="CN375" s="113"/>
      <c r="CO375" s="113"/>
      <c r="CP375" s="113"/>
      <c r="CQ375" s="113"/>
      <c r="CR375" s="113"/>
      <c r="CS375" s="113"/>
      <c r="CT375" s="113"/>
      <c r="CU375" s="113"/>
      <c r="CV375" s="113"/>
      <c r="CW375" s="113"/>
      <c r="CX375" s="113"/>
      <c r="CY375" s="113"/>
      <c r="CZ375" s="113"/>
      <c r="DA375" s="113"/>
      <c r="DB375" s="113"/>
      <c r="DC375" s="113"/>
      <c r="DD375" s="113"/>
      <c r="DE375" s="113"/>
      <c r="DF375" s="113"/>
      <c r="DG375" s="113"/>
      <c r="DH375" s="113"/>
      <c r="DI375" s="113"/>
      <c r="DJ375" s="113"/>
      <c r="DK375" s="113"/>
      <c r="DL375" s="113"/>
      <c r="DM375" s="113"/>
      <c r="DN375" s="113"/>
      <c r="DO375" s="113"/>
      <c r="DP375" s="113"/>
      <c r="DQ375" s="113"/>
      <c r="DR375" s="113"/>
      <c r="DS375" s="113"/>
      <c r="DT375" s="113"/>
      <c r="DU375" s="113"/>
      <c r="DV375" s="113"/>
      <c r="DW375" s="113"/>
      <c r="DX375" s="113"/>
      <c r="DY375" s="113"/>
      <c r="DZ375" s="113"/>
      <c r="EA375" s="113"/>
      <c r="EB375" s="113"/>
      <c r="EC375" s="113"/>
      <c r="ED375" s="113"/>
      <c r="EE375" s="113"/>
      <c r="EF375" s="113"/>
    </row>
    <row r="376" spans="1:136" s="6" customFormat="1" ht="12.75" customHeight="1">
      <c r="A376" s="2">
        <v>94</v>
      </c>
      <c r="B376" s="1" t="s">
        <v>2352</v>
      </c>
      <c r="C376" s="2" t="s">
        <v>2353</v>
      </c>
      <c r="D376" s="221" t="s">
        <v>1773</v>
      </c>
      <c r="E376" s="221" t="s">
        <v>2907</v>
      </c>
      <c r="F376" s="2"/>
      <c r="G376" s="2">
        <v>2012</v>
      </c>
      <c r="H376" s="108">
        <v>34150.84</v>
      </c>
      <c r="I376" s="2" t="s">
        <v>47</v>
      </c>
      <c r="J376" s="144"/>
      <c r="K376" s="2" t="s">
        <v>2354</v>
      </c>
      <c r="L376" s="2" t="s">
        <v>692</v>
      </c>
      <c r="M376" s="2" t="s">
        <v>692</v>
      </c>
      <c r="N376" s="123" t="s">
        <v>3943</v>
      </c>
      <c r="O376" s="2" t="s">
        <v>3897</v>
      </c>
      <c r="P376" s="2"/>
      <c r="Q376" s="2" t="s">
        <v>2011</v>
      </c>
      <c r="R376" s="2" t="s">
        <v>2012</v>
      </c>
      <c r="S376" s="2" t="s">
        <v>2012</v>
      </c>
      <c r="T376" s="2" t="s">
        <v>2012</v>
      </c>
      <c r="U376" s="2" t="s">
        <v>2012</v>
      </c>
      <c r="V376" s="2" t="s">
        <v>2012</v>
      </c>
      <c r="W376" s="459"/>
      <c r="X376" s="12"/>
      <c r="Y376" s="12"/>
      <c r="Z376" s="12"/>
      <c r="CC376" s="113"/>
      <c r="CD376" s="113"/>
      <c r="CE376" s="113"/>
      <c r="CF376" s="113"/>
      <c r="CG376" s="113"/>
      <c r="CH376" s="113"/>
      <c r="CI376" s="113"/>
      <c r="CJ376" s="113"/>
      <c r="CK376" s="113"/>
      <c r="CL376" s="113"/>
      <c r="CM376" s="113"/>
      <c r="CN376" s="113"/>
      <c r="CO376" s="113"/>
      <c r="CP376" s="113"/>
      <c r="CQ376" s="113"/>
      <c r="CR376" s="113"/>
      <c r="CS376" s="113"/>
      <c r="CT376" s="113"/>
      <c r="CU376" s="113"/>
      <c r="CV376" s="113"/>
      <c r="CW376" s="113"/>
      <c r="CX376" s="113"/>
      <c r="CY376" s="113"/>
      <c r="CZ376" s="113"/>
      <c r="DA376" s="113"/>
      <c r="DB376" s="113"/>
      <c r="DC376" s="113"/>
      <c r="DD376" s="113"/>
      <c r="DE376" s="113"/>
      <c r="DF376" s="113"/>
      <c r="DG376" s="113"/>
      <c r="DH376" s="113"/>
      <c r="DI376" s="113"/>
      <c r="DJ376" s="113"/>
      <c r="DK376" s="113"/>
      <c r="DL376" s="113"/>
      <c r="DM376" s="113"/>
      <c r="DN376" s="113"/>
      <c r="DO376" s="113"/>
      <c r="DP376" s="113"/>
      <c r="DQ376" s="113"/>
      <c r="DR376" s="113"/>
      <c r="DS376" s="113"/>
      <c r="DT376" s="113"/>
      <c r="DU376" s="113"/>
      <c r="DV376" s="113"/>
      <c r="DW376" s="113"/>
      <c r="DX376" s="113"/>
      <c r="DY376" s="113"/>
      <c r="DZ376" s="113"/>
      <c r="EA376" s="113"/>
      <c r="EB376" s="113"/>
      <c r="EC376" s="113"/>
      <c r="ED376" s="113"/>
      <c r="EE376" s="113"/>
      <c r="EF376" s="113"/>
    </row>
    <row r="377" spans="1:136" s="6" customFormat="1" ht="12.75" customHeight="1">
      <c r="A377" s="2">
        <v>95</v>
      </c>
      <c r="B377" s="1" t="s">
        <v>5</v>
      </c>
      <c r="C377" s="2"/>
      <c r="D377" s="2" t="s">
        <v>3944</v>
      </c>
      <c r="E377" s="2" t="s">
        <v>3944</v>
      </c>
      <c r="F377" s="2"/>
      <c r="G377" s="2"/>
      <c r="H377" s="108">
        <v>3916.8</v>
      </c>
      <c r="I377" s="2" t="s">
        <v>47</v>
      </c>
      <c r="J377" s="144"/>
      <c r="K377" s="2" t="s">
        <v>6</v>
      </c>
      <c r="L377" s="2" t="s">
        <v>692</v>
      </c>
      <c r="M377" s="2" t="s">
        <v>692</v>
      </c>
      <c r="N377" s="2" t="s">
        <v>692</v>
      </c>
      <c r="O377" s="2" t="s">
        <v>3049</v>
      </c>
      <c r="P377" s="2"/>
      <c r="Q377" s="2" t="s">
        <v>692</v>
      </c>
      <c r="R377" s="2" t="s">
        <v>692</v>
      </c>
      <c r="S377" s="2" t="s">
        <v>692</v>
      </c>
      <c r="T377" s="2" t="s">
        <v>692</v>
      </c>
      <c r="U377" s="2" t="s">
        <v>692</v>
      </c>
      <c r="V377" s="2" t="s">
        <v>692</v>
      </c>
      <c r="W377" s="462"/>
      <c r="X377" s="12"/>
      <c r="Y377" s="12"/>
      <c r="Z377" s="12"/>
      <c r="CC377" s="113"/>
      <c r="CD377" s="113"/>
      <c r="CE377" s="113"/>
      <c r="CF377" s="113"/>
      <c r="CG377" s="113"/>
      <c r="CH377" s="113"/>
      <c r="CI377" s="113"/>
      <c r="CJ377" s="113"/>
      <c r="CK377" s="113"/>
      <c r="CL377" s="113"/>
      <c r="CM377" s="113"/>
      <c r="CN377" s="113"/>
      <c r="CO377" s="113"/>
      <c r="CP377" s="113"/>
      <c r="CQ377" s="113"/>
      <c r="CR377" s="113"/>
      <c r="CS377" s="113"/>
      <c r="CT377" s="113"/>
      <c r="CU377" s="113"/>
      <c r="CV377" s="113"/>
      <c r="CW377" s="113"/>
      <c r="CX377" s="113"/>
      <c r="CY377" s="113"/>
      <c r="CZ377" s="113"/>
      <c r="DA377" s="113"/>
      <c r="DB377" s="113"/>
      <c r="DC377" s="113"/>
      <c r="DD377" s="113"/>
      <c r="DE377" s="113"/>
      <c r="DF377" s="113"/>
      <c r="DG377" s="113"/>
      <c r="DH377" s="113"/>
      <c r="DI377" s="113"/>
      <c r="DJ377" s="113"/>
      <c r="DK377" s="113"/>
      <c r="DL377" s="113"/>
      <c r="DM377" s="113"/>
      <c r="DN377" s="113"/>
      <c r="DO377" s="113"/>
      <c r="DP377" s="113"/>
      <c r="DQ377" s="113"/>
      <c r="DR377" s="113"/>
      <c r="DS377" s="113"/>
      <c r="DT377" s="113"/>
      <c r="DU377" s="113"/>
      <c r="DV377" s="113"/>
      <c r="DW377" s="113"/>
      <c r="DX377" s="113"/>
      <c r="DY377" s="113"/>
      <c r="DZ377" s="113"/>
      <c r="EA377" s="113"/>
      <c r="EB377" s="113"/>
      <c r="EC377" s="113"/>
      <c r="ED377" s="113"/>
      <c r="EE377" s="113"/>
      <c r="EF377" s="113"/>
    </row>
    <row r="378" spans="1:136" s="6" customFormat="1" ht="12.75" customHeight="1">
      <c r="A378" s="2">
        <v>96</v>
      </c>
      <c r="B378" s="1" t="s">
        <v>7</v>
      </c>
      <c r="C378" s="2"/>
      <c r="D378" s="2" t="s">
        <v>3944</v>
      </c>
      <c r="E378" s="2" t="s">
        <v>3944</v>
      </c>
      <c r="F378" s="2"/>
      <c r="G378" s="2"/>
      <c r="H378" s="108">
        <v>8106.47</v>
      </c>
      <c r="I378" s="2" t="s">
        <v>47</v>
      </c>
      <c r="J378" s="144"/>
      <c r="K378" s="2" t="s">
        <v>6</v>
      </c>
      <c r="L378" s="2" t="s">
        <v>692</v>
      </c>
      <c r="M378" s="2" t="s">
        <v>692</v>
      </c>
      <c r="N378" s="2" t="s">
        <v>692</v>
      </c>
      <c r="O378" s="2" t="s">
        <v>3049</v>
      </c>
      <c r="P378" s="2"/>
      <c r="Q378" s="2" t="s">
        <v>692</v>
      </c>
      <c r="R378" s="2" t="s">
        <v>692</v>
      </c>
      <c r="S378" s="2" t="s">
        <v>692</v>
      </c>
      <c r="T378" s="2" t="s">
        <v>692</v>
      </c>
      <c r="U378" s="2" t="s">
        <v>692</v>
      </c>
      <c r="V378" s="2" t="s">
        <v>692</v>
      </c>
      <c r="W378" s="462"/>
      <c r="X378" s="12"/>
      <c r="Y378" s="12"/>
      <c r="Z378" s="12"/>
      <c r="CC378" s="113"/>
      <c r="CD378" s="113"/>
      <c r="CE378" s="113"/>
      <c r="CF378" s="113"/>
      <c r="CG378" s="113"/>
      <c r="CH378" s="113"/>
      <c r="CI378" s="113"/>
      <c r="CJ378" s="113"/>
      <c r="CK378" s="113"/>
      <c r="CL378" s="113"/>
      <c r="CM378" s="113"/>
      <c r="CN378" s="113"/>
      <c r="CO378" s="113"/>
      <c r="CP378" s="113"/>
      <c r="CQ378" s="113"/>
      <c r="CR378" s="113"/>
      <c r="CS378" s="113"/>
      <c r="CT378" s="113"/>
      <c r="CU378" s="113"/>
      <c r="CV378" s="113"/>
      <c r="CW378" s="113"/>
      <c r="CX378" s="113"/>
      <c r="CY378" s="113"/>
      <c r="CZ378" s="113"/>
      <c r="DA378" s="113"/>
      <c r="DB378" s="113"/>
      <c r="DC378" s="113"/>
      <c r="DD378" s="113"/>
      <c r="DE378" s="113"/>
      <c r="DF378" s="113"/>
      <c r="DG378" s="113"/>
      <c r="DH378" s="113"/>
      <c r="DI378" s="113"/>
      <c r="DJ378" s="113"/>
      <c r="DK378" s="113"/>
      <c r="DL378" s="113"/>
      <c r="DM378" s="113"/>
      <c r="DN378" s="113"/>
      <c r="DO378" s="113"/>
      <c r="DP378" s="113"/>
      <c r="DQ378" s="113"/>
      <c r="DR378" s="113"/>
      <c r="DS378" s="113"/>
      <c r="DT378" s="113"/>
      <c r="DU378" s="113"/>
      <c r="DV378" s="113"/>
      <c r="DW378" s="113"/>
      <c r="DX378" s="113"/>
      <c r="DY378" s="113"/>
      <c r="DZ378" s="113"/>
      <c r="EA378" s="113"/>
      <c r="EB378" s="113"/>
      <c r="EC378" s="113"/>
      <c r="ED378" s="113"/>
      <c r="EE378" s="113"/>
      <c r="EF378" s="113"/>
    </row>
    <row r="379" spans="1:136" s="6" customFormat="1" ht="12.75" customHeight="1">
      <c r="A379" s="2">
        <v>97</v>
      </c>
      <c r="B379" s="1" t="s">
        <v>3898</v>
      </c>
      <c r="C379" s="2"/>
      <c r="D379" s="2" t="s">
        <v>3944</v>
      </c>
      <c r="E379" s="2" t="s">
        <v>3944</v>
      </c>
      <c r="F379" s="2"/>
      <c r="G379" s="2"/>
      <c r="H379" s="108">
        <v>10826.68</v>
      </c>
      <c r="I379" s="2" t="s">
        <v>47</v>
      </c>
      <c r="J379" s="144"/>
      <c r="K379" s="2" t="s">
        <v>6</v>
      </c>
      <c r="L379" s="2" t="s">
        <v>692</v>
      </c>
      <c r="M379" s="2" t="s">
        <v>692</v>
      </c>
      <c r="N379" s="2" t="s">
        <v>692</v>
      </c>
      <c r="O379" s="1"/>
      <c r="P379" s="1"/>
      <c r="Q379" s="2" t="s">
        <v>692</v>
      </c>
      <c r="R379" s="2" t="s">
        <v>692</v>
      </c>
      <c r="S379" s="2" t="s">
        <v>692</v>
      </c>
      <c r="T379" s="2" t="s">
        <v>692</v>
      </c>
      <c r="U379" s="2" t="s">
        <v>692</v>
      </c>
      <c r="V379" s="2" t="s">
        <v>692</v>
      </c>
      <c r="W379" s="463"/>
      <c r="X379" s="147"/>
      <c r="Y379" s="147"/>
      <c r="Z379" s="147"/>
      <c r="CC379" s="113"/>
      <c r="CD379" s="113"/>
      <c r="CE379" s="113"/>
      <c r="CF379" s="113"/>
      <c r="CG379" s="113"/>
      <c r="CH379" s="113"/>
      <c r="CI379" s="113"/>
      <c r="CJ379" s="113"/>
      <c r="CK379" s="113"/>
      <c r="CL379" s="113"/>
      <c r="CM379" s="113"/>
      <c r="CN379" s="113"/>
      <c r="CO379" s="113"/>
      <c r="CP379" s="113"/>
      <c r="CQ379" s="113"/>
      <c r="CR379" s="113"/>
      <c r="CS379" s="113"/>
      <c r="CT379" s="113"/>
      <c r="CU379" s="113"/>
      <c r="CV379" s="113"/>
      <c r="CW379" s="113"/>
      <c r="CX379" s="113"/>
      <c r="CY379" s="113"/>
      <c r="CZ379" s="113"/>
      <c r="DA379" s="113"/>
      <c r="DB379" s="113"/>
      <c r="DC379" s="113"/>
      <c r="DD379" s="113"/>
      <c r="DE379" s="113"/>
      <c r="DF379" s="113"/>
      <c r="DG379" s="113"/>
      <c r="DH379" s="113"/>
      <c r="DI379" s="113"/>
      <c r="DJ379" s="113"/>
      <c r="DK379" s="113"/>
      <c r="DL379" s="113"/>
      <c r="DM379" s="113"/>
      <c r="DN379" s="113"/>
      <c r="DO379" s="113"/>
      <c r="DP379" s="113"/>
      <c r="DQ379" s="113"/>
      <c r="DR379" s="113"/>
      <c r="DS379" s="113"/>
      <c r="DT379" s="113"/>
      <c r="DU379" s="113"/>
      <c r="DV379" s="113"/>
      <c r="DW379" s="113"/>
      <c r="DX379" s="113"/>
      <c r="DY379" s="113"/>
      <c r="DZ379" s="113"/>
      <c r="EA379" s="113"/>
      <c r="EB379" s="113"/>
      <c r="EC379" s="113"/>
      <c r="ED379" s="113"/>
      <c r="EE379" s="113"/>
      <c r="EF379" s="113"/>
    </row>
    <row r="380" spans="1:137" s="59" customFormat="1" ht="12.75">
      <c r="A380" s="717" t="s">
        <v>683</v>
      </c>
      <c r="B380" s="717"/>
      <c r="C380" s="717"/>
      <c r="D380" s="72"/>
      <c r="E380" s="72"/>
      <c r="F380" s="72"/>
      <c r="G380" s="73"/>
      <c r="H380" s="74">
        <f>SUM(H283:H379)</f>
        <v>73894526.04</v>
      </c>
      <c r="I380" s="58"/>
      <c r="J380" s="71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300"/>
    </row>
    <row r="381" spans="1:137" s="12" customFormat="1" ht="12.75">
      <c r="A381" s="716" t="s">
        <v>1756</v>
      </c>
      <c r="B381" s="716"/>
      <c r="C381" s="716"/>
      <c r="D381" s="716"/>
      <c r="E381" s="716"/>
      <c r="F381" s="716"/>
      <c r="G381" s="716"/>
      <c r="H381" s="716"/>
      <c r="I381" s="716"/>
      <c r="J381" s="718"/>
      <c r="K381" s="718"/>
      <c r="L381" s="44"/>
      <c r="M381" s="718"/>
      <c r="N381" s="718"/>
      <c r="O381" s="718"/>
      <c r="P381" s="718"/>
      <c r="Q381" s="44"/>
      <c r="R381" s="718"/>
      <c r="S381" s="718"/>
      <c r="T381" s="718"/>
      <c r="U381" s="718"/>
      <c r="V381" s="44"/>
      <c r="W381" s="44"/>
      <c r="X381" s="44"/>
      <c r="Y381" s="44"/>
      <c r="Z381" s="44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9"/>
    </row>
    <row r="382" spans="1:137" s="12" customFormat="1" ht="38.25">
      <c r="A382" s="2">
        <v>1</v>
      </c>
      <c r="B382" s="10" t="s">
        <v>1963</v>
      </c>
      <c r="C382" s="2" t="s">
        <v>1964</v>
      </c>
      <c r="D382" s="2" t="s">
        <v>1773</v>
      </c>
      <c r="E382" s="2" t="s">
        <v>2907</v>
      </c>
      <c r="F382" s="2" t="s">
        <v>2907</v>
      </c>
      <c r="G382" s="2">
        <v>1899</v>
      </c>
      <c r="H382" s="87">
        <v>448080</v>
      </c>
      <c r="I382" s="2" t="s">
        <v>158</v>
      </c>
      <c r="J382" s="88" t="s">
        <v>2280</v>
      </c>
      <c r="K382" s="2" t="s">
        <v>1965</v>
      </c>
      <c r="L382" s="2" t="s">
        <v>1966</v>
      </c>
      <c r="M382" s="2" t="s">
        <v>2015</v>
      </c>
      <c r="N382" s="2" t="s">
        <v>1967</v>
      </c>
      <c r="O382" s="2"/>
      <c r="P382" s="2" t="s">
        <v>4256</v>
      </c>
      <c r="Q382" s="2" t="s">
        <v>2011</v>
      </c>
      <c r="R382" s="2" t="s">
        <v>4255</v>
      </c>
      <c r="S382" s="2" t="s">
        <v>4255</v>
      </c>
      <c r="T382" s="2" t="s">
        <v>4255</v>
      </c>
      <c r="U382" s="2" t="s">
        <v>2011</v>
      </c>
      <c r="V382" s="2" t="s">
        <v>2011</v>
      </c>
      <c r="W382" s="2">
        <v>111</v>
      </c>
      <c r="X382" s="2">
        <v>4</v>
      </c>
      <c r="Y382" s="2" t="s">
        <v>1773</v>
      </c>
      <c r="Z382" s="2" t="s">
        <v>2907</v>
      </c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9"/>
    </row>
    <row r="383" spans="1:137" s="59" customFormat="1" ht="12.75">
      <c r="A383" s="717" t="s">
        <v>683</v>
      </c>
      <c r="B383" s="717"/>
      <c r="C383" s="717"/>
      <c r="D383" s="72"/>
      <c r="E383" s="72"/>
      <c r="F383" s="72"/>
      <c r="G383" s="73"/>
      <c r="H383" s="74">
        <f>SUM(H382)</f>
        <v>448080</v>
      </c>
      <c r="I383" s="58"/>
      <c r="J383" s="71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300"/>
    </row>
    <row r="384" spans="1:137" s="12" customFormat="1" ht="12.75">
      <c r="A384" s="716" t="s">
        <v>1757</v>
      </c>
      <c r="B384" s="716"/>
      <c r="C384" s="716"/>
      <c r="D384" s="716"/>
      <c r="E384" s="716"/>
      <c r="F384" s="716"/>
      <c r="G384" s="716"/>
      <c r="H384" s="716"/>
      <c r="I384" s="716"/>
      <c r="J384" s="718"/>
      <c r="K384" s="718"/>
      <c r="L384" s="44"/>
      <c r="M384" s="718"/>
      <c r="N384" s="718"/>
      <c r="O384" s="718"/>
      <c r="P384" s="718"/>
      <c r="Q384" s="44"/>
      <c r="R384" s="718"/>
      <c r="S384" s="718"/>
      <c r="T384" s="718"/>
      <c r="U384" s="718"/>
      <c r="V384" s="44"/>
      <c r="W384" s="44"/>
      <c r="X384" s="44"/>
      <c r="Y384" s="44"/>
      <c r="Z384" s="44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9"/>
    </row>
    <row r="385" spans="1:137" s="12" customFormat="1" ht="63.75">
      <c r="A385" s="2">
        <v>1</v>
      </c>
      <c r="B385" s="10" t="s">
        <v>2573</v>
      </c>
      <c r="C385" s="2" t="s">
        <v>2574</v>
      </c>
      <c r="D385" s="2" t="s">
        <v>2328</v>
      </c>
      <c r="E385" s="2" t="s">
        <v>2090</v>
      </c>
      <c r="F385" s="2" t="s">
        <v>2090</v>
      </c>
      <c r="G385" s="2" t="s">
        <v>2575</v>
      </c>
      <c r="H385" s="87">
        <v>2270202.97</v>
      </c>
      <c r="I385" s="2" t="s">
        <v>47</v>
      </c>
      <c r="J385" s="88" t="s">
        <v>225</v>
      </c>
      <c r="K385" s="2" t="s">
        <v>226</v>
      </c>
      <c r="L385" s="2" t="s">
        <v>668</v>
      </c>
      <c r="M385" s="2" t="s">
        <v>669</v>
      </c>
      <c r="N385" s="2" t="s">
        <v>670</v>
      </c>
      <c r="O385" s="2" t="s">
        <v>2930</v>
      </c>
      <c r="P385" s="2" t="s">
        <v>2931</v>
      </c>
      <c r="Q385" s="2" t="s">
        <v>2031</v>
      </c>
      <c r="R385" s="2" t="s">
        <v>2031</v>
      </c>
      <c r="S385" s="2" t="s">
        <v>2031</v>
      </c>
      <c r="T385" s="2" t="s">
        <v>2031</v>
      </c>
      <c r="U385" s="2" t="s">
        <v>2031</v>
      </c>
      <c r="V385" s="2" t="s">
        <v>2031</v>
      </c>
      <c r="W385" s="2">
        <v>906.85</v>
      </c>
      <c r="X385" s="2" t="s">
        <v>2933</v>
      </c>
      <c r="Y385" s="2" t="s">
        <v>2090</v>
      </c>
      <c r="Z385" s="2" t="s">
        <v>2090</v>
      </c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9"/>
    </row>
    <row r="386" spans="1:137" s="12" customFormat="1" ht="25.5">
      <c r="A386" s="2">
        <v>2</v>
      </c>
      <c r="B386" s="10" t="s">
        <v>2576</v>
      </c>
      <c r="C386" s="2" t="s">
        <v>2577</v>
      </c>
      <c r="D386" s="2" t="s">
        <v>2328</v>
      </c>
      <c r="E386" s="2" t="s">
        <v>2090</v>
      </c>
      <c r="F386" s="2" t="s">
        <v>2090</v>
      </c>
      <c r="G386" s="2">
        <v>1998</v>
      </c>
      <c r="H386" s="87">
        <v>1108711.49</v>
      </c>
      <c r="I386" s="2" t="s">
        <v>47</v>
      </c>
      <c r="J386" s="89" t="s">
        <v>227</v>
      </c>
      <c r="K386" s="2" t="s">
        <v>228</v>
      </c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9"/>
    </row>
    <row r="387" spans="1:137" s="12" customFormat="1" ht="25.5">
      <c r="A387" s="2">
        <v>3</v>
      </c>
      <c r="B387" s="10" t="s">
        <v>2578</v>
      </c>
      <c r="C387" s="2" t="s">
        <v>2577</v>
      </c>
      <c r="D387" s="2" t="s">
        <v>2328</v>
      </c>
      <c r="E387" s="2" t="s">
        <v>2090</v>
      </c>
      <c r="F387" s="2" t="s">
        <v>2090</v>
      </c>
      <c r="G387" s="2">
        <v>1980</v>
      </c>
      <c r="H387" s="87">
        <v>172441.43</v>
      </c>
      <c r="I387" s="2" t="s">
        <v>47</v>
      </c>
      <c r="J387" s="89" t="s">
        <v>229</v>
      </c>
      <c r="K387" s="2" t="s">
        <v>230</v>
      </c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9"/>
    </row>
    <row r="388" spans="1:137" s="12" customFormat="1" ht="25.5">
      <c r="A388" s="2">
        <v>4</v>
      </c>
      <c r="B388" s="10" t="s">
        <v>210</v>
      </c>
      <c r="C388" s="2" t="s">
        <v>2577</v>
      </c>
      <c r="D388" s="2" t="s">
        <v>2328</v>
      </c>
      <c r="E388" s="2" t="s">
        <v>2090</v>
      </c>
      <c r="F388" s="2" t="s">
        <v>2090</v>
      </c>
      <c r="G388" s="2">
        <v>1980</v>
      </c>
      <c r="H388" s="87">
        <v>48054.84</v>
      </c>
      <c r="I388" s="2" t="s">
        <v>47</v>
      </c>
      <c r="J388" s="89" t="s">
        <v>229</v>
      </c>
      <c r="K388" s="2" t="s">
        <v>230</v>
      </c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9"/>
    </row>
    <row r="389" spans="1:137" s="12" customFormat="1" ht="25.5">
      <c r="A389" s="2">
        <v>5</v>
      </c>
      <c r="B389" s="10" t="s">
        <v>211</v>
      </c>
      <c r="C389" s="2" t="s">
        <v>2577</v>
      </c>
      <c r="D389" s="2" t="s">
        <v>2328</v>
      </c>
      <c r="E389" s="2" t="s">
        <v>2090</v>
      </c>
      <c r="F389" s="2" t="s">
        <v>2090</v>
      </c>
      <c r="G389" s="2">
        <v>2004</v>
      </c>
      <c r="H389" s="87">
        <v>368575.08</v>
      </c>
      <c r="I389" s="2" t="s">
        <v>47</v>
      </c>
      <c r="J389" s="89" t="s">
        <v>231</v>
      </c>
      <c r="K389" s="2" t="s">
        <v>232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9"/>
    </row>
    <row r="390" spans="1:137" s="12" customFormat="1" ht="25.5">
      <c r="A390" s="2">
        <v>6</v>
      </c>
      <c r="B390" s="10" t="s">
        <v>212</v>
      </c>
      <c r="C390" s="2" t="s">
        <v>2577</v>
      </c>
      <c r="D390" s="2" t="s">
        <v>2328</v>
      </c>
      <c r="E390" s="2" t="s">
        <v>2090</v>
      </c>
      <c r="F390" s="2" t="s">
        <v>2090</v>
      </c>
      <c r="G390" s="2">
        <v>1998</v>
      </c>
      <c r="H390" s="87">
        <v>1541028.18</v>
      </c>
      <c r="I390" s="2" t="s">
        <v>47</v>
      </c>
      <c r="J390" s="89" t="s">
        <v>1930</v>
      </c>
      <c r="K390" s="2" t="s">
        <v>1931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9"/>
    </row>
    <row r="391" spans="1:137" s="12" customFormat="1" ht="12.75">
      <c r="A391" s="2">
        <v>7</v>
      </c>
      <c r="B391" s="10" t="s">
        <v>213</v>
      </c>
      <c r="C391" s="2" t="s">
        <v>2577</v>
      </c>
      <c r="D391" s="2" t="s">
        <v>2328</v>
      </c>
      <c r="E391" s="2" t="s">
        <v>835</v>
      </c>
      <c r="F391" s="2" t="s">
        <v>2090</v>
      </c>
      <c r="G391" s="2">
        <v>1998</v>
      </c>
      <c r="H391" s="87">
        <v>3443241.12</v>
      </c>
      <c r="I391" s="2" t="s">
        <v>47</v>
      </c>
      <c r="J391" s="89"/>
      <c r="K391" s="2" t="s">
        <v>1932</v>
      </c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9"/>
    </row>
    <row r="392" spans="1:137" s="12" customFormat="1" ht="25.5">
      <c r="A392" s="2">
        <v>8</v>
      </c>
      <c r="B392" s="10" t="s">
        <v>214</v>
      </c>
      <c r="C392" s="2" t="s">
        <v>2577</v>
      </c>
      <c r="D392" s="2" t="s">
        <v>2328</v>
      </c>
      <c r="E392" s="2" t="s">
        <v>2090</v>
      </c>
      <c r="F392" s="2" t="s">
        <v>2090</v>
      </c>
      <c r="G392" s="2">
        <v>1998</v>
      </c>
      <c r="H392" s="87">
        <v>143781</v>
      </c>
      <c r="I392" s="2" t="s">
        <v>47</v>
      </c>
      <c r="J392" s="89" t="s">
        <v>1930</v>
      </c>
      <c r="K392" s="2" t="s">
        <v>1931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9"/>
    </row>
    <row r="393" spans="1:137" s="12" customFormat="1" ht="25.5">
      <c r="A393" s="2">
        <v>9</v>
      </c>
      <c r="B393" s="10" t="s">
        <v>215</v>
      </c>
      <c r="C393" s="2" t="s">
        <v>216</v>
      </c>
      <c r="D393" s="2" t="s">
        <v>2328</v>
      </c>
      <c r="E393" s="2" t="s">
        <v>2090</v>
      </c>
      <c r="F393" s="2" t="s">
        <v>2090</v>
      </c>
      <c r="G393" s="2">
        <v>1998</v>
      </c>
      <c r="H393" s="87">
        <v>934007.59</v>
      </c>
      <c r="I393" s="2" t="s">
        <v>47</v>
      </c>
      <c r="J393" s="89" t="s">
        <v>1933</v>
      </c>
      <c r="K393" s="2" t="s">
        <v>1934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9"/>
    </row>
    <row r="394" spans="1:137" s="12" customFormat="1" ht="38.25">
      <c r="A394" s="2">
        <v>10</v>
      </c>
      <c r="B394" s="10" t="s">
        <v>217</v>
      </c>
      <c r="C394" s="2" t="s">
        <v>216</v>
      </c>
      <c r="D394" s="2" t="s">
        <v>2328</v>
      </c>
      <c r="E394" s="2" t="s">
        <v>2090</v>
      </c>
      <c r="F394" s="2" t="s">
        <v>2090</v>
      </c>
      <c r="G394" s="2">
        <v>1981</v>
      </c>
      <c r="H394" s="87">
        <v>285187.37</v>
      </c>
      <c r="I394" s="2" t="s">
        <v>47</v>
      </c>
      <c r="J394" s="89" t="s">
        <v>1935</v>
      </c>
      <c r="K394" s="2" t="s">
        <v>1936</v>
      </c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9"/>
    </row>
    <row r="395" spans="1:137" s="12" customFormat="1" ht="38.25">
      <c r="A395" s="2">
        <v>11</v>
      </c>
      <c r="B395" s="10" t="s">
        <v>218</v>
      </c>
      <c r="C395" s="2" t="s">
        <v>216</v>
      </c>
      <c r="D395" s="2" t="s">
        <v>2328</v>
      </c>
      <c r="E395" s="2" t="s">
        <v>835</v>
      </c>
      <c r="F395" s="2" t="s">
        <v>2090</v>
      </c>
      <c r="G395" s="2">
        <v>1961</v>
      </c>
      <c r="H395" s="87">
        <v>81815.44</v>
      </c>
      <c r="I395" s="2" t="s">
        <v>47</v>
      </c>
      <c r="J395" s="89" t="s">
        <v>1935</v>
      </c>
      <c r="K395" s="2" t="s">
        <v>1936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9"/>
    </row>
    <row r="396" spans="1:137" s="12" customFormat="1" ht="38.25">
      <c r="A396" s="2">
        <v>12</v>
      </c>
      <c r="B396" s="10" t="s">
        <v>219</v>
      </c>
      <c r="C396" s="2" t="s">
        <v>216</v>
      </c>
      <c r="D396" s="2" t="s">
        <v>2328</v>
      </c>
      <c r="E396" s="2" t="s">
        <v>2090</v>
      </c>
      <c r="F396" s="2" t="s">
        <v>2090</v>
      </c>
      <c r="G396" s="2">
        <v>1961</v>
      </c>
      <c r="H396" s="87">
        <v>42598.44</v>
      </c>
      <c r="I396" s="2" t="s">
        <v>47</v>
      </c>
      <c r="J396" s="89" t="s">
        <v>1935</v>
      </c>
      <c r="K396" s="2" t="s">
        <v>1936</v>
      </c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9"/>
    </row>
    <row r="397" spans="1:137" s="12" customFormat="1" ht="38.25">
      <c r="A397" s="2">
        <v>13</v>
      </c>
      <c r="B397" s="10" t="s">
        <v>45</v>
      </c>
      <c r="C397" s="2" t="s">
        <v>216</v>
      </c>
      <c r="D397" s="2" t="s">
        <v>2328</v>
      </c>
      <c r="E397" s="2" t="s">
        <v>2090</v>
      </c>
      <c r="F397" s="2" t="s">
        <v>2090</v>
      </c>
      <c r="G397" s="2">
        <v>1961</v>
      </c>
      <c r="H397" s="87">
        <v>9652.55</v>
      </c>
      <c r="I397" s="2" t="s">
        <v>47</v>
      </c>
      <c r="J397" s="89" t="s">
        <v>1935</v>
      </c>
      <c r="K397" s="2" t="s">
        <v>1936</v>
      </c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9"/>
    </row>
    <row r="398" spans="1:137" s="12" customFormat="1" ht="38.25">
      <c r="A398" s="2">
        <v>14</v>
      </c>
      <c r="B398" s="10" t="s">
        <v>220</v>
      </c>
      <c r="C398" s="2" t="s">
        <v>216</v>
      </c>
      <c r="D398" s="2" t="s">
        <v>2328</v>
      </c>
      <c r="E398" s="2" t="s">
        <v>2090</v>
      </c>
      <c r="F398" s="2" t="s">
        <v>2090</v>
      </c>
      <c r="G398" s="2">
        <v>1961</v>
      </c>
      <c r="H398" s="87">
        <v>7695.5</v>
      </c>
      <c r="I398" s="2" t="s">
        <v>47</v>
      </c>
      <c r="J398" s="89" t="s">
        <v>1935</v>
      </c>
      <c r="K398" s="2" t="s">
        <v>1936</v>
      </c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9"/>
    </row>
    <row r="399" spans="1:137" s="12" customFormat="1" ht="63.75">
      <c r="A399" s="2">
        <v>15</v>
      </c>
      <c r="B399" s="10" t="s">
        <v>2273</v>
      </c>
      <c r="C399" s="2" t="s">
        <v>216</v>
      </c>
      <c r="D399" s="2" t="s">
        <v>2328</v>
      </c>
      <c r="E399" s="2" t="s">
        <v>2090</v>
      </c>
      <c r="F399" s="2" t="s">
        <v>2090</v>
      </c>
      <c r="G399" s="2">
        <v>1998</v>
      </c>
      <c r="H399" s="87">
        <v>4023138.12</v>
      </c>
      <c r="I399" s="2" t="s">
        <v>47</v>
      </c>
      <c r="J399" s="89" t="s">
        <v>624</v>
      </c>
      <c r="K399" s="2" t="s">
        <v>625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9"/>
    </row>
    <row r="400" spans="1:137" s="12" customFormat="1" ht="38.25">
      <c r="A400" s="2">
        <v>16</v>
      </c>
      <c r="B400" s="10" t="s">
        <v>2295</v>
      </c>
      <c r="C400" s="2" t="s">
        <v>216</v>
      </c>
      <c r="D400" s="2" t="s">
        <v>2328</v>
      </c>
      <c r="E400" s="2" t="s">
        <v>2090</v>
      </c>
      <c r="F400" s="2" t="s">
        <v>2090</v>
      </c>
      <c r="G400" s="2">
        <v>1997</v>
      </c>
      <c r="H400" s="87">
        <v>25869.06</v>
      </c>
      <c r="I400" s="2" t="s">
        <v>47</v>
      </c>
      <c r="J400" s="89" t="s">
        <v>626</v>
      </c>
      <c r="K400" s="10" t="s">
        <v>627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9"/>
    </row>
    <row r="401" spans="1:137" s="12" customFormat="1" ht="38.25">
      <c r="A401" s="2">
        <v>17</v>
      </c>
      <c r="B401" s="10" t="s">
        <v>2274</v>
      </c>
      <c r="C401" s="2" t="s">
        <v>216</v>
      </c>
      <c r="D401" s="2" t="s">
        <v>2328</v>
      </c>
      <c r="E401" s="2" t="s">
        <v>2090</v>
      </c>
      <c r="F401" s="2" t="s">
        <v>2090</v>
      </c>
      <c r="G401" s="2">
        <v>1979</v>
      </c>
      <c r="H401" s="87">
        <v>601791.51</v>
      </c>
      <c r="I401" s="2" t="s">
        <v>47</v>
      </c>
      <c r="J401" s="89" t="s">
        <v>626</v>
      </c>
      <c r="K401" s="2" t="s">
        <v>627</v>
      </c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9"/>
    </row>
    <row r="402" spans="1:137" s="12" customFormat="1" ht="38.25">
      <c r="A402" s="2">
        <v>18</v>
      </c>
      <c r="B402" s="10" t="s">
        <v>2294</v>
      </c>
      <c r="C402" s="2" t="s">
        <v>216</v>
      </c>
      <c r="D402" s="2" t="s">
        <v>2328</v>
      </c>
      <c r="E402" s="2" t="s">
        <v>2090</v>
      </c>
      <c r="F402" s="2" t="s">
        <v>2090</v>
      </c>
      <c r="G402" s="2">
        <v>1997</v>
      </c>
      <c r="H402" s="87">
        <v>1395328.36</v>
      </c>
      <c r="I402" s="2" t="s">
        <v>47</v>
      </c>
      <c r="J402" s="89" t="s">
        <v>626</v>
      </c>
      <c r="K402" s="2" t="s">
        <v>627</v>
      </c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9"/>
    </row>
    <row r="403" spans="1:137" s="12" customFormat="1" ht="38.25">
      <c r="A403" s="2">
        <v>19</v>
      </c>
      <c r="B403" s="10" t="s">
        <v>2275</v>
      </c>
      <c r="C403" s="2" t="s">
        <v>216</v>
      </c>
      <c r="D403" s="2" t="s">
        <v>2328</v>
      </c>
      <c r="E403" s="2" t="s">
        <v>2090</v>
      </c>
      <c r="F403" s="2" t="s">
        <v>2090</v>
      </c>
      <c r="G403" s="2">
        <v>1961</v>
      </c>
      <c r="H403" s="87">
        <v>170652.3</v>
      </c>
      <c r="I403" s="2" t="s">
        <v>47</v>
      </c>
      <c r="J403" s="89" t="s">
        <v>628</v>
      </c>
      <c r="K403" s="2" t="s">
        <v>629</v>
      </c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9"/>
    </row>
    <row r="404" spans="1:137" s="12" customFormat="1" ht="38.25">
      <c r="A404" s="2">
        <v>20</v>
      </c>
      <c r="B404" s="10" t="s">
        <v>2276</v>
      </c>
      <c r="C404" s="2" t="s">
        <v>216</v>
      </c>
      <c r="D404" s="2" t="s">
        <v>2328</v>
      </c>
      <c r="E404" s="2" t="s">
        <v>2090</v>
      </c>
      <c r="F404" s="2" t="s">
        <v>2090</v>
      </c>
      <c r="G404" s="2">
        <v>1961</v>
      </c>
      <c r="H404" s="87">
        <v>372142.25</v>
      </c>
      <c r="I404" s="2" t="s">
        <v>47</v>
      </c>
      <c r="J404" s="89" t="s">
        <v>628</v>
      </c>
      <c r="K404" s="2" t="s">
        <v>629</v>
      </c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9"/>
    </row>
    <row r="405" spans="1:137" s="12" customFormat="1" ht="38.25">
      <c r="A405" s="2">
        <v>21</v>
      </c>
      <c r="B405" s="10" t="s">
        <v>2277</v>
      </c>
      <c r="C405" s="2" t="s">
        <v>216</v>
      </c>
      <c r="D405" s="2" t="s">
        <v>2328</v>
      </c>
      <c r="E405" s="2" t="s">
        <v>2090</v>
      </c>
      <c r="F405" s="2" t="s">
        <v>2090</v>
      </c>
      <c r="G405" s="2">
        <v>1963</v>
      </c>
      <c r="H405" s="87">
        <v>54190.15</v>
      </c>
      <c r="I405" s="2" t="s">
        <v>47</v>
      </c>
      <c r="J405" s="89" t="s">
        <v>628</v>
      </c>
      <c r="K405" s="2" t="s">
        <v>629</v>
      </c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9"/>
    </row>
    <row r="406" spans="1:137" s="12" customFormat="1" ht="38.25">
      <c r="A406" s="2">
        <v>22</v>
      </c>
      <c r="B406" s="10" t="s">
        <v>2278</v>
      </c>
      <c r="C406" s="2" t="s">
        <v>216</v>
      </c>
      <c r="D406" s="2" t="s">
        <v>2328</v>
      </c>
      <c r="E406" s="2" t="s">
        <v>2090</v>
      </c>
      <c r="F406" s="2" t="s">
        <v>2090</v>
      </c>
      <c r="G406" s="2">
        <v>1961</v>
      </c>
      <c r="H406" s="87">
        <v>20960.22</v>
      </c>
      <c r="I406" s="2" t="s">
        <v>47</v>
      </c>
      <c r="J406" s="89" t="s">
        <v>628</v>
      </c>
      <c r="K406" s="2" t="s">
        <v>629</v>
      </c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9"/>
    </row>
    <row r="407" spans="1:137" s="12" customFormat="1" ht="25.5">
      <c r="A407" s="2">
        <v>23</v>
      </c>
      <c r="B407" s="10" t="s">
        <v>2279</v>
      </c>
      <c r="C407" s="2" t="s">
        <v>216</v>
      </c>
      <c r="D407" s="2" t="s">
        <v>2328</v>
      </c>
      <c r="E407" s="2" t="s">
        <v>2090</v>
      </c>
      <c r="F407" s="2" t="s">
        <v>2090</v>
      </c>
      <c r="G407" s="2">
        <v>1998</v>
      </c>
      <c r="H407" s="87">
        <v>606326.37</v>
      </c>
      <c r="I407" s="2" t="s">
        <v>47</v>
      </c>
      <c r="J407" s="89" t="s">
        <v>231</v>
      </c>
      <c r="K407" s="2" t="s">
        <v>232</v>
      </c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9"/>
    </row>
    <row r="408" spans="1:137" s="12" customFormat="1" ht="38.25">
      <c r="A408" s="2">
        <v>24</v>
      </c>
      <c r="B408" s="10" t="s">
        <v>1968</v>
      </c>
      <c r="C408" s="2" t="s">
        <v>216</v>
      </c>
      <c r="D408" s="2" t="s">
        <v>2328</v>
      </c>
      <c r="E408" s="2" t="s">
        <v>2090</v>
      </c>
      <c r="F408" s="2" t="s">
        <v>2090</v>
      </c>
      <c r="G408" s="2">
        <v>1998</v>
      </c>
      <c r="H408" s="87">
        <v>1858679.13</v>
      </c>
      <c r="I408" s="2" t="s">
        <v>47</v>
      </c>
      <c r="J408" s="89" t="s">
        <v>630</v>
      </c>
      <c r="K408" s="2" t="s">
        <v>631</v>
      </c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9"/>
    </row>
    <row r="409" spans="1:137" s="12" customFormat="1" ht="12.75">
      <c r="A409" s="2">
        <v>25</v>
      </c>
      <c r="B409" s="10" t="s">
        <v>1969</v>
      </c>
      <c r="C409" s="2" t="s">
        <v>216</v>
      </c>
      <c r="D409" s="2" t="s">
        <v>2328</v>
      </c>
      <c r="E409" s="2" t="s">
        <v>2090</v>
      </c>
      <c r="F409" s="2" t="s">
        <v>2090</v>
      </c>
      <c r="G409" s="2">
        <v>2000</v>
      </c>
      <c r="H409" s="87">
        <v>1168047.74</v>
      </c>
      <c r="I409" s="2" t="s">
        <v>47</v>
      </c>
      <c r="J409" s="89"/>
      <c r="K409" s="2" t="s">
        <v>632</v>
      </c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9"/>
    </row>
    <row r="410" spans="1:137" s="12" customFormat="1" ht="12.75">
      <c r="A410" s="2">
        <v>26</v>
      </c>
      <c r="B410" s="10" t="s">
        <v>1970</v>
      </c>
      <c r="C410" s="2" t="s">
        <v>216</v>
      </c>
      <c r="D410" s="2" t="s">
        <v>2328</v>
      </c>
      <c r="E410" s="2" t="s">
        <v>2090</v>
      </c>
      <c r="F410" s="2" t="s">
        <v>2090</v>
      </c>
      <c r="G410" s="2">
        <v>1979</v>
      </c>
      <c r="H410" s="87">
        <v>1861525.9</v>
      </c>
      <c r="I410" s="2" t="s">
        <v>47</v>
      </c>
      <c r="J410" s="89"/>
      <c r="K410" s="2" t="s">
        <v>633</v>
      </c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9"/>
    </row>
    <row r="411" spans="1:137" s="12" customFormat="1" ht="12.75">
      <c r="A411" s="2">
        <v>27</v>
      </c>
      <c r="B411" s="10" t="s">
        <v>1971</v>
      </c>
      <c r="C411" s="2" t="s">
        <v>216</v>
      </c>
      <c r="D411" s="2" t="s">
        <v>2328</v>
      </c>
      <c r="E411" s="2" t="s">
        <v>2090</v>
      </c>
      <c r="F411" s="2" t="s">
        <v>2090</v>
      </c>
      <c r="G411" s="2">
        <v>2008</v>
      </c>
      <c r="H411" s="87">
        <v>52850.04</v>
      </c>
      <c r="I411" s="2" t="s">
        <v>47</v>
      </c>
      <c r="J411" s="89"/>
      <c r="K411" s="90" t="s">
        <v>634</v>
      </c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9"/>
    </row>
    <row r="412" spans="1:137" s="12" customFormat="1" ht="12.75">
      <c r="A412" s="2">
        <v>28</v>
      </c>
      <c r="B412" s="10" t="s">
        <v>1972</v>
      </c>
      <c r="C412" s="2" t="s">
        <v>216</v>
      </c>
      <c r="D412" s="2" t="s">
        <v>2328</v>
      </c>
      <c r="E412" s="2" t="s">
        <v>2090</v>
      </c>
      <c r="F412" s="2" t="s">
        <v>2090</v>
      </c>
      <c r="G412" s="2">
        <v>2008</v>
      </c>
      <c r="H412" s="87">
        <v>75907.56</v>
      </c>
      <c r="I412" s="2" t="s">
        <v>47</v>
      </c>
      <c r="J412" s="89"/>
      <c r="K412" s="90" t="s">
        <v>635</v>
      </c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9"/>
    </row>
    <row r="413" spans="1:137" s="12" customFormat="1" ht="12.75">
      <c r="A413" s="2">
        <v>29</v>
      </c>
      <c r="B413" s="10" t="s">
        <v>172</v>
      </c>
      <c r="C413" s="2" t="s">
        <v>216</v>
      </c>
      <c r="D413" s="2" t="s">
        <v>2328</v>
      </c>
      <c r="E413" s="2" t="s">
        <v>2090</v>
      </c>
      <c r="F413" s="2" t="s">
        <v>2090</v>
      </c>
      <c r="G413" s="2">
        <v>2008</v>
      </c>
      <c r="H413" s="87">
        <v>242140.62</v>
      </c>
      <c r="I413" s="2" t="s">
        <v>47</v>
      </c>
      <c r="J413" s="89"/>
      <c r="K413" s="90" t="s">
        <v>677</v>
      </c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9"/>
    </row>
    <row r="414" spans="1:137" s="12" customFormat="1" ht="12.75">
      <c r="A414" s="2">
        <v>30</v>
      </c>
      <c r="B414" s="10" t="s">
        <v>1973</v>
      </c>
      <c r="C414" s="2" t="s">
        <v>216</v>
      </c>
      <c r="D414" s="2" t="s">
        <v>2328</v>
      </c>
      <c r="E414" s="2" t="s">
        <v>2090</v>
      </c>
      <c r="F414" s="2" t="s">
        <v>2090</v>
      </c>
      <c r="G414" s="2">
        <v>2008</v>
      </c>
      <c r="H414" s="87">
        <v>77296.72</v>
      </c>
      <c r="I414" s="2" t="s">
        <v>47</v>
      </c>
      <c r="J414" s="89"/>
      <c r="K414" s="90" t="s">
        <v>636</v>
      </c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9"/>
    </row>
    <row r="415" spans="1:137" s="12" customFormat="1" ht="12.75">
      <c r="A415" s="2">
        <v>31</v>
      </c>
      <c r="B415" s="10" t="s">
        <v>1974</v>
      </c>
      <c r="C415" s="2" t="s">
        <v>216</v>
      </c>
      <c r="D415" s="2" t="s">
        <v>2328</v>
      </c>
      <c r="E415" s="2" t="s">
        <v>2090</v>
      </c>
      <c r="F415" s="2" t="s">
        <v>2090</v>
      </c>
      <c r="G415" s="2">
        <v>2008</v>
      </c>
      <c r="H415" s="87">
        <v>67639.75</v>
      </c>
      <c r="I415" s="2" t="s">
        <v>47</v>
      </c>
      <c r="J415" s="89"/>
      <c r="K415" s="90" t="s">
        <v>2840</v>
      </c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9"/>
    </row>
    <row r="416" spans="1:137" s="12" customFormat="1" ht="12.75">
      <c r="A416" s="2">
        <v>32</v>
      </c>
      <c r="B416" s="10" t="s">
        <v>1975</v>
      </c>
      <c r="C416" s="2" t="s">
        <v>216</v>
      </c>
      <c r="D416" s="2" t="s">
        <v>2328</v>
      </c>
      <c r="E416" s="2" t="s">
        <v>2090</v>
      </c>
      <c r="F416" s="2" t="s">
        <v>2090</v>
      </c>
      <c r="G416" s="2">
        <v>2008</v>
      </c>
      <c r="H416" s="87">
        <v>67060.34</v>
      </c>
      <c r="I416" s="2" t="s">
        <v>47</v>
      </c>
      <c r="J416" s="89"/>
      <c r="K416" s="90" t="s">
        <v>2841</v>
      </c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9"/>
    </row>
    <row r="417" spans="1:137" s="12" customFormat="1" ht="12.75">
      <c r="A417" s="2">
        <v>33</v>
      </c>
      <c r="B417" s="10" t="s">
        <v>1976</v>
      </c>
      <c r="C417" s="2" t="s">
        <v>216</v>
      </c>
      <c r="D417" s="2" t="s">
        <v>2328</v>
      </c>
      <c r="E417" s="2" t="s">
        <v>2090</v>
      </c>
      <c r="F417" s="2" t="s">
        <v>2090</v>
      </c>
      <c r="G417" s="2">
        <v>2008</v>
      </c>
      <c r="H417" s="87">
        <v>66818.91</v>
      </c>
      <c r="I417" s="2" t="s">
        <v>47</v>
      </c>
      <c r="J417" s="89"/>
      <c r="K417" s="90" t="s">
        <v>2842</v>
      </c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9"/>
    </row>
    <row r="418" spans="1:137" s="12" customFormat="1" ht="12.75">
      <c r="A418" s="2">
        <v>34</v>
      </c>
      <c r="B418" s="10" t="s">
        <v>1977</v>
      </c>
      <c r="C418" s="2" t="s">
        <v>216</v>
      </c>
      <c r="D418" s="2" t="s">
        <v>2328</v>
      </c>
      <c r="E418" s="2" t="s">
        <v>2090</v>
      </c>
      <c r="F418" s="2" t="s">
        <v>2090</v>
      </c>
      <c r="G418" s="2">
        <v>2008</v>
      </c>
      <c r="H418" s="87">
        <v>67205.19</v>
      </c>
      <c r="I418" s="2" t="s">
        <v>47</v>
      </c>
      <c r="J418" s="89"/>
      <c r="K418" s="90" t="s">
        <v>2843</v>
      </c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9"/>
    </row>
    <row r="419" spans="1:137" s="12" customFormat="1" ht="12.75">
      <c r="A419" s="2">
        <v>35</v>
      </c>
      <c r="B419" s="10" t="s">
        <v>1978</v>
      </c>
      <c r="C419" s="2" t="s">
        <v>216</v>
      </c>
      <c r="D419" s="2" t="s">
        <v>2328</v>
      </c>
      <c r="E419" s="2" t="s">
        <v>2090</v>
      </c>
      <c r="F419" s="2" t="s">
        <v>2090</v>
      </c>
      <c r="G419" s="2">
        <v>2008</v>
      </c>
      <c r="H419" s="87">
        <v>67832.89</v>
      </c>
      <c r="I419" s="2" t="s">
        <v>47</v>
      </c>
      <c r="J419" s="89"/>
      <c r="K419" s="90" t="s">
        <v>636</v>
      </c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9"/>
    </row>
    <row r="420" spans="1:137" s="12" customFormat="1" ht="12.75">
      <c r="A420" s="2">
        <v>36</v>
      </c>
      <c r="B420" s="10" t="s">
        <v>1979</v>
      </c>
      <c r="C420" s="2" t="s">
        <v>216</v>
      </c>
      <c r="D420" s="2" t="s">
        <v>2328</v>
      </c>
      <c r="E420" s="2" t="s">
        <v>2090</v>
      </c>
      <c r="F420" s="2" t="s">
        <v>2090</v>
      </c>
      <c r="G420" s="2">
        <v>2008</v>
      </c>
      <c r="H420" s="87">
        <v>68315.74</v>
      </c>
      <c r="I420" s="2" t="s">
        <v>47</v>
      </c>
      <c r="J420" s="89"/>
      <c r="K420" s="90" t="s">
        <v>2844</v>
      </c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9"/>
    </row>
    <row r="421" spans="1:137" s="12" customFormat="1" ht="12.75">
      <c r="A421" s="2">
        <v>37</v>
      </c>
      <c r="B421" s="10" t="s">
        <v>2054</v>
      </c>
      <c r="C421" s="2" t="s">
        <v>216</v>
      </c>
      <c r="D421" s="2" t="s">
        <v>2055</v>
      </c>
      <c r="E421" s="2" t="s">
        <v>2090</v>
      </c>
      <c r="F421" s="2" t="s">
        <v>2090</v>
      </c>
      <c r="G421" s="2">
        <v>2008</v>
      </c>
      <c r="H421" s="87">
        <v>71502.54</v>
      </c>
      <c r="I421" s="2" t="s">
        <v>47</v>
      </c>
      <c r="J421" s="89"/>
      <c r="K421" s="90" t="s">
        <v>636</v>
      </c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9"/>
    </row>
    <row r="422" spans="1:137" s="12" customFormat="1" ht="12.75">
      <c r="A422" s="2">
        <v>38</v>
      </c>
      <c r="B422" s="10" t="s">
        <v>2056</v>
      </c>
      <c r="C422" s="2" t="s">
        <v>216</v>
      </c>
      <c r="D422" s="2" t="s">
        <v>2328</v>
      </c>
      <c r="E422" s="2" t="s">
        <v>2090</v>
      </c>
      <c r="F422" s="2" t="s">
        <v>2090</v>
      </c>
      <c r="G422" s="2">
        <v>2008</v>
      </c>
      <c r="H422" s="87">
        <v>64259.82</v>
      </c>
      <c r="I422" s="2" t="s">
        <v>47</v>
      </c>
      <c r="J422" s="89"/>
      <c r="K422" s="90" t="s">
        <v>2840</v>
      </c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9"/>
    </row>
    <row r="423" spans="1:137" s="12" customFormat="1" ht="12.75">
      <c r="A423" s="2">
        <v>39</v>
      </c>
      <c r="B423" s="10" t="s">
        <v>2057</v>
      </c>
      <c r="C423" s="2" t="s">
        <v>216</v>
      </c>
      <c r="D423" s="2" t="s">
        <v>2328</v>
      </c>
      <c r="E423" s="2" t="s">
        <v>2090</v>
      </c>
      <c r="F423" s="2" t="s">
        <v>2090</v>
      </c>
      <c r="G423" s="2">
        <v>2008</v>
      </c>
      <c r="H423" s="87">
        <v>73433.93</v>
      </c>
      <c r="I423" s="2" t="s">
        <v>47</v>
      </c>
      <c r="J423" s="89"/>
      <c r="K423" s="90" t="s">
        <v>2845</v>
      </c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9"/>
    </row>
    <row r="424" spans="1:137" s="12" customFormat="1" ht="12.75">
      <c r="A424" s="2">
        <v>40</v>
      </c>
      <c r="B424" s="10" t="s">
        <v>1036</v>
      </c>
      <c r="C424" s="2" t="s">
        <v>216</v>
      </c>
      <c r="D424" s="2" t="s">
        <v>2328</v>
      </c>
      <c r="E424" s="2" t="s">
        <v>2090</v>
      </c>
      <c r="F424" s="2" t="s">
        <v>2090</v>
      </c>
      <c r="G424" s="2">
        <v>2008</v>
      </c>
      <c r="H424" s="87">
        <v>69474.58</v>
      </c>
      <c r="I424" s="2" t="s">
        <v>47</v>
      </c>
      <c r="J424" s="89"/>
      <c r="K424" s="90" t="s">
        <v>2846</v>
      </c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9"/>
    </row>
    <row r="425" spans="1:137" s="12" customFormat="1" ht="12.75">
      <c r="A425" s="2">
        <v>41</v>
      </c>
      <c r="B425" s="10" t="s">
        <v>1037</v>
      </c>
      <c r="C425" s="2" t="s">
        <v>216</v>
      </c>
      <c r="D425" s="2" t="s">
        <v>2328</v>
      </c>
      <c r="E425" s="2" t="s">
        <v>2090</v>
      </c>
      <c r="F425" s="2" t="s">
        <v>2090</v>
      </c>
      <c r="G425" s="2">
        <v>2008</v>
      </c>
      <c r="H425" s="87">
        <v>68508.88</v>
      </c>
      <c r="I425" s="2" t="s">
        <v>47</v>
      </c>
      <c r="J425" s="89"/>
      <c r="K425" s="90" t="s">
        <v>2847</v>
      </c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9"/>
    </row>
    <row r="426" spans="1:137" s="12" customFormat="1" ht="12.75">
      <c r="A426" s="2">
        <v>42</v>
      </c>
      <c r="B426" s="10" t="s">
        <v>1038</v>
      </c>
      <c r="C426" s="2" t="s">
        <v>216</v>
      </c>
      <c r="D426" s="2" t="s">
        <v>2328</v>
      </c>
      <c r="E426" s="2" t="s">
        <v>2090</v>
      </c>
      <c r="F426" s="2" t="s">
        <v>2090</v>
      </c>
      <c r="G426" s="2">
        <v>2008</v>
      </c>
      <c r="H426" s="87">
        <v>68219.17</v>
      </c>
      <c r="I426" s="2" t="s">
        <v>47</v>
      </c>
      <c r="J426" s="89"/>
      <c r="K426" s="90" t="s">
        <v>2847</v>
      </c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9"/>
    </row>
    <row r="427" spans="1:137" s="12" customFormat="1" ht="12.75">
      <c r="A427" s="2">
        <v>43</v>
      </c>
      <c r="B427" s="10" t="s">
        <v>1039</v>
      </c>
      <c r="C427" s="2" t="s">
        <v>216</v>
      </c>
      <c r="D427" s="2" t="s">
        <v>2328</v>
      </c>
      <c r="E427" s="2" t="s">
        <v>2090</v>
      </c>
      <c r="F427" s="2" t="s">
        <v>2090</v>
      </c>
      <c r="G427" s="2">
        <v>2008</v>
      </c>
      <c r="H427" s="87">
        <v>159966.47</v>
      </c>
      <c r="I427" s="2" t="s">
        <v>47</v>
      </c>
      <c r="J427" s="89"/>
      <c r="K427" s="90" t="s">
        <v>2848</v>
      </c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9"/>
    </row>
    <row r="428" spans="1:137" s="12" customFormat="1" ht="12.75" customHeight="1">
      <c r="A428" s="2">
        <v>44</v>
      </c>
      <c r="B428" s="10" t="s">
        <v>1040</v>
      </c>
      <c r="C428" s="2" t="s">
        <v>216</v>
      </c>
      <c r="D428" s="2" t="s">
        <v>2328</v>
      </c>
      <c r="E428" s="2" t="s">
        <v>2090</v>
      </c>
      <c r="F428" s="2" t="s">
        <v>2090</v>
      </c>
      <c r="G428" s="2">
        <v>2008</v>
      </c>
      <c r="H428" s="87">
        <v>131375.71</v>
      </c>
      <c r="I428" s="2" t="s">
        <v>47</v>
      </c>
      <c r="J428" s="89"/>
      <c r="K428" s="90" t="s">
        <v>2849</v>
      </c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9"/>
    </row>
    <row r="429" spans="1:137" s="12" customFormat="1" ht="25.5">
      <c r="A429" s="2">
        <v>45</v>
      </c>
      <c r="B429" s="10" t="s">
        <v>1041</v>
      </c>
      <c r="C429" s="2" t="s">
        <v>216</v>
      </c>
      <c r="D429" s="2" t="s">
        <v>2328</v>
      </c>
      <c r="E429" s="2" t="s">
        <v>2090</v>
      </c>
      <c r="F429" s="2" t="s">
        <v>2090</v>
      </c>
      <c r="G429" s="2">
        <v>2008</v>
      </c>
      <c r="H429" s="87">
        <v>77296.72</v>
      </c>
      <c r="I429" s="2" t="s">
        <v>47</v>
      </c>
      <c r="J429" s="89"/>
      <c r="K429" s="90" t="s">
        <v>2850</v>
      </c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9"/>
    </row>
    <row r="430" spans="1:137" s="12" customFormat="1" ht="12.75">
      <c r="A430" s="2">
        <v>46</v>
      </c>
      <c r="B430" s="10" t="s">
        <v>1042</v>
      </c>
      <c r="C430" s="2" t="s">
        <v>216</v>
      </c>
      <c r="D430" s="2" t="s">
        <v>2328</v>
      </c>
      <c r="E430" s="2" t="s">
        <v>2090</v>
      </c>
      <c r="F430" s="2" t="s">
        <v>2090</v>
      </c>
      <c r="G430" s="2">
        <v>2003</v>
      </c>
      <c r="H430" s="87">
        <v>87854.79</v>
      </c>
      <c r="I430" s="2" t="s">
        <v>47</v>
      </c>
      <c r="J430" s="89"/>
      <c r="K430" s="90" t="s">
        <v>2851</v>
      </c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9"/>
    </row>
    <row r="431" spans="1:137" s="12" customFormat="1" ht="12.75">
      <c r="A431" s="2">
        <v>47</v>
      </c>
      <c r="B431" s="10" t="s">
        <v>223</v>
      </c>
      <c r="C431" s="2" t="s">
        <v>216</v>
      </c>
      <c r="D431" s="2" t="s">
        <v>2328</v>
      </c>
      <c r="E431" s="2" t="s">
        <v>2090</v>
      </c>
      <c r="F431" s="2" t="s">
        <v>2090</v>
      </c>
      <c r="G431" s="2">
        <v>2008</v>
      </c>
      <c r="H431" s="87">
        <v>389578.86</v>
      </c>
      <c r="I431" s="2" t="s">
        <v>47</v>
      </c>
      <c r="J431" s="89"/>
      <c r="K431" s="90" t="s">
        <v>2554</v>
      </c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9"/>
    </row>
    <row r="432" spans="1:137" s="12" customFormat="1" ht="12.75">
      <c r="A432" s="2">
        <v>48</v>
      </c>
      <c r="B432" s="10" t="s">
        <v>224</v>
      </c>
      <c r="C432" s="2" t="s">
        <v>216</v>
      </c>
      <c r="D432" s="2" t="s">
        <v>2328</v>
      </c>
      <c r="E432" s="2" t="s">
        <v>2090</v>
      </c>
      <c r="F432" s="2" t="s">
        <v>2090</v>
      </c>
      <c r="G432" s="2">
        <v>2008</v>
      </c>
      <c r="H432" s="87">
        <v>66391</v>
      </c>
      <c r="I432" s="2" t="s">
        <v>47</v>
      </c>
      <c r="J432" s="89"/>
      <c r="K432" s="90" t="s">
        <v>666</v>
      </c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9"/>
    </row>
    <row r="433" spans="1:137" s="12" customFormat="1" ht="12.75">
      <c r="A433" s="2">
        <v>49</v>
      </c>
      <c r="B433" s="10" t="s">
        <v>2296</v>
      </c>
      <c r="C433" s="2" t="s">
        <v>216</v>
      </c>
      <c r="D433" s="2" t="s">
        <v>2328</v>
      </c>
      <c r="E433" s="2" t="s">
        <v>2090</v>
      </c>
      <c r="F433" s="2" t="s">
        <v>2090</v>
      </c>
      <c r="G433" s="2">
        <v>1992</v>
      </c>
      <c r="H433" s="87">
        <v>1306543.05</v>
      </c>
      <c r="I433" s="2" t="s">
        <v>47</v>
      </c>
      <c r="J433" s="89"/>
      <c r="K433" s="215" t="s">
        <v>2297</v>
      </c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9"/>
    </row>
    <row r="434" spans="1:137" s="12" customFormat="1" ht="12.75">
      <c r="A434" s="2">
        <v>50</v>
      </c>
      <c r="B434" s="10" t="s">
        <v>2298</v>
      </c>
      <c r="C434" s="2" t="s">
        <v>216</v>
      </c>
      <c r="D434" s="2" t="s">
        <v>2328</v>
      </c>
      <c r="E434" s="2" t="s">
        <v>2090</v>
      </c>
      <c r="F434" s="2" t="s">
        <v>2090</v>
      </c>
      <c r="G434" s="2">
        <v>1992</v>
      </c>
      <c r="H434" s="87">
        <v>718931.44</v>
      </c>
      <c r="I434" s="2" t="s">
        <v>47</v>
      </c>
      <c r="J434" s="89"/>
      <c r="K434" s="215" t="s">
        <v>2297</v>
      </c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9"/>
    </row>
    <row r="435" spans="1:137" s="12" customFormat="1" ht="12.75">
      <c r="A435" s="2">
        <v>51</v>
      </c>
      <c r="B435" s="10" t="s">
        <v>224</v>
      </c>
      <c r="C435" s="2" t="s">
        <v>216</v>
      </c>
      <c r="D435" s="2" t="s">
        <v>2328</v>
      </c>
      <c r="E435" s="2" t="s">
        <v>2090</v>
      </c>
      <c r="F435" s="2" t="s">
        <v>2090</v>
      </c>
      <c r="G435" s="2">
        <v>2011</v>
      </c>
      <c r="H435" s="87">
        <v>115162.41</v>
      </c>
      <c r="I435" s="2" t="s">
        <v>47</v>
      </c>
      <c r="J435" s="89"/>
      <c r="K435" s="90" t="s">
        <v>667</v>
      </c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9"/>
    </row>
    <row r="436" spans="1:136" s="285" customFormat="1" ht="12.75">
      <c r="A436" s="244">
        <v>52</v>
      </c>
      <c r="B436" s="296" t="s">
        <v>0</v>
      </c>
      <c r="C436" s="244" t="s">
        <v>216</v>
      </c>
      <c r="D436" s="244" t="s">
        <v>2328</v>
      </c>
      <c r="E436" s="244" t="s">
        <v>2090</v>
      </c>
      <c r="F436" s="244" t="s">
        <v>2090</v>
      </c>
      <c r="G436" s="244">
        <v>2014</v>
      </c>
      <c r="H436" s="271">
        <v>476155</v>
      </c>
      <c r="I436" s="244" t="s">
        <v>47</v>
      </c>
      <c r="J436" s="290"/>
      <c r="K436" s="283" t="s">
        <v>232</v>
      </c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CC436" s="303"/>
      <c r="CD436" s="303"/>
      <c r="CE436" s="303"/>
      <c r="CF436" s="303"/>
      <c r="CG436" s="303"/>
      <c r="CH436" s="303"/>
      <c r="CI436" s="303"/>
      <c r="CJ436" s="303"/>
      <c r="CK436" s="303"/>
      <c r="CL436" s="303"/>
      <c r="CM436" s="303"/>
      <c r="CN436" s="303"/>
      <c r="CO436" s="303"/>
      <c r="CP436" s="303"/>
      <c r="CQ436" s="303"/>
      <c r="CR436" s="303"/>
      <c r="CS436" s="303"/>
      <c r="CT436" s="303"/>
      <c r="CU436" s="303"/>
      <c r="CV436" s="303"/>
      <c r="CW436" s="303"/>
      <c r="CX436" s="303"/>
      <c r="CY436" s="303"/>
      <c r="CZ436" s="303"/>
      <c r="DA436" s="303"/>
      <c r="DB436" s="303"/>
      <c r="DC436" s="303"/>
      <c r="DD436" s="303"/>
      <c r="DE436" s="303"/>
      <c r="DF436" s="303"/>
      <c r="DG436" s="303"/>
      <c r="DH436" s="303"/>
      <c r="DI436" s="303"/>
      <c r="DJ436" s="303"/>
      <c r="DK436" s="303"/>
      <c r="DL436" s="303"/>
      <c r="DM436" s="303"/>
      <c r="DN436" s="303"/>
      <c r="DO436" s="303"/>
      <c r="DP436" s="303"/>
      <c r="DQ436" s="303"/>
      <c r="DR436" s="303"/>
      <c r="DS436" s="303"/>
      <c r="DT436" s="303"/>
      <c r="DU436" s="303"/>
      <c r="DV436" s="303"/>
      <c r="DW436" s="303"/>
      <c r="DX436" s="303"/>
      <c r="DY436" s="303"/>
      <c r="DZ436" s="303"/>
      <c r="EA436" s="303"/>
      <c r="EB436" s="303"/>
      <c r="EC436" s="303"/>
      <c r="ED436" s="303"/>
      <c r="EE436" s="303"/>
      <c r="EF436" s="303"/>
    </row>
    <row r="437" spans="1:136" s="285" customFormat="1" ht="12.75">
      <c r="A437" s="2">
        <v>53</v>
      </c>
      <c r="B437" s="429" t="s">
        <v>3636</v>
      </c>
      <c r="C437" s="244" t="s">
        <v>216</v>
      </c>
      <c r="D437" s="244" t="s">
        <v>2328</v>
      </c>
      <c r="E437" s="244" t="s">
        <v>2090</v>
      </c>
      <c r="F437" s="244" t="s">
        <v>2090</v>
      </c>
      <c r="G437" s="244">
        <v>1979</v>
      </c>
      <c r="H437" s="271">
        <v>69475.92</v>
      </c>
      <c r="I437" s="244" t="s">
        <v>47</v>
      </c>
      <c r="J437" s="290"/>
      <c r="K437" s="283" t="s">
        <v>3642</v>
      </c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CC437" s="303"/>
      <c r="CD437" s="303"/>
      <c r="CE437" s="303"/>
      <c r="CF437" s="303"/>
      <c r="CG437" s="303"/>
      <c r="CH437" s="303"/>
      <c r="CI437" s="303"/>
      <c r="CJ437" s="303"/>
      <c r="CK437" s="303"/>
      <c r="CL437" s="303"/>
      <c r="CM437" s="303"/>
      <c r="CN437" s="303"/>
      <c r="CO437" s="303"/>
      <c r="CP437" s="303"/>
      <c r="CQ437" s="303"/>
      <c r="CR437" s="303"/>
      <c r="CS437" s="303"/>
      <c r="CT437" s="303"/>
      <c r="CU437" s="303"/>
      <c r="CV437" s="303"/>
      <c r="CW437" s="303"/>
      <c r="CX437" s="303"/>
      <c r="CY437" s="303"/>
      <c r="CZ437" s="303"/>
      <c r="DA437" s="303"/>
      <c r="DB437" s="303"/>
      <c r="DC437" s="303"/>
      <c r="DD437" s="303"/>
      <c r="DE437" s="303"/>
      <c r="DF437" s="303"/>
      <c r="DG437" s="303"/>
      <c r="DH437" s="303"/>
      <c r="DI437" s="303"/>
      <c r="DJ437" s="303"/>
      <c r="DK437" s="303"/>
      <c r="DL437" s="303"/>
      <c r="DM437" s="303"/>
      <c r="DN437" s="303"/>
      <c r="DO437" s="303"/>
      <c r="DP437" s="303"/>
      <c r="DQ437" s="303"/>
      <c r="DR437" s="303"/>
      <c r="DS437" s="303"/>
      <c r="DT437" s="303"/>
      <c r="DU437" s="303"/>
      <c r="DV437" s="303"/>
      <c r="DW437" s="303"/>
      <c r="DX437" s="303"/>
      <c r="DY437" s="303"/>
      <c r="DZ437" s="303"/>
      <c r="EA437" s="303"/>
      <c r="EB437" s="303"/>
      <c r="EC437" s="303"/>
      <c r="ED437" s="303"/>
      <c r="EE437" s="303"/>
      <c r="EF437" s="303"/>
    </row>
    <row r="438" spans="1:136" s="285" customFormat="1" ht="12.75">
      <c r="A438" s="244">
        <v>54</v>
      </c>
      <c r="B438" s="429" t="s">
        <v>3637</v>
      </c>
      <c r="C438" s="244" t="s">
        <v>216</v>
      </c>
      <c r="D438" s="244" t="s">
        <v>2328</v>
      </c>
      <c r="E438" s="244" t="s">
        <v>2090</v>
      </c>
      <c r="F438" s="244" t="s">
        <v>2090</v>
      </c>
      <c r="G438" s="244">
        <v>1979</v>
      </c>
      <c r="H438" s="271">
        <v>46547.6</v>
      </c>
      <c r="I438" s="244" t="s">
        <v>47</v>
      </c>
      <c r="J438" s="290"/>
      <c r="K438" s="283" t="s">
        <v>3642</v>
      </c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CC438" s="303"/>
      <c r="CD438" s="303"/>
      <c r="CE438" s="303"/>
      <c r="CF438" s="303"/>
      <c r="CG438" s="303"/>
      <c r="CH438" s="303"/>
      <c r="CI438" s="303"/>
      <c r="CJ438" s="303"/>
      <c r="CK438" s="303"/>
      <c r="CL438" s="303"/>
      <c r="CM438" s="303"/>
      <c r="CN438" s="303"/>
      <c r="CO438" s="303"/>
      <c r="CP438" s="303"/>
      <c r="CQ438" s="303"/>
      <c r="CR438" s="303"/>
      <c r="CS438" s="303"/>
      <c r="CT438" s="303"/>
      <c r="CU438" s="303"/>
      <c r="CV438" s="303"/>
      <c r="CW438" s="303"/>
      <c r="CX438" s="303"/>
      <c r="CY438" s="303"/>
      <c r="CZ438" s="303"/>
      <c r="DA438" s="303"/>
      <c r="DB438" s="303"/>
      <c r="DC438" s="303"/>
      <c r="DD438" s="303"/>
      <c r="DE438" s="303"/>
      <c r="DF438" s="303"/>
      <c r="DG438" s="303"/>
      <c r="DH438" s="303"/>
      <c r="DI438" s="303"/>
      <c r="DJ438" s="303"/>
      <c r="DK438" s="303"/>
      <c r="DL438" s="303"/>
      <c r="DM438" s="303"/>
      <c r="DN438" s="303"/>
      <c r="DO438" s="303"/>
      <c r="DP438" s="303"/>
      <c r="DQ438" s="303"/>
      <c r="DR438" s="303"/>
      <c r="DS438" s="303"/>
      <c r="DT438" s="303"/>
      <c r="DU438" s="303"/>
      <c r="DV438" s="303"/>
      <c r="DW438" s="303"/>
      <c r="DX438" s="303"/>
      <c r="DY438" s="303"/>
      <c r="DZ438" s="303"/>
      <c r="EA438" s="303"/>
      <c r="EB438" s="303"/>
      <c r="EC438" s="303"/>
      <c r="ED438" s="303"/>
      <c r="EE438" s="303"/>
      <c r="EF438" s="303"/>
    </row>
    <row r="439" spans="1:136" s="285" customFormat="1" ht="25.5">
      <c r="A439" s="2">
        <v>55</v>
      </c>
      <c r="B439" s="429" t="s">
        <v>3638</v>
      </c>
      <c r="C439" s="244" t="s">
        <v>216</v>
      </c>
      <c r="D439" s="244" t="s">
        <v>2328</v>
      </c>
      <c r="E439" s="244" t="s">
        <v>2090</v>
      </c>
      <c r="F439" s="244" t="s">
        <v>2090</v>
      </c>
      <c r="G439" s="244">
        <v>1979</v>
      </c>
      <c r="H439" s="271">
        <v>19880.72</v>
      </c>
      <c r="I439" s="244" t="s">
        <v>47</v>
      </c>
      <c r="J439" s="290" t="s">
        <v>3643</v>
      </c>
      <c r="K439" s="283" t="s">
        <v>3642</v>
      </c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CC439" s="303"/>
      <c r="CD439" s="303"/>
      <c r="CE439" s="303"/>
      <c r="CF439" s="303"/>
      <c r="CG439" s="303"/>
      <c r="CH439" s="303"/>
      <c r="CI439" s="303"/>
      <c r="CJ439" s="303"/>
      <c r="CK439" s="303"/>
      <c r="CL439" s="303"/>
      <c r="CM439" s="303"/>
      <c r="CN439" s="303"/>
      <c r="CO439" s="303"/>
      <c r="CP439" s="303"/>
      <c r="CQ439" s="303"/>
      <c r="CR439" s="303"/>
      <c r="CS439" s="303"/>
      <c r="CT439" s="303"/>
      <c r="CU439" s="303"/>
      <c r="CV439" s="303"/>
      <c r="CW439" s="303"/>
      <c r="CX439" s="303"/>
      <c r="CY439" s="303"/>
      <c r="CZ439" s="303"/>
      <c r="DA439" s="303"/>
      <c r="DB439" s="303"/>
      <c r="DC439" s="303"/>
      <c r="DD439" s="303"/>
      <c r="DE439" s="303"/>
      <c r="DF439" s="303"/>
      <c r="DG439" s="303"/>
      <c r="DH439" s="303"/>
      <c r="DI439" s="303"/>
      <c r="DJ439" s="303"/>
      <c r="DK439" s="303"/>
      <c r="DL439" s="303"/>
      <c r="DM439" s="303"/>
      <c r="DN439" s="303"/>
      <c r="DO439" s="303"/>
      <c r="DP439" s="303"/>
      <c r="DQ439" s="303"/>
      <c r="DR439" s="303"/>
      <c r="DS439" s="303"/>
      <c r="DT439" s="303"/>
      <c r="DU439" s="303"/>
      <c r="DV439" s="303"/>
      <c r="DW439" s="303"/>
      <c r="DX439" s="303"/>
      <c r="DY439" s="303"/>
      <c r="DZ439" s="303"/>
      <c r="EA439" s="303"/>
      <c r="EB439" s="303"/>
      <c r="EC439" s="303"/>
      <c r="ED439" s="303"/>
      <c r="EE439" s="303"/>
      <c r="EF439" s="303"/>
    </row>
    <row r="440" spans="1:136" s="285" customFormat="1" ht="25.5">
      <c r="A440" s="244">
        <v>56</v>
      </c>
      <c r="B440" s="429" t="s">
        <v>3639</v>
      </c>
      <c r="C440" s="244" t="s">
        <v>216</v>
      </c>
      <c r="D440" s="244" t="s">
        <v>2328</v>
      </c>
      <c r="E440" s="244" t="s">
        <v>2090</v>
      </c>
      <c r="F440" s="244" t="s">
        <v>2090</v>
      </c>
      <c r="G440" s="244">
        <v>1997</v>
      </c>
      <c r="H440" s="271">
        <v>22078.24</v>
      </c>
      <c r="I440" s="244" t="s">
        <v>47</v>
      </c>
      <c r="J440" s="290" t="s">
        <v>3644</v>
      </c>
      <c r="K440" s="283" t="s">
        <v>3642</v>
      </c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CC440" s="303"/>
      <c r="CD440" s="303"/>
      <c r="CE440" s="303"/>
      <c r="CF440" s="303"/>
      <c r="CG440" s="303"/>
      <c r="CH440" s="303"/>
      <c r="CI440" s="303"/>
      <c r="CJ440" s="303"/>
      <c r="CK440" s="303"/>
      <c r="CL440" s="303"/>
      <c r="CM440" s="303"/>
      <c r="CN440" s="303"/>
      <c r="CO440" s="303"/>
      <c r="CP440" s="303"/>
      <c r="CQ440" s="303"/>
      <c r="CR440" s="303"/>
      <c r="CS440" s="303"/>
      <c r="CT440" s="303"/>
      <c r="CU440" s="303"/>
      <c r="CV440" s="303"/>
      <c r="CW440" s="303"/>
      <c r="CX440" s="303"/>
      <c r="CY440" s="303"/>
      <c r="CZ440" s="303"/>
      <c r="DA440" s="303"/>
      <c r="DB440" s="303"/>
      <c r="DC440" s="303"/>
      <c r="DD440" s="303"/>
      <c r="DE440" s="303"/>
      <c r="DF440" s="303"/>
      <c r="DG440" s="303"/>
      <c r="DH440" s="303"/>
      <c r="DI440" s="303"/>
      <c r="DJ440" s="303"/>
      <c r="DK440" s="303"/>
      <c r="DL440" s="303"/>
      <c r="DM440" s="303"/>
      <c r="DN440" s="303"/>
      <c r="DO440" s="303"/>
      <c r="DP440" s="303"/>
      <c r="DQ440" s="303"/>
      <c r="DR440" s="303"/>
      <c r="DS440" s="303"/>
      <c r="DT440" s="303"/>
      <c r="DU440" s="303"/>
      <c r="DV440" s="303"/>
      <c r="DW440" s="303"/>
      <c r="DX440" s="303"/>
      <c r="DY440" s="303"/>
      <c r="DZ440" s="303"/>
      <c r="EA440" s="303"/>
      <c r="EB440" s="303"/>
      <c r="EC440" s="303"/>
      <c r="ED440" s="303"/>
      <c r="EE440" s="303"/>
      <c r="EF440" s="303"/>
    </row>
    <row r="441" spans="1:136" s="285" customFormat="1" ht="25.5">
      <c r="A441" s="2">
        <v>57</v>
      </c>
      <c r="B441" s="429" t="s">
        <v>3640</v>
      </c>
      <c r="C441" s="244" t="s">
        <v>216</v>
      </c>
      <c r="D441" s="244" t="s">
        <v>2328</v>
      </c>
      <c r="E441" s="244" t="s">
        <v>2090</v>
      </c>
      <c r="F441" s="244" t="s">
        <v>2090</v>
      </c>
      <c r="G441" s="244">
        <v>1997</v>
      </c>
      <c r="H441" s="271">
        <v>21574.19</v>
      </c>
      <c r="I441" s="244" t="s">
        <v>47</v>
      </c>
      <c r="J441" s="290" t="s">
        <v>3645</v>
      </c>
      <c r="K441" s="283" t="s">
        <v>3642</v>
      </c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CC441" s="303"/>
      <c r="CD441" s="303"/>
      <c r="CE441" s="303"/>
      <c r="CF441" s="303"/>
      <c r="CG441" s="303"/>
      <c r="CH441" s="303"/>
      <c r="CI441" s="303"/>
      <c r="CJ441" s="303"/>
      <c r="CK441" s="303"/>
      <c r="CL441" s="303"/>
      <c r="CM441" s="303"/>
      <c r="CN441" s="303"/>
      <c r="CO441" s="303"/>
      <c r="CP441" s="303"/>
      <c r="CQ441" s="303"/>
      <c r="CR441" s="303"/>
      <c r="CS441" s="303"/>
      <c r="CT441" s="303"/>
      <c r="CU441" s="303"/>
      <c r="CV441" s="303"/>
      <c r="CW441" s="303"/>
      <c r="CX441" s="303"/>
      <c r="CY441" s="303"/>
      <c r="CZ441" s="303"/>
      <c r="DA441" s="303"/>
      <c r="DB441" s="303"/>
      <c r="DC441" s="303"/>
      <c r="DD441" s="303"/>
      <c r="DE441" s="303"/>
      <c r="DF441" s="303"/>
      <c r="DG441" s="303"/>
      <c r="DH441" s="303"/>
      <c r="DI441" s="303"/>
      <c r="DJ441" s="303"/>
      <c r="DK441" s="303"/>
      <c r="DL441" s="303"/>
      <c r="DM441" s="303"/>
      <c r="DN441" s="303"/>
      <c r="DO441" s="303"/>
      <c r="DP441" s="303"/>
      <c r="DQ441" s="303"/>
      <c r="DR441" s="303"/>
      <c r="DS441" s="303"/>
      <c r="DT441" s="303"/>
      <c r="DU441" s="303"/>
      <c r="DV441" s="303"/>
      <c r="DW441" s="303"/>
      <c r="DX441" s="303"/>
      <c r="DY441" s="303"/>
      <c r="DZ441" s="303"/>
      <c r="EA441" s="303"/>
      <c r="EB441" s="303"/>
      <c r="EC441" s="303"/>
      <c r="ED441" s="303"/>
      <c r="EE441" s="303"/>
      <c r="EF441" s="303"/>
    </row>
    <row r="442" spans="1:136" s="285" customFormat="1" ht="12.75">
      <c r="A442" s="244">
        <v>58</v>
      </c>
      <c r="B442" s="429" t="s">
        <v>3641</v>
      </c>
      <c r="C442" s="244" t="s">
        <v>216</v>
      </c>
      <c r="D442" s="244" t="s">
        <v>2328</v>
      </c>
      <c r="E442" s="244" t="s">
        <v>2090</v>
      </c>
      <c r="F442" s="244" t="s">
        <v>2090</v>
      </c>
      <c r="G442" s="244">
        <v>1997</v>
      </c>
      <c r="H442" s="271">
        <v>116351.05</v>
      </c>
      <c r="I442" s="244" t="s">
        <v>47</v>
      </c>
      <c r="J442" s="290"/>
      <c r="K442" s="283" t="s">
        <v>3642</v>
      </c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CC442" s="303"/>
      <c r="CD442" s="303"/>
      <c r="CE442" s="303"/>
      <c r="CF442" s="303"/>
      <c r="CG442" s="303"/>
      <c r="CH442" s="303"/>
      <c r="CI442" s="303"/>
      <c r="CJ442" s="303"/>
      <c r="CK442" s="303"/>
      <c r="CL442" s="303"/>
      <c r="CM442" s="303"/>
      <c r="CN442" s="303"/>
      <c r="CO442" s="303"/>
      <c r="CP442" s="303"/>
      <c r="CQ442" s="303"/>
      <c r="CR442" s="303"/>
      <c r="CS442" s="303"/>
      <c r="CT442" s="303"/>
      <c r="CU442" s="303"/>
      <c r="CV442" s="303"/>
      <c r="CW442" s="303"/>
      <c r="CX442" s="303"/>
      <c r="CY442" s="303"/>
      <c r="CZ442" s="303"/>
      <c r="DA442" s="303"/>
      <c r="DB442" s="303"/>
      <c r="DC442" s="303"/>
      <c r="DD442" s="303"/>
      <c r="DE442" s="303"/>
      <c r="DF442" s="303"/>
      <c r="DG442" s="303"/>
      <c r="DH442" s="303"/>
      <c r="DI442" s="303"/>
      <c r="DJ442" s="303"/>
      <c r="DK442" s="303"/>
      <c r="DL442" s="303"/>
      <c r="DM442" s="303"/>
      <c r="DN442" s="303"/>
      <c r="DO442" s="303"/>
      <c r="DP442" s="303"/>
      <c r="DQ442" s="303"/>
      <c r="DR442" s="303"/>
      <c r="DS442" s="303"/>
      <c r="DT442" s="303"/>
      <c r="DU442" s="303"/>
      <c r="DV442" s="303"/>
      <c r="DW442" s="303"/>
      <c r="DX442" s="303"/>
      <c r="DY442" s="303"/>
      <c r="DZ442" s="303"/>
      <c r="EA442" s="303"/>
      <c r="EB442" s="303"/>
      <c r="EC442" s="303"/>
      <c r="ED442" s="303"/>
      <c r="EE442" s="303"/>
      <c r="EF442" s="303"/>
    </row>
    <row r="443" spans="1:137" s="59" customFormat="1" ht="12.75">
      <c r="A443" s="717" t="s">
        <v>683</v>
      </c>
      <c r="B443" s="717"/>
      <c r="C443" s="717"/>
      <c r="D443" s="72"/>
      <c r="E443" s="72"/>
      <c r="F443" s="72"/>
      <c r="G443" s="73"/>
      <c r="H443" s="74">
        <f>SUM(H385:H442)</f>
        <v>27709273.95999999</v>
      </c>
      <c r="I443" s="58"/>
      <c r="J443" s="71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  <c r="CU443" s="69"/>
      <c r="CV443" s="69"/>
      <c r="CW443" s="69"/>
      <c r="CX443" s="69"/>
      <c r="CY443" s="69"/>
      <c r="CZ443" s="69"/>
      <c r="DA443" s="69"/>
      <c r="DB443" s="69"/>
      <c r="DC443" s="69"/>
      <c r="DD443" s="69"/>
      <c r="DE443" s="69"/>
      <c r="DF443" s="69"/>
      <c r="DG443" s="69"/>
      <c r="DH443" s="69"/>
      <c r="DI443" s="69"/>
      <c r="DJ443" s="69"/>
      <c r="DK443" s="69"/>
      <c r="DL443" s="69"/>
      <c r="DM443" s="69"/>
      <c r="DN443" s="69"/>
      <c r="DO443" s="69"/>
      <c r="DP443" s="69"/>
      <c r="DQ443" s="69"/>
      <c r="DR443" s="69"/>
      <c r="DS443" s="69"/>
      <c r="DT443" s="69"/>
      <c r="DU443" s="69"/>
      <c r="DV443" s="69"/>
      <c r="DW443" s="69"/>
      <c r="DX443" s="69"/>
      <c r="DY443" s="69"/>
      <c r="DZ443" s="69"/>
      <c r="EA443" s="69"/>
      <c r="EB443" s="69"/>
      <c r="EC443" s="69"/>
      <c r="ED443" s="69"/>
      <c r="EE443" s="69"/>
      <c r="EF443" s="69"/>
      <c r="EG443" s="300"/>
    </row>
    <row r="444" spans="1:137" s="12" customFormat="1" ht="12.75">
      <c r="A444" s="722" t="s">
        <v>4086</v>
      </c>
      <c r="B444" s="723"/>
      <c r="C444" s="723"/>
      <c r="D444" s="723"/>
      <c r="E444" s="723"/>
      <c r="F444" s="723"/>
      <c r="G444" s="723"/>
      <c r="H444" s="723"/>
      <c r="I444" s="724"/>
      <c r="J444" s="718"/>
      <c r="K444" s="718"/>
      <c r="L444" s="44"/>
      <c r="M444" s="718"/>
      <c r="N444" s="718"/>
      <c r="O444" s="718"/>
      <c r="P444" s="718"/>
      <c r="Q444" s="44"/>
      <c r="R444" s="718"/>
      <c r="S444" s="718"/>
      <c r="T444" s="718"/>
      <c r="U444" s="718"/>
      <c r="V444" s="44"/>
      <c r="W444" s="44"/>
      <c r="X444" s="44"/>
      <c r="Y444" s="44"/>
      <c r="Z444" s="44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9"/>
    </row>
    <row r="445" spans="1:137" s="59" customFormat="1" ht="218.25" customHeight="1">
      <c r="A445" s="2">
        <v>1</v>
      </c>
      <c r="B445" s="124" t="s">
        <v>4039</v>
      </c>
      <c r="C445" s="124" t="s">
        <v>4040</v>
      </c>
      <c r="D445" s="123" t="s">
        <v>2328</v>
      </c>
      <c r="E445" s="123" t="s">
        <v>2090</v>
      </c>
      <c r="F445" s="123" t="s">
        <v>2090</v>
      </c>
      <c r="G445" s="118">
        <v>2011</v>
      </c>
      <c r="H445" s="87">
        <v>8018666.08</v>
      </c>
      <c r="I445" s="2" t="s">
        <v>47</v>
      </c>
      <c r="J445" s="89" t="s">
        <v>4048</v>
      </c>
      <c r="K445" s="2" t="s">
        <v>4052</v>
      </c>
      <c r="L445" s="2" t="s">
        <v>4056</v>
      </c>
      <c r="M445" s="2" t="s">
        <v>2026</v>
      </c>
      <c r="N445" s="2" t="s">
        <v>4057</v>
      </c>
      <c r="O445" s="2" t="s">
        <v>4064</v>
      </c>
      <c r="P445" s="2" t="s">
        <v>4067</v>
      </c>
      <c r="Q445" s="2" t="s">
        <v>690</v>
      </c>
      <c r="R445" s="2" t="s">
        <v>4072</v>
      </c>
      <c r="S445" s="2" t="s">
        <v>4073</v>
      </c>
      <c r="T445" s="2" t="s">
        <v>690</v>
      </c>
      <c r="U445" s="2" t="s">
        <v>4073</v>
      </c>
      <c r="V445" s="2" t="s">
        <v>4073</v>
      </c>
      <c r="W445" s="2">
        <v>2154.35</v>
      </c>
      <c r="X445" s="2" t="s">
        <v>4076</v>
      </c>
      <c r="Y445" s="2" t="s">
        <v>2090</v>
      </c>
      <c r="Z445" s="2" t="s">
        <v>2090</v>
      </c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300"/>
    </row>
    <row r="446" spans="1:137" s="59" customFormat="1" ht="127.5" customHeight="1">
      <c r="A446" s="2">
        <v>2</v>
      </c>
      <c r="B446" s="1" t="s">
        <v>4041</v>
      </c>
      <c r="C446" s="124" t="s">
        <v>4040</v>
      </c>
      <c r="D446" s="123" t="s">
        <v>2328</v>
      </c>
      <c r="E446" s="123" t="s">
        <v>2090</v>
      </c>
      <c r="F446" s="123" t="s">
        <v>2090</v>
      </c>
      <c r="G446" s="118">
        <v>2011</v>
      </c>
      <c r="H446" s="87">
        <v>1197130.2</v>
      </c>
      <c r="I446" s="2" t="s">
        <v>47</v>
      </c>
      <c r="J446" s="89" t="s">
        <v>4049</v>
      </c>
      <c r="K446" s="2" t="s">
        <v>4052</v>
      </c>
      <c r="L446" s="2" t="s">
        <v>4058</v>
      </c>
      <c r="M446" s="2" t="s">
        <v>692</v>
      </c>
      <c r="N446" s="2" t="s">
        <v>4059</v>
      </c>
      <c r="O446" s="2" t="s">
        <v>4064</v>
      </c>
      <c r="P446" s="2" t="s">
        <v>4068</v>
      </c>
      <c r="Q446" s="2" t="s">
        <v>690</v>
      </c>
      <c r="R446" s="2" t="s">
        <v>4074</v>
      </c>
      <c r="S446" s="2" t="s">
        <v>692</v>
      </c>
      <c r="T446" s="2" t="s">
        <v>692</v>
      </c>
      <c r="U446" s="2" t="s">
        <v>692</v>
      </c>
      <c r="V446" s="2" t="s">
        <v>692</v>
      </c>
      <c r="W446" s="2">
        <v>794.09</v>
      </c>
      <c r="X446" s="2" t="s">
        <v>4077</v>
      </c>
      <c r="Y446" s="2" t="s">
        <v>2090</v>
      </c>
      <c r="Z446" s="2" t="s">
        <v>2090</v>
      </c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69"/>
      <c r="EA446" s="69"/>
      <c r="EB446" s="69"/>
      <c r="EC446" s="69"/>
      <c r="ED446" s="69"/>
      <c r="EE446" s="69"/>
      <c r="EF446" s="69"/>
      <c r="EG446" s="300"/>
    </row>
    <row r="447" spans="1:137" s="59" customFormat="1" ht="37.5" customHeight="1">
      <c r="A447" s="2">
        <v>4</v>
      </c>
      <c r="B447" s="1" t="s">
        <v>2021</v>
      </c>
      <c r="C447" s="1" t="s">
        <v>4042</v>
      </c>
      <c r="D447" s="123" t="s">
        <v>2328</v>
      </c>
      <c r="E447" s="123" t="s">
        <v>2090</v>
      </c>
      <c r="F447" s="123" t="s">
        <v>2090</v>
      </c>
      <c r="G447" s="118">
        <v>2011</v>
      </c>
      <c r="H447" s="87">
        <v>84450.34</v>
      </c>
      <c r="I447" s="2" t="s">
        <v>47</v>
      </c>
      <c r="J447" s="89" t="s">
        <v>4049</v>
      </c>
      <c r="K447" s="2" t="s">
        <v>4052</v>
      </c>
      <c r="L447" s="2" t="s">
        <v>692</v>
      </c>
      <c r="M447" s="2" t="s">
        <v>692</v>
      </c>
      <c r="N447" s="2" t="s">
        <v>4060</v>
      </c>
      <c r="O447" s="2" t="s">
        <v>4064</v>
      </c>
      <c r="P447" s="2" t="s">
        <v>4069</v>
      </c>
      <c r="Q447" s="2" t="s">
        <v>692</v>
      </c>
      <c r="R447" s="2" t="s">
        <v>692</v>
      </c>
      <c r="S447" s="2" t="s">
        <v>692</v>
      </c>
      <c r="T447" s="2" t="s">
        <v>692</v>
      </c>
      <c r="U447" s="2" t="s">
        <v>692</v>
      </c>
      <c r="V447" s="2" t="s">
        <v>692</v>
      </c>
      <c r="W447" s="2" t="s">
        <v>692</v>
      </c>
      <c r="X447" s="2" t="s">
        <v>692</v>
      </c>
      <c r="Y447" s="2" t="s">
        <v>692</v>
      </c>
      <c r="Z447" s="2" t="s">
        <v>692</v>
      </c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  <c r="DA447" s="69"/>
      <c r="DB447" s="69"/>
      <c r="DC447" s="69"/>
      <c r="DD447" s="69"/>
      <c r="DE447" s="69"/>
      <c r="DF447" s="69"/>
      <c r="DG447" s="69"/>
      <c r="DH447" s="69"/>
      <c r="DI447" s="69"/>
      <c r="DJ447" s="69"/>
      <c r="DK447" s="69"/>
      <c r="DL447" s="69"/>
      <c r="DM447" s="69"/>
      <c r="DN447" s="69"/>
      <c r="DO447" s="69"/>
      <c r="DP447" s="69"/>
      <c r="DQ447" s="69"/>
      <c r="DR447" s="69"/>
      <c r="DS447" s="69"/>
      <c r="DT447" s="69"/>
      <c r="DU447" s="69"/>
      <c r="DV447" s="69"/>
      <c r="DW447" s="69"/>
      <c r="DX447" s="69"/>
      <c r="DY447" s="69"/>
      <c r="DZ447" s="69"/>
      <c r="EA447" s="69"/>
      <c r="EB447" s="69"/>
      <c r="EC447" s="69"/>
      <c r="ED447" s="69"/>
      <c r="EE447" s="69"/>
      <c r="EF447" s="69"/>
      <c r="EG447" s="300"/>
    </row>
    <row r="448" spans="1:137" s="59" customFormat="1" ht="51">
      <c r="A448" s="2">
        <v>5</v>
      </c>
      <c r="B448" s="1" t="s">
        <v>4043</v>
      </c>
      <c r="C448" s="1" t="s">
        <v>4044</v>
      </c>
      <c r="D448" s="123" t="s">
        <v>2328</v>
      </c>
      <c r="E448" s="123" t="s">
        <v>2090</v>
      </c>
      <c r="F448" s="123" t="s">
        <v>2090</v>
      </c>
      <c r="G448" s="118">
        <v>2013</v>
      </c>
      <c r="H448" s="87">
        <v>44837.62</v>
      </c>
      <c r="I448" s="2" t="s">
        <v>47</v>
      </c>
      <c r="J448" s="89" t="s">
        <v>4050</v>
      </c>
      <c r="K448" s="2" t="s">
        <v>4053</v>
      </c>
      <c r="L448" s="2" t="s">
        <v>4061</v>
      </c>
      <c r="M448" s="2" t="s">
        <v>692</v>
      </c>
      <c r="N448" s="2" t="s">
        <v>4062</v>
      </c>
      <c r="O448" s="2" t="s">
        <v>4065</v>
      </c>
      <c r="P448" s="2" t="s">
        <v>4070</v>
      </c>
      <c r="Q448" s="2" t="s">
        <v>690</v>
      </c>
      <c r="R448" s="2" t="s">
        <v>4074</v>
      </c>
      <c r="S448" s="2" t="s">
        <v>4075</v>
      </c>
      <c r="T448" s="2" t="s">
        <v>690</v>
      </c>
      <c r="U448" s="2" t="s">
        <v>692</v>
      </c>
      <c r="V448" s="2" t="s">
        <v>692</v>
      </c>
      <c r="W448" s="2">
        <v>13.25</v>
      </c>
      <c r="X448" s="2" t="s">
        <v>692</v>
      </c>
      <c r="Y448" s="2" t="s">
        <v>2090</v>
      </c>
      <c r="Z448" s="2" t="s">
        <v>2090</v>
      </c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  <c r="DT448" s="69"/>
      <c r="DU448" s="69"/>
      <c r="DV448" s="69"/>
      <c r="DW448" s="69"/>
      <c r="DX448" s="69"/>
      <c r="DY448" s="69"/>
      <c r="DZ448" s="69"/>
      <c r="EA448" s="69"/>
      <c r="EB448" s="69"/>
      <c r="EC448" s="69"/>
      <c r="ED448" s="69"/>
      <c r="EE448" s="69"/>
      <c r="EF448" s="69"/>
      <c r="EG448" s="300"/>
    </row>
    <row r="449" spans="1:137" s="59" customFormat="1" ht="51">
      <c r="A449" s="2">
        <v>6</v>
      </c>
      <c r="B449" s="1" t="s">
        <v>4045</v>
      </c>
      <c r="C449" s="1" t="s">
        <v>4044</v>
      </c>
      <c r="D449" s="123" t="s">
        <v>2328</v>
      </c>
      <c r="E449" s="123" t="s">
        <v>2090</v>
      </c>
      <c r="F449" s="123" t="s">
        <v>2090</v>
      </c>
      <c r="G449" s="118">
        <v>2013</v>
      </c>
      <c r="H449" s="87">
        <v>45452.57</v>
      </c>
      <c r="I449" s="2" t="s">
        <v>47</v>
      </c>
      <c r="J449" s="89" t="s">
        <v>4050</v>
      </c>
      <c r="K449" s="2" t="s">
        <v>4054</v>
      </c>
      <c r="L449" s="2" t="s">
        <v>4061</v>
      </c>
      <c r="M449" s="2" t="s">
        <v>692</v>
      </c>
      <c r="N449" s="2" t="s">
        <v>4062</v>
      </c>
      <c r="O449" s="2" t="s">
        <v>4066</v>
      </c>
      <c r="P449" s="2" t="s">
        <v>4070</v>
      </c>
      <c r="Q449" s="2" t="s">
        <v>690</v>
      </c>
      <c r="R449" s="2" t="s">
        <v>4074</v>
      </c>
      <c r="S449" s="2" t="s">
        <v>4075</v>
      </c>
      <c r="T449" s="2" t="s">
        <v>690</v>
      </c>
      <c r="U449" s="2" t="s">
        <v>692</v>
      </c>
      <c r="V449" s="2" t="s">
        <v>692</v>
      </c>
      <c r="W449" s="2">
        <v>13.25</v>
      </c>
      <c r="X449" s="2" t="s">
        <v>692</v>
      </c>
      <c r="Y449" s="2" t="s">
        <v>2090</v>
      </c>
      <c r="Z449" s="2" t="s">
        <v>2090</v>
      </c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300"/>
    </row>
    <row r="450" spans="1:137" s="12" customFormat="1" ht="63.75">
      <c r="A450" s="2">
        <v>7</v>
      </c>
      <c r="B450" s="1" t="s">
        <v>4046</v>
      </c>
      <c r="C450" s="1" t="s">
        <v>4047</v>
      </c>
      <c r="D450" s="123" t="s">
        <v>2328</v>
      </c>
      <c r="E450" s="2" t="s">
        <v>2090</v>
      </c>
      <c r="F450" s="2" t="s">
        <v>2090</v>
      </c>
      <c r="G450" s="118">
        <v>2015</v>
      </c>
      <c r="H450" s="87">
        <v>20842</v>
      </c>
      <c r="I450" s="2" t="s">
        <v>47</v>
      </c>
      <c r="J450" s="89" t="s">
        <v>4051</v>
      </c>
      <c r="K450" s="2" t="s">
        <v>4055</v>
      </c>
      <c r="L450" s="2" t="s">
        <v>4063</v>
      </c>
      <c r="M450" s="2" t="s">
        <v>692</v>
      </c>
      <c r="N450" s="2" t="s">
        <v>4063</v>
      </c>
      <c r="O450" s="2" t="s">
        <v>4064</v>
      </c>
      <c r="P450" s="2" t="s">
        <v>4071</v>
      </c>
      <c r="Q450" s="2" t="s">
        <v>692</v>
      </c>
      <c r="R450" s="2" t="s">
        <v>689</v>
      </c>
      <c r="S450" s="2" t="s">
        <v>692</v>
      </c>
      <c r="T450" s="2" t="s">
        <v>692</v>
      </c>
      <c r="U450" s="2" t="s">
        <v>692</v>
      </c>
      <c r="V450" s="2" t="s">
        <v>692</v>
      </c>
      <c r="W450" s="2" t="s">
        <v>692</v>
      </c>
      <c r="X450" s="2" t="s">
        <v>692</v>
      </c>
      <c r="Y450" s="2" t="s">
        <v>692</v>
      </c>
      <c r="Z450" s="2" t="s">
        <v>692</v>
      </c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9"/>
    </row>
    <row r="451" spans="1:137" s="59" customFormat="1" ht="12.75">
      <c r="A451" s="717" t="s">
        <v>683</v>
      </c>
      <c r="B451" s="717"/>
      <c r="C451" s="717"/>
      <c r="D451" s="72"/>
      <c r="E451" s="72"/>
      <c r="F451" s="72"/>
      <c r="G451" s="73"/>
      <c r="H451" s="74">
        <f>SUM(H445:H450)</f>
        <v>9411378.809999999</v>
      </c>
      <c r="I451" s="58"/>
      <c r="J451" s="71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  <c r="DA451" s="69"/>
      <c r="DB451" s="69"/>
      <c r="DC451" s="69"/>
      <c r="DD451" s="69"/>
      <c r="DE451" s="69"/>
      <c r="DF451" s="69"/>
      <c r="DG451" s="69"/>
      <c r="DH451" s="69"/>
      <c r="DI451" s="69"/>
      <c r="DJ451" s="69"/>
      <c r="DK451" s="69"/>
      <c r="DL451" s="69"/>
      <c r="DM451" s="69"/>
      <c r="DN451" s="69"/>
      <c r="DO451" s="69"/>
      <c r="DP451" s="69"/>
      <c r="DQ451" s="69"/>
      <c r="DR451" s="69"/>
      <c r="DS451" s="69"/>
      <c r="DT451" s="69"/>
      <c r="DU451" s="69"/>
      <c r="DV451" s="69"/>
      <c r="DW451" s="69"/>
      <c r="DX451" s="69"/>
      <c r="DY451" s="69"/>
      <c r="DZ451" s="69"/>
      <c r="EA451" s="69"/>
      <c r="EB451" s="69"/>
      <c r="EC451" s="69"/>
      <c r="ED451" s="69"/>
      <c r="EE451" s="69"/>
      <c r="EF451" s="69"/>
      <c r="EG451" s="300"/>
    </row>
    <row r="452" spans="1:137" s="12" customFormat="1" ht="12.75">
      <c r="A452" s="755" t="s">
        <v>3163</v>
      </c>
      <c r="B452" s="756"/>
      <c r="C452" s="756"/>
      <c r="D452" s="756"/>
      <c r="E452" s="756"/>
      <c r="F452" s="756"/>
      <c r="G452" s="756"/>
      <c r="H452" s="756"/>
      <c r="I452" s="757"/>
      <c r="J452" s="718"/>
      <c r="K452" s="718"/>
      <c r="L452" s="44"/>
      <c r="M452" s="718"/>
      <c r="N452" s="718"/>
      <c r="O452" s="718"/>
      <c r="P452" s="718"/>
      <c r="Q452" s="44"/>
      <c r="R452" s="718"/>
      <c r="S452" s="718"/>
      <c r="T452" s="718"/>
      <c r="U452" s="718"/>
      <c r="V452" s="44"/>
      <c r="W452" s="44"/>
      <c r="X452" s="44"/>
      <c r="Y452" s="44"/>
      <c r="Z452" s="44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9"/>
    </row>
    <row r="453" spans="1:137" s="12" customFormat="1" ht="182.25" customHeight="1">
      <c r="A453" s="2">
        <v>1</v>
      </c>
      <c r="B453" s="134" t="s">
        <v>2680</v>
      </c>
      <c r="C453" s="135" t="s">
        <v>2681</v>
      </c>
      <c r="D453" s="135" t="s">
        <v>1773</v>
      </c>
      <c r="E453" s="2" t="s">
        <v>2907</v>
      </c>
      <c r="F453" s="135" t="s">
        <v>2907</v>
      </c>
      <c r="G453" s="135" t="s">
        <v>642</v>
      </c>
      <c r="H453" s="87">
        <f>1445240+85000</f>
        <v>1530240</v>
      </c>
      <c r="I453" s="2" t="s">
        <v>47</v>
      </c>
      <c r="J453" s="136" t="s">
        <v>1770</v>
      </c>
      <c r="K453" s="137" t="s">
        <v>2677</v>
      </c>
      <c r="L453" s="138" t="s">
        <v>643</v>
      </c>
      <c r="M453" s="135" t="s">
        <v>644</v>
      </c>
      <c r="N453" s="138" t="s">
        <v>645</v>
      </c>
      <c r="O453" s="123" t="s">
        <v>646</v>
      </c>
      <c r="P453" s="139" t="s">
        <v>4306</v>
      </c>
      <c r="Q453" s="138" t="s">
        <v>2341</v>
      </c>
      <c r="R453" s="138" t="s">
        <v>2031</v>
      </c>
      <c r="S453" s="138" t="s">
        <v>691</v>
      </c>
      <c r="T453" s="138" t="s">
        <v>647</v>
      </c>
      <c r="U453" s="138" t="s">
        <v>2031</v>
      </c>
      <c r="V453" s="138" t="s">
        <v>691</v>
      </c>
      <c r="W453" s="135">
        <v>1789.24</v>
      </c>
      <c r="X453" s="135">
        <v>4</v>
      </c>
      <c r="Y453" s="135" t="s">
        <v>1773</v>
      </c>
      <c r="Z453" s="135" t="s">
        <v>2907</v>
      </c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9"/>
    </row>
    <row r="454" spans="1:137" s="59" customFormat="1" ht="12.75">
      <c r="A454" s="717" t="s">
        <v>683</v>
      </c>
      <c r="B454" s="717"/>
      <c r="C454" s="717"/>
      <c r="D454" s="72"/>
      <c r="E454" s="72"/>
      <c r="F454" s="72"/>
      <c r="G454" s="73"/>
      <c r="H454" s="74">
        <f>SUM(H453)</f>
        <v>1530240</v>
      </c>
      <c r="I454" s="58"/>
      <c r="J454" s="71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  <c r="DA454" s="69"/>
      <c r="DB454" s="69"/>
      <c r="DC454" s="69"/>
      <c r="DD454" s="69"/>
      <c r="DE454" s="69"/>
      <c r="DF454" s="69"/>
      <c r="DG454" s="69"/>
      <c r="DH454" s="69"/>
      <c r="DI454" s="69"/>
      <c r="DJ454" s="69"/>
      <c r="DK454" s="69"/>
      <c r="DL454" s="69"/>
      <c r="DM454" s="69"/>
      <c r="DN454" s="69"/>
      <c r="DO454" s="69"/>
      <c r="DP454" s="69"/>
      <c r="DQ454" s="69"/>
      <c r="DR454" s="69"/>
      <c r="DS454" s="69"/>
      <c r="DT454" s="69"/>
      <c r="DU454" s="69"/>
      <c r="DV454" s="69"/>
      <c r="DW454" s="69"/>
      <c r="DX454" s="69"/>
      <c r="DY454" s="69"/>
      <c r="DZ454" s="69"/>
      <c r="EA454" s="69"/>
      <c r="EB454" s="69"/>
      <c r="EC454" s="69"/>
      <c r="ED454" s="69"/>
      <c r="EE454" s="69"/>
      <c r="EF454" s="69"/>
      <c r="EG454" s="300"/>
    </row>
    <row r="455" spans="1:136" s="3" customFormat="1" ht="12.75">
      <c r="A455" s="16"/>
      <c r="B455" s="19"/>
      <c r="C455" s="16"/>
      <c r="D455" s="27"/>
      <c r="E455" s="27"/>
      <c r="F455" s="27"/>
      <c r="G455" s="20"/>
      <c r="H455" s="68"/>
      <c r="I455" s="48"/>
      <c r="J455" s="62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</row>
    <row r="456" spans="1:136" s="3" customFormat="1" ht="13.5" thickBot="1">
      <c r="A456" s="16"/>
      <c r="B456" s="19"/>
      <c r="C456" s="16"/>
      <c r="D456" s="27"/>
      <c r="E456" s="27"/>
      <c r="F456" s="27"/>
      <c r="G456" s="20"/>
      <c r="H456" s="68"/>
      <c r="I456" s="48"/>
      <c r="J456" s="62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</row>
    <row r="457" spans="1:136" s="3" customFormat="1" ht="24" customHeight="1">
      <c r="A457" s="36"/>
      <c r="B457" s="43"/>
      <c r="E457" s="753" t="s">
        <v>2361</v>
      </c>
      <c r="F457" s="754"/>
      <c r="G457" s="758">
        <f>H454+H451+H443+H383+H380+H281+H205+H202+H199+H187+H183+H178+H169+H165+H149+H144+H136+H133+H130+H127+H124+H117+H114+H111+H102+H99+H96+H90+H79+H65+H62+H56+H48+H37+H33+H27+H20+H10</f>
        <v>321090355.9200001</v>
      </c>
      <c r="H457" s="759"/>
      <c r="I457" s="99"/>
      <c r="J457" s="51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</row>
    <row r="458" spans="1:136" s="3" customFormat="1" ht="12.75">
      <c r="A458" s="36"/>
      <c r="B458" s="43"/>
      <c r="C458" s="36"/>
      <c r="D458" s="50"/>
      <c r="E458" s="50"/>
      <c r="F458" s="50"/>
      <c r="G458" s="51"/>
      <c r="H458" s="67"/>
      <c r="I458" s="36"/>
      <c r="J458" s="61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</row>
    <row r="459" ht="12.75" customHeight="1"/>
    <row r="460" spans="1:136" s="3" customFormat="1" ht="12.75">
      <c r="A460" s="36"/>
      <c r="B460" s="43"/>
      <c r="C460" s="36"/>
      <c r="D460" s="50"/>
      <c r="E460" s="50"/>
      <c r="F460" s="50"/>
      <c r="G460" s="51"/>
      <c r="H460" s="67"/>
      <c r="I460" s="36"/>
      <c r="J460" s="61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</row>
    <row r="461" spans="1:136" s="3" customFormat="1" ht="12.75">
      <c r="A461" s="36"/>
      <c r="B461" s="43"/>
      <c r="C461" s="36"/>
      <c r="D461" s="50"/>
      <c r="E461" s="50"/>
      <c r="F461" s="50"/>
      <c r="G461" s="51"/>
      <c r="H461" s="67"/>
      <c r="I461" s="36"/>
      <c r="J461" s="61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</row>
    <row r="463" ht="21.75" customHeight="1"/>
  </sheetData>
  <sheetProtection/>
  <mergeCells count="271">
    <mergeCell ref="O11:P11"/>
    <mergeCell ref="R11:S11"/>
    <mergeCell ref="T11:U11"/>
    <mergeCell ref="J150:K150"/>
    <mergeCell ref="J145:K145"/>
    <mergeCell ref="J28:K28"/>
    <mergeCell ref="R137:S137"/>
    <mergeCell ref="O134:P134"/>
    <mergeCell ref="T131:U131"/>
    <mergeCell ref="K138:K139"/>
    <mergeCell ref="A205:C205"/>
    <mergeCell ref="T444:U444"/>
    <mergeCell ref="K140:K143"/>
    <mergeCell ref="T145:U145"/>
    <mergeCell ref="J179:K179"/>
    <mergeCell ref="R145:S145"/>
    <mergeCell ref="A179:I179"/>
    <mergeCell ref="A187:C187"/>
    <mergeCell ref="A203:I203"/>
    <mergeCell ref="R200:S200"/>
    <mergeCell ref="E457:F457"/>
    <mergeCell ref="O444:P444"/>
    <mergeCell ref="A452:I452"/>
    <mergeCell ref="A451:C451"/>
    <mergeCell ref="A444:I444"/>
    <mergeCell ref="O452:P452"/>
    <mergeCell ref="G457:H457"/>
    <mergeCell ref="A454:C454"/>
    <mergeCell ref="J452:K452"/>
    <mergeCell ref="R166:S166"/>
    <mergeCell ref="K180:K182"/>
    <mergeCell ref="O203:P203"/>
    <mergeCell ref="R203:S203"/>
    <mergeCell ref="R170:S170"/>
    <mergeCell ref="M170:N170"/>
    <mergeCell ref="R179:S179"/>
    <mergeCell ref="A443:C443"/>
    <mergeCell ref="J200:K200"/>
    <mergeCell ref="M444:N444"/>
    <mergeCell ref="J444:K444"/>
    <mergeCell ref="R444:S444"/>
    <mergeCell ref="J384:K384"/>
    <mergeCell ref="A282:I282"/>
    <mergeCell ref="R384:S384"/>
    <mergeCell ref="R206:S206"/>
    <mergeCell ref="A281:C281"/>
    <mergeCell ref="J11:K11"/>
    <mergeCell ref="A128:I128"/>
    <mergeCell ref="O145:P145"/>
    <mergeCell ref="A133:C133"/>
    <mergeCell ref="A11:I11"/>
    <mergeCell ref="M137:N137"/>
    <mergeCell ref="J12:J19"/>
    <mergeCell ref="A136:C136"/>
    <mergeCell ref="A137:I137"/>
    <mergeCell ref="M131:N131"/>
    <mergeCell ref="A3:Z3"/>
    <mergeCell ref="I58:I61"/>
    <mergeCell ref="H58:H61"/>
    <mergeCell ref="T137:U137"/>
    <mergeCell ref="O137:P137"/>
    <mergeCell ref="T134:U134"/>
    <mergeCell ref="R134:S134"/>
    <mergeCell ref="A130:C130"/>
    <mergeCell ref="A131:I131"/>
    <mergeCell ref="M11:N11"/>
    <mergeCell ref="O131:P131"/>
    <mergeCell ref="R131:S131"/>
    <mergeCell ref="A134:I134"/>
    <mergeCell ref="J134:K134"/>
    <mergeCell ref="M134:N134"/>
    <mergeCell ref="M128:N128"/>
    <mergeCell ref="O128:P128"/>
    <mergeCell ref="R128:S128"/>
    <mergeCell ref="T125:U125"/>
    <mergeCell ref="M125:N125"/>
    <mergeCell ref="O125:P125"/>
    <mergeCell ref="T128:U128"/>
    <mergeCell ref="R125:S125"/>
    <mergeCell ref="A97:I97"/>
    <mergeCell ref="J100:K100"/>
    <mergeCell ref="K119:K123"/>
    <mergeCell ref="A115:I115"/>
    <mergeCell ref="J119:J123"/>
    <mergeCell ref="A90:G90"/>
    <mergeCell ref="O118:P118"/>
    <mergeCell ref="A112:I112"/>
    <mergeCell ref="A111:C111"/>
    <mergeCell ref="J115:K115"/>
    <mergeCell ref="R103:S103"/>
    <mergeCell ref="O97:P97"/>
    <mergeCell ref="R97:S97"/>
    <mergeCell ref="B114:C114"/>
    <mergeCell ref="M118:N118"/>
    <mergeCell ref="J118:K118"/>
    <mergeCell ref="O103:P103"/>
    <mergeCell ref="T115:U115"/>
    <mergeCell ref="O112:P112"/>
    <mergeCell ref="M112:N112"/>
    <mergeCell ref="O115:P115"/>
    <mergeCell ref="R118:S118"/>
    <mergeCell ref="T118:U118"/>
    <mergeCell ref="T112:U112"/>
    <mergeCell ref="M115:N115"/>
    <mergeCell ref="R115:S115"/>
    <mergeCell ref="T103:U103"/>
    <mergeCell ref="R112:S112"/>
    <mergeCell ref="M100:N100"/>
    <mergeCell ref="T100:U100"/>
    <mergeCell ref="M49:N49"/>
    <mergeCell ref="T97:U97"/>
    <mergeCell ref="M103:N103"/>
    <mergeCell ref="R100:S100"/>
    <mergeCell ref="O100:P100"/>
    <mergeCell ref="M97:N97"/>
    <mergeCell ref="R34:S34"/>
    <mergeCell ref="J34:K34"/>
    <mergeCell ref="R38:S38"/>
    <mergeCell ref="J58:J61"/>
    <mergeCell ref="K58:K61"/>
    <mergeCell ref="O49:P49"/>
    <mergeCell ref="J49:K49"/>
    <mergeCell ref="J6:K6"/>
    <mergeCell ref="T21:U21"/>
    <mergeCell ref="J21:K21"/>
    <mergeCell ref="R21:S21"/>
    <mergeCell ref="R49:S49"/>
    <mergeCell ref="T49:U49"/>
    <mergeCell ref="O38:P38"/>
    <mergeCell ref="M34:N34"/>
    <mergeCell ref="O34:P34"/>
    <mergeCell ref="T38:U38"/>
    <mergeCell ref="T28:U28"/>
    <mergeCell ref="R28:S28"/>
    <mergeCell ref="P4:P5"/>
    <mergeCell ref="M21:N21"/>
    <mergeCell ref="J38:K38"/>
    <mergeCell ref="O21:P21"/>
    <mergeCell ref="M38:N38"/>
    <mergeCell ref="O28:P28"/>
    <mergeCell ref="T34:U34"/>
    <mergeCell ref="M28:N28"/>
    <mergeCell ref="Z4:Z5"/>
    <mergeCell ref="W4:W5"/>
    <mergeCell ref="O6:P6"/>
    <mergeCell ref="R6:S6"/>
    <mergeCell ref="E4:E5"/>
    <mergeCell ref="G4:G5"/>
    <mergeCell ref="Y4:Y5"/>
    <mergeCell ref="O4:O5"/>
    <mergeCell ref="X4:X5"/>
    <mergeCell ref="Q4:V4"/>
    <mergeCell ref="T6:U6"/>
    <mergeCell ref="L4:N4"/>
    <mergeCell ref="K4:K5"/>
    <mergeCell ref="M6:N6"/>
    <mergeCell ref="J4:J5"/>
    <mergeCell ref="A10:C10"/>
    <mergeCell ref="F4:F5"/>
    <mergeCell ref="H4:H5"/>
    <mergeCell ref="A6:G6"/>
    <mergeCell ref="A4:A5"/>
    <mergeCell ref="I4:I5"/>
    <mergeCell ref="A21:I21"/>
    <mergeCell ref="B4:B5"/>
    <mergeCell ref="C4:C5"/>
    <mergeCell ref="D4:D5"/>
    <mergeCell ref="A34:I34"/>
    <mergeCell ref="A62:G62"/>
    <mergeCell ref="G58:G61"/>
    <mergeCell ref="A63:G63"/>
    <mergeCell ref="A37:C37"/>
    <mergeCell ref="A38:I38"/>
    <mergeCell ref="A28:I28"/>
    <mergeCell ref="A33:C33"/>
    <mergeCell ref="A103:I103"/>
    <mergeCell ref="A102:C102"/>
    <mergeCell ref="A91:D91"/>
    <mergeCell ref="A48:C48"/>
    <mergeCell ref="A50:G50"/>
    <mergeCell ref="A57:G57"/>
    <mergeCell ref="A79:G79"/>
    <mergeCell ref="A65:G65"/>
    <mergeCell ref="A56:G56"/>
    <mergeCell ref="A49:I49"/>
    <mergeCell ref="B117:C117"/>
    <mergeCell ref="A124:C124"/>
    <mergeCell ref="A118:I118"/>
    <mergeCell ref="A66:H66"/>
    <mergeCell ref="A100:I100"/>
    <mergeCell ref="J112:K112"/>
    <mergeCell ref="B99:C99"/>
    <mergeCell ref="J97:K97"/>
    <mergeCell ref="J103:K103"/>
    <mergeCell ref="A80:D80"/>
    <mergeCell ref="A165:C165"/>
    <mergeCell ref="K156:K164"/>
    <mergeCell ref="A127:C127"/>
    <mergeCell ref="A125:I125"/>
    <mergeCell ref="I119:I123"/>
    <mergeCell ref="H119:H123"/>
    <mergeCell ref="J128:K128"/>
    <mergeCell ref="J125:K125"/>
    <mergeCell ref="J131:K131"/>
    <mergeCell ref="J137:K137"/>
    <mergeCell ref="A169:C169"/>
    <mergeCell ref="J170:K170"/>
    <mergeCell ref="T166:U166"/>
    <mergeCell ref="A149:C149"/>
    <mergeCell ref="A144:C144"/>
    <mergeCell ref="A145:I145"/>
    <mergeCell ref="M145:N145"/>
    <mergeCell ref="A166:I166"/>
    <mergeCell ref="J166:K166"/>
    <mergeCell ref="A150:I150"/>
    <mergeCell ref="A184:I184"/>
    <mergeCell ref="T170:U170"/>
    <mergeCell ref="O179:P179"/>
    <mergeCell ref="A170:I170"/>
    <mergeCell ref="K171:K177"/>
    <mergeCell ref="O170:P170"/>
    <mergeCell ref="M179:N179"/>
    <mergeCell ref="T179:U179"/>
    <mergeCell ref="R150:S150"/>
    <mergeCell ref="T150:U150"/>
    <mergeCell ref="T203:U203"/>
    <mergeCell ref="M203:N203"/>
    <mergeCell ref="A178:C178"/>
    <mergeCell ref="A183:C183"/>
    <mergeCell ref="T200:U200"/>
    <mergeCell ref="R188:S188"/>
    <mergeCell ref="T188:U188"/>
    <mergeCell ref="A199:C199"/>
    <mergeCell ref="L135:N135"/>
    <mergeCell ref="O188:P188"/>
    <mergeCell ref="O200:P200"/>
    <mergeCell ref="M188:N188"/>
    <mergeCell ref="M200:N200"/>
    <mergeCell ref="O150:P150"/>
    <mergeCell ref="M166:N166"/>
    <mergeCell ref="O166:P166"/>
    <mergeCell ref="M150:N150"/>
    <mergeCell ref="R282:S282"/>
    <mergeCell ref="M452:N452"/>
    <mergeCell ref="T282:U282"/>
    <mergeCell ref="O282:P282"/>
    <mergeCell ref="T384:U384"/>
    <mergeCell ref="M384:N384"/>
    <mergeCell ref="T452:U452"/>
    <mergeCell ref="R452:S452"/>
    <mergeCell ref="O384:P384"/>
    <mergeCell ref="T206:U206"/>
    <mergeCell ref="O206:P206"/>
    <mergeCell ref="M206:N206"/>
    <mergeCell ref="A206:I206"/>
    <mergeCell ref="A381:I381"/>
    <mergeCell ref="K147:K148"/>
    <mergeCell ref="T381:U381"/>
    <mergeCell ref="O381:P381"/>
    <mergeCell ref="R381:S381"/>
    <mergeCell ref="M381:N381"/>
    <mergeCell ref="A384:I384"/>
    <mergeCell ref="A200:I200"/>
    <mergeCell ref="A188:I188"/>
    <mergeCell ref="A383:C383"/>
    <mergeCell ref="A380:C380"/>
    <mergeCell ref="J381:K381"/>
    <mergeCell ref="J206:K206"/>
    <mergeCell ref="J203:K203"/>
    <mergeCell ref="A202:C202"/>
    <mergeCell ref="J188:K188"/>
  </mergeCells>
  <printOptions/>
  <pageMargins left="1.1811023622047245" right="0.3937007874015748" top="0.984251968503937" bottom="0" header="0.5118110236220472" footer="0"/>
  <pageSetup fitToHeight="0" fitToWidth="1" horizontalDpi="600" verticalDpi="600" orientation="landscape" paperSize="9" scale="24" r:id="rId1"/>
  <headerFooter alignWithMargins="0">
    <oddHeader>&amp;R&amp;"Arial,Pogrubiona kursywa"Załącznik nr 1 - wykaz budynków i budowli</oddHeader>
    <oddFooter>&amp;CStrona &amp;P z &amp;N</oddFooter>
  </headerFooter>
  <rowBreaks count="11" manualBreakCount="11">
    <brk id="48" max="28" man="1"/>
    <brk id="99" max="28" man="1"/>
    <brk id="111" max="28" man="1"/>
    <brk id="149" max="28" man="1"/>
    <brk id="187" max="28" man="1"/>
    <brk id="205" max="28" man="1"/>
    <brk id="234" max="28" man="1"/>
    <brk id="281" max="28" man="1"/>
    <brk id="327" max="28" man="1"/>
    <brk id="383" max="28" man="1"/>
    <brk id="412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view="pageBreakPreview" zoomScale="85" zoomScaleSheetLayoutView="85" zoomScalePageLayoutView="0" workbookViewId="0" topLeftCell="A196">
      <selection activeCell="H192" sqref="H192"/>
    </sheetView>
  </sheetViews>
  <sheetFormatPr defaultColWidth="9.140625" defaultRowHeight="12.75"/>
  <cols>
    <col min="1" max="2" width="9.8515625" style="4" customWidth="1"/>
    <col min="3" max="3" width="33.140625" style="4" customWidth="1"/>
    <col min="4" max="4" width="20.421875" style="4" customWidth="1"/>
    <col min="5" max="5" width="12.421875" style="4" bestFit="1" customWidth="1"/>
    <col min="6" max="16384" width="9.140625" style="4" customWidth="1"/>
  </cols>
  <sheetData>
    <row r="1" spans="1:3" ht="12.75">
      <c r="A1" s="55" t="s">
        <v>3068</v>
      </c>
      <c r="C1" s="7"/>
    </row>
    <row r="2" ht="13.5" thickBot="1"/>
    <row r="3" spans="1:4" ht="13.5" thickBot="1">
      <c r="A3" s="764" t="s">
        <v>528</v>
      </c>
      <c r="B3" s="765"/>
      <c r="C3" s="765"/>
      <c r="D3" s="766"/>
    </row>
    <row r="4" spans="2:4" ht="12.75">
      <c r="B4" s="5"/>
      <c r="C4" s="13"/>
      <c r="D4" s="13"/>
    </row>
    <row r="5" spans="1:4" ht="12.75">
      <c r="A5" s="181" t="s">
        <v>529</v>
      </c>
      <c r="B5" s="181" t="s">
        <v>2473</v>
      </c>
      <c r="C5" s="104" t="s">
        <v>530</v>
      </c>
      <c r="D5" s="155" t="s">
        <v>2939</v>
      </c>
    </row>
    <row r="6" spans="1:4" ht="12.75">
      <c r="A6" s="767">
        <v>1</v>
      </c>
      <c r="B6" s="767">
        <v>3</v>
      </c>
      <c r="C6" s="173" t="s">
        <v>2940</v>
      </c>
      <c r="D6" s="173">
        <v>450.59</v>
      </c>
    </row>
    <row r="7" spans="1:4" ht="12.75">
      <c r="A7" s="767"/>
      <c r="B7" s="767"/>
      <c r="C7" s="173" t="s">
        <v>2941</v>
      </c>
      <c r="D7" s="173">
        <v>183.12</v>
      </c>
    </row>
    <row r="8" spans="1:4" ht="12.75">
      <c r="A8" s="767"/>
      <c r="B8" s="767"/>
      <c r="C8" s="173" t="s">
        <v>2942</v>
      </c>
      <c r="D8" s="173">
        <v>8581.82</v>
      </c>
    </row>
    <row r="9" spans="1:4" ht="12.75">
      <c r="A9" s="767">
        <v>2</v>
      </c>
      <c r="B9" s="767">
        <v>93</v>
      </c>
      <c r="C9" s="173" t="s">
        <v>2943</v>
      </c>
      <c r="D9" s="173">
        <v>1664.68</v>
      </c>
    </row>
    <row r="10" spans="1:4" ht="12.75">
      <c r="A10" s="767"/>
      <c r="B10" s="767"/>
      <c r="C10" s="173" t="s">
        <v>2944</v>
      </c>
      <c r="D10" s="173">
        <v>418.46</v>
      </c>
    </row>
    <row r="11" spans="1:4" ht="12.75">
      <c r="A11" s="767"/>
      <c r="B11" s="767"/>
      <c r="C11" s="173" t="s">
        <v>2945</v>
      </c>
      <c r="D11" s="173">
        <v>5430.65</v>
      </c>
    </row>
    <row r="12" spans="1:4" ht="13.5" thickBot="1">
      <c r="A12" s="768"/>
      <c r="B12" s="768"/>
      <c r="C12" s="179" t="s">
        <v>2946</v>
      </c>
      <c r="D12" s="179">
        <v>6205.89</v>
      </c>
    </row>
    <row r="13" spans="1:4" ht="13.5" thickBot="1">
      <c r="A13" s="164"/>
      <c r="B13" s="165"/>
      <c r="C13" s="166" t="s">
        <v>2358</v>
      </c>
      <c r="D13" s="167">
        <f>SUM(D6:D12)</f>
        <v>22935.21</v>
      </c>
    </row>
    <row r="14" ht="13.5" thickBot="1"/>
    <row r="15" spans="1:4" ht="13.5" thickBot="1">
      <c r="A15" s="764" t="s">
        <v>2947</v>
      </c>
      <c r="B15" s="765"/>
      <c r="C15" s="765"/>
      <c r="D15" s="766"/>
    </row>
    <row r="16" spans="1:4" ht="12.75">
      <c r="A16" s="22"/>
      <c r="B16" s="49"/>
      <c r="C16" s="53"/>
      <c r="D16" s="53"/>
    </row>
    <row r="17" spans="1:12" ht="38.25">
      <c r="A17" s="104" t="s">
        <v>529</v>
      </c>
      <c r="B17" s="104" t="s">
        <v>1937</v>
      </c>
      <c r="C17" s="104" t="s">
        <v>530</v>
      </c>
      <c r="D17" s="104" t="s">
        <v>2939</v>
      </c>
      <c r="E17" s="54"/>
      <c r="F17" s="54"/>
      <c r="G17" s="54"/>
      <c r="H17" s="54"/>
      <c r="I17" s="54"/>
      <c r="J17" s="54"/>
      <c r="K17" s="54"/>
      <c r="L17" s="54"/>
    </row>
    <row r="18" spans="1:4" ht="12.75">
      <c r="A18" s="249">
        <v>1</v>
      </c>
      <c r="B18" s="244" t="s">
        <v>1938</v>
      </c>
      <c r="C18" s="250" t="s">
        <v>1939</v>
      </c>
      <c r="D18" s="251">
        <v>3142.2</v>
      </c>
    </row>
    <row r="19" spans="1:4" ht="12.75">
      <c r="A19" s="249">
        <v>2</v>
      </c>
      <c r="B19" s="244" t="s">
        <v>1940</v>
      </c>
      <c r="C19" s="250" t="s">
        <v>1941</v>
      </c>
      <c r="D19" s="252">
        <v>369.39</v>
      </c>
    </row>
    <row r="20" spans="1:4" ht="12.75">
      <c r="A20" s="249">
        <v>3</v>
      </c>
      <c r="B20" s="249" t="s">
        <v>1942</v>
      </c>
      <c r="C20" s="253" t="s">
        <v>1943</v>
      </c>
      <c r="D20" s="254">
        <v>3944.36</v>
      </c>
    </row>
    <row r="21" spans="1:4" ht="12.75">
      <c r="A21" s="249">
        <v>4</v>
      </c>
      <c r="B21" s="249" t="s">
        <v>1944</v>
      </c>
      <c r="C21" s="253" t="s">
        <v>2943</v>
      </c>
      <c r="D21" s="254">
        <v>1355.86</v>
      </c>
    </row>
    <row r="22" spans="1:4" ht="12.75">
      <c r="A22" s="249">
        <v>5</v>
      </c>
      <c r="B22" s="249" t="s">
        <v>1945</v>
      </c>
      <c r="C22" s="253" t="s">
        <v>1946</v>
      </c>
      <c r="D22" s="254">
        <v>507.18</v>
      </c>
    </row>
    <row r="23" spans="1:4" ht="12.75">
      <c r="A23" s="249">
        <v>6</v>
      </c>
      <c r="B23" s="249" t="s">
        <v>94</v>
      </c>
      <c r="C23" s="253" t="s">
        <v>95</v>
      </c>
      <c r="D23" s="254">
        <v>634.95</v>
      </c>
    </row>
    <row r="24" spans="1:4" ht="12.75">
      <c r="A24" s="249">
        <v>7</v>
      </c>
      <c r="B24" s="249" t="s">
        <v>96</v>
      </c>
      <c r="C24" s="253" t="s">
        <v>97</v>
      </c>
      <c r="D24" s="254">
        <v>2231.88</v>
      </c>
    </row>
    <row r="25" spans="1:4" ht="12.75">
      <c r="A25" s="249">
        <v>8</v>
      </c>
      <c r="B25" s="249" t="s">
        <v>98</v>
      </c>
      <c r="C25" s="253" t="s">
        <v>99</v>
      </c>
      <c r="D25" s="254">
        <v>2472.86</v>
      </c>
    </row>
    <row r="26" spans="1:4" ht="12.75">
      <c r="A26" s="249">
        <v>9</v>
      </c>
      <c r="B26" s="249" t="s">
        <v>100</v>
      </c>
      <c r="C26" s="253" t="s">
        <v>101</v>
      </c>
      <c r="D26" s="254">
        <v>1499.15</v>
      </c>
    </row>
    <row r="27" spans="1:4" ht="12.75">
      <c r="A27" s="249">
        <v>10</v>
      </c>
      <c r="B27" s="249" t="s">
        <v>102</v>
      </c>
      <c r="C27" s="253" t="s">
        <v>103</v>
      </c>
      <c r="D27" s="254">
        <v>675.25</v>
      </c>
    </row>
    <row r="28" spans="1:4" ht="12.75">
      <c r="A28" s="249">
        <v>11</v>
      </c>
      <c r="B28" s="249" t="s">
        <v>104</v>
      </c>
      <c r="C28" s="253" t="s">
        <v>105</v>
      </c>
      <c r="D28" s="254">
        <v>4040.9</v>
      </c>
    </row>
    <row r="29" spans="1:4" ht="12.75">
      <c r="A29" s="249">
        <v>12</v>
      </c>
      <c r="B29" s="249" t="s">
        <v>106</v>
      </c>
      <c r="C29" s="253" t="s">
        <v>107</v>
      </c>
      <c r="D29" s="254">
        <v>815.18</v>
      </c>
    </row>
    <row r="30" spans="1:4" ht="12.75">
      <c r="A30" s="249">
        <v>13</v>
      </c>
      <c r="B30" s="249" t="s">
        <v>108</v>
      </c>
      <c r="C30" s="253" t="s">
        <v>109</v>
      </c>
      <c r="D30" s="254">
        <v>997.69</v>
      </c>
    </row>
    <row r="31" spans="1:4" ht="12.75">
      <c r="A31" s="249">
        <v>14</v>
      </c>
      <c r="B31" s="249" t="s">
        <v>110</v>
      </c>
      <c r="C31" s="253" t="s">
        <v>111</v>
      </c>
      <c r="D31" s="254">
        <v>137.32</v>
      </c>
    </row>
    <row r="32" spans="1:4" ht="12.75">
      <c r="A32" s="249">
        <v>15</v>
      </c>
      <c r="B32" s="249" t="s">
        <v>112</v>
      </c>
      <c r="C32" s="253" t="s">
        <v>113</v>
      </c>
      <c r="D32" s="254">
        <v>143.11</v>
      </c>
    </row>
    <row r="33" spans="1:4" ht="12.75">
      <c r="A33" s="249">
        <v>16</v>
      </c>
      <c r="B33" s="249" t="s">
        <v>114</v>
      </c>
      <c r="C33" s="253" t="s">
        <v>115</v>
      </c>
      <c r="D33" s="254">
        <v>213.69</v>
      </c>
    </row>
    <row r="34" spans="1:4" ht="12.75">
      <c r="A34" s="249">
        <v>17</v>
      </c>
      <c r="B34" s="249" t="s">
        <v>116</v>
      </c>
      <c r="C34" s="253" t="s">
        <v>117</v>
      </c>
      <c r="D34" s="254">
        <v>725.16</v>
      </c>
    </row>
    <row r="35" spans="1:4" ht="12.75">
      <c r="A35" s="249">
        <v>18</v>
      </c>
      <c r="B35" s="249" t="s">
        <v>118</v>
      </c>
      <c r="C35" s="255" t="s">
        <v>119</v>
      </c>
      <c r="D35" s="254">
        <v>1492.78</v>
      </c>
    </row>
    <row r="36" spans="1:4" ht="12.75">
      <c r="A36" s="249">
        <v>19</v>
      </c>
      <c r="B36" s="249" t="s">
        <v>120</v>
      </c>
      <c r="C36" s="255" t="s">
        <v>121</v>
      </c>
      <c r="D36" s="254">
        <v>1074.97</v>
      </c>
    </row>
    <row r="37" spans="1:4" ht="12.75">
      <c r="A37" s="249">
        <v>20</v>
      </c>
      <c r="B37" s="249" t="s">
        <v>122</v>
      </c>
      <c r="C37" s="255" t="s">
        <v>123</v>
      </c>
      <c r="D37" s="254">
        <v>418.91</v>
      </c>
    </row>
    <row r="38" spans="1:4" ht="12.75">
      <c r="A38" s="249">
        <v>21</v>
      </c>
      <c r="B38" s="249" t="s">
        <v>124</v>
      </c>
      <c r="C38" s="255" t="s">
        <v>125</v>
      </c>
      <c r="D38" s="254">
        <v>762.74</v>
      </c>
    </row>
    <row r="39" spans="1:4" ht="12.75">
      <c r="A39" s="249">
        <v>22</v>
      </c>
      <c r="B39" s="249" t="s">
        <v>126</v>
      </c>
      <c r="C39" s="255" t="s">
        <v>127</v>
      </c>
      <c r="D39" s="254">
        <v>671.15</v>
      </c>
    </row>
    <row r="40" spans="1:4" ht="12.75">
      <c r="A40" s="249">
        <v>23</v>
      </c>
      <c r="B40" s="249" t="s">
        <v>128</v>
      </c>
      <c r="C40" s="255" t="s">
        <v>129</v>
      </c>
      <c r="D40" s="254">
        <v>1877.32</v>
      </c>
    </row>
    <row r="41" spans="1:4" ht="12.75">
      <c r="A41" s="249">
        <v>24</v>
      </c>
      <c r="B41" s="249" t="s">
        <v>130</v>
      </c>
      <c r="C41" s="253" t="s">
        <v>131</v>
      </c>
      <c r="D41" s="254">
        <v>1529.85</v>
      </c>
    </row>
    <row r="42" spans="1:4" ht="12.75">
      <c r="A42" s="249">
        <v>25</v>
      </c>
      <c r="B42" s="249" t="s">
        <v>2036</v>
      </c>
      <c r="C42" s="253" t="s">
        <v>2037</v>
      </c>
      <c r="D42" s="254">
        <v>2401.34</v>
      </c>
    </row>
    <row r="43" spans="1:4" ht="12.75">
      <c r="A43" s="249">
        <v>26</v>
      </c>
      <c r="B43" s="249" t="s">
        <v>2038</v>
      </c>
      <c r="C43" s="253" t="s">
        <v>2039</v>
      </c>
      <c r="D43" s="254">
        <v>1514</v>
      </c>
    </row>
    <row r="44" spans="1:4" ht="12.75">
      <c r="A44" s="249">
        <v>27</v>
      </c>
      <c r="B44" s="249" t="s">
        <v>2040</v>
      </c>
      <c r="C44" s="253" t="s">
        <v>2041</v>
      </c>
      <c r="D44" s="254">
        <v>197.29</v>
      </c>
    </row>
    <row r="45" spans="1:4" ht="12.75">
      <c r="A45" s="249">
        <v>28</v>
      </c>
      <c r="B45" s="249" t="s">
        <v>2042</v>
      </c>
      <c r="C45" s="253" t="s">
        <v>2043</v>
      </c>
      <c r="D45" s="254">
        <v>151</v>
      </c>
    </row>
    <row r="46" spans="1:4" ht="12.75">
      <c r="A46" s="249">
        <v>29</v>
      </c>
      <c r="B46" s="249" t="s">
        <v>2044</v>
      </c>
      <c r="C46" s="253" t="s">
        <v>2045</v>
      </c>
      <c r="D46" s="254">
        <v>423.47</v>
      </c>
    </row>
    <row r="47" spans="1:4" ht="25.5">
      <c r="A47" s="249">
        <v>30</v>
      </c>
      <c r="B47" s="249" t="s">
        <v>2280</v>
      </c>
      <c r="C47" s="256" t="s">
        <v>2046</v>
      </c>
      <c r="D47" s="254">
        <v>518.7</v>
      </c>
    </row>
    <row r="48" spans="1:4" ht="13.5" thickBot="1">
      <c r="A48" s="249">
        <v>31</v>
      </c>
      <c r="B48" s="257" t="s">
        <v>2280</v>
      </c>
      <c r="C48" s="258" t="s">
        <v>402</v>
      </c>
      <c r="D48" s="259">
        <v>491.31</v>
      </c>
    </row>
    <row r="49" spans="1:5" ht="13.5" thickBot="1">
      <c r="A49" s="164"/>
      <c r="B49" s="165"/>
      <c r="C49" s="166" t="s">
        <v>2358</v>
      </c>
      <c r="D49" s="180">
        <f>SUM(D18:D48)</f>
        <v>37430.96</v>
      </c>
      <c r="E49" s="76"/>
    </row>
    <row r="50" ht="13.5" thickBot="1"/>
    <row r="51" spans="1:4" ht="13.5" thickBot="1">
      <c r="A51" s="764" t="s">
        <v>403</v>
      </c>
      <c r="B51" s="765"/>
      <c r="C51" s="765"/>
      <c r="D51" s="766"/>
    </row>
    <row r="52" spans="1:4" ht="12.75">
      <c r="A52" s="22"/>
      <c r="B52" s="49"/>
      <c r="C52" s="53"/>
      <c r="D52" s="53"/>
    </row>
    <row r="53" spans="1:4" ht="25.5">
      <c r="A53" s="178" t="s">
        <v>529</v>
      </c>
      <c r="B53" s="104" t="s">
        <v>404</v>
      </c>
      <c r="C53" s="104" t="s">
        <v>530</v>
      </c>
      <c r="D53" s="104" t="s">
        <v>2939</v>
      </c>
    </row>
    <row r="54" spans="1:4" ht="12.75">
      <c r="A54" s="168">
        <v>1</v>
      </c>
      <c r="B54" s="168" t="s">
        <v>405</v>
      </c>
      <c r="C54" s="169" t="s">
        <v>406</v>
      </c>
      <c r="D54" s="170">
        <v>230</v>
      </c>
    </row>
    <row r="55" spans="1:4" ht="12.75">
      <c r="A55" s="168">
        <v>2</v>
      </c>
      <c r="B55" s="168" t="s">
        <v>407</v>
      </c>
      <c r="C55" s="169" t="s">
        <v>408</v>
      </c>
      <c r="D55" s="170">
        <v>758.06</v>
      </c>
    </row>
    <row r="56" spans="1:4" ht="12.75">
      <c r="A56" s="168">
        <v>3</v>
      </c>
      <c r="B56" s="168" t="s">
        <v>409</v>
      </c>
      <c r="C56" s="169" t="s">
        <v>410</v>
      </c>
      <c r="D56" s="170">
        <v>224.3</v>
      </c>
    </row>
    <row r="57" spans="1:4" ht="12.75">
      <c r="A57" s="249">
        <v>4</v>
      </c>
      <c r="B57" s="249" t="s">
        <v>411</v>
      </c>
      <c r="C57" s="260" t="s">
        <v>412</v>
      </c>
      <c r="D57" s="254">
        <v>136.21</v>
      </c>
    </row>
    <row r="58" spans="1:4" ht="12.75">
      <c r="A58" s="249">
        <v>5</v>
      </c>
      <c r="B58" s="249" t="s">
        <v>413</v>
      </c>
      <c r="C58" s="260" t="s">
        <v>414</v>
      </c>
      <c r="D58" s="254">
        <v>159</v>
      </c>
    </row>
    <row r="59" spans="1:4" ht="12.75">
      <c r="A59" s="249">
        <v>6</v>
      </c>
      <c r="B59" s="249" t="s">
        <v>415</v>
      </c>
      <c r="C59" s="260" t="s">
        <v>416</v>
      </c>
      <c r="D59" s="254">
        <v>215.7</v>
      </c>
    </row>
    <row r="60" spans="1:4" s="220" customFormat="1" ht="12.75">
      <c r="A60" s="249">
        <v>7</v>
      </c>
      <c r="B60" s="249" t="s">
        <v>417</v>
      </c>
      <c r="C60" s="260" t="s">
        <v>418</v>
      </c>
      <c r="D60" s="254">
        <v>1243.78</v>
      </c>
    </row>
    <row r="61" spans="1:4" ht="12.75">
      <c r="A61" s="249">
        <v>8</v>
      </c>
      <c r="B61" s="249" t="s">
        <v>419</v>
      </c>
      <c r="C61" s="260" t="s">
        <v>420</v>
      </c>
      <c r="D61" s="254">
        <v>494.5</v>
      </c>
    </row>
    <row r="62" spans="1:4" ht="12.75">
      <c r="A62" s="249">
        <v>9</v>
      </c>
      <c r="B62" s="249" t="s">
        <v>421</v>
      </c>
      <c r="C62" s="260" t="s">
        <v>422</v>
      </c>
      <c r="D62" s="254">
        <v>199</v>
      </c>
    </row>
    <row r="63" spans="1:4" ht="12.75">
      <c r="A63" s="249">
        <v>10</v>
      </c>
      <c r="B63" s="249" t="s">
        <v>423</v>
      </c>
      <c r="C63" s="260" t="s">
        <v>424</v>
      </c>
      <c r="D63" s="254">
        <v>314.85</v>
      </c>
    </row>
    <row r="64" spans="1:4" ht="12.75">
      <c r="A64" s="249">
        <v>11</v>
      </c>
      <c r="B64" s="249" t="s">
        <v>425</v>
      </c>
      <c r="C64" s="260" t="s">
        <v>426</v>
      </c>
      <c r="D64" s="254">
        <v>251.8</v>
      </c>
    </row>
    <row r="65" spans="1:4" ht="12.75">
      <c r="A65" s="249">
        <v>12</v>
      </c>
      <c r="B65" s="249" t="s">
        <v>427</v>
      </c>
      <c r="C65" s="260" t="s">
        <v>428</v>
      </c>
      <c r="D65" s="254">
        <v>196.93</v>
      </c>
    </row>
    <row r="66" spans="1:4" ht="12.75">
      <c r="A66" s="249">
        <v>13</v>
      </c>
      <c r="B66" s="249" t="s">
        <v>429</v>
      </c>
      <c r="C66" s="260" t="s">
        <v>430</v>
      </c>
      <c r="D66" s="254">
        <v>590</v>
      </c>
    </row>
    <row r="67" spans="1:4" ht="12.75">
      <c r="A67" s="168">
        <v>14</v>
      </c>
      <c r="B67" s="168" t="s">
        <v>431</v>
      </c>
      <c r="C67" s="169" t="s">
        <v>432</v>
      </c>
      <c r="D67" s="170">
        <v>135</v>
      </c>
    </row>
    <row r="68" spans="1:4" ht="12.75">
      <c r="A68" s="168">
        <v>15</v>
      </c>
      <c r="B68" s="168" t="s">
        <v>433</v>
      </c>
      <c r="C68" s="169" t="s">
        <v>434</v>
      </c>
      <c r="D68" s="170">
        <v>200.07</v>
      </c>
    </row>
    <row r="69" spans="1:4" ht="12.75">
      <c r="A69" s="168">
        <v>16</v>
      </c>
      <c r="B69" s="168" t="s">
        <v>435</v>
      </c>
      <c r="C69" s="169" t="s">
        <v>436</v>
      </c>
      <c r="D69" s="170">
        <v>98.16</v>
      </c>
    </row>
    <row r="70" spans="1:4" ht="12.75">
      <c r="A70" s="168">
        <v>17</v>
      </c>
      <c r="B70" s="168" t="s">
        <v>437</v>
      </c>
      <c r="C70" s="169" t="s">
        <v>438</v>
      </c>
      <c r="D70" s="170">
        <v>589.5</v>
      </c>
    </row>
    <row r="71" spans="1:4" ht="12.75">
      <c r="A71" s="168">
        <v>18</v>
      </c>
      <c r="B71" s="168" t="s">
        <v>439</v>
      </c>
      <c r="C71" s="169" t="s">
        <v>440</v>
      </c>
      <c r="D71" s="170">
        <v>150.12</v>
      </c>
    </row>
    <row r="72" spans="1:4" ht="12.75">
      <c r="A72" s="168">
        <v>19</v>
      </c>
      <c r="B72" s="168" t="s">
        <v>441</v>
      </c>
      <c r="C72" s="169" t="s">
        <v>442</v>
      </c>
      <c r="D72" s="170">
        <v>243.38</v>
      </c>
    </row>
    <row r="73" spans="1:4" ht="12.75">
      <c r="A73" s="168">
        <v>20</v>
      </c>
      <c r="B73" s="168" t="s">
        <v>443</v>
      </c>
      <c r="C73" s="169" t="s">
        <v>444</v>
      </c>
      <c r="D73" s="170">
        <v>260.74</v>
      </c>
    </row>
    <row r="74" spans="1:4" ht="12.75">
      <c r="A74" s="168">
        <v>21</v>
      </c>
      <c r="B74" s="168" t="s">
        <v>445</v>
      </c>
      <c r="C74" s="169" t="s">
        <v>446</v>
      </c>
      <c r="D74" s="170">
        <v>533.4</v>
      </c>
    </row>
    <row r="75" spans="1:4" ht="12.75">
      <c r="A75" s="168">
        <v>22</v>
      </c>
      <c r="B75" s="168" t="s">
        <v>447</v>
      </c>
      <c r="C75" s="169" t="s">
        <v>448</v>
      </c>
      <c r="D75" s="170">
        <v>646.23</v>
      </c>
    </row>
    <row r="76" spans="1:4" ht="12.75">
      <c r="A76" s="168">
        <v>23</v>
      </c>
      <c r="B76" s="168" t="s">
        <v>449</v>
      </c>
      <c r="C76" s="169" t="s">
        <v>450</v>
      </c>
      <c r="D76" s="170">
        <v>145.14</v>
      </c>
    </row>
    <row r="77" spans="1:4" ht="12.75">
      <c r="A77" s="168">
        <v>24</v>
      </c>
      <c r="B77" s="168" t="s">
        <v>451</v>
      </c>
      <c r="C77" s="169" t="s">
        <v>452</v>
      </c>
      <c r="D77" s="170">
        <v>325.04</v>
      </c>
    </row>
    <row r="78" spans="1:4" ht="12.75">
      <c r="A78" s="168">
        <v>25</v>
      </c>
      <c r="B78" s="168" t="s">
        <v>453</v>
      </c>
      <c r="C78" s="169" t="s">
        <v>454</v>
      </c>
      <c r="D78" s="170">
        <v>366.83</v>
      </c>
    </row>
    <row r="79" spans="1:4" ht="12.75">
      <c r="A79" s="168">
        <v>26</v>
      </c>
      <c r="B79" s="168" t="s">
        <v>455</v>
      </c>
      <c r="C79" s="169" t="s">
        <v>456</v>
      </c>
      <c r="D79" s="170">
        <v>347.11</v>
      </c>
    </row>
    <row r="80" spans="1:4" ht="12.75">
      <c r="A80" s="168">
        <v>27</v>
      </c>
      <c r="B80" s="168" t="s">
        <v>457</v>
      </c>
      <c r="C80" s="169" t="s">
        <v>458</v>
      </c>
      <c r="D80" s="170">
        <v>443.35</v>
      </c>
    </row>
    <row r="81" spans="1:4" ht="12.75">
      <c r="A81" s="168">
        <v>28</v>
      </c>
      <c r="B81" s="168" t="s">
        <v>459</v>
      </c>
      <c r="C81" s="169" t="s">
        <v>460</v>
      </c>
      <c r="D81" s="170">
        <v>305.53</v>
      </c>
    </row>
    <row r="82" spans="1:4" ht="12.75">
      <c r="A82" s="168">
        <v>29</v>
      </c>
      <c r="B82" s="168" t="s">
        <v>461</v>
      </c>
      <c r="C82" s="169" t="s">
        <v>2491</v>
      </c>
      <c r="D82" s="170">
        <v>1502.13</v>
      </c>
    </row>
    <row r="83" spans="1:4" ht="12.75">
      <c r="A83" s="168">
        <v>30</v>
      </c>
      <c r="B83" s="171" t="s">
        <v>2492</v>
      </c>
      <c r="C83" s="172" t="s">
        <v>2493</v>
      </c>
      <c r="D83" s="170">
        <v>246.1</v>
      </c>
    </row>
    <row r="84" spans="1:4" ht="12.75">
      <c r="A84" s="168">
        <v>31</v>
      </c>
      <c r="B84" s="168" t="s">
        <v>2494</v>
      </c>
      <c r="C84" s="173" t="s">
        <v>2495</v>
      </c>
      <c r="D84" s="170">
        <v>137.16</v>
      </c>
    </row>
    <row r="85" spans="1:4" ht="27" customHeight="1">
      <c r="A85" s="168">
        <v>32</v>
      </c>
      <c r="B85" s="168" t="s">
        <v>2496</v>
      </c>
      <c r="C85" s="174" t="s">
        <v>2497</v>
      </c>
      <c r="D85" s="170">
        <v>675.13</v>
      </c>
    </row>
    <row r="86" spans="1:4" ht="12.75">
      <c r="A86" s="168">
        <v>33</v>
      </c>
      <c r="B86" s="168" t="s">
        <v>2498</v>
      </c>
      <c r="C86" s="169" t="s">
        <v>2499</v>
      </c>
      <c r="D86" s="170">
        <v>379.2</v>
      </c>
    </row>
    <row r="87" spans="1:4" ht="12.75">
      <c r="A87" s="168">
        <v>34</v>
      </c>
      <c r="B87" s="168" t="s">
        <v>2500</v>
      </c>
      <c r="C87" s="169" t="s">
        <v>2501</v>
      </c>
      <c r="D87" s="170">
        <v>205.73</v>
      </c>
    </row>
    <row r="88" spans="1:4" ht="12.75">
      <c r="A88" s="168">
        <v>35</v>
      </c>
      <c r="B88" s="168" t="s">
        <v>2502</v>
      </c>
      <c r="C88" s="169" t="s">
        <v>2503</v>
      </c>
      <c r="D88" s="170">
        <v>279.75</v>
      </c>
    </row>
    <row r="89" spans="1:4" ht="12.75">
      <c r="A89" s="168">
        <v>36</v>
      </c>
      <c r="B89" s="168" t="s">
        <v>2504</v>
      </c>
      <c r="C89" s="169" t="s">
        <v>2505</v>
      </c>
      <c r="D89" s="170">
        <v>317.06</v>
      </c>
    </row>
    <row r="90" spans="1:4" ht="12.75">
      <c r="A90" s="168">
        <v>37</v>
      </c>
      <c r="B90" s="168" t="s">
        <v>2506</v>
      </c>
      <c r="C90" s="169" t="s">
        <v>2507</v>
      </c>
      <c r="D90" s="170">
        <v>179.44</v>
      </c>
    </row>
    <row r="91" spans="1:4" ht="12.75">
      <c r="A91" s="168">
        <v>38</v>
      </c>
      <c r="B91" s="168" t="s">
        <v>2508</v>
      </c>
      <c r="C91" s="169" t="s">
        <v>2509</v>
      </c>
      <c r="D91" s="170">
        <v>113.44</v>
      </c>
    </row>
    <row r="92" spans="1:4" ht="12.75">
      <c r="A92" s="168">
        <v>39</v>
      </c>
      <c r="B92" s="168" t="s">
        <v>2510</v>
      </c>
      <c r="C92" s="169" t="s">
        <v>2511</v>
      </c>
      <c r="D92" s="170">
        <v>412</v>
      </c>
    </row>
    <row r="93" spans="1:4" ht="12.75">
      <c r="A93" s="168">
        <v>40</v>
      </c>
      <c r="B93" s="168" t="s">
        <v>2512</v>
      </c>
      <c r="C93" s="169" t="s">
        <v>2513</v>
      </c>
      <c r="D93" s="170">
        <v>157.1</v>
      </c>
    </row>
    <row r="94" spans="1:4" ht="12.75">
      <c r="A94" s="168">
        <v>41</v>
      </c>
      <c r="B94" s="168" t="s">
        <v>2514</v>
      </c>
      <c r="C94" s="169" t="s">
        <v>2515</v>
      </c>
      <c r="D94" s="170">
        <v>312.19</v>
      </c>
    </row>
    <row r="95" spans="1:4" ht="12.75">
      <c r="A95" s="168">
        <v>42</v>
      </c>
      <c r="B95" s="168" t="s">
        <v>2516</v>
      </c>
      <c r="C95" s="169" t="s">
        <v>2517</v>
      </c>
      <c r="D95" s="170">
        <v>219.4</v>
      </c>
    </row>
    <row r="96" spans="1:4" ht="12.75">
      <c r="A96" s="168">
        <v>43</v>
      </c>
      <c r="B96" s="168" t="s">
        <v>2518</v>
      </c>
      <c r="C96" s="169" t="s">
        <v>2519</v>
      </c>
      <c r="D96" s="170">
        <v>794.46</v>
      </c>
    </row>
    <row r="97" spans="1:4" ht="12.75">
      <c r="A97" s="168">
        <v>44</v>
      </c>
      <c r="B97" s="168" t="s">
        <v>2520</v>
      </c>
      <c r="C97" s="169" t="s">
        <v>2521</v>
      </c>
      <c r="D97" s="170">
        <v>228.58</v>
      </c>
    </row>
    <row r="98" spans="1:4" ht="12.75">
      <c r="A98" s="168">
        <v>45</v>
      </c>
      <c r="B98" s="168"/>
      <c r="C98" s="169" t="s">
        <v>2522</v>
      </c>
      <c r="D98" s="170">
        <v>80.84</v>
      </c>
    </row>
    <row r="99" spans="1:4" ht="12.75">
      <c r="A99" s="168">
        <v>46</v>
      </c>
      <c r="B99" s="168" t="s">
        <v>2523</v>
      </c>
      <c r="C99" s="169" t="s">
        <v>2524</v>
      </c>
      <c r="D99" s="170">
        <v>101.21</v>
      </c>
    </row>
    <row r="100" spans="1:4" ht="12.75">
      <c r="A100" s="168">
        <v>47</v>
      </c>
      <c r="B100" s="168" t="s">
        <v>2525</v>
      </c>
      <c r="C100" s="169" t="s">
        <v>2526</v>
      </c>
      <c r="D100" s="170">
        <v>814.97</v>
      </c>
    </row>
    <row r="101" spans="1:4" ht="12.75">
      <c r="A101" s="168">
        <v>48</v>
      </c>
      <c r="B101" s="168" t="s">
        <v>2527</v>
      </c>
      <c r="C101" s="169" t="s">
        <v>2528</v>
      </c>
      <c r="D101" s="170">
        <v>206.15</v>
      </c>
    </row>
    <row r="102" spans="1:4" ht="12.75">
      <c r="A102" s="168">
        <v>49</v>
      </c>
      <c r="B102" s="168" t="s">
        <v>2529</v>
      </c>
      <c r="C102" s="169" t="s">
        <v>2530</v>
      </c>
      <c r="D102" s="170">
        <v>480.1</v>
      </c>
    </row>
    <row r="103" spans="1:4" ht="12.75">
      <c r="A103" s="168">
        <v>50</v>
      </c>
      <c r="B103" s="168" t="s">
        <v>2531</v>
      </c>
      <c r="C103" s="169" t="s">
        <v>2532</v>
      </c>
      <c r="D103" s="170">
        <v>431.27</v>
      </c>
    </row>
    <row r="104" spans="1:4" ht="12.75">
      <c r="A104" s="168">
        <v>51</v>
      </c>
      <c r="B104" s="168" t="s">
        <v>2533</v>
      </c>
      <c r="C104" s="169" t="s">
        <v>2534</v>
      </c>
      <c r="D104" s="170">
        <v>189.39</v>
      </c>
    </row>
    <row r="105" spans="1:4" ht="12.75">
      <c r="A105" s="168">
        <v>52</v>
      </c>
      <c r="B105" s="168" t="s">
        <v>2535</v>
      </c>
      <c r="C105" s="169" t="s">
        <v>2536</v>
      </c>
      <c r="D105" s="170">
        <v>130.27</v>
      </c>
    </row>
    <row r="106" spans="1:4" ht="12.75">
      <c r="A106" s="168">
        <v>53</v>
      </c>
      <c r="B106" s="168" t="s">
        <v>2537</v>
      </c>
      <c r="C106" s="169" t="s">
        <v>2538</v>
      </c>
      <c r="D106" s="170">
        <v>124.52</v>
      </c>
    </row>
    <row r="107" spans="1:4" ht="12.75">
      <c r="A107" s="168">
        <v>54</v>
      </c>
      <c r="B107" s="168" t="s">
        <v>2539</v>
      </c>
      <c r="C107" s="169" t="s">
        <v>2540</v>
      </c>
      <c r="D107" s="170">
        <v>112.32</v>
      </c>
    </row>
    <row r="108" spans="1:4" ht="12.75">
      <c r="A108" s="168">
        <v>55</v>
      </c>
      <c r="B108" s="168" t="s">
        <v>2541</v>
      </c>
      <c r="C108" s="169" t="s">
        <v>2542</v>
      </c>
      <c r="D108" s="170">
        <v>216.61</v>
      </c>
    </row>
    <row r="109" spans="1:4" ht="12.75">
      <c r="A109" s="168">
        <v>56</v>
      </c>
      <c r="B109" s="168" t="s">
        <v>2543</v>
      </c>
      <c r="C109" s="169" t="s">
        <v>2544</v>
      </c>
      <c r="D109" s="170">
        <v>366.69</v>
      </c>
    </row>
    <row r="110" spans="1:4" ht="12.75">
      <c r="A110" s="168">
        <v>57</v>
      </c>
      <c r="B110" s="168" t="s">
        <v>2545</v>
      </c>
      <c r="C110" s="169" t="s">
        <v>2546</v>
      </c>
      <c r="D110" s="170">
        <v>744.91</v>
      </c>
    </row>
    <row r="111" spans="1:4" ht="12.75">
      <c r="A111" s="168">
        <v>58</v>
      </c>
      <c r="B111" s="168" t="s">
        <v>2547</v>
      </c>
      <c r="C111" s="169" t="s">
        <v>2548</v>
      </c>
      <c r="D111" s="170">
        <v>246.58</v>
      </c>
    </row>
    <row r="112" spans="1:4" ht="12.75">
      <c r="A112" s="168">
        <v>59</v>
      </c>
      <c r="B112" s="168" t="s">
        <v>2549</v>
      </c>
      <c r="C112" s="169" t="s">
        <v>2550</v>
      </c>
      <c r="D112" s="170">
        <v>175.27</v>
      </c>
    </row>
    <row r="113" spans="1:4" ht="12.75">
      <c r="A113" s="168">
        <v>60</v>
      </c>
      <c r="B113" s="168" t="s">
        <v>2551</v>
      </c>
      <c r="C113" s="169" t="s">
        <v>671</v>
      </c>
      <c r="D113" s="170">
        <v>100.25</v>
      </c>
    </row>
    <row r="114" spans="1:4" ht="12.75">
      <c r="A114" s="168">
        <v>61</v>
      </c>
      <c r="B114" s="168" t="s">
        <v>672</v>
      </c>
      <c r="C114" s="169" t="s">
        <v>673</v>
      </c>
      <c r="D114" s="170">
        <v>86.45</v>
      </c>
    </row>
    <row r="115" spans="1:4" ht="12.75">
      <c r="A115" s="168">
        <v>62</v>
      </c>
      <c r="B115" s="168" t="s">
        <v>674</v>
      </c>
      <c r="C115" s="169" t="s">
        <v>675</v>
      </c>
      <c r="D115" s="170">
        <v>138.44</v>
      </c>
    </row>
    <row r="116" spans="1:4" ht="12.75">
      <c r="A116" s="168">
        <v>63</v>
      </c>
      <c r="B116" s="168" t="s">
        <v>2693</v>
      </c>
      <c r="C116" s="169" t="s">
        <v>2694</v>
      </c>
      <c r="D116" s="170">
        <v>177.47</v>
      </c>
    </row>
    <row r="117" spans="1:4" ht="12.75">
      <c r="A117" s="168">
        <v>64</v>
      </c>
      <c r="B117" s="168" t="s">
        <v>2695</v>
      </c>
      <c r="C117" s="169" t="s">
        <v>2696</v>
      </c>
      <c r="D117" s="170">
        <v>108.42</v>
      </c>
    </row>
    <row r="118" spans="1:4" ht="12.75">
      <c r="A118" s="168">
        <v>65</v>
      </c>
      <c r="B118" s="168" t="s">
        <v>2697</v>
      </c>
      <c r="C118" s="169" t="s">
        <v>2698</v>
      </c>
      <c r="D118" s="170">
        <v>139.95</v>
      </c>
    </row>
    <row r="119" spans="1:4" ht="12.75">
      <c r="A119" s="168">
        <v>66</v>
      </c>
      <c r="B119" s="168" t="s">
        <v>2699</v>
      </c>
      <c r="C119" s="169" t="s">
        <v>2700</v>
      </c>
      <c r="D119" s="170">
        <v>200.9</v>
      </c>
    </row>
    <row r="120" spans="1:4" ht="12.75">
      <c r="A120" s="168">
        <v>67</v>
      </c>
      <c r="B120" s="168" t="s">
        <v>2701</v>
      </c>
      <c r="C120" s="169" t="s">
        <v>2702</v>
      </c>
      <c r="D120" s="170">
        <v>344.48</v>
      </c>
    </row>
    <row r="121" spans="1:4" ht="12.75">
      <c r="A121" s="168">
        <v>68</v>
      </c>
      <c r="B121" s="168" t="s">
        <v>2703</v>
      </c>
      <c r="C121" s="169" t="s">
        <v>2704</v>
      </c>
      <c r="D121" s="170">
        <v>274.06</v>
      </c>
    </row>
    <row r="122" spans="1:4" ht="12.75">
      <c r="A122" s="168">
        <v>69</v>
      </c>
      <c r="B122" s="168" t="s">
        <v>2705</v>
      </c>
      <c r="C122" s="169" t="s">
        <v>2706</v>
      </c>
      <c r="D122" s="170">
        <v>1450.15</v>
      </c>
    </row>
    <row r="123" spans="1:4" ht="12.75">
      <c r="A123" s="168">
        <v>70</v>
      </c>
      <c r="B123" s="168" t="s">
        <v>2707</v>
      </c>
      <c r="C123" s="169" t="s">
        <v>2708</v>
      </c>
      <c r="D123" s="170">
        <v>220.84</v>
      </c>
    </row>
    <row r="124" spans="1:4" ht="12.75">
      <c r="A124" s="168">
        <v>71</v>
      </c>
      <c r="B124" s="168" t="s">
        <v>2709</v>
      </c>
      <c r="C124" s="169" t="s">
        <v>2710</v>
      </c>
      <c r="D124" s="170">
        <v>253.46</v>
      </c>
    </row>
    <row r="125" spans="1:4" ht="12.75">
      <c r="A125" s="249">
        <v>72</v>
      </c>
      <c r="B125" s="249" t="s">
        <v>2711</v>
      </c>
      <c r="C125" s="260" t="s">
        <v>2712</v>
      </c>
      <c r="D125" s="254">
        <v>788.36</v>
      </c>
    </row>
    <row r="126" spans="1:4" ht="12.75">
      <c r="A126" s="249">
        <v>73</v>
      </c>
      <c r="B126" s="249" t="s">
        <v>2713</v>
      </c>
      <c r="C126" s="260" t="s">
        <v>2714</v>
      </c>
      <c r="D126" s="254">
        <v>93.15</v>
      </c>
    </row>
    <row r="127" spans="1:4" ht="12.75">
      <c r="A127" s="249">
        <v>74</v>
      </c>
      <c r="B127" s="249" t="s">
        <v>2715</v>
      </c>
      <c r="C127" s="260" t="s">
        <v>2716</v>
      </c>
      <c r="D127" s="254">
        <v>321</v>
      </c>
    </row>
    <row r="128" spans="1:4" s="220" customFormat="1" ht="12.75">
      <c r="A128" s="249">
        <v>75</v>
      </c>
      <c r="B128" s="249" t="s">
        <v>2717</v>
      </c>
      <c r="C128" s="260" t="s">
        <v>2718</v>
      </c>
      <c r="D128" s="254">
        <v>870.46</v>
      </c>
    </row>
    <row r="129" spans="1:4" ht="12.75">
      <c r="A129" s="249">
        <v>76</v>
      </c>
      <c r="B129" s="249" t="s">
        <v>2719</v>
      </c>
      <c r="C129" s="260" t="s">
        <v>2720</v>
      </c>
      <c r="D129" s="254">
        <v>343.87</v>
      </c>
    </row>
    <row r="130" spans="1:4" ht="12.75">
      <c r="A130" s="249">
        <v>77</v>
      </c>
      <c r="B130" s="249" t="s">
        <v>2721</v>
      </c>
      <c r="C130" s="260" t="s">
        <v>2722</v>
      </c>
      <c r="D130" s="254">
        <v>162.42</v>
      </c>
    </row>
    <row r="131" spans="1:4" ht="12.75">
      <c r="A131" s="249">
        <v>78</v>
      </c>
      <c r="B131" s="249" t="s">
        <v>2723</v>
      </c>
      <c r="C131" s="260" t="s">
        <v>2724</v>
      </c>
      <c r="D131" s="254">
        <v>181.67</v>
      </c>
    </row>
    <row r="132" spans="1:4" ht="12.75">
      <c r="A132" s="249">
        <v>79</v>
      </c>
      <c r="B132" s="249" t="s">
        <v>2725</v>
      </c>
      <c r="C132" s="260" t="s">
        <v>2726</v>
      </c>
      <c r="D132" s="254">
        <v>200.46</v>
      </c>
    </row>
    <row r="133" spans="1:4" ht="12.75">
      <c r="A133" s="249">
        <v>80</v>
      </c>
      <c r="B133" s="249" t="s">
        <v>2727</v>
      </c>
      <c r="C133" s="260" t="s">
        <v>2728</v>
      </c>
      <c r="D133" s="254">
        <v>203.73</v>
      </c>
    </row>
    <row r="134" spans="1:4" ht="12.75">
      <c r="A134" s="249">
        <v>81</v>
      </c>
      <c r="B134" s="249" t="s">
        <v>2729</v>
      </c>
      <c r="C134" s="260" t="s">
        <v>2730</v>
      </c>
      <c r="D134" s="254">
        <v>1677.73</v>
      </c>
    </row>
    <row r="135" spans="1:4" ht="12.75">
      <c r="A135" s="168">
        <v>82</v>
      </c>
      <c r="B135" s="168" t="s">
        <v>2731</v>
      </c>
      <c r="C135" s="169" t="s">
        <v>2732</v>
      </c>
      <c r="D135" s="170">
        <v>563.3</v>
      </c>
    </row>
    <row r="136" spans="1:4" ht="12.75">
      <c r="A136" s="168">
        <v>83</v>
      </c>
      <c r="B136" s="168" t="s">
        <v>2733</v>
      </c>
      <c r="C136" s="169" t="s">
        <v>2734</v>
      </c>
      <c r="D136" s="170">
        <v>355.81</v>
      </c>
    </row>
    <row r="137" spans="1:4" ht="12.75">
      <c r="A137" s="168">
        <v>84</v>
      </c>
      <c r="B137" s="168" t="s">
        <v>2735</v>
      </c>
      <c r="C137" s="169" t="s">
        <v>2584</v>
      </c>
      <c r="D137" s="170">
        <v>210.68</v>
      </c>
    </row>
    <row r="138" spans="1:4" ht="12.75">
      <c r="A138" s="168">
        <v>85</v>
      </c>
      <c r="B138" s="168" t="s">
        <v>2585</v>
      </c>
      <c r="C138" s="169" t="s">
        <v>2586</v>
      </c>
      <c r="D138" s="170">
        <v>885.43</v>
      </c>
    </row>
    <row r="139" spans="1:4" ht="12.75">
      <c r="A139" s="168">
        <v>86</v>
      </c>
      <c r="B139" s="168" t="s">
        <v>2587</v>
      </c>
      <c r="C139" s="169" t="s">
        <v>2588</v>
      </c>
      <c r="D139" s="170">
        <v>163.9</v>
      </c>
    </row>
    <row r="140" spans="1:4" ht="12.75">
      <c r="A140" s="168">
        <v>87</v>
      </c>
      <c r="B140" s="168" t="s">
        <v>2589</v>
      </c>
      <c r="C140" s="169" t="s">
        <v>2590</v>
      </c>
      <c r="D140" s="170">
        <v>162.1</v>
      </c>
    </row>
    <row r="141" spans="1:4" ht="12.75">
      <c r="A141" s="168">
        <v>88</v>
      </c>
      <c r="B141" s="168" t="s">
        <v>2591</v>
      </c>
      <c r="C141" s="169" t="s">
        <v>2592</v>
      </c>
      <c r="D141" s="170">
        <v>1653.6</v>
      </c>
    </row>
    <row r="142" spans="1:4" ht="12.75">
      <c r="A142" s="168">
        <v>89</v>
      </c>
      <c r="B142" s="168" t="s">
        <v>2593</v>
      </c>
      <c r="C142" s="169" t="s">
        <v>2594</v>
      </c>
      <c r="D142" s="170">
        <v>263.5</v>
      </c>
    </row>
    <row r="143" spans="1:4" ht="12.75">
      <c r="A143" s="168">
        <v>90</v>
      </c>
      <c r="B143" s="168" t="s">
        <v>2595</v>
      </c>
      <c r="C143" s="169" t="s">
        <v>2596</v>
      </c>
      <c r="D143" s="170">
        <v>167.56</v>
      </c>
    </row>
    <row r="144" spans="1:4" ht="12.75">
      <c r="A144" s="168">
        <v>91</v>
      </c>
      <c r="B144" s="168" t="s">
        <v>2597</v>
      </c>
      <c r="C144" s="169" t="s">
        <v>2598</v>
      </c>
      <c r="D144" s="170">
        <v>280.36</v>
      </c>
    </row>
    <row r="145" spans="1:4" ht="12.75">
      <c r="A145" s="168">
        <v>92</v>
      </c>
      <c r="B145" s="168" t="s">
        <v>2496</v>
      </c>
      <c r="C145" s="169" t="s">
        <v>2599</v>
      </c>
      <c r="D145" s="170">
        <v>259</v>
      </c>
    </row>
    <row r="146" spans="1:4" ht="12.75">
      <c r="A146" s="168">
        <v>93</v>
      </c>
      <c r="B146" s="168"/>
      <c r="C146" s="169" t="s">
        <v>2471</v>
      </c>
      <c r="D146" s="170">
        <v>310.91</v>
      </c>
    </row>
    <row r="147" spans="1:4" ht="12.75">
      <c r="A147" s="168">
        <v>94</v>
      </c>
      <c r="B147" s="168" t="s">
        <v>2600</v>
      </c>
      <c r="C147" s="169" t="s">
        <v>2601</v>
      </c>
      <c r="D147" s="170">
        <v>175.52</v>
      </c>
    </row>
    <row r="148" spans="1:4" ht="12.75">
      <c r="A148" s="168">
        <v>95</v>
      </c>
      <c r="B148" s="168" t="s">
        <v>2602</v>
      </c>
      <c r="C148" s="169" t="s">
        <v>2603</v>
      </c>
      <c r="D148" s="170">
        <v>181.81</v>
      </c>
    </row>
    <row r="149" spans="1:4" ht="12.75">
      <c r="A149" s="168">
        <v>96</v>
      </c>
      <c r="B149" s="168" t="s">
        <v>2604</v>
      </c>
      <c r="C149" s="169" t="s">
        <v>2605</v>
      </c>
      <c r="D149" s="170">
        <v>570.58</v>
      </c>
    </row>
    <row r="150" spans="1:4" ht="12.75">
      <c r="A150" s="168">
        <v>97</v>
      </c>
      <c r="B150" s="168" t="s">
        <v>2606</v>
      </c>
      <c r="C150" s="169" t="s">
        <v>2607</v>
      </c>
      <c r="D150" s="170">
        <v>348.09</v>
      </c>
    </row>
    <row r="151" spans="1:4" ht="12.75">
      <c r="A151" s="168">
        <v>98</v>
      </c>
      <c r="B151" s="168" t="s">
        <v>2608</v>
      </c>
      <c r="C151" s="169" t="s">
        <v>2609</v>
      </c>
      <c r="D151" s="170">
        <v>833.85</v>
      </c>
    </row>
    <row r="152" spans="1:4" ht="12.75">
      <c r="A152" s="168">
        <v>99</v>
      </c>
      <c r="B152" s="168" t="s">
        <v>2610</v>
      </c>
      <c r="C152" s="169" t="s">
        <v>2611</v>
      </c>
      <c r="D152" s="170">
        <v>415.83</v>
      </c>
    </row>
    <row r="153" spans="1:4" ht="12.75">
      <c r="A153" s="168">
        <v>100</v>
      </c>
      <c r="B153" s="168" t="s">
        <v>2612</v>
      </c>
      <c r="C153" s="169" t="s">
        <v>2613</v>
      </c>
      <c r="D153" s="170">
        <v>246.73</v>
      </c>
    </row>
    <row r="154" spans="1:4" ht="12.75">
      <c r="A154" s="168">
        <v>101</v>
      </c>
      <c r="B154" s="168" t="s">
        <v>2614</v>
      </c>
      <c r="C154" s="169" t="s">
        <v>2615</v>
      </c>
      <c r="D154" s="170">
        <v>372.46</v>
      </c>
    </row>
    <row r="155" spans="1:4" ht="12.75">
      <c r="A155" s="168">
        <v>102</v>
      </c>
      <c r="B155" s="168" t="s">
        <v>2616</v>
      </c>
      <c r="C155" s="169" t="s">
        <v>2617</v>
      </c>
      <c r="D155" s="170">
        <v>206.57</v>
      </c>
    </row>
    <row r="156" spans="1:4" ht="12.75">
      <c r="A156" s="249">
        <v>103</v>
      </c>
      <c r="B156" s="249" t="s">
        <v>2618</v>
      </c>
      <c r="C156" s="260" t="s">
        <v>2619</v>
      </c>
      <c r="D156" s="254">
        <v>358.2</v>
      </c>
    </row>
    <row r="157" spans="1:4" s="220" customFormat="1" ht="12.75">
      <c r="A157" s="249">
        <v>104</v>
      </c>
      <c r="B157" s="249" t="s">
        <v>2620</v>
      </c>
      <c r="C157" s="260" t="s">
        <v>2621</v>
      </c>
      <c r="D157" s="254">
        <v>592.76</v>
      </c>
    </row>
    <row r="158" spans="1:4" ht="12.75">
      <c r="A158" s="249">
        <v>105</v>
      </c>
      <c r="B158" s="249" t="s">
        <v>2622</v>
      </c>
      <c r="C158" s="260" t="s">
        <v>2623</v>
      </c>
      <c r="D158" s="254">
        <v>143.11</v>
      </c>
    </row>
    <row r="159" spans="1:4" s="247" customFormat="1" ht="12.75">
      <c r="A159" s="249">
        <v>106</v>
      </c>
      <c r="B159" s="249"/>
      <c r="C159" s="260" t="s">
        <v>2472</v>
      </c>
      <c r="D159" s="254">
        <v>25.98</v>
      </c>
    </row>
    <row r="160" spans="1:4" ht="12.75">
      <c r="A160" s="168">
        <v>107</v>
      </c>
      <c r="B160" s="168" t="s">
        <v>2624</v>
      </c>
      <c r="C160" s="169" t="s">
        <v>2625</v>
      </c>
      <c r="D160" s="170">
        <v>70.6</v>
      </c>
    </row>
    <row r="161" spans="1:4" ht="12.75">
      <c r="A161" s="168">
        <v>108</v>
      </c>
      <c r="B161" s="168" t="s">
        <v>2377</v>
      </c>
      <c r="C161" s="169" t="s">
        <v>2378</v>
      </c>
      <c r="D161" s="170">
        <v>113.65</v>
      </c>
    </row>
    <row r="162" spans="1:4" ht="12.75">
      <c r="A162" s="168">
        <v>109</v>
      </c>
      <c r="B162" s="168" t="s">
        <v>2379</v>
      </c>
      <c r="C162" s="169" t="s">
        <v>2380</v>
      </c>
      <c r="D162" s="170">
        <v>737.24</v>
      </c>
    </row>
    <row r="163" spans="1:4" ht="12.75">
      <c r="A163" s="168">
        <v>110</v>
      </c>
      <c r="B163" s="168"/>
      <c r="C163" s="169" t="s">
        <v>510</v>
      </c>
      <c r="D163" s="170">
        <v>460.25</v>
      </c>
    </row>
    <row r="164" spans="1:4" ht="12.75">
      <c r="A164" s="168">
        <v>111</v>
      </c>
      <c r="B164" s="168" t="s">
        <v>2381</v>
      </c>
      <c r="C164" s="169" t="s">
        <v>2382</v>
      </c>
      <c r="D164" s="170">
        <v>815.3</v>
      </c>
    </row>
    <row r="165" spans="1:4" ht="12.75">
      <c r="A165" s="168">
        <v>112</v>
      </c>
      <c r="B165" s="168" t="s">
        <v>2383</v>
      </c>
      <c r="C165" s="169" t="s">
        <v>2384</v>
      </c>
      <c r="D165" s="170">
        <v>472.03</v>
      </c>
    </row>
    <row r="166" spans="1:4" ht="12.75">
      <c r="A166" s="168">
        <v>113</v>
      </c>
      <c r="B166" s="168" t="s">
        <v>2385</v>
      </c>
      <c r="C166" s="169" t="s">
        <v>2386</v>
      </c>
      <c r="D166" s="170">
        <v>326.63</v>
      </c>
    </row>
    <row r="167" spans="1:4" ht="12.75">
      <c r="A167" s="168">
        <v>114</v>
      </c>
      <c r="B167" s="168" t="s">
        <v>2387</v>
      </c>
      <c r="C167" s="169" t="s">
        <v>2388</v>
      </c>
      <c r="D167" s="170">
        <v>612.58</v>
      </c>
    </row>
    <row r="168" spans="1:4" ht="12.75">
      <c r="A168" s="168">
        <v>115</v>
      </c>
      <c r="B168" s="168" t="s">
        <v>2389</v>
      </c>
      <c r="C168" s="169" t="s">
        <v>2390</v>
      </c>
      <c r="D168" s="170">
        <v>728.84</v>
      </c>
    </row>
    <row r="169" spans="1:4" ht="12.75">
      <c r="A169" s="168">
        <v>116</v>
      </c>
      <c r="B169" s="168" t="s">
        <v>2391</v>
      </c>
      <c r="C169" s="169" t="s">
        <v>2392</v>
      </c>
      <c r="D169" s="170">
        <v>140.74</v>
      </c>
    </row>
    <row r="170" spans="1:4" ht="12.75">
      <c r="A170" s="168">
        <v>117</v>
      </c>
      <c r="B170" s="168" t="s">
        <v>2393</v>
      </c>
      <c r="C170" s="169" t="s">
        <v>2394</v>
      </c>
      <c r="D170" s="170">
        <v>817.4</v>
      </c>
    </row>
    <row r="171" spans="1:4" ht="12.75">
      <c r="A171" s="168">
        <v>118</v>
      </c>
      <c r="B171" s="168" t="s">
        <v>2395</v>
      </c>
      <c r="C171" s="169" t="s">
        <v>2396</v>
      </c>
      <c r="D171" s="170">
        <v>806.9</v>
      </c>
    </row>
    <row r="172" spans="1:4" ht="12.75">
      <c r="A172" s="168">
        <v>119</v>
      </c>
      <c r="B172" s="168" t="s">
        <v>2397</v>
      </c>
      <c r="C172" s="169" t="s">
        <v>2398</v>
      </c>
      <c r="D172" s="170">
        <v>729.26</v>
      </c>
    </row>
    <row r="173" spans="1:4" ht="12.75">
      <c r="A173" s="168">
        <v>120</v>
      </c>
      <c r="B173" s="168" t="s">
        <v>2399</v>
      </c>
      <c r="C173" s="169" t="s">
        <v>2400</v>
      </c>
      <c r="D173" s="170">
        <v>697.93</v>
      </c>
    </row>
    <row r="174" spans="1:4" ht="12.75">
      <c r="A174" s="168">
        <v>121</v>
      </c>
      <c r="B174" s="168" t="s">
        <v>2401</v>
      </c>
      <c r="C174" s="169" t="s">
        <v>2402</v>
      </c>
      <c r="D174" s="170">
        <v>447.9</v>
      </c>
    </row>
    <row r="175" spans="1:4" ht="12.75">
      <c r="A175" s="168">
        <v>122</v>
      </c>
      <c r="B175" s="168" t="s">
        <v>2403</v>
      </c>
      <c r="C175" s="169" t="s">
        <v>2404</v>
      </c>
      <c r="D175" s="170">
        <v>488.77</v>
      </c>
    </row>
    <row r="176" spans="1:4" ht="12.75">
      <c r="A176" s="168">
        <v>123</v>
      </c>
      <c r="B176" s="168" t="s">
        <v>2405</v>
      </c>
      <c r="C176" s="169" t="s">
        <v>2406</v>
      </c>
      <c r="D176" s="170">
        <v>422.85</v>
      </c>
    </row>
    <row r="177" spans="1:4" ht="12.75">
      <c r="A177" s="168">
        <v>124</v>
      </c>
      <c r="B177" s="168" t="s">
        <v>2407</v>
      </c>
      <c r="C177" s="169" t="s">
        <v>2408</v>
      </c>
      <c r="D177" s="170">
        <v>1290.3</v>
      </c>
    </row>
    <row r="178" spans="1:4" ht="12.75">
      <c r="A178" s="168">
        <v>125</v>
      </c>
      <c r="B178" s="168" t="s">
        <v>2409</v>
      </c>
      <c r="C178" s="169" t="s">
        <v>2410</v>
      </c>
      <c r="D178" s="170">
        <v>1037.25</v>
      </c>
    </row>
    <row r="179" spans="1:4" ht="12.75">
      <c r="A179" s="168">
        <v>126</v>
      </c>
      <c r="B179" s="168" t="s">
        <v>2411</v>
      </c>
      <c r="C179" s="169" t="s">
        <v>2412</v>
      </c>
      <c r="D179" s="170">
        <v>288.5</v>
      </c>
    </row>
    <row r="180" spans="1:4" ht="12.75">
      <c r="A180" s="168">
        <v>127</v>
      </c>
      <c r="B180" s="168" t="s">
        <v>2413</v>
      </c>
      <c r="C180" s="169" t="s">
        <v>2414</v>
      </c>
      <c r="D180" s="170">
        <v>575.2</v>
      </c>
    </row>
    <row r="181" spans="1:4" ht="12.75">
      <c r="A181" s="168">
        <v>128</v>
      </c>
      <c r="B181" s="168" t="s">
        <v>2415</v>
      </c>
      <c r="C181" s="169" t="s">
        <v>2416</v>
      </c>
      <c r="D181" s="170">
        <v>371.64</v>
      </c>
    </row>
    <row r="182" spans="1:4" ht="12.75">
      <c r="A182" s="168">
        <v>129</v>
      </c>
      <c r="B182" s="168" t="s">
        <v>2417</v>
      </c>
      <c r="C182" s="169" t="s">
        <v>2418</v>
      </c>
      <c r="D182" s="170">
        <v>923.46</v>
      </c>
    </row>
    <row r="183" spans="1:4" ht="12.75">
      <c r="A183" s="168">
        <v>130</v>
      </c>
      <c r="B183" s="168" t="s">
        <v>2419</v>
      </c>
      <c r="C183" s="169" t="s">
        <v>2420</v>
      </c>
      <c r="D183" s="170">
        <v>390.78</v>
      </c>
    </row>
    <row r="184" spans="1:4" ht="12.75">
      <c r="A184" s="168">
        <v>131</v>
      </c>
      <c r="B184" s="168" t="s">
        <v>2421</v>
      </c>
      <c r="C184" s="169" t="s">
        <v>2422</v>
      </c>
      <c r="D184" s="170">
        <v>404.65</v>
      </c>
    </row>
    <row r="185" spans="1:4" ht="12.75">
      <c r="A185" s="168">
        <v>132</v>
      </c>
      <c r="B185" s="168" t="s">
        <v>2423</v>
      </c>
      <c r="C185" s="169" t="s">
        <v>2424</v>
      </c>
      <c r="D185" s="170">
        <v>702.92</v>
      </c>
    </row>
    <row r="186" spans="1:4" ht="12.75">
      <c r="A186" s="168">
        <v>133</v>
      </c>
      <c r="B186" s="168" t="s">
        <v>2425</v>
      </c>
      <c r="C186" s="169" t="s">
        <v>2426</v>
      </c>
      <c r="D186" s="170">
        <v>947.17</v>
      </c>
    </row>
    <row r="187" spans="1:4" ht="12.75">
      <c r="A187" s="168">
        <v>134</v>
      </c>
      <c r="B187" s="168" t="s">
        <v>2427</v>
      </c>
      <c r="C187" s="260" t="s">
        <v>2428</v>
      </c>
      <c r="D187" s="170">
        <v>632.79</v>
      </c>
    </row>
    <row r="188" spans="1:4" ht="12.75">
      <c r="A188" s="168">
        <v>135</v>
      </c>
      <c r="B188" s="168" t="s">
        <v>2429</v>
      </c>
      <c r="C188" s="260" t="s">
        <v>2430</v>
      </c>
      <c r="D188" s="170">
        <v>297.97</v>
      </c>
    </row>
    <row r="189" spans="1:4" ht="12.75">
      <c r="A189" s="168">
        <v>136</v>
      </c>
      <c r="B189" s="168" t="s">
        <v>2431</v>
      </c>
      <c r="C189" s="260" t="s">
        <v>2432</v>
      </c>
      <c r="D189" s="170">
        <v>2861.5</v>
      </c>
    </row>
    <row r="190" spans="1:4" ht="12.75">
      <c r="A190" s="168">
        <v>137</v>
      </c>
      <c r="B190" s="168" t="s">
        <v>2433</v>
      </c>
      <c r="C190" s="260" t="s">
        <v>2434</v>
      </c>
      <c r="D190" s="170">
        <v>551.7</v>
      </c>
    </row>
    <row r="191" spans="1:4" ht="12.75">
      <c r="A191" s="168">
        <v>138</v>
      </c>
      <c r="B191" s="168" t="s">
        <v>2435</v>
      </c>
      <c r="C191" s="260" t="s">
        <v>2436</v>
      </c>
      <c r="D191" s="170">
        <v>2221.15</v>
      </c>
    </row>
    <row r="192" spans="1:4" ht="12.75">
      <c r="A192" s="168">
        <v>139</v>
      </c>
      <c r="B192" s="168" t="s">
        <v>2437</v>
      </c>
      <c r="C192" s="260" t="s">
        <v>2948</v>
      </c>
      <c r="D192" s="175">
        <v>316.01</v>
      </c>
    </row>
    <row r="193" spans="1:4" ht="12.75">
      <c r="A193" s="168">
        <v>140</v>
      </c>
      <c r="B193" s="168" t="s">
        <v>2438</v>
      </c>
      <c r="C193" s="260" t="s">
        <v>2439</v>
      </c>
      <c r="D193" s="170">
        <v>200.65</v>
      </c>
    </row>
    <row r="194" spans="1:4" ht="12.75">
      <c r="A194" s="168">
        <v>141</v>
      </c>
      <c r="B194" s="168" t="s">
        <v>2440</v>
      </c>
      <c r="C194" s="260" t="s">
        <v>2441</v>
      </c>
      <c r="D194" s="170">
        <v>339.85</v>
      </c>
    </row>
    <row r="195" spans="1:4" ht="12.75">
      <c r="A195" s="168">
        <v>142</v>
      </c>
      <c r="B195" s="168" t="s">
        <v>2442</v>
      </c>
      <c r="C195" s="260" t="s">
        <v>2443</v>
      </c>
      <c r="D195" s="170">
        <v>851.95</v>
      </c>
    </row>
    <row r="196" spans="1:4" ht="12.75">
      <c r="A196" s="168">
        <v>143</v>
      </c>
      <c r="B196" s="168" t="s">
        <v>2474</v>
      </c>
      <c r="C196" s="260" t="s">
        <v>2444</v>
      </c>
      <c r="D196" s="170">
        <v>364</v>
      </c>
    </row>
    <row r="197" spans="1:4" ht="12.75">
      <c r="A197" s="168">
        <v>144</v>
      </c>
      <c r="B197" s="168" t="s">
        <v>2445</v>
      </c>
      <c r="C197" s="260" t="s">
        <v>2446</v>
      </c>
      <c r="D197" s="170">
        <v>324</v>
      </c>
    </row>
    <row r="198" spans="1:4" ht="12.75">
      <c r="A198" s="168">
        <v>145</v>
      </c>
      <c r="B198" s="168" t="s">
        <v>2447</v>
      </c>
      <c r="C198" s="260" t="s">
        <v>2448</v>
      </c>
      <c r="D198" s="170">
        <v>353.97</v>
      </c>
    </row>
    <row r="199" spans="1:4" ht="12.75">
      <c r="A199" s="168">
        <v>146</v>
      </c>
      <c r="B199" s="168" t="s">
        <v>2449</v>
      </c>
      <c r="C199" s="169" t="s">
        <v>2450</v>
      </c>
      <c r="D199" s="170">
        <v>283.76</v>
      </c>
    </row>
    <row r="200" spans="1:4" ht="12.75">
      <c r="A200" s="168">
        <v>147</v>
      </c>
      <c r="B200" s="168" t="s">
        <v>2451</v>
      </c>
      <c r="C200" s="169" t="s">
        <v>2452</v>
      </c>
      <c r="D200" s="170">
        <v>268</v>
      </c>
    </row>
    <row r="201" spans="1:4" ht="12.75">
      <c r="A201" s="168">
        <v>148</v>
      </c>
      <c r="B201" s="168" t="s">
        <v>2453</v>
      </c>
      <c r="C201" s="169" t="s">
        <v>2454</v>
      </c>
      <c r="D201" s="170">
        <v>202.95</v>
      </c>
    </row>
    <row r="202" spans="1:4" ht="12.75">
      <c r="A202" s="168">
        <v>149</v>
      </c>
      <c r="B202" s="168" t="s">
        <v>2455</v>
      </c>
      <c r="C202" s="169" t="s">
        <v>2456</v>
      </c>
      <c r="D202" s="170">
        <v>190</v>
      </c>
    </row>
    <row r="203" spans="1:4" ht="12.75">
      <c r="A203" s="168">
        <v>150</v>
      </c>
      <c r="B203" s="168" t="s">
        <v>2457</v>
      </c>
      <c r="C203" s="169" t="s">
        <v>2458</v>
      </c>
      <c r="D203" s="170">
        <v>124</v>
      </c>
    </row>
    <row r="204" spans="1:4" ht="12.75">
      <c r="A204" s="168">
        <v>151</v>
      </c>
      <c r="B204" s="168" t="s">
        <v>2459</v>
      </c>
      <c r="C204" s="169" t="s">
        <v>2460</v>
      </c>
      <c r="D204" s="170">
        <v>159.69</v>
      </c>
    </row>
    <row r="205" spans="1:4" ht="12.75">
      <c r="A205" s="168">
        <v>152</v>
      </c>
      <c r="B205" s="168" t="s">
        <v>2461</v>
      </c>
      <c r="C205" s="169" t="s">
        <v>2462</v>
      </c>
      <c r="D205" s="170">
        <v>258.62</v>
      </c>
    </row>
    <row r="206" spans="1:4" ht="12.75">
      <c r="A206" s="168">
        <v>153</v>
      </c>
      <c r="B206" s="168" t="s">
        <v>2463</v>
      </c>
      <c r="C206" s="169" t="s">
        <v>2941</v>
      </c>
      <c r="D206" s="170">
        <v>225.42</v>
      </c>
    </row>
    <row r="207" spans="1:4" ht="12.75">
      <c r="A207" s="168">
        <v>154</v>
      </c>
      <c r="B207" s="168" t="s">
        <v>2464</v>
      </c>
      <c r="C207" s="169" t="s">
        <v>2465</v>
      </c>
      <c r="D207" s="170">
        <v>1000</v>
      </c>
    </row>
    <row r="208" spans="1:4" ht="12.75">
      <c r="A208" s="168">
        <v>155</v>
      </c>
      <c r="B208" s="168" t="s">
        <v>2466</v>
      </c>
      <c r="C208" s="169" t="s">
        <v>2467</v>
      </c>
      <c r="D208" s="170">
        <v>284.52</v>
      </c>
    </row>
    <row r="209" spans="1:5" ht="13.5" thickBot="1">
      <c r="A209" s="168">
        <v>156</v>
      </c>
      <c r="B209" s="176" t="s">
        <v>2468</v>
      </c>
      <c r="C209" s="172" t="s">
        <v>2469</v>
      </c>
      <c r="D209" s="177">
        <v>378.67</v>
      </c>
      <c r="E209" s="75"/>
    </row>
    <row r="210" spans="1:5" ht="13.5" thickBot="1">
      <c r="A210" s="164"/>
      <c r="B210" s="165"/>
      <c r="C210" s="166" t="s">
        <v>2358</v>
      </c>
      <c r="D210" s="167">
        <f>SUM(D54:D209)</f>
        <v>66980.97</v>
      </c>
      <c r="E210" s="75"/>
    </row>
    <row r="211" spans="1:4" ht="12.75">
      <c r="A211" s="182"/>
      <c r="B211" s="182"/>
      <c r="C211" s="182"/>
      <c r="D211" s="182"/>
    </row>
    <row r="212" spans="1:4" ht="12.75">
      <c r="A212" s="760" t="s">
        <v>528</v>
      </c>
      <c r="B212" s="760"/>
      <c r="C212" s="760"/>
      <c r="D212" s="183">
        <v>22935.21</v>
      </c>
    </row>
    <row r="213" spans="1:4" ht="12.75">
      <c r="A213" s="760" t="s">
        <v>2947</v>
      </c>
      <c r="B213" s="760"/>
      <c r="C213" s="760"/>
      <c r="D213" s="183">
        <v>37430.96</v>
      </c>
    </row>
    <row r="214" spans="1:4" ht="13.5" thickBot="1">
      <c r="A214" s="761" t="s">
        <v>403</v>
      </c>
      <c r="B214" s="761"/>
      <c r="C214" s="761"/>
      <c r="D214" s="184">
        <v>66980.97</v>
      </c>
    </row>
    <row r="215" spans="1:4" ht="13.5" thickBot="1">
      <c r="A215" s="762" t="s">
        <v>2470</v>
      </c>
      <c r="B215" s="763"/>
      <c r="C215" s="763"/>
      <c r="D215" s="167">
        <f>SUM(D212:D214)</f>
        <v>127347.14</v>
      </c>
    </row>
    <row r="216" ht="12.75">
      <c r="B216" s="22"/>
    </row>
  </sheetData>
  <sheetProtection/>
  <mergeCells count="11">
    <mergeCell ref="A212:C212"/>
    <mergeCell ref="A213:C213"/>
    <mergeCell ref="A214:C214"/>
    <mergeCell ref="A215:C215"/>
    <mergeCell ref="A51:D51"/>
    <mergeCell ref="A15:D15"/>
    <mergeCell ref="A3:D3"/>
    <mergeCell ref="A6:A8"/>
    <mergeCell ref="B6:B8"/>
    <mergeCell ref="A9:A12"/>
    <mergeCell ref="B9:B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rowBreaks count="2" manualBreakCount="2">
    <brk id="49" max="3" man="1"/>
    <brk id="1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932"/>
  <sheetViews>
    <sheetView view="pageBreakPreview" zoomScaleNormal="110" zoomScaleSheetLayoutView="100" zoomScalePageLayoutView="0" workbookViewId="0" topLeftCell="A1034">
      <selection activeCell="H1389" sqref="H1389"/>
    </sheetView>
  </sheetViews>
  <sheetFormatPr defaultColWidth="9.140625" defaultRowHeight="12.75"/>
  <cols>
    <col min="1" max="1" width="5.57421875" style="4" customWidth="1"/>
    <col min="2" max="2" width="47.57421875" style="8" customWidth="1"/>
    <col min="3" max="3" width="15.421875" style="5" customWidth="1"/>
    <col min="4" max="4" width="18.421875" style="640" customWidth="1"/>
    <col min="5" max="16384" width="9.140625" style="4" customWidth="1"/>
  </cols>
  <sheetData>
    <row r="1" spans="1:4" ht="12.75">
      <c r="A1" s="55" t="s">
        <v>2079</v>
      </c>
      <c r="D1" s="621"/>
    </row>
    <row r="3" spans="1:4" ht="12.75">
      <c r="A3" s="782" t="s">
        <v>2359</v>
      </c>
      <c r="B3" s="782"/>
      <c r="C3" s="782"/>
      <c r="D3" s="782"/>
    </row>
    <row r="4" spans="1:4" ht="25.5">
      <c r="A4" s="57" t="s">
        <v>684</v>
      </c>
      <c r="B4" s="57" t="s">
        <v>685</v>
      </c>
      <c r="C4" s="57" t="s">
        <v>2488</v>
      </c>
      <c r="D4" s="622" t="s">
        <v>2582</v>
      </c>
    </row>
    <row r="5" spans="1:4" ht="12.75">
      <c r="A5" s="716" t="s">
        <v>2640</v>
      </c>
      <c r="B5" s="716"/>
      <c r="C5" s="716"/>
      <c r="D5" s="716"/>
    </row>
    <row r="6" spans="1:4" ht="44.25" customHeight="1">
      <c r="A6" s="2">
        <v>1</v>
      </c>
      <c r="B6" s="355" t="s">
        <v>4224</v>
      </c>
      <c r="C6" s="221">
        <v>2013</v>
      </c>
      <c r="D6" s="367">
        <v>25306.02</v>
      </c>
    </row>
    <row r="7" spans="1:4" ht="12.75">
      <c r="A7" s="2">
        <v>2</v>
      </c>
      <c r="B7" s="355" t="s">
        <v>2567</v>
      </c>
      <c r="C7" s="354">
        <v>2013</v>
      </c>
      <c r="D7" s="368">
        <v>15867</v>
      </c>
    </row>
    <row r="8" spans="1:4" s="6" customFormat="1" ht="12.75">
      <c r="A8" s="2">
        <v>3</v>
      </c>
      <c r="B8" s="1" t="s">
        <v>3368</v>
      </c>
      <c r="C8" s="354">
        <v>2014</v>
      </c>
      <c r="D8" s="108">
        <v>22386</v>
      </c>
    </row>
    <row r="9" spans="1:4" s="6" customFormat="1" ht="12.75">
      <c r="A9" s="2">
        <v>4</v>
      </c>
      <c r="B9" s="1" t="s">
        <v>3369</v>
      </c>
      <c r="C9" s="2">
        <v>2014</v>
      </c>
      <c r="D9" s="108">
        <v>7236.09</v>
      </c>
    </row>
    <row r="10" spans="1:4" s="6" customFormat="1" ht="12.75">
      <c r="A10" s="2">
        <v>5</v>
      </c>
      <c r="B10" s="1" t="s">
        <v>3369</v>
      </c>
      <c r="C10" s="2">
        <v>2014</v>
      </c>
      <c r="D10" s="154">
        <v>7236.09</v>
      </c>
    </row>
    <row r="11" spans="1:4" s="6" customFormat="1" ht="12.75">
      <c r="A11" s="2">
        <v>6</v>
      </c>
      <c r="B11" s="369" t="s">
        <v>3370</v>
      </c>
      <c r="C11" s="2">
        <v>2014</v>
      </c>
      <c r="D11" s="370">
        <v>7521.6</v>
      </c>
    </row>
    <row r="12" spans="1:4" s="6" customFormat="1" ht="12.75">
      <c r="A12" s="2">
        <v>7</v>
      </c>
      <c r="B12" s="1" t="s">
        <v>3367</v>
      </c>
      <c r="C12" s="2">
        <v>2015</v>
      </c>
      <c r="D12" s="108">
        <v>4800</v>
      </c>
    </row>
    <row r="13" spans="1:4" s="6" customFormat="1" ht="12.75">
      <c r="A13" s="2">
        <v>8</v>
      </c>
      <c r="B13" s="1" t="s">
        <v>3859</v>
      </c>
      <c r="C13" s="2">
        <v>2015</v>
      </c>
      <c r="D13" s="108">
        <v>8733</v>
      </c>
    </row>
    <row r="14" spans="1:4" s="6" customFormat="1" ht="12.75">
      <c r="A14" s="2">
        <v>9</v>
      </c>
      <c r="B14" s="1" t="s">
        <v>3860</v>
      </c>
      <c r="C14" s="2">
        <v>2015</v>
      </c>
      <c r="D14" s="108">
        <v>8733</v>
      </c>
    </row>
    <row r="15" spans="1:4" s="6" customFormat="1" ht="12.75">
      <c r="A15" s="2">
        <v>10</v>
      </c>
      <c r="B15" s="1" t="s">
        <v>3861</v>
      </c>
      <c r="C15" s="2">
        <v>2015</v>
      </c>
      <c r="D15" s="108">
        <v>2952</v>
      </c>
    </row>
    <row r="16" spans="1:4" s="6" customFormat="1" ht="12.75">
      <c r="A16" s="2">
        <v>15</v>
      </c>
      <c r="B16" s="1" t="s">
        <v>3861</v>
      </c>
      <c r="C16" s="2">
        <v>2015</v>
      </c>
      <c r="D16" s="108">
        <v>2952</v>
      </c>
    </row>
    <row r="17" spans="1:4" s="6" customFormat="1" ht="12.75">
      <c r="A17" s="2">
        <v>16</v>
      </c>
      <c r="B17" s="1" t="s">
        <v>3862</v>
      </c>
      <c r="C17" s="2">
        <v>2015</v>
      </c>
      <c r="D17" s="108">
        <v>205.97</v>
      </c>
    </row>
    <row r="18" spans="1:4" s="6" customFormat="1" ht="12.75">
      <c r="A18" s="2">
        <v>17</v>
      </c>
      <c r="B18" s="1" t="s">
        <v>3372</v>
      </c>
      <c r="C18" s="2">
        <v>2015</v>
      </c>
      <c r="D18" s="108">
        <v>736.77</v>
      </c>
    </row>
    <row r="19" spans="1:4" s="6" customFormat="1" ht="12.75">
      <c r="A19" s="2">
        <v>18</v>
      </c>
      <c r="B19" s="1" t="s">
        <v>3372</v>
      </c>
      <c r="C19" s="2">
        <v>2015</v>
      </c>
      <c r="D19" s="108">
        <v>736.77</v>
      </c>
    </row>
    <row r="20" spans="1:4" s="6" customFormat="1" ht="12.75">
      <c r="A20" s="2">
        <v>19</v>
      </c>
      <c r="B20" s="1" t="s">
        <v>4225</v>
      </c>
      <c r="C20" s="2">
        <v>2015</v>
      </c>
      <c r="D20" s="108">
        <v>235</v>
      </c>
    </row>
    <row r="21" spans="1:4" s="6" customFormat="1" ht="12.75">
      <c r="A21" s="2">
        <v>20</v>
      </c>
      <c r="B21" s="1" t="s">
        <v>3372</v>
      </c>
      <c r="C21" s="2">
        <v>2015</v>
      </c>
      <c r="D21" s="108">
        <v>736.77</v>
      </c>
    </row>
    <row r="22" spans="1:4" s="6" customFormat="1" ht="12.75">
      <c r="A22" s="2">
        <v>21</v>
      </c>
      <c r="B22" s="1" t="s">
        <v>3863</v>
      </c>
      <c r="C22" s="2">
        <v>2016</v>
      </c>
      <c r="D22" s="108">
        <v>812.19</v>
      </c>
    </row>
    <row r="23" spans="1:4" s="6" customFormat="1" ht="12.75">
      <c r="A23" s="2">
        <v>22</v>
      </c>
      <c r="B23" s="1" t="s">
        <v>3863</v>
      </c>
      <c r="C23" s="2">
        <v>2016</v>
      </c>
      <c r="D23" s="108">
        <v>812.19</v>
      </c>
    </row>
    <row r="24" spans="1:4" s="6" customFormat="1" ht="12.75">
      <c r="A24" s="2">
        <v>23</v>
      </c>
      <c r="B24" s="1" t="s">
        <v>3863</v>
      </c>
      <c r="C24" s="2">
        <v>2016</v>
      </c>
      <c r="D24" s="108">
        <v>812.19</v>
      </c>
    </row>
    <row r="25" spans="1:4" s="6" customFormat="1" ht="12.75">
      <c r="A25" s="2">
        <v>24</v>
      </c>
      <c r="B25" s="1" t="s">
        <v>3863</v>
      </c>
      <c r="C25" s="2">
        <v>2016</v>
      </c>
      <c r="D25" s="108">
        <v>833.95</v>
      </c>
    </row>
    <row r="26" spans="1:4" s="6" customFormat="1" ht="12.75">
      <c r="A26" s="2">
        <v>25</v>
      </c>
      <c r="B26" s="1" t="s">
        <v>3864</v>
      </c>
      <c r="C26" s="2">
        <v>2016</v>
      </c>
      <c r="D26" s="108">
        <v>369</v>
      </c>
    </row>
    <row r="27" spans="1:4" s="6" customFormat="1" ht="12.75">
      <c r="A27" s="2">
        <v>26</v>
      </c>
      <c r="B27" s="10" t="s">
        <v>4226</v>
      </c>
      <c r="C27" s="2">
        <v>2014</v>
      </c>
      <c r="D27" s="111">
        <v>265</v>
      </c>
    </row>
    <row r="28" spans="1:4" s="6" customFormat="1" ht="12.75">
      <c r="A28" s="2">
        <v>27</v>
      </c>
      <c r="B28" s="10" t="s">
        <v>4227</v>
      </c>
      <c r="C28" s="2">
        <v>2014</v>
      </c>
      <c r="D28" s="111">
        <v>1229.69</v>
      </c>
    </row>
    <row r="29" spans="1:4" s="6" customFormat="1" ht="12.75">
      <c r="A29" s="2">
        <v>28</v>
      </c>
      <c r="B29" s="10" t="s">
        <v>3371</v>
      </c>
      <c r="C29" s="2">
        <v>2015</v>
      </c>
      <c r="D29" s="111">
        <v>379.99</v>
      </c>
    </row>
    <row r="30" spans="1:4" s="60" customFormat="1" ht="12.75">
      <c r="A30" s="769" t="s">
        <v>2358</v>
      </c>
      <c r="B30" s="770"/>
      <c r="C30" s="771"/>
      <c r="D30" s="623">
        <f>SUM(D6:D29)</f>
        <v>121888.28000000003</v>
      </c>
    </row>
    <row r="31" spans="1:4" s="6" customFormat="1" ht="24.75" customHeight="1">
      <c r="A31" s="716" t="s">
        <v>1015</v>
      </c>
      <c r="B31" s="716"/>
      <c r="C31" s="716"/>
      <c r="D31" s="716"/>
    </row>
    <row r="32" spans="1:4" s="6" customFormat="1" ht="12.75">
      <c r="A32" s="2">
        <v>2</v>
      </c>
      <c r="B32" s="124" t="s">
        <v>1014</v>
      </c>
      <c r="C32" s="123">
        <v>2013</v>
      </c>
      <c r="D32" s="336">
        <v>48392.65</v>
      </c>
    </row>
    <row r="33" spans="1:4" s="60" customFormat="1" ht="12.75">
      <c r="A33" s="769" t="s">
        <v>2358</v>
      </c>
      <c r="B33" s="770"/>
      <c r="C33" s="771"/>
      <c r="D33" s="623">
        <f>SUM(D32:D32)</f>
        <v>48392.65</v>
      </c>
    </row>
    <row r="34" spans="1:4" ht="12.75">
      <c r="A34" s="716" t="s">
        <v>3235</v>
      </c>
      <c r="B34" s="716"/>
      <c r="C34" s="716"/>
      <c r="D34" s="716"/>
    </row>
    <row r="35" spans="1:4" s="6" customFormat="1" ht="12.75">
      <c r="A35" s="144">
        <v>1</v>
      </c>
      <c r="B35" s="382" t="s">
        <v>886</v>
      </c>
      <c r="C35" s="383">
        <v>2013</v>
      </c>
      <c r="D35" s="384">
        <v>283.5</v>
      </c>
    </row>
    <row r="36" spans="1:4" s="6" customFormat="1" ht="12.75">
      <c r="A36" s="144">
        <v>2</v>
      </c>
      <c r="B36" s="382" t="s">
        <v>887</v>
      </c>
      <c r="C36" s="383">
        <v>2013</v>
      </c>
      <c r="D36" s="384">
        <v>320</v>
      </c>
    </row>
    <row r="37" spans="1:4" s="6" customFormat="1" ht="14.25" customHeight="1">
      <c r="A37" s="144">
        <v>3</v>
      </c>
      <c r="B37" s="382" t="s">
        <v>885</v>
      </c>
      <c r="C37" s="383">
        <v>2013</v>
      </c>
      <c r="D37" s="384">
        <v>379</v>
      </c>
    </row>
    <row r="38" spans="1:4" s="6" customFormat="1" ht="12.75">
      <c r="A38" s="144">
        <v>4</v>
      </c>
      <c r="B38" s="382" t="s">
        <v>3202</v>
      </c>
      <c r="C38" s="383">
        <v>2013</v>
      </c>
      <c r="D38" s="384">
        <v>725.7</v>
      </c>
    </row>
    <row r="39" spans="1:4" s="6" customFormat="1" ht="12.75">
      <c r="A39" s="144">
        <v>5</v>
      </c>
      <c r="B39" s="382" t="s">
        <v>888</v>
      </c>
      <c r="C39" s="383">
        <v>2013</v>
      </c>
      <c r="D39" s="384">
        <v>11937.15</v>
      </c>
    </row>
    <row r="40" spans="1:4" s="6" customFormat="1" ht="12.75">
      <c r="A40" s="144">
        <v>6</v>
      </c>
      <c r="B40" s="382" t="s">
        <v>888</v>
      </c>
      <c r="C40" s="383">
        <v>2013</v>
      </c>
      <c r="D40" s="384">
        <v>11937.15</v>
      </c>
    </row>
    <row r="41" spans="1:4" s="6" customFormat="1" ht="12.75">
      <c r="A41" s="144">
        <v>7</v>
      </c>
      <c r="B41" s="382" t="s">
        <v>888</v>
      </c>
      <c r="C41" s="383">
        <v>2013</v>
      </c>
      <c r="D41" s="384">
        <v>11937.15</v>
      </c>
    </row>
    <row r="42" spans="1:4" s="6" customFormat="1" ht="12.75">
      <c r="A42" s="144">
        <v>8</v>
      </c>
      <c r="B42" s="382" t="s">
        <v>889</v>
      </c>
      <c r="C42" s="383">
        <v>2013</v>
      </c>
      <c r="D42" s="384">
        <v>8277.9</v>
      </c>
    </row>
    <row r="43" spans="1:4" s="6" customFormat="1" ht="12.75">
      <c r="A43" s="144">
        <v>9</v>
      </c>
      <c r="B43" s="382" t="s">
        <v>889</v>
      </c>
      <c r="C43" s="383">
        <v>2013</v>
      </c>
      <c r="D43" s="384">
        <v>8277.9</v>
      </c>
    </row>
    <row r="44" spans="1:4" s="6" customFormat="1" ht="12.75">
      <c r="A44" s="144">
        <v>10</v>
      </c>
      <c r="B44" s="382" t="s">
        <v>889</v>
      </c>
      <c r="C44" s="383">
        <v>2013</v>
      </c>
      <c r="D44" s="384">
        <v>8277.9</v>
      </c>
    </row>
    <row r="45" spans="1:4" s="6" customFormat="1" ht="12.75">
      <c r="A45" s="144">
        <v>11</v>
      </c>
      <c r="B45" s="382" t="s">
        <v>889</v>
      </c>
      <c r="C45" s="383">
        <v>2013</v>
      </c>
      <c r="D45" s="384">
        <v>8277.9</v>
      </c>
    </row>
    <row r="46" spans="1:4" s="6" customFormat="1" ht="12.75">
      <c r="A46" s="144">
        <v>12</v>
      </c>
      <c r="B46" s="382" t="s">
        <v>3376</v>
      </c>
      <c r="C46" s="383">
        <v>2013</v>
      </c>
      <c r="D46" s="384">
        <v>515.37</v>
      </c>
    </row>
    <row r="47" spans="1:4" s="6" customFormat="1" ht="12.75">
      <c r="A47" s="144">
        <v>13</v>
      </c>
      <c r="B47" s="382" t="s">
        <v>3376</v>
      </c>
      <c r="C47" s="383">
        <v>2013</v>
      </c>
      <c r="D47" s="384">
        <v>515.37</v>
      </c>
    </row>
    <row r="48" spans="1:4" s="6" customFormat="1" ht="12.75">
      <c r="A48" s="144">
        <v>14</v>
      </c>
      <c r="B48" s="382" t="s">
        <v>890</v>
      </c>
      <c r="C48" s="383">
        <v>2013</v>
      </c>
      <c r="D48" s="384">
        <v>28290</v>
      </c>
    </row>
    <row r="49" spans="1:4" s="6" customFormat="1" ht="12.75">
      <c r="A49" s="144">
        <v>15</v>
      </c>
      <c r="B49" s="382" t="s">
        <v>891</v>
      </c>
      <c r="C49" s="383">
        <v>2013</v>
      </c>
      <c r="D49" s="384">
        <v>2337</v>
      </c>
    </row>
    <row r="50" spans="1:4" s="6" customFormat="1" ht="12.75">
      <c r="A50" s="144">
        <v>16</v>
      </c>
      <c r="B50" s="382" t="s">
        <v>891</v>
      </c>
      <c r="C50" s="383">
        <v>2013</v>
      </c>
      <c r="D50" s="384">
        <v>2337</v>
      </c>
    </row>
    <row r="51" spans="1:4" s="6" customFormat="1" ht="12.75">
      <c r="A51" s="144">
        <v>17</v>
      </c>
      <c r="B51" s="382" t="s">
        <v>891</v>
      </c>
      <c r="C51" s="383">
        <v>2013</v>
      </c>
      <c r="D51" s="384">
        <v>2337</v>
      </c>
    </row>
    <row r="52" spans="1:4" s="6" customFormat="1" ht="12.75">
      <c r="A52" s="144">
        <v>18</v>
      </c>
      <c r="B52" s="382" t="s">
        <v>891</v>
      </c>
      <c r="C52" s="383">
        <v>2013</v>
      </c>
      <c r="D52" s="384">
        <v>2337</v>
      </c>
    </row>
    <row r="53" spans="1:4" s="6" customFormat="1" ht="12.75">
      <c r="A53" s="144">
        <v>19</v>
      </c>
      <c r="B53" s="382" t="s">
        <v>891</v>
      </c>
      <c r="C53" s="383">
        <v>2013</v>
      </c>
      <c r="D53" s="384">
        <v>2337</v>
      </c>
    </row>
    <row r="54" spans="1:4" s="6" customFormat="1" ht="12.75">
      <c r="A54" s="144">
        <v>20</v>
      </c>
      <c r="B54" s="382" t="s">
        <v>891</v>
      </c>
      <c r="C54" s="383">
        <v>2013</v>
      </c>
      <c r="D54" s="384">
        <v>2337</v>
      </c>
    </row>
    <row r="55" spans="1:4" s="6" customFormat="1" ht="12.75">
      <c r="A55" s="144">
        <v>21</v>
      </c>
      <c r="B55" s="382" t="s">
        <v>891</v>
      </c>
      <c r="C55" s="383">
        <v>2013</v>
      </c>
      <c r="D55" s="384">
        <v>2337</v>
      </c>
    </row>
    <row r="56" spans="1:4" s="6" customFormat="1" ht="12.75">
      <c r="A56" s="144">
        <v>22</v>
      </c>
      <c r="B56" s="382" t="s">
        <v>891</v>
      </c>
      <c r="C56" s="383">
        <v>2013</v>
      </c>
      <c r="D56" s="384">
        <v>2337</v>
      </c>
    </row>
    <row r="57" spans="1:4" s="6" customFormat="1" ht="12.75">
      <c r="A57" s="144">
        <v>23</v>
      </c>
      <c r="B57" s="382" t="s">
        <v>891</v>
      </c>
      <c r="C57" s="383">
        <v>2013</v>
      </c>
      <c r="D57" s="384">
        <v>2337</v>
      </c>
    </row>
    <row r="58" spans="1:4" s="6" customFormat="1" ht="12.75">
      <c r="A58" s="144">
        <v>24</v>
      </c>
      <c r="B58" s="382" t="s">
        <v>891</v>
      </c>
      <c r="C58" s="383">
        <v>2013</v>
      </c>
      <c r="D58" s="384">
        <v>2337</v>
      </c>
    </row>
    <row r="59" spans="1:4" s="6" customFormat="1" ht="12.75">
      <c r="A59" s="144">
        <v>25</v>
      </c>
      <c r="B59" s="382" t="s">
        <v>891</v>
      </c>
      <c r="C59" s="383">
        <v>2013</v>
      </c>
      <c r="D59" s="384">
        <v>2337</v>
      </c>
    </row>
    <row r="60" spans="1:4" s="6" customFormat="1" ht="12.75">
      <c r="A60" s="144">
        <v>26</v>
      </c>
      <c r="B60" s="385" t="s">
        <v>891</v>
      </c>
      <c r="C60" s="383">
        <v>2013</v>
      </c>
      <c r="D60" s="384">
        <v>2337</v>
      </c>
    </row>
    <row r="61" spans="1:4" s="6" customFormat="1" ht="12.75">
      <c r="A61" s="144">
        <v>27</v>
      </c>
      <c r="B61" s="385" t="s">
        <v>891</v>
      </c>
      <c r="C61" s="383">
        <v>2013</v>
      </c>
      <c r="D61" s="384">
        <v>2337</v>
      </c>
    </row>
    <row r="62" spans="1:4" s="6" customFormat="1" ht="12.75">
      <c r="A62" s="144">
        <v>28</v>
      </c>
      <c r="B62" s="385" t="s">
        <v>891</v>
      </c>
      <c r="C62" s="383">
        <v>2013</v>
      </c>
      <c r="D62" s="384">
        <v>2337</v>
      </c>
    </row>
    <row r="63" spans="1:4" s="6" customFormat="1" ht="12.75">
      <c r="A63" s="144">
        <v>29</v>
      </c>
      <c r="B63" s="385" t="s">
        <v>891</v>
      </c>
      <c r="C63" s="383">
        <v>2013</v>
      </c>
      <c r="D63" s="384">
        <v>2337</v>
      </c>
    </row>
    <row r="64" spans="1:4" s="6" customFormat="1" ht="12.75">
      <c r="A64" s="144">
        <v>30</v>
      </c>
      <c r="B64" s="385" t="s">
        <v>891</v>
      </c>
      <c r="C64" s="383">
        <v>2013</v>
      </c>
      <c r="D64" s="384">
        <v>2337</v>
      </c>
    </row>
    <row r="65" spans="1:4" s="6" customFormat="1" ht="12.75">
      <c r="A65" s="144">
        <v>31</v>
      </c>
      <c r="B65" s="385" t="s">
        <v>891</v>
      </c>
      <c r="C65" s="383">
        <v>2013</v>
      </c>
      <c r="D65" s="384">
        <v>2337</v>
      </c>
    </row>
    <row r="66" spans="1:4" s="6" customFormat="1" ht="12.75">
      <c r="A66" s="144">
        <v>32</v>
      </c>
      <c r="B66" s="382" t="s">
        <v>891</v>
      </c>
      <c r="C66" s="383">
        <v>2013</v>
      </c>
      <c r="D66" s="384">
        <v>2337</v>
      </c>
    </row>
    <row r="67" spans="1:4" s="6" customFormat="1" ht="12.75">
      <c r="A67" s="144">
        <v>33</v>
      </c>
      <c r="B67" s="382" t="s">
        <v>891</v>
      </c>
      <c r="C67" s="383">
        <v>2013</v>
      </c>
      <c r="D67" s="384">
        <v>2337</v>
      </c>
    </row>
    <row r="68" spans="1:4" s="6" customFormat="1" ht="12.75">
      <c r="A68" s="144">
        <v>34</v>
      </c>
      <c r="B68" s="382" t="s">
        <v>891</v>
      </c>
      <c r="C68" s="383">
        <v>2013</v>
      </c>
      <c r="D68" s="384">
        <v>2337</v>
      </c>
    </row>
    <row r="69" spans="1:4" s="6" customFormat="1" ht="12.75">
      <c r="A69" s="144">
        <v>35</v>
      </c>
      <c r="B69" s="84" t="s">
        <v>891</v>
      </c>
      <c r="C69" s="383">
        <v>2013</v>
      </c>
      <c r="D69" s="384">
        <v>2337</v>
      </c>
    </row>
    <row r="70" spans="1:4" s="6" customFormat="1" ht="12.75">
      <c r="A70" s="144">
        <v>36</v>
      </c>
      <c r="B70" s="84" t="s">
        <v>891</v>
      </c>
      <c r="C70" s="383">
        <v>2013</v>
      </c>
      <c r="D70" s="384">
        <v>2337</v>
      </c>
    </row>
    <row r="71" spans="1:4" s="6" customFormat="1" ht="12.75">
      <c r="A71" s="144">
        <v>37</v>
      </c>
      <c r="B71" s="84" t="s">
        <v>891</v>
      </c>
      <c r="C71" s="383">
        <v>2013</v>
      </c>
      <c r="D71" s="384">
        <v>2337</v>
      </c>
    </row>
    <row r="72" spans="1:4" s="6" customFormat="1" ht="12.75">
      <c r="A72" s="144">
        <v>38</v>
      </c>
      <c r="B72" s="84" t="s">
        <v>891</v>
      </c>
      <c r="C72" s="383">
        <v>2013</v>
      </c>
      <c r="D72" s="384">
        <v>2337</v>
      </c>
    </row>
    <row r="73" spans="1:4" s="6" customFormat="1" ht="12.75">
      <c r="A73" s="144">
        <v>39</v>
      </c>
      <c r="B73" s="382" t="s">
        <v>891</v>
      </c>
      <c r="C73" s="383">
        <v>2013</v>
      </c>
      <c r="D73" s="384">
        <v>2337</v>
      </c>
    </row>
    <row r="74" spans="1:4" s="6" customFormat="1" ht="12.75">
      <c r="A74" s="144">
        <v>40</v>
      </c>
      <c r="B74" s="84" t="s">
        <v>891</v>
      </c>
      <c r="C74" s="383">
        <v>2013</v>
      </c>
      <c r="D74" s="384">
        <v>2337</v>
      </c>
    </row>
    <row r="75" spans="1:4" s="6" customFormat="1" ht="12.75">
      <c r="A75" s="144">
        <v>41</v>
      </c>
      <c r="B75" s="84" t="s">
        <v>891</v>
      </c>
      <c r="C75" s="383">
        <v>2013</v>
      </c>
      <c r="D75" s="384">
        <v>2337</v>
      </c>
    </row>
    <row r="76" spans="1:4" s="6" customFormat="1" ht="12.75">
      <c r="A76" s="144">
        <v>42</v>
      </c>
      <c r="B76" s="84" t="s">
        <v>891</v>
      </c>
      <c r="C76" s="383">
        <v>2013</v>
      </c>
      <c r="D76" s="384">
        <v>2337</v>
      </c>
    </row>
    <row r="77" spans="1:4" s="6" customFormat="1" ht="12.75">
      <c r="A77" s="144">
        <v>43</v>
      </c>
      <c r="B77" s="84" t="s">
        <v>891</v>
      </c>
      <c r="C77" s="383">
        <v>2013</v>
      </c>
      <c r="D77" s="384">
        <v>2337</v>
      </c>
    </row>
    <row r="78" spans="1:4" s="6" customFormat="1" ht="12.75">
      <c r="A78" s="144">
        <v>44</v>
      </c>
      <c r="B78" s="84" t="s">
        <v>891</v>
      </c>
      <c r="C78" s="383">
        <v>2013</v>
      </c>
      <c r="D78" s="384">
        <v>2337</v>
      </c>
    </row>
    <row r="79" spans="1:4" s="6" customFormat="1" ht="12.75">
      <c r="A79" s="144">
        <v>45</v>
      </c>
      <c r="B79" s="84" t="s">
        <v>891</v>
      </c>
      <c r="C79" s="383">
        <v>2013</v>
      </c>
      <c r="D79" s="384">
        <v>2337</v>
      </c>
    </row>
    <row r="80" spans="1:4" s="6" customFormat="1" ht="12.75">
      <c r="A80" s="144">
        <v>46</v>
      </c>
      <c r="B80" s="84" t="s">
        <v>891</v>
      </c>
      <c r="C80" s="383">
        <v>2013</v>
      </c>
      <c r="D80" s="384">
        <v>2337</v>
      </c>
    </row>
    <row r="81" spans="1:4" s="6" customFormat="1" ht="12.75">
      <c r="A81" s="144">
        <v>47</v>
      </c>
      <c r="B81" s="84" t="s">
        <v>891</v>
      </c>
      <c r="C81" s="383">
        <v>2013</v>
      </c>
      <c r="D81" s="384">
        <v>2337</v>
      </c>
    </row>
    <row r="82" spans="1:4" s="6" customFormat="1" ht="12.75">
      <c r="A82" s="144">
        <v>48</v>
      </c>
      <c r="B82" s="84" t="s">
        <v>892</v>
      </c>
      <c r="C82" s="383">
        <v>2013</v>
      </c>
      <c r="D82" s="384">
        <v>6519</v>
      </c>
    </row>
    <row r="83" spans="1:4" s="6" customFormat="1" ht="12.75">
      <c r="A83" s="144">
        <v>49</v>
      </c>
      <c r="B83" s="84" t="s">
        <v>893</v>
      </c>
      <c r="C83" s="383">
        <v>2013</v>
      </c>
      <c r="D83" s="384">
        <v>143.1</v>
      </c>
    </row>
    <row r="84" spans="1:4" s="6" customFormat="1" ht="12.75">
      <c r="A84" s="144">
        <v>50</v>
      </c>
      <c r="B84" s="84" t="s">
        <v>894</v>
      </c>
      <c r="C84" s="383">
        <v>2013</v>
      </c>
      <c r="D84" s="384">
        <v>1328.4</v>
      </c>
    </row>
    <row r="85" spans="1:4" s="6" customFormat="1" ht="12.75">
      <c r="A85" s="144">
        <v>51</v>
      </c>
      <c r="B85" s="386" t="s">
        <v>894</v>
      </c>
      <c r="C85" s="383">
        <v>2013</v>
      </c>
      <c r="D85" s="384">
        <v>1328.4</v>
      </c>
    </row>
    <row r="86" spans="1:4" s="6" customFormat="1" ht="12.75">
      <c r="A86" s="144">
        <v>52</v>
      </c>
      <c r="B86" s="386" t="s">
        <v>894</v>
      </c>
      <c r="C86" s="383">
        <v>2013</v>
      </c>
      <c r="D86" s="384">
        <v>1328.4</v>
      </c>
    </row>
    <row r="87" spans="1:4" s="6" customFormat="1" ht="12.75">
      <c r="A87" s="144">
        <v>53</v>
      </c>
      <c r="B87" s="386" t="s">
        <v>894</v>
      </c>
      <c r="C87" s="383">
        <v>2013</v>
      </c>
      <c r="D87" s="384">
        <v>1328.4</v>
      </c>
    </row>
    <row r="88" spans="1:4" s="6" customFormat="1" ht="12.75">
      <c r="A88" s="144">
        <v>54</v>
      </c>
      <c r="B88" s="386" t="s">
        <v>894</v>
      </c>
      <c r="C88" s="383">
        <v>2013</v>
      </c>
      <c r="D88" s="384">
        <v>1328.4</v>
      </c>
    </row>
    <row r="89" spans="1:4" s="6" customFormat="1" ht="12.75">
      <c r="A89" s="144">
        <v>55</v>
      </c>
      <c r="B89" s="84" t="s">
        <v>894</v>
      </c>
      <c r="C89" s="383">
        <v>2013</v>
      </c>
      <c r="D89" s="384">
        <v>1328.4</v>
      </c>
    </row>
    <row r="90" spans="1:4" s="6" customFormat="1" ht="12.75">
      <c r="A90" s="144">
        <v>56</v>
      </c>
      <c r="B90" s="84" t="s">
        <v>894</v>
      </c>
      <c r="C90" s="383">
        <v>2013</v>
      </c>
      <c r="D90" s="384">
        <v>1328.4</v>
      </c>
    </row>
    <row r="91" spans="1:4" s="6" customFormat="1" ht="12.75">
      <c r="A91" s="144">
        <v>57</v>
      </c>
      <c r="B91" s="84" t="s">
        <v>894</v>
      </c>
      <c r="C91" s="383">
        <v>2013</v>
      </c>
      <c r="D91" s="384">
        <v>1328.4</v>
      </c>
    </row>
    <row r="92" spans="1:4" s="6" customFormat="1" ht="12.75">
      <c r="A92" s="144">
        <v>58</v>
      </c>
      <c r="B92" s="84" t="s">
        <v>894</v>
      </c>
      <c r="C92" s="383">
        <v>2013</v>
      </c>
      <c r="D92" s="384">
        <v>1328.4</v>
      </c>
    </row>
    <row r="93" spans="1:4" s="6" customFormat="1" ht="12.75">
      <c r="A93" s="144">
        <v>59</v>
      </c>
      <c r="B93" s="84" t="s">
        <v>894</v>
      </c>
      <c r="C93" s="383">
        <v>2013</v>
      </c>
      <c r="D93" s="384">
        <v>1328.4</v>
      </c>
    </row>
    <row r="94" spans="1:4" s="6" customFormat="1" ht="12.75">
      <c r="A94" s="144">
        <v>60</v>
      </c>
      <c r="B94" s="84" t="s">
        <v>894</v>
      </c>
      <c r="C94" s="383">
        <v>2013</v>
      </c>
      <c r="D94" s="384">
        <v>1328.4</v>
      </c>
    </row>
    <row r="95" spans="1:4" s="6" customFormat="1" ht="12.75">
      <c r="A95" s="144">
        <v>61</v>
      </c>
      <c r="B95" s="84" t="s">
        <v>895</v>
      </c>
      <c r="C95" s="383">
        <v>2013</v>
      </c>
      <c r="D95" s="384">
        <v>15867</v>
      </c>
    </row>
    <row r="96" spans="1:4" s="6" customFormat="1" ht="12.75">
      <c r="A96" s="144">
        <v>62</v>
      </c>
      <c r="B96" s="84" t="s">
        <v>1983</v>
      </c>
      <c r="C96" s="383">
        <v>2013</v>
      </c>
      <c r="D96" s="384">
        <v>627.3</v>
      </c>
    </row>
    <row r="97" spans="1:4" s="6" customFormat="1" ht="12.75">
      <c r="A97" s="144">
        <v>63</v>
      </c>
      <c r="B97" s="84" t="s">
        <v>1983</v>
      </c>
      <c r="C97" s="383">
        <v>2013</v>
      </c>
      <c r="D97" s="384">
        <v>627.3</v>
      </c>
    </row>
    <row r="98" spans="1:4" s="6" customFormat="1" ht="12.75">
      <c r="A98" s="144">
        <v>64</v>
      </c>
      <c r="B98" s="84" t="s">
        <v>1983</v>
      </c>
      <c r="C98" s="383">
        <v>2013</v>
      </c>
      <c r="D98" s="384">
        <v>627.3</v>
      </c>
    </row>
    <row r="99" spans="1:4" s="6" customFormat="1" ht="12.75">
      <c r="A99" s="144">
        <v>65</v>
      </c>
      <c r="B99" s="84" t="s">
        <v>1983</v>
      </c>
      <c r="C99" s="383">
        <v>2013</v>
      </c>
      <c r="D99" s="384">
        <v>627.3</v>
      </c>
    </row>
    <row r="100" spans="1:4" s="6" customFormat="1" ht="12.75">
      <c r="A100" s="144">
        <v>66</v>
      </c>
      <c r="B100" s="84" t="s">
        <v>1983</v>
      </c>
      <c r="C100" s="383">
        <v>2013</v>
      </c>
      <c r="D100" s="384">
        <v>627.3</v>
      </c>
    </row>
    <row r="101" spans="1:4" s="6" customFormat="1" ht="12.75">
      <c r="A101" s="144">
        <v>67</v>
      </c>
      <c r="B101" s="84" t="s">
        <v>1983</v>
      </c>
      <c r="C101" s="383">
        <v>2013</v>
      </c>
      <c r="D101" s="384">
        <v>627.3</v>
      </c>
    </row>
    <row r="102" spans="1:4" s="6" customFormat="1" ht="12.75">
      <c r="A102" s="144">
        <v>68</v>
      </c>
      <c r="B102" s="84" t="s">
        <v>1983</v>
      </c>
      <c r="C102" s="383">
        <v>2013</v>
      </c>
      <c r="D102" s="384">
        <v>627.3</v>
      </c>
    </row>
    <row r="103" spans="1:4" s="6" customFormat="1" ht="12.75">
      <c r="A103" s="144">
        <v>69</v>
      </c>
      <c r="B103" s="84" t="s">
        <v>1984</v>
      </c>
      <c r="C103" s="383">
        <v>2013</v>
      </c>
      <c r="D103" s="384">
        <v>26414.68</v>
      </c>
    </row>
    <row r="104" spans="1:4" s="6" customFormat="1" ht="12.75">
      <c r="A104" s="144">
        <v>70</v>
      </c>
      <c r="B104" s="386" t="s">
        <v>1985</v>
      </c>
      <c r="C104" s="383">
        <v>2013</v>
      </c>
      <c r="D104" s="384">
        <v>682.65</v>
      </c>
    </row>
    <row r="105" spans="1:4" s="6" customFormat="1" ht="12.75">
      <c r="A105" s="144">
        <v>71</v>
      </c>
      <c r="B105" s="386" t="s">
        <v>1985</v>
      </c>
      <c r="C105" s="383">
        <v>2013</v>
      </c>
      <c r="D105" s="384">
        <v>682.65</v>
      </c>
    </row>
    <row r="106" spans="1:4" s="6" customFormat="1" ht="12.75">
      <c r="A106" s="144">
        <v>72</v>
      </c>
      <c r="B106" s="386" t="s">
        <v>1985</v>
      </c>
      <c r="C106" s="383">
        <v>2013</v>
      </c>
      <c r="D106" s="384">
        <v>682.65</v>
      </c>
    </row>
    <row r="107" spans="1:4" s="6" customFormat="1" ht="25.5">
      <c r="A107" s="144">
        <v>73</v>
      </c>
      <c r="B107" s="386" t="s">
        <v>1986</v>
      </c>
      <c r="C107" s="383">
        <v>2013</v>
      </c>
      <c r="D107" s="384">
        <v>16083.99</v>
      </c>
    </row>
    <row r="108" spans="1:4" s="6" customFormat="1" ht="12.75">
      <c r="A108" s="144">
        <v>74</v>
      </c>
      <c r="B108" s="386" t="s">
        <v>1987</v>
      </c>
      <c r="C108" s="383">
        <v>2013</v>
      </c>
      <c r="D108" s="384">
        <v>738</v>
      </c>
    </row>
    <row r="109" spans="1:4" s="6" customFormat="1" ht="12.75">
      <c r="A109" s="144">
        <v>75</v>
      </c>
      <c r="B109" s="386" t="s">
        <v>891</v>
      </c>
      <c r="C109" s="383">
        <v>2013</v>
      </c>
      <c r="D109" s="384">
        <v>2669.1</v>
      </c>
    </row>
    <row r="110" spans="1:4" s="6" customFormat="1" ht="12.75">
      <c r="A110" s="144">
        <v>76</v>
      </c>
      <c r="B110" s="386" t="s">
        <v>1988</v>
      </c>
      <c r="C110" s="383">
        <v>2013</v>
      </c>
      <c r="D110" s="384">
        <v>367.77</v>
      </c>
    </row>
    <row r="111" spans="1:4" s="6" customFormat="1" ht="12.75">
      <c r="A111" s="144">
        <v>77</v>
      </c>
      <c r="B111" s="386" t="s">
        <v>1985</v>
      </c>
      <c r="C111" s="383">
        <v>2013</v>
      </c>
      <c r="D111" s="384">
        <v>799.5</v>
      </c>
    </row>
    <row r="112" spans="1:4" s="6" customFormat="1" ht="12.75">
      <c r="A112" s="144">
        <v>78</v>
      </c>
      <c r="B112" s="386" t="s">
        <v>1987</v>
      </c>
      <c r="C112" s="383">
        <v>2013</v>
      </c>
      <c r="D112" s="384">
        <v>738</v>
      </c>
    </row>
    <row r="113" spans="1:4" s="6" customFormat="1" ht="12.75">
      <c r="A113" s="144">
        <v>79</v>
      </c>
      <c r="B113" s="386" t="s">
        <v>891</v>
      </c>
      <c r="C113" s="383">
        <v>2013</v>
      </c>
      <c r="D113" s="384">
        <v>2669.1</v>
      </c>
    </row>
    <row r="114" spans="1:4" s="6" customFormat="1" ht="12.75">
      <c r="A114" s="144">
        <v>80</v>
      </c>
      <c r="B114" s="386" t="s">
        <v>1987</v>
      </c>
      <c r="C114" s="383">
        <v>2013</v>
      </c>
      <c r="D114" s="384">
        <v>738</v>
      </c>
    </row>
    <row r="115" spans="1:4" s="6" customFormat="1" ht="12.75">
      <c r="A115" s="144">
        <v>81</v>
      </c>
      <c r="B115" s="386" t="s">
        <v>1987</v>
      </c>
      <c r="C115" s="383">
        <v>2013</v>
      </c>
      <c r="D115" s="384">
        <v>738</v>
      </c>
    </row>
    <row r="116" spans="1:4" s="6" customFormat="1" ht="12.75">
      <c r="A116" s="144">
        <v>82</v>
      </c>
      <c r="B116" s="386" t="s">
        <v>1987</v>
      </c>
      <c r="C116" s="383">
        <v>2013</v>
      </c>
      <c r="D116" s="384">
        <v>738</v>
      </c>
    </row>
    <row r="117" spans="1:4" s="6" customFormat="1" ht="12.75">
      <c r="A117" s="144">
        <v>83</v>
      </c>
      <c r="B117" s="386" t="s">
        <v>1987</v>
      </c>
      <c r="C117" s="383">
        <v>2013</v>
      </c>
      <c r="D117" s="384">
        <v>738</v>
      </c>
    </row>
    <row r="118" spans="1:4" s="6" customFormat="1" ht="12.75">
      <c r="A118" s="144">
        <v>84</v>
      </c>
      <c r="B118" s="386" t="s">
        <v>891</v>
      </c>
      <c r="C118" s="383">
        <v>2013</v>
      </c>
      <c r="D118" s="384">
        <v>2669.1</v>
      </c>
    </row>
    <row r="119" spans="1:4" s="6" customFormat="1" ht="12.75">
      <c r="A119" s="144">
        <v>85</v>
      </c>
      <c r="B119" s="386" t="s">
        <v>1985</v>
      </c>
      <c r="C119" s="383">
        <v>2013</v>
      </c>
      <c r="D119" s="384">
        <v>660.5</v>
      </c>
    </row>
    <row r="120" spans="1:4" s="6" customFormat="1" ht="12.75">
      <c r="A120" s="144">
        <v>86</v>
      </c>
      <c r="B120" s="386" t="s">
        <v>1989</v>
      </c>
      <c r="C120" s="383">
        <v>2013</v>
      </c>
      <c r="D120" s="384">
        <v>5725.99</v>
      </c>
    </row>
    <row r="121" spans="1:4" s="6" customFormat="1" ht="12.75">
      <c r="A121" s="144">
        <v>87</v>
      </c>
      <c r="B121" s="386" t="s">
        <v>1990</v>
      </c>
      <c r="C121" s="383">
        <v>2013</v>
      </c>
      <c r="D121" s="384">
        <v>706</v>
      </c>
    </row>
    <row r="122" spans="1:4" s="6" customFormat="1" ht="12.75">
      <c r="A122" s="144">
        <v>88</v>
      </c>
      <c r="B122" s="386" t="s">
        <v>1985</v>
      </c>
      <c r="C122" s="383">
        <v>2013</v>
      </c>
      <c r="D122" s="384">
        <v>660.5</v>
      </c>
    </row>
    <row r="123" spans="1:4" s="6" customFormat="1" ht="12.75">
      <c r="A123" s="144">
        <v>89</v>
      </c>
      <c r="B123" s="386" t="s">
        <v>1991</v>
      </c>
      <c r="C123" s="383">
        <v>2014</v>
      </c>
      <c r="D123" s="384">
        <v>3996.27</v>
      </c>
    </row>
    <row r="124" spans="1:4" s="6" customFormat="1" ht="12.75">
      <c r="A124" s="144">
        <v>90</v>
      </c>
      <c r="B124" s="386" t="s">
        <v>1985</v>
      </c>
      <c r="C124" s="383">
        <v>2014</v>
      </c>
      <c r="D124" s="384">
        <v>688.8</v>
      </c>
    </row>
    <row r="125" spans="1:4" s="6" customFormat="1" ht="12.75">
      <c r="A125" s="144">
        <v>92</v>
      </c>
      <c r="B125" s="386" t="s">
        <v>1993</v>
      </c>
      <c r="C125" s="383">
        <v>2014</v>
      </c>
      <c r="D125" s="384">
        <v>2699.85</v>
      </c>
    </row>
    <row r="126" spans="1:4" s="6" customFormat="1" ht="12.75">
      <c r="A126" s="144">
        <v>93</v>
      </c>
      <c r="B126" s="386" t="s">
        <v>1993</v>
      </c>
      <c r="C126" s="383">
        <v>2014</v>
      </c>
      <c r="D126" s="384">
        <v>2699.85</v>
      </c>
    </row>
    <row r="127" spans="1:4" s="6" customFormat="1" ht="12.75">
      <c r="A127" s="144">
        <v>94</v>
      </c>
      <c r="B127" s="386" t="s">
        <v>1993</v>
      </c>
      <c r="C127" s="383">
        <v>2014</v>
      </c>
      <c r="D127" s="384">
        <v>2699.85</v>
      </c>
    </row>
    <row r="128" spans="1:4" s="6" customFormat="1" ht="12.75">
      <c r="A128" s="144">
        <v>95</v>
      </c>
      <c r="B128" s="386" t="s">
        <v>1993</v>
      </c>
      <c r="C128" s="383">
        <v>2014</v>
      </c>
      <c r="D128" s="384">
        <v>2699.85</v>
      </c>
    </row>
    <row r="129" spans="1:4" s="6" customFormat="1" ht="12.75">
      <c r="A129" s="144">
        <v>96</v>
      </c>
      <c r="B129" s="386" t="s">
        <v>1993</v>
      </c>
      <c r="C129" s="383">
        <v>2014</v>
      </c>
      <c r="D129" s="384">
        <v>2699.85</v>
      </c>
    </row>
    <row r="130" spans="1:4" s="6" customFormat="1" ht="12.75">
      <c r="A130" s="144">
        <v>97</v>
      </c>
      <c r="B130" s="386" t="s">
        <v>1993</v>
      </c>
      <c r="C130" s="383">
        <v>2014</v>
      </c>
      <c r="D130" s="384">
        <v>2699.85</v>
      </c>
    </row>
    <row r="131" spans="1:4" s="6" customFormat="1" ht="12.75">
      <c r="A131" s="144">
        <v>98</v>
      </c>
      <c r="B131" s="386" t="s">
        <v>1993</v>
      </c>
      <c r="C131" s="383">
        <v>2014</v>
      </c>
      <c r="D131" s="384">
        <v>2699.85</v>
      </c>
    </row>
    <row r="132" spans="1:4" s="6" customFormat="1" ht="12.75">
      <c r="A132" s="144">
        <v>99</v>
      </c>
      <c r="B132" s="386" t="s">
        <v>1993</v>
      </c>
      <c r="C132" s="383">
        <v>2014</v>
      </c>
      <c r="D132" s="384">
        <v>2699.85</v>
      </c>
    </row>
    <row r="133" spans="1:4" s="6" customFormat="1" ht="12.75">
      <c r="A133" s="144">
        <v>100</v>
      </c>
      <c r="B133" s="386" t="s">
        <v>1993</v>
      </c>
      <c r="C133" s="383">
        <v>2014</v>
      </c>
      <c r="D133" s="384">
        <v>2699.85</v>
      </c>
    </row>
    <row r="134" spans="1:4" s="6" customFormat="1" ht="12.75">
      <c r="A134" s="144">
        <v>101</v>
      </c>
      <c r="B134" s="386" t="s">
        <v>1993</v>
      </c>
      <c r="C134" s="383">
        <v>2014</v>
      </c>
      <c r="D134" s="384">
        <v>2699.85</v>
      </c>
    </row>
    <row r="135" spans="1:4" s="6" customFormat="1" ht="12.75">
      <c r="A135" s="144">
        <v>102</v>
      </c>
      <c r="B135" s="386" t="s">
        <v>1993</v>
      </c>
      <c r="C135" s="383">
        <v>2014</v>
      </c>
      <c r="D135" s="384">
        <v>2699.85</v>
      </c>
    </row>
    <row r="136" spans="1:4" s="6" customFormat="1" ht="12.75">
      <c r="A136" s="144">
        <v>103</v>
      </c>
      <c r="B136" s="386" t="s">
        <v>1993</v>
      </c>
      <c r="C136" s="383">
        <v>2014</v>
      </c>
      <c r="D136" s="384">
        <v>2699.85</v>
      </c>
    </row>
    <row r="137" spans="1:4" s="6" customFormat="1" ht="12.75">
      <c r="A137" s="144">
        <v>104</v>
      </c>
      <c r="B137" s="386" t="s">
        <v>1993</v>
      </c>
      <c r="C137" s="383">
        <v>2014</v>
      </c>
      <c r="D137" s="384">
        <v>2699.85</v>
      </c>
    </row>
    <row r="138" spans="1:4" s="6" customFormat="1" ht="12.75">
      <c r="A138" s="144">
        <v>105</v>
      </c>
      <c r="B138" s="386" t="s">
        <v>1993</v>
      </c>
      <c r="C138" s="383">
        <v>2014</v>
      </c>
      <c r="D138" s="384">
        <v>2699.85</v>
      </c>
    </row>
    <row r="139" spans="1:4" s="6" customFormat="1" ht="12.75">
      <c r="A139" s="144">
        <v>106</v>
      </c>
      <c r="B139" s="386" t="s">
        <v>1993</v>
      </c>
      <c r="C139" s="383">
        <v>2014</v>
      </c>
      <c r="D139" s="384">
        <v>2699.85</v>
      </c>
    </row>
    <row r="140" spans="1:4" s="6" customFormat="1" ht="12.75">
      <c r="A140" s="144">
        <v>107</v>
      </c>
      <c r="B140" s="386" t="s">
        <v>1993</v>
      </c>
      <c r="C140" s="383">
        <v>2014</v>
      </c>
      <c r="D140" s="384">
        <v>2699.85</v>
      </c>
    </row>
    <row r="141" spans="1:4" s="6" customFormat="1" ht="12.75">
      <c r="A141" s="144">
        <v>108</v>
      </c>
      <c r="B141" s="386" t="s">
        <v>1993</v>
      </c>
      <c r="C141" s="383">
        <v>2014</v>
      </c>
      <c r="D141" s="384">
        <v>2699.85</v>
      </c>
    </row>
    <row r="142" spans="1:4" s="6" customFormat="1" ht="12.75">
      <c r="A142" s="144">
        <v>109</v>
      </c>
      <c r="B142" s="386" t="s">
        <v>1993</v>
      </c>
      <c r="C142" s="383">
        <v>2014</v>
      </c>
      <c r="D142" s="384">
        <v>2699.85</v>
      </c>
    </row>
    <row r="143" spans="1:4" s="6" customFormat="1" ht="12.75">
      <c r="A143" s="144">
        <v>110</v>
      </c>
      <c r="B143" s="386" t="s">
        <v>1993</v>
      </c>
      <c r="C143" s="383">
        <v>2014</v>
      </c>
      <c r="D143" s="384">
        <v>2699.85</v>
      </c>
    </row>
    <row r="144" spans="1:4" s="6" customFormat="1" ht="12.75">
      <c r="A144" s="144">
        <v>111</v>
      </c>
      <c r="B144" s="386" t="s">
        <v>1993</v>
      </c>
      <c r="C144" s="383">
        <v>2014</v>
      </c>
      <c r="D144" s="384">
        <v>2699.85</v>
      </c>
    </row>
    <row r="145" spans="1:4" s="6" customFormat="1" ht="12.75">
      <c r="A145" s="144">
        <v>112</v>
      </c>
      <c r="B145" s="386" t="s">
        <v>1993</v>
      </c>
      <c r="C145" s="383">
        <v>2014</v>
      </c>
      <c r="D145" s="384">
        <v>2699.85</v>
      </c>
    </row>
    <row r="146" spans="1:4" s="6" customFormat="1" ht="12.75">
      <c r="A146" s="144">
        <v>113</v>
      </c>
      <c r="B146" s="386" t="s">
        <v>1993</v>
      </c>
      <c r="C146" s="383">
        <v>2014</v>
      </c>
      <c r="D146" s="384">
        <v>2699.85</v>
      </c>
    </row>
    <row r="147" spans="1:4" s="6" customFormat="1" ht="12.75">
      <c r="A147" s="144">
        <v>114</v>
      </c>
      <c r="B147" s="386" t="s">
        <v>1993</v>
      </c>
      <c r="C147" s="383">
        <v>2014</v>
      </c>
      <c r="D147" s="384">
        <v>2699.85</v>
      </c>
    </row>
    <row r="148" spans="1:4" s="6" customFormat="1" ht="12.75">
      <c r="A148" s="144">
        <v>115</v>
      </c>
      <c r="B148" s="386" t="s">
        <v>1993</v>
      </c>
      <c r="C148" s="383">
        <v>2014</v>
      </c>
      <c r="D148" s="384">
        <v>2699.85</v>
      </c>
    </row>
    <row r="149" spans="1:4" s="6" customFormat="1" ht="12.75">
      <c r="A149" s="144">
        <v>116</v>
      </c>
      <c r="B149" s="386" t="s">
        <v>1994</v>
      </c>
      <c r="C149" s="383">
        <v>2014</v>
      </c>
      <c r="D149" s="384">
        <v>658.05</v>
      </c>
    </row>
    <row r="150" spans="1:4" s="6" customFormat="1" ht="12.75">
      <c r="A150" s="144">
        <v>117</v>
      </c>
      <c r="B150" s="386" t="s">
        <v>1994</v>
      </c>
      <c r="C150" s="383">
        <v>2014</v>
      </c>
      <c r="D150" s="384">
        <v>658.05</v>
      </c>
    </row>
    <row r="151" spans="1:4" s="6" customFormat="1" ht="12.75">
      <c r="A151" s="144">
        <v>118</v>
      </c>
      <c r="B151" s="386" t="s">
        <v>1994</v>
      </c>
      <c r="C151" s="383">
        <v>2014</v>
      </c>
      <c r="D151" s="384">
        <v>658.05</v>
      </c>
    </row>
    <row r="152" spans="1:4" s="6" customFormat="1" ht="28.5" customHeight="1">
      <c r="A152" s="144">
        <v>119</v>
      </c>
      <c r="B152" s="386" t="s">
        <v>1995</v>
      </c>
      <c r="C152" s="383">
        <v>2014</v>
      </c>
      <c r="D152" s="384">
        <v>658.05</v>
      </c>
    </row>
    <row r="153" spans="1:4" s="6" customFormat="1" ht="12.75" customHeight="1">
      <c r="A153" s="144">
        <v>120</v>
      </c>
      <c r="B153" s="386" t="s">
        <v>1994</v>
      </c>
      <c r="C153" s="383">
        <v>2014</v>
      </c>
      <c r="D153" s="384">
        <v>658.05</v>
      </c>
    </row>
    <row r="154" spans="1:4" s="6" customFormat="1" ht="12.75" customHeight="1">
      <c r="A154" s="144">
        <v>121</v>
      </c>
      <c r="B154" s="386" t="s">
        <v>1994</v>
      </c>
      <c r="C154" s="383">
        <v>2014</v>
      </c>
      <c r="D154" s="384">
        <v>658.05</v>
      </c>
    </row>
    <row r="155" spans="1:4" s="6" customFormat="1" ht="12.75" customHeight="1">
      <c r="A155" s="144">
        <v>122</v>
      </c>
      <c r="B155" s="386" t="s">
        <v>1994</v>
      </c>
      <c r="C155" s="383">
        <v>2014</v>
      </c>
      <c r="D155" s="384">
        <v>658.05</v>
      </c>
    </row>
    <row r="156" spans="1:4" s="6" customFormat="1" ht="12.75" customHeight="1">
      <c r="A156" s="144">
        <v>123</v>
      </c>
      <c r="B156" s="386" t="s">
        <v>1994</v>
      </c>
      <c r="C156" s="383">
        <v>2014</v>
      </c>
      <c r="D156" s="384">
        <v>658.05</v>
      </c>
    </row>
    <row r="157" spans="1:4" s="6" customFormat="1" ht="12.75" customHeight="1">
      <c r="A157" s="144">
        <v>124</v>
      </c>
      <c r="B157" s="386" t="s">
        <v>1994</v>
      </c>
      <c r="C157" s="383">
        <v>2014</v>
      </c>
      <c r="D157" s="384">
        <v>658.05</v>
      </c>
    </row>
    <row r="158" spans="1:4" s="6" customFormat="1" ht="12.75" customHeight="1">
      <c r="A158" s="144">
        <v>125</v>
      </c>
      <c r="B158" s="386" t="s">
        <v>1993</v>
      </c>
      <c r="C158" s="383">
        <v>2014</v>
      </c>
      <c r="D158" s="384">
        <v>2699.85</v>
      </c>
    </row>
    <row r="159" spans="1:4" s="6" customFormat="1" ht="12.75" customHeight="1">
      <c r="A159" s="144">
        <v>126</v>
      </c>
      <c r="B159" s="386" t="s">
        <v>1994</v>
      </c>
      <c r="C159" s="383">
        <v>2014</v>
      </c>
      <c r="D159" s="384">
        <v>658.05</v>
      </c>
    </row>
    <row r="160" spans="1:4" s="6" customFormat="1" ht="12.75" customHeight="1">
      <c r="A160" s="144">
        <v>127</v>
      </c>
      <c r="B160" s="386" t="s">
        <v>1993</v>
      </c>
      <c r="C160" s="383">
        <v>2014</v>
      </c>
      <c r="D160" s="384">
        <v>2699.85</v>
      </c>
    </row>
    <row r="161" spans="1:4" s="6" customFormat="1" ht="12.75" customHeight="1">
      <c r="A161" s="144">
        <v>128</v>
      </c>
      <c r="B161" s="386" t="s">
        <v>1993</v>
      </c>
      <c r="C161" s="383">
        <v>2014</v>
      </c>
      <c r="D161" s="384">
        <v>2699.85</v>
      </c>
    </row>
    <row r="162" spans="1:4" s="6" customFormat="1" ht="12.75" customHeight="1">
      <c r="A162" s="144">
        <v>129</v>
      </c>
      <c r="B162" s="386" t="s">
        <v>1994</v>
      </c>
      <c r="C162" s="383">
        <v>2014</v>
      </c>
      <c r="D162" s="384">
        <v>658.05</v>
      </c>
    </row>
    <row r="163" spans="1:4" s="6" customFormat="1" ht="12.75" customHeight="1">
      <c r="A163" s="144">
        <v>130</v>
      </c>
      <c r="B163" s="386" t="s">
        <v>1993</v>
      </c>
      <c r="C163" s="383">
        <v>2014</v>
      </c>
      <c r="D163" s="384">
        <v>2699.85</v>
      </c>
    </row>
    <row r="164" spans="1:4" s="6" customFormat="1" ht="12.75" customHeight="1">
      <c r="A164" s="144">
        <v>131</v>
      </c>
      <c r="B164" s="386" t="s">
        <v>1993</v>
      </c>
      <c r="C164" s="383">
        <v>2014</v>
      </c>
      <c r="D164" s="384">
        <v>2699.85</v>
      </c>
    </row>
    <row r="165" spans="1:4" s="6" customFormat="1" ht="12.75" customHeight="1">
      <c r="A165" s="144">
        <v>132</v>
      </c>
      <c r="B165" s="386" t="s">
        <v>1993</v>
      </c>
      <c r="C165" s="383">
        <v>2014</v>
      </c>
      <c r="D165" s="384">
        <v>2699.85</v>
      </c>
    </row>
    <row r="166" spans="1:4" s="6" customFormat="1" ht="12.75">
      <c r="A166" s="144">
        <v>133</v>
      </c>
      <c r="B166" s="386" t="s">
        <v>1996</v>
      </c>
      <c r="C166" s="383">
        <v>2014</v>
      </c>
      <c r="D166" s="384">
        <v>1229.69</v>
      </c>
    </row>
    <row r="167" spans="1:4" s="6" customFormat="1" ht="12.75">
      <c r="A167" s="144">
        <v>134</v>
      </c>
      <c r="B167" s="386" t="s">
        <v>1996</v>
      </c>
      <c r="C167" s="383">
        <v>2014</v>
      </c>
      <c r="D167" s="384">
        <v>1229.69</v>
      </c>
    </row>
    <row r="168" spans="1:4" s="6" customFormat="1" ht="12.75">
      <c r="A168" s="144">
        <v>135</v>
      </c>
      <c r="B168" s="386" t="s">
        <v>1996</v>
      </c>
      <c r="C168" s="383">
        <v>2014</v>
      </c>
      <c r="D168" s="384">
        <v>1229.69</v>
      </c>
    </row>
    <row r="169" spans="1:4" s="6" customFormat="1" ht="12.75">
      <c r="A169" s="144">
        <v>136</v>
      </c>
      <c r="B169" s="386" t="s">
        <v>1996</v>
      </c>
      <c r="C169" s="383">
        <v>2014</v>
      </c>
      <c r="D169" s="384">
        <v>1229.69</v>
      </c>
    </row>
    <row r="170" spans="1:4" s="6" customFormat="1" ht="12.75">
      <c r="A170" s="144">
        <v>137</v>
      </c>
      <c r="B170" s="386" t="s">
        <v>1996</v>
      </c>
      <c r="C170" s="383">
        <v>2014</v>
      </c>
      <c r="D170" s="384">
        <v>1229.69</v>
      </c>
    </row>
    <row r="171" spans="1:4" s="6" customFormat="1" ht="12.75">
      <c r="A171" s="144">
        <v>138</v>
      </c>
      <c r="B171" s="386" t="s">
        <v>1996</v>
      </c>
      <c r="C171" s="383">
        <v>2014</v>
      </c>
      <c r="D171" s="384">
        <v>1229.69</v>
      </c>
    </row>
    <row r="172" spans="1:4" s="6" customFormat="1" ht="12.75">
      <c r="A172" s="144">
        <v>139</v>
      </c>
      <c r="B172" s="386" t="s">
        <v>1996</v>
      </c>
      <c r="C172" s="383">
        <v>2014</v>
      </c>
      <c r="D172" s="384">
        <v>1229.69</v>
      </c>
    </row>
    <row r="173" spans="1:4" s="6" customFormat="1" ht="12.75">
      <c r="A173" s="144">
        <v>140</v>
      </c>
      <c r="B173" s="386" t="s">
        <v>1996</v>
      </c>
      <c r="C173" s="383">
        <v>2014</v>
      </c>
      <c r="D173" s="384">
        <v>1229.69</v>
      </c>
    </row>
    <row r="174" spans="1:4" s="6" customFormat="1" ht="12.75">
      <c r="A174" s="144">
        <v>141</v>
      </c>
      <c r="B174" s="386" t="s">
        <v>3377</v>
      </c>
      <c r="C174" s="383">
        <v>2014</v>
      </c>
      <c r="D174" s="384">
        <v>1783.5</v>
      </c>
    </row>
    <row r="175" spans="1:4" s="6" customFormat="1" ht="12.75">
      <c r="A175" s="144">
        <v>142</v>
      </c>
      <c r="B175" s="386" t="s">
        <v>3378</v>
      </c>
      <c r="C175" s="383">
        <v>2014</v>
      </c>
      <c r="D175" s="384">
        <v>1906.5</v>
      </c>
    </row>
    <row r="176" spans="1:4" s="6" customFormat="1" ht="12.75">
      <c r="A176" s="144">
        <v>143</v>
      </c>
      <c r="B176" s="386" t="s">
        <v>3378</v>
      </c>
      <c r="C176" s="383">
        <v>2014</v>
      </c>
      <c r="D176" s="384">
        <v>1906.5</v>
      </c>
    </row>
    <row r="177" spans="1:4" s="6" customFormat="1" ht="12.75">
      <c r="A177" s="144">
        <v>145</v>
      </c>
      <c r="B177" s="386" t="s">
        <v>3380</v>
      </c>
      <c r="C177" s="383">
        <v>2015</v>
      </c>
      <c r="D177" s="384">
        <v>345</v>
      </c>
    </row>
    <row r="178" spans="1:4" s="6" customFormat="1" ht="12.75">
      <c r="A178" s="144">
        <v>146</v>
      </c>
      <c r="B178" s="386" t="s">
        <v>3381</v>
      </c>
      <c r="C178" s="383">
        <v>2015</v>
      </c>
      <c r="D178" s="384">
        <v>246</v>
      </c>
    </row>
    <row r="179" spans="1:4" s="6" customFormat="1" ht="12.75">
      <c r="A179" s="144">
        <v>147</v>
      </c>
      <c r="B179" s="386" t="s">
        <v>3381</v>
      </c>
      <c r="C179" s="383">
        <v>2015</v>
      </c>
      <c r="D179" s="384">
        <v>246</v>
      </c>
    </row>
    <row r="180" spans="1:4" s="6" customFormat="1" ht="12.75">
      <c r="A180" s="144">
        <v>148</v>
      </c>
      <c r="B180" s="386" t="s">
        <v>3381</v>
      </c>
      <c r="C180" s="383">
        <v>2015</v>
      </c>
      <c r="D180" s="384">
        <v>246</v>
      </c>
    </row>
    <row r="181" spans="1:4" s="6" customFormat="1" ht="12.75">
      <c r="A181" s="144">
        <v>149</v>
      </c>
      <c r="B181" s="386" t="s">
        <v>3381</v>
      </c>
      <c r="C181" s="383">
        <v>2015</v>
      </c>
      <c r="D181" s="384">
        <v>246</v>
      </c>
    </row>
    <row r="182" spans="1:4" s="6" customFormat="1" ht="12.75">
      <c r="A182" s="144">
        <v>150</v>
      </c>
      <c r="B182" s="386" t="s">
        <v>3382</v>
      </c>
      <c r="C182" s="383">
        <v>2015</v>
      </c>
      <c r="D182" s="384">
        <v>1168.5</v>
      </c>
    </row>
    <row r="183" spans="1:4" s="6" customFormat="1" ht="12.75">
      <c r="A183" s="144">
        <v>151</v>
      </c>
      <c r="B183" s="386" t="s">
        <v>3383</v>
      </c>
      <c r="C183" s="383">
        <v>2015</v>
      </c>
      <c r="D183" s="384">
        <v>184.5</v>
      </c>
    </row>
    <row r="184" spans="1:4" s="6" customFormat="1" ht="12.75">
      <c r="A184" s="144">
        <v>152</v>
      </c>
      <c r="B184" s="386" t="s">
        <v>3384</v>
      </c>
      <c r="C184" s="383">
        <v>2015</v>
      </c>
      <c r="D184" s="384">
        <v>2952</v>
      </c>
    </row>
    <row r="185" spans="1:4" s="6" customFormat="1" ht="12.75">
      <c r="A185" s="144">
        <v>153</v>
      </c>
      <c r="B185" s="386" t="s">
        <v>3385</v>
      </c>
      <c r="C185" s="383">
        <v>2015</v>
      </c>
      <c r="D185" s="384">
        <v>356.7</v>
      </c>
    </row>
    <row r="186" spans="1:4" s="6" customFormat="1" ht="12.75">
      <c r="A186" s="144">
        <v>154</v>
      </c>
      <c r="B186" s="386" t="s">
        <v>3386</v>
      </c>
      <c r="C186" s="383">
        <v>2015</v>
      </c>
      <c r="D186" s="384">
        <v>27453.6</v>
      </c>
    </row>
    <row r="187" spans="1:4" s="6" customFormat="1" ht="12.75">
      <c r="A187" s="144">
        <v>155</v>
      </c>
      <c r="B187" s="386" t="s">
        <v>3387</v>
      </c>
      <c r="C187" s="383">
        <v>2015</v>
      </c>
      <c r="D187" s="384">
        <v>28413</v>
      </c>
    </row>
    <row r="188" spans="1:4" s="6" customFormat="1" ht="12.75">
      <c r="A188" s="144">
        <v>156</v>
      </c>
      <c r="B188" s="386" t="s">
        <v>3738</v>
      </c>
      <c r="C188" s="383">
        <v>2015</v>
      </c>
      <c r="D188" s="384">
        <v>3075</v>
      </c>
    </row>
    <row r="189" spans="1:4" s="6" customFormat="1" ht="12.75">
      <c r="A189" s="144">
        <v>157</v>
      </c>
      <c r="B189" s="386" t="s">
        <v>3739</v>
      </c>
      <c r="C189" s="383">
        <v>2015</v>
      </c>
      <c r="D189" s="384">
        <v>1596.54</v>
      </c>
    </row>
    <row r="190" spans="1:4" s="6" customFormat="1" ht="12.75">
      <c r="A190" s="144">
        <v>158</v>
      </c>
      <c r="B190" s="386" t="s">
        <v>3739</v>
      </c>
      <c r="C190" s="383">
        <v>2015</v>
      </c>
      <c r="D190" s="384">
        <v>1596.54</v>
      </c>
    </row>
    <row r="191" spans="1:4" s="6" customFormat="1" ht="12.75">
      <c r="A191" s="144">
        <v>159</v>
      </c>
      <c r="B191" s="386" t="s">
        <v>3740</v>
      </c>
      <c r="C191" s="383">
        <v>2015</v>
      </c>
      <c r="D191" s="384">
        <v>418.2</v>
      </c>
    </row>
    <row r="192" spans="1:4" s="6" customFormat="1" ht="12.75">
      <c r="A192" s="144">
        <v>160</v>
      </c>
      <c r="B192" s="386" t="s">
        <v>3740</v>
      </c>
      <c r="C192" s="383">
        <v>2015</v>
      </c>
      <c r="D192" s="384">
        <v>418.2</v>
      </c>
    </row>
    <row r="193" spans="1:4" s="6" customFormat="1" ht="12.75">
      <c r="A193" s="144">
        <v>161</v>
      </c>
      <c r="B193" s="386" t="s">
        <v>3740</v>
      </c>
      <c r="C193" s="383">
        <v>2015</v>
      </c>
      <c r="D193" s="384">
        <v>418.2</v>
      </c>
    </row>
    <row r="194" spans="1:4" s="6" customFormat="1" ht="12.75">
      <c r="A194" s="144">
        <v>162</v>
      </c>
      <c r="B194" s="386" t="s">
        <v>3740</v>
      </c>
      <c r="C194" s="383">
        <v>2015</v>
      </c>
      <c r="D194" s="384">
        <v>418.2</v>
      </c>
    </row>
    <row r="195" spans="1:4" s="6" customFormat="1" ht="12.75">
      <c r="A195" s="144">
        <v>163</v>
      </c>
      <c r="B195" s="386" t="s">
        <v>3740</v>
      </c>
      <c r="C195" s="383">
        <v>2015</v>
      </c>
      <c r="D195" s="384">
        <v>418.2</v>
      </c>
    </row>
    <row r="196" spans="1:4" s="6" customFormat="1" ht="12.75">
      <c r="A196" s="144">
        <v>164</v>
      </c>
      <c r="B196" s="386" t="s">
        <v>3740</v>
      </c>
      <c r="C196" s="383">
        <v>2015</v>
      </c>
      <c r="D196" s="384">
        <v>418.2</v>
      </c>
    </row>
    <row r="197" spans="1:4" s="6" customFormat="1" ht="12.75">
      <c r="A197" s="144">
        <v>165</v>
      </c>
      <c r="B197" s="386" t="s">
        <v>3740</v>
      </c>
      <c r="C197" s="383">
        <v>2015</v>
      </c>
      <c r="D197" s="384">
        <v>418.2</v>
      </c>
    </row>
    <row r="198" spans="1:4" s="6" customFormat="1" ht="12.75">
      <c r="A198" s="144">
        <v>166</v>
      </c>
      <c r="B198" s="386" t="s">
        <v>3741</v>
      </c>
      <c r="C198" s="383">
        <v>2015</v>
      </c>
      <c r="D198" s="384">
        <v>1924.95</v>
      </c>
    </row>
    <row r="199" spans="1:4" s="6" customFormat="1" ht="12.75">
      <c r="A199" s="144">
        <v>167</v>
      </c>
      <c r="B199" s="386" t="s">
        <v>3741</v>
      </c>
      <c r="C199" s="383">
        <v>2015</v>
      </c>
      <c r="D199" s="384">
        <v>1924.95</v>
      </c>
    </row>
    <row r="200" spans="1:4" s="6" customFormat="1" ht="12.75">
      <c r="A200" s="144">
        <v>168</v>
      </c>
      <c r="B200" s="386" t="s">
        <v>3741</v>
      </c>
      <c r="C200" s="383">
        <v>2015</v>
      </c>
      <c r="D200" s="384">
        <v>1924.95</v>
      </c>
    </row>
    <row r="201" spans="1:4" s="6" customFormat="1" ht="12.75">
      <c r="A201" s="144">
        <v>169</v>
      </c>
      <c r="B201" s="386" t="s">
        <v>3741</v>
      </c>
      <c r="C201" s="383">
        <v>2015</v>
      </c>
      <c r="D201" s="384">
        <v>1924.95</v>
      </c>
    </row>
    <row r="202" spans="1:4" s="6" customFormat="1" ht="12.75">
      <c r="A202" s="144">
        <v>170</v>
      </c>
      <c r="B202" s="386" t="s">
        <v>3741</v>
      </c>
      <c r="C202" s="383">
        <v>2015</v>
      </c>
      <c r="D202" s="384">
        <v>1924.95</v>
      </c>
    </row>
    <row r="203" spans="1:4" s="6" customFormat="1" ht="12.75">
      <c r="A203" s="144">
        <v>171</v>
      </c>
      <c r="B203" s="386" t="s">
        <v>3741</v>
      </c>
      <c r="C203" s="383">
        <v>2015</v>
      </c>
      <c r="D203" s="384">
        <v>1924.95</v>
      </c>
    </row>
    <row r="204" spans="1:4" s="6" customFormat="1" ht="12.75">
      <c r="A204" s="144">
        <v>172</v>
      </c>
      <c r="B204" s="386" t="s">
        <v>3741</v>
      </c>
      <c r="C204" s="383">
        <v>2015</v>
      </c>
      <c r="D204" s="384">
        <v>1924.95</v>
      </c>
    </row>
    <row r="205" spans="1:4" s="6" customFormat="1" ht="12.75">
      <c r="A205" s="144">
        <v>173</v>
      </c>
      <c r="B205" s="386" t="s">
        <v>3742</v>
      </c>
      <c r="C205" s="383">
        <v>2015</v>
      </c>
      <c r="D205" s="384">
        <v>458.7</v>
      </c>
    </row>
    <row r="206" spans="1:4" s="6" customFormat="1" ht="12.75">
      <c r="A206" s="144">
        <v>174</v>
      </c>
      <c r="B206" s="386" t="s">
        <v>3743</v>
      </c>
      <c r="C206" s="383">
        <v>2015</v>
      </c>
      <c r="D206" s="384">
        <v>3161.1</v>
      </c>
    </row>
    <row r="207" spans="1:4" s="6" customFormat="1" ht="12.75">
      <c r="A207" s="144">
        <v>175</v>
      </c>
      <c r="B207" s="386" t="s">
        <v>3743</v>
      </c>
      <c r="C207" s="383">
        <v>2015</v>
      </c>
      <c r="D207" s="384">
        <v>3013.5</v>
      </c>
    </row>
    <row r="208" spans="1:4" s="6" customFormat="1" ht="12.75">
      <c r="A208" s="144">
        <v>176</v>
      </c>
      <c r="B208" s="386" t="s">
        <v>3744</v>
      </c>
      <c r="C208" s="383">
        <v>2016</v>
      </c>
      <c r="D208" s="384">
        <v>431.73</v>
      </c>
    </row>
    <row r="209" spans="1:4" s="6" customFormat="1" ht="12.75">
      <c r="A209" s="144">
        <v>177</v>
      </c>
      <c r="B209" s="386" t="s">
        <v>3745</v>
      </c>
      <c r="C209" s="383">
        <v>2016</v>
      </c>
      <c r="D209" s="384">
        <v>431.73</v>
      </c>
    </row>
    <row r="210" spans="1:4" s="6" customFormat="1" ht="12.75">
      <c r="A210" s="144">
        <v>178</v>
      </c>
      <c r="B210" s="386" t="s">
        <v>3746</v>
      </c>
      <c r="C210" s="383">
        <v>2016</v>
      </c>
      <c r="D210" s="384">
        <v>431.73</v>
      </c>
    </row>
    <row r="211" spans="1:4" s="6" customFormat="1" ht="12.75">
      <c r="A211" s="144">
        <v>179</v>
      </c>
      <c r="B211" s="386" t="s">
        <v>3747</v>
      </c>
      <c r="C211" s="383">
        <v>2016</v>
      </c>
      <c r="D211" s="384">
        <v>431.73</v>
      </c>
    </row>
    <row r="212" spans="1:4" s="6" customFormat="1" ht="12.75">
      <c r="A212" s="144">
        <v>180</v>
      </c>
      <c r="B212" s="386" t="s">
        <v>3748</v>
      </c>
      <c r="C212" s="383">
        <v>2016</v>
      </c>
      <c r="D212" s="384">
        <v>431.73</v>
      </c>
    </row>
    <row r="213" spans="1:4" s="6" customFormat="1" ht="12.75">
      <c r="A213" s="144">
        <v>181</v>
      </c>
      <c r="B213" s="386" t="s">
        <v>3749</v>
      </c>
      <c r="C213" s="383">
        <v>2016</v>
      </c>
      <c r="D213" s="384">
        <v>431.73</v>
      </c>
    </row>
    <row r="214" spans="1:4" s="6" customFormat="1" ht="12.75">
      <c r="A214" s="144">
        <v>182</v>
      </c>
      <c r="B214" s="386" t="s">
        <v>3750</v>
      </c>
      <c r="C214" s="383">
        <v>2016</v>
      </c>
      <c r="D214" s="384">
        <v>431.73</v>
      </c>
    </row>
    <row r="215" spans="1:4" s="6" customFormat="1" ht="12.75">
      <c r="A215" s="144">
        <v>183</v>
      </c>
      <c r="B215" s="386" t="s">
        <v>3751</v>
      </c>
      <c r="C215" s="383">
        <v>2016</v>
      </c>
      <c r="D215" s="384">
        <v>431.73</v>
      </c>
    </row>
    <row r="216" spans="1:4" s="6" customFormat="1" ht="12.75">
      <c r="A216" s="144">
        <v>184</v>
      </c>
      <c r="B216" s="386" t="s">
        <v>3752</v>
      </c>
      <c r="C216" s="383">
        <v>2016</v>
      </c>
      <c r="D216" s="384">
        <v>431.73</v>
      </c>
    </row>
    <row r="217" spans="1:4" s="6" customFormat="1" ht="12.75">
      <c r="A217" s="144">
        <v>185</v>
      </c>
      <c r="B217" s="386" t="s">
        <v>3753</v>
      </c>
      <c r="C217" s="383">
        <v>2016</v>
      </c>
      <c r="D217" s="384">
        <v>431.73</v>
      </c>
    </row>
    <row r="218" spans="1:4" s="6" customFormat="1" ht="12.75">
      <c r="A218" s="144">
        <v>186</v>
      </c>
      <c r="B218" s="386" t="s">
        <v>3754</v>
      </c>
      <c r="C218" s="383">
        <v>2016</v>
      </c>
      <c r="D218" s="384">
        <v>431.73</v>
      </c>
    </row>
    <row r="219" spans="1:4" s="6" customFormat="1" ht="12.75">
      <c r="A219" s="144">
        <v>187</v>
      </c>
      <c r="B219" s="386" t="s">
        <v>3755</v>
      </c>
      <c r="C219" s="383">
        <v>2016</v>
      </c>
      <c r="D219" s="384">
        <v>431.73</v>
      </c>
    </row>
    <row r="220" spans="1:4" s="6" customFormat="1" ht="12.75">
      <c r="A220" s="144">
        <v>188</v>
      </c>
      <c r="B220" s="386" t="s">
        <v>3756</v>
      </c>
      <c r="C220" s="383">
        <v>2016</v>
      </c>
      <c r="D220" s="384">
        <v>431.73</v>
      </c>
    </row>
    <row r="221" spans="1:4" s="6" customFormat="1" ht="12.75">
      <c r="A221" s="144">
        <v>189</v>
      </c>
      <c r="B221" s="386" t="s">
        <v>3757</v>
      </c>
      <c r="C221" s="383">
        <v>2016</v>
      </c>
      <c r="D221" s="384">
        <v>431.73</v>
      </c>
    </row>
    <row r="222" spans="1:4" s="6" customFormat="1" ht="12.75">
      <c r="A222" s="144">
        <v>190</v>
      </c>
      <c r="B222" s="386" t="s">
        <v>3758</v>
      </c>
      <c r="C222" s="383">
        <v>2016</v>
      </c>
      <c r="D222" s="384">
        <v>431.73</v>
      </c>
    </row>
    <row r="223" spans="1:4" s="6" customFormat="1" ht="12.75">
      <c r="A223" s="144">
        <v>191</v>
      </c>
      <c r="B223" s="386" t="s">
        <v>3759</v>
      </c>
      <c r="C223" s="383">
        <v>2016</v>
      </c>
      <c r="D223" s="384">
        <v>431.73</v>
      </c>
    </row>
    <row r="224" spans="1:4" s="6" customFormat="1" ht="12.75">
      <c r="A224" s="144">
        <v>192</v>
      </c>
      <c r="B224" s="386" t="s">
        <v>3760</v>
      </c>
      <c r="C224" s="383">
        <v>2016</v>
      </c>
      <c r="D224" s="384">
        <v>431.73</v>
      </c>
    </row>
    <row r="225" spans="1:4" s="6" customFormat="1" ht="12.75">
      <c r="A225" s="144">
        <v>193</v>
      </c>
      <c r="B225" s="386" t="s">
        <v>3761</v>
      </c>
      <c r="C225" s="383">
        <v>2016</v>
      </c>
      <c r="D225" s="384">
        <v>431.73</v>
      </c>
    </row>
    <row r="226" spans="1:4" s="6" customFormat="1" ht="12.75">
      <c r="A226" s="144">
        <v>194</v>
      </c>
      <c r="B226" s="386" t="s">
        <v>3762</v>
      </c>
      <c r="C226" s="383">
        <v>2016</v>
      </c>
      <c r="D226" s="384">
        <v>431.73</v>
      </c>
    </row>
    <row r="227" spans="1:4" s="6" customFormat="1" ht="12.75">
      <c r="A227" s="144">
        <v>195</v>
      </c>
      <c r="B227" s="386" t="s">
        <v>3763</v>
      </c>
      <c r="C227" s="383">
        <v>2016</v>
      </c>
      <c r="D227" s="384">
        <v>431.73</v>
      </c>
    </row>
    <row r="228" spans="1:4" s="6" customFormat="1" ht="12.75">
      <c r="A228" s="144">
        <v>196</v>
      </c>
      <c r="B228" s="386" t="s">
        <v>3764</v>
      </c>
      <c r="C228" s="383">
        <v>2016</v>
      </c>
      <c r="D228" s="384">
        <v>431.73</v>
      </c>
    </row>
    <row r="229" spans="1:4" s="6" customFormat="1" ht="12.75">
      <c r="A229" s="144">
        <v>197</v>
      </c>
      <c r="B229" s="386" t="s">
        <v>3765</v>
      </c>
      <c r="C229" s="383">
        <v>2016</v>
      </c>
      <c r="D229" s="384">
        <v>431.73</v>
      </c>
    </row>
    <row r="230" spans="1:4" s="6" customFormat="1" ht="12.75">
      <c r="A230" s="144">
        <v>198</v>
      </c>
      <c r="B230" s="386" t="s">
        <v>3766</v>
      </c>
      <c r="C230" s="383">
        <v>2016</v>
      </c>
      <c r="D230" s="384">
        <v>431.73</v>
      </c>
    </row>
    <row r="231" spans="1:4" s="6" customFormat="1" ht="12.75">
      <c r="A231" s="144">
        <v>199</v>
      </c>
      <c r="B231" s="386" t="s">
        <v>3767</v>
      </c>
      <c r="C231" s="383">
        <v>2016</v>
      </c>
      <c r="D231" s="384">
        <v>431.73</v>
      </c>
    </row>
    <row r="232" spans="1:4" s="6" customFormat="1" ht="12.75">
      <c r="A232" s="144">
        <v>200</v>
      </c>
      <c r="B232" s="386" t="s">
        <v>3768</v>
      </c>
      <c r="C232" s="383">
        <v>2016</v>
      </c>
      <c r="D232" s="384">
        <v>431.73</v>
      </c>
    </row>
    <row r="233" spans="1:4" s="6" customFormat="1" ht="12.75">
      <c r="A233" s="144">
        <v>201</v>
      </c>
      <c r="B233" s="386" t="s">
        <v>3769</v>
      </c>
      <c r="C233" s="383">
        <v>2016</v>
      </c>
      <c r="D233" s="384">
        <v>431.73</v>
      </c>
    </row>
    <row r="234" spans="1:4" s="6" customFormat="1" ht="12.75">
      <c r="A234" s="144">
        <v>202</v>
      </c>
      <c r="B234" s="386" t="s">
        <v>3770</v>
      </c>
      <c r="C234" s="383">
        <v>2016</v>
      </c>
      <c r="D234" s="384">
        <v>431.73</v>
      </c>
    </row>
    <row r="235" spans="1:4" s="6" customFormat="1" ht="12.75">
      <c r="A235" s="144">
        <v>203</v>
      </c>
      <c r="B235" s="386" t="s">
        <v>3771</v>
      </c>
      <c r="C235" s="383">
        <v>2016</v>
      </c>
      <c r="D235" s="384">
        <v>431.73</v>
      </c>
    </row>
    <row r="236" spans="1:4" s="6" customFormat="1" ht="12.75">
      <c r="A236" s="144">
        <v>204</v>
      </c>
      <c r="B236" s="386" t="s">
        <v>3772</v>
      </c>
      <c r="C236" s="383">
        <v>2016</v>
      </c>
      <c r="D236" s="384">
        <v>431.73</v>
      </c>
    </row>
    <row r="237" spans="1:4" s="247" customFormat="1" ht="12.75">
      <c r="A237" s="144">
        <v>205</v>
      </c>
      <c r="B237" s="10" t="s">
        <v>3773</v>
      </c>
      <c r="C237" s="2">
        <v>2016</v>
      </c>
      <c r="D237" s="111">
        <v>431.73</v>
      </c>
    </row>
    <row r="238" spans="1:4" s="247" customFormat="1" ht="12.75">
      <c r="A238" s="144">
        <v>206</v>
      </c>
      <c r="B238" s="10" t="s">
        <v>3774</v>
      </c>
      <c r="C238" s="2">
        <v>2016</v>
      </c>
      <c r="D238" s="111">
        <v>431.73</v>
      </c>
    </row>
    <row r="239" spans="1:4" s="247" customFormat="1" ht="12.75">
      <c r="A239" s="144">
        <v>207</v>
      </c>
      <c r="B239" s="10" t="s">
        <v>3775</v>
      </c>
      <c r="C239" s="2">
        <v>2016</v>
      </c>
      <c r="D239" s="111">
        <v>431.73</v>
      </c>
    </row>
    <row r="240" spans="1:4" s="247" customFormat="1" ht="12.75">
      <c r="A240" s="144">
        <v>208</v>
      </c>
      <c r="B240" s="10" t="s">
        <v>3776</v>
      </c>
      <c r="C240" s="2">
        <v>2016</v>
      </c>
      <c r="D240" s="111">
        <v>431.73</v>
      </c>
    </row>
    <row r="241" spans="1:4" s="247" customFormat="1" ht="12.75">
      <c r="A241" s="144">
        <v>209</v>
      </c>
      <c r="B241" s="10" t="s">
        <v>3777</v>
      </c>
      <c r="C241" s="2">
        <v>2016</v>
      </c>
      <c r="D241" s="111">
        <v>431.73</v>
      </c>
    </row>
    <row r="242" spans="1:4" s="247" customFormat="1" ht="12.75">
      <c r="A242" s="144">
        <v>210</v>
      </c>
      <c r="B242" s="10" t="s">
        <v>3778</v>
      </c>
      <c r="C242" s="2">
        <v>2016</v>
      </c>
      <c r="D242" s="111">
        <v>431.73</v>
      </c>
    </row>
    <row r="243" spans="1:4" s="247" customFormat="1" ht="12.75">
      <c r="A243" s="144">
        <v>211</v>
      </c>
      <c r="B243" s="1" t="s">
        <v>3779</v>
      </c>
      <c r="C243" s="2">
        <v>2016</v>
      </c>
      <c r="D243" s="111">
        <v>431.73</v>
      </c>
    </row>
    <row r="244" spans="1:4" s="247" customFormat="1" ht="12.75">
      <c r="A244" s="144">
        <v>212</v>
      </c>
      <c r="B244" s="1" t="s">
        <v>3780</v>
      </c>
      <c r="C244" s="2">
        <v>2016</v>
      </c>
      <c r="D244" s="111">
        <v>431.73</v>
      </c>
    </row>
    <row r="245" spans="1:4" s="247" customFormat="1" ht="12.75">
      <c r="A245" s="144">
        <v>213</v>
      </c>
      <c r="B245" s="1" t="s">
        <v>3781</v>
      </c>
      <c r="C245" s="2">
        <v>2016</v>
      </c>
      <c r="D245" s="111">
        <v>431.73</v>
      </c>
    </row>
    <row r="246" spans="1:4" s="247" customFormat="1" ht="12.75">
      <c r="A246" s="144">
        <v>214</v>
      </c>
      <c r="B246" s="1" t="s">
        <v>3782</v>
      </c>
      <c r="C246" s="2">
        <v>2016</v>
      </c>
      <c r="D246" s="111">
        <v>431.73</v>
      </c>
    </row>
    <row r="247" spans="1:4" s="247" customFormat="1" ht="12.75">
      <c r="A247" s="144">
        <v>215</v>
      </c>
      <c r="B247" s="1" t="s">
        <v>3783</v>
      </c>
      <c r="C247" s="2">
        <v>2016</v>
      </c>
      <c r="D247" s="111">
        <v>431.73</v>
      </c>
    </row>
    <row r="248" spans="1:4" s="247" customFormat="1" ht="12.75">
      <c r="A248" s="144">
        <v>216</v>
      </c>
      <c r="B248" s="10" t="s">
        <v>3784</v>
      </c>
      <c r="C248" s="2">
        <v>2016</v>
      </c>
      <c r="D248" s="111">
        <v>1968</v>
      </c>
    </row>
    <row r="249" spans="1:4" s="247" customFormat="1" ht="12.75">
      <c r="A249" s="144">
        <v>217</v>
      </c>
      <c r="B249" s="10" t="s">
        <v>3785</v>
      </c>
      <c r="C249" s="2">
        <v>2016</v>
      </c>
      <c r="D249" s="111">
        <v>1968</v>
      </c>
    </row>
    <row r="250" spans="1:4" s="247" customFormat="1" ht="12.75">
      <c r="A250" s="144">
        <v>218</v>
      </c>
      <c r="B250" s="10" t="s">
        <v>3786</v>
      </c>
      <c r="C250" s="2">
        <v>2016</v>
      </c>
      <c r="D250" s="111">
        <v>1968</v>
      </c>
    </row>
    <row r="251" spans="1:4" s="247" customFormat="1" ht="12.75">
      <c r="A251" s="144">
        <v>219</v>
      </c>
      <c r="B251" s="1" t="s">
        <v>3787</v>
      </c>
      <c r="C251" s="2">
        <v>2016</v>
      </c>
      <c r="D251" s="111">
        <v>1968</v>
      </c>
    </row>
    <row r="252" spans="1:4" s="247" customFormat="1" ht="12.75">
      <c r="A252" s="144">
        <v>220</v>
      </c>
      <c r="B252" s="10" t="s">
        <v>3788</v>
      </c>
      <c r="C252" s="2">
        <v>2016</v>
      </c>
      <c r="D252" s="111">
        <v>1968</v>
      </c>
    </row>
    <row r="253" spans="1:4" s="247" customFormat="1" ht="12.75">
      <c r="A253" s="144">
        <v>221</v>
      </c>
      <c r="B253" s="10" t="s">
        <v>3789</v>
      </c>
      <c r="C253" s="2">
        <v>2016</v>
      </c>
      <c r="D253" s="111">
        <v>1968</v>
      </c>
    </row>
    <row r="254" spans="1:4" s="247" customFormat="1" ht="12.75">
      <c r="A254" s="144">
        <v>222</v>
      </c>
      <c r="B254" s="10" t="s">
        <v>3790</v>
      </c>
      <c r="C254" s="2">
        <v>2016</v>
      </c>
      <c r="D254" s="111">
        <v>1968</v>
      </c>
    </row>
    <row r="255" spans="1:4" s="247" customFormat="1" ht="12.75">
      <c r="A255" s="144">
        <v>223</v>
      </c>
      <c r="B255" s="10" t="s">
        <v>3791</v>
      </c>
      <c r="C255" s="2">
        <v>2016</v>
      </c>
      <c r="D255" s="111">
        <v>1968</v>
      </c>
    </row>
    <row r="256" spans="1:4" s="247" customFormat="1" ht="12.75">
      <c r="A256" s="144">
        <v>224</v>
      </c>
      <c r="B256" s="10" t="s">
        <v>3792</v>
      </c>
      <c r="C256" s="2">
        <v>2016</v>
      </c>
      <c r="D256" s="111">
        <v>1968</v>
      </c>
    </row>
    <row r="257" spans="1:4" s="247" customFormat="1" ht="12.75">
      <c r="A257" s="144">
        <v>225</v>
      </c>
      <c r="B257" s="10" t="s">
        <v>3793</v>
      </c>
      <c r="C257" s="2">
        <v>2016</v>
      </c>
      <c r="D257" s="111">
        <v>1968</v>
      </c>
    </row>
    <row r="258" spans="1:4" s="247" customFormat="1" ht="12.75">
      <c r="A258" s="144">
        <v>226</v>
      </c>
      <c r="B258" s="10" t="s">
        <v>3794</v>
      </c>
      <c r="C258" s="2">
        <v>2016</v>
      </c>
      <c r="D258" s="111">
        <v>1968</v>
      </c>
    </row>
    <row r="259" spans="1:4" s="247" customFormat="1" ht="12.75">
      <c r="A259" s="144">
        <v>227</v>
      </c>
      <c r="B259" s="1" t="s">
        <v>3795</v>
      </c>
      <c r="C259" s="2">
        <v>2016</v>
      </c>
      <c r="D259" s="111">
        <v>1968</v>
      </c>
    </row>
    <row r="260" spans="1:4" s="247" customFormat="1" ht="12.75">
      <c r="A260" s="144">
        <v>228</v>
      </c>
      <c r="B260" s="10" t="s">
        <v>3796</v>
      </c>
      <c r="C260" s="2">
        <v>2016</v>
      </c>
      <c r="D260" s="111">
        <v>1968</v>
      </c>
    </row>
    <row r="261" spans="1:4" s="247" customFormat="1" ht="12.75">
      <c r="A261" s="144">
        <v>229</v>
      </c>
      <c r="B261" s="10" t="s">
        <v>3797</v>
      </c>
      <c r="C261" s="2">
        <v>2016</v>
      </c>
      <c r="D261" s="111">
        <v>1968</v>
      </c>
    </row>
    <row r="262" spans="1:4" s="247" customFormat="1" ht="12.75">
      <c r="A262" s="144">
        <v>230</v>
      </c>
      <c r="B262" s="10" t="s">
        <v>3798</v>
      </c>
      <c r="C262" s="2">
        <v>2016</v>
      </c>
      <c r="D262" s="111">
        <v>1968</v>
      </c>
    </row>
    <row r="263" spans="1:4" s="247" customFormat="1" ht="12.75">
      <c r="A263" s="144">
        <v>231</v>
      </c>
      <c r="B263" s="1" t="s">
        <v>3799</v>
      </c>
      <c r="C263" s="2">
        <v>2016</v>
      </c>
      <c r="D263" s="111">
        <v>1968</v>
      </c>
    </row>
    <row r="264" spans="1:4" s="247" customFormat="1" ht="12.75">
      <c r="A264" s="144">
        <v>232</v>
      </c>
      <c r="B264" s="10" t="s">
        <v>3800</v>
      </c>
      <c r="C264" s="2">
        <v>2016</v>
      </c>
      <c r="D264" s="111">
        <v>1968</v>
      </c>
    </row>
    <row r="265" spans="1:4" s="247" customFormat="1" ht="12.75">
      <c r="A265" s="144">
        <v>233</v>
      </c>
      <c r="B265" s="1" t="s">
        <v>3801</v>
      </c>
      <c r="C265" s="2">
        <v>2016</v>
      </c>
      <c r="D265" s="111">
        <v>1968</v>
      </c>
    </row>
    <row r="266" spans="1:4" s="6" customFormat="1" ht="12.75">
      <c r="A266" s="144">
        <v>234</v>
      </c>
      <c r="B266" s="10" t="s">
        <v>3802</v>
      </c>
      <c r="C266" s="2">
        <v>2016</v>
      </c>
      <c r="D266" s="111">
        <v>1968</v>
      </c>
    </row>
    <row r="267" spans="1:4" s="247" customFormat="1" ht="12.75">
      <c r="A267" s="144">
        <v>235</v>
      </c>
      <c r="B267" s="10" t="s">
        <v>3803</v>
      </c>
      <c r="C267" s="2">
        <v>2016</v>
      </c>
      <c r="D267" s="111">
        <v>1968</v>
      </c>
    </row>
    <row r="268" spans="1:4" s="247" customFormat="1" ht="12.75">
      <c r="A268" s="144">
        <v>236</v>
      </c>
      <c r="B268" s="10" t="s">
        <v>3804</v>
      </c>
      <c r="C268" s="2">
        <v>2016</v>
      </c>
      <c r="D268" s="111">
        <v>1968</v>
      </c>
    </row>
    <row r="269" spans="1:4" s="247" customFormat="1" ht="12.75">
      <c r="A269" s="144">
        <v>237</v>
      </c>
      <c r="B269" s="10" t="s">
        <v>3805</v>
      </c>
      <c r="C269" s="2">
        <v>2016</v>
      </c>
      <c r="D269" s="111">
        <v>1968</v>
      </c>
    </row>
    <row r="270" spans="1:4" s="247" customFormat="1" ht="12.75">
      <c r="A270" s="144">
        <v>238</v>
      </c>
      <c r="B270" s="10" t="s">
        <v>3806</v>
      </c>
      <c r="C270" s="2">
        <v>2016</v>
      </c>
      <c r="D270" s="111">
        <v>1968</v>
      </c>
    </row>
    <row r="271" spans="1:4" s="247" customFormat="1" ht="12.75">
      <c r="A271" s="144">
        <v>239</v>
      </c>
      <c r="B271" s="10" t="s">
        <v>3807</v>
      </c>
      <c r="C271" s="2">
        <v>2016</v>
      </c>
      <c r="D271" s="111">
        <v>1968</v>
      </c>
    </row>
    <row r="272" spans="1:4" s="247" customFormat="1" ht="12.75">
      <c r="A272" s="144">
        <v>240</v>
      </c>
      <c r="B272" s="10" t="s">
        <v>3808</v>
      </c>
      <c r="C272" s="2">
        <v>2016</v>
      </c>
      <c r="D272" s="111">
        <v>1968</v>
      </c>
    </row>
    <row r="273" spans="1:4" s="247" customFormat="1" ht="12.75">
      <c r="A273" s="144">
        <v>241</v>
      </c>
      <c r="B273" s="10" t="s">
        <v>3809</v>
      </c>
      <c r="C273" s="2">
        <v>2016</v>
      </c>
      <c r="D273" s="111">
        <v>1968</v>
      </c>
    </row>
    <row r="274" spans="1:4" s="247" customFormat="1" ht="12.75">
      <c r="A274" s="144">
        <v>242</v>
      </c>
      <c r="B274" s="10" t="s">
        <v>3810</v>
      </c>
      <c r="C274" s="2">
        <v>2016</v>
      </c>
      <c r="D274" s="111">
        <v>1968</v>
      </c>
    </row>
    <row r="275" spans="1:4" s="247" customFormat="1" ht="12.75">
      <c r="A275" s="144">
        <v>243</v>
      </c>
      <c r="B275" s="10" t="s">
        <v>3811</v>
      </c>
      <c r="C275" s="2">
        <v>2016</v>
      </c>
      <c r="D275" s="111">
        <v>1968</v>
      </c>
    </row>
    <row r="276" spans="1:4" s="247" customFormat="1" ht="12.75">
      <c r="A276" s="144">
        <v>244</v>
      </c>
      <c r="B276" s="10" t="s">
        <v>3812</v>
      </c>
      <c r="C276" s="2">
        <v>2016</v>
      </c>
      <c r="D276" s="111">
        <v>1968</v>
      </c>
    </row>
    <row r="277" spans="1:4" s="247" customFormat="1" ht="12.75">
      <c r="A277" s="144">
        <v>245</v>
      </c>
      <c r="B277" s="10" t="s">
        <v>3813</v>
      </c>
      <c r="C277" s="2">
        <v>2016</v>
      </c>
      <c r="D277" s="111">
        <v>1968</v>
      </c>
    </row>
    <row r="278" spans="1:4" s="247" customFormat="1" ht="12.75">
      <c r="A278" s="144">
        <v>246</v>
      </c>
      <c r="B278" s="10" t="s">
        <v>3814</v>
      </c>
      <c r="C278" s="2">
        <v>2016</v>
      </c>
      <c r="D278" s="111">
        <v>1968</v>
      </c>
    </row>
    <row r="279" spans="1:4" s="247" customFormat="1" ht="12.75">
      <c r="A279" s="144">
        <v>247</v>
      </c>
      <c r="B279" s="10" t="s">
        <v>3815</v>
      </c>
      <c r="C279" s="2">
        <v>2016</v>
      </c>
      <c r="D279" s="111">
        <v>1968</v>
      </c>
    </row>
    <row r="280" spans="1:4" s="247" customFormat="1" ht="12.75">
      <c r="A280" s="144">
        <v>248</v>
      </c>
      <c r="B280" s="10" t="s">
        <v>3816</v>
      </c>
      <c r="C280" s="2">
        <v>2016</v>
      </c>
      <c r="D280" s="111">
        <v>1968</v>
      </c>
    </row>
    <row r="281" spans="1:4" s="247" customFormat="1" ht="12.75">
      <c r="A281" s="144">
        <v>249</v>
      </c>
      <c r="B281" s="10" t="s">
        <v>3817</v>
      </c>
      <c r="C281" s="2">
        <v>2016</v>
      </c>
      <c r="D281" s="111">
        <v>1968</v>
      </c>
    </row>
    <row r="282" spans="1:4" s="247" customFormat="1" ht="12.75">
      <c r="A282" s="144">
        <v>250</v>
      </c>
      <c r="B282" s="10" t="s">
        <v>3818</v>
      </c>
      <c r="C282" s="2">
        <v>2016</v>
      </c>
      <c r="D282" s="111">
        <v>1968</v>
      </c>
    </row>
    <row r="283" spans="1:4" s="247" customFormat="1" ht="12.75">
      <c r="A283" s="144">
        <v>251</v>
      </c>
      <c r="B283" s="10" t="s">
        <v>3819</v>
      </c>
      <c r="C283" s="2">
        <v>2016</v>
      </c>
      <c r="D283" s="111">
        <v>1968</v>
      </c>
    </row>
    <row r="284" spans="1:4" s="247" customFormat="1" ht="12.75">
      <c r="A284" s="144">
        <v>252</v>
      </c>
      <c r="B284" s="10" t="s">
        <v>3820</v>
      </c>
      <c r="C284" s="2">
        <v>2016</v>
      </c>
      <c r="D284" s="111">
        <v>1968</v>
      </c>
    </row>
    <row r="285" spans="1:4" s="247" customFormat="1" ht="12.75">
      <c r="A285" s="144">
        <v>253</v>
      </c>
      <c r="B285" s="10" t="s">
        <v>3821</v>
      </c>
      <c r="C285" s="2">
        <v>2016</v>
      </c>
      <c r="D285" s="111">
        <v>1968</v>
      </c>
    </row>
    <row r="286" spans="1:4" s="247" customFormat="1" ht="12.75">
      <c r="A286" s="144">
        <v>254</v>
      </c>
      <c r="B286" s="10" t="s">
        <v>3822</v>
      </c>
      <c r="C286" s="2">
        <v>2016</v>
      </c>
      <c r="D286" s="111">
        <v>1968</v>
      </c>
    </row>
    <row r="287" spans="1:4" s="247" customFormat="1" ht="12.75">
      <c r="A287" s="144">
        <v>255</v>
      </c>
      <c r="B287" s="10" t="s">
        <v>3823</v>
      </c>
      <c r="C287" s="2">
        <v>2016</v>
      </c>
      <c r="D287" s="111">
        <v>1968</v>
      </c>
    </row>
    <row r="288" spans="1:4" s="247" customFormat="1" ht="12.75">
      <c r="A288" s="144">
        <v>256</v>
      </c>
      <c r="B288" s="10" t="s">
        <v>3824</v>
      </c>
      <c r="C288" s="2">
        <v>2016</v>
      </c>
      <c r="D288" s="111">
        <v>300</v>
      </c>
    </row>
    <row r="289" spans="1:4" s="247" customFormat="1" ht="12.75">
      <c r="A289" s="144">
        <v>257</v>
      </c>
      <c r="B289" s="10" t="s">
        <v>3825</v>
      </c>
      <c r="C289" s="2">
        <v>2016</v>
      </c>
      <c r="D289" s="111">
        <v>210</v>
      </c>
    </row>
    <row r="290" spans="1:4" s="247" customFormat="1" ht="12.75">
      <c r="A290" s="144">
        <v>258</v>
      </c>
      <c r="B290" s="10" t="s">
        <v>3826</v>
      </c>
      <c r="C290" s="2">
        <v>2016</v>
      </c>
      <c r="D290" s="111">
        <v>344</v>
      </c>
    </row>
    <row r="291" spans="1:4" s="247" customFormat="1" ht="12.75">
      <c r="A291" s="144">
        <v>259</v>
      </c>
      <c r="B291" s="10" t="s">
        <v>3827</v>
      </c>
      <c r="C291" s="2">
        <v>2016</v>
      </c>
      <c r="D291" s="111">
        <v>3364.05</v>
      </c>
    </row>
    <row r="292" spans="1:4" s="247" customFormat="1" ht="12.75">
      <c r="A292" s="144">
        <v>260</v>
      </c>
      <c r="B292" s="10" t="s">
        <v>3828</v>
      </c>
      <c r="C292" s="2">
        <v>2016</v>
      </c>
      <c r="D292" s="111">
        <v>3127.89</v>
      </c>
    </row>
    <row r="293" spans="1:4" s="247" customFormat="1" ht="12.75">
      <c r="A293" s="144">
        <v>261</v>
      </c>
      <c r="B293" s="10" t="s">
        <v>3829</v>
      </c>
      <c r="C293" s="2">
        <v>2016</v>
      </c>
      <c r="D293" s="111">
        <v>2435.4</v>
      </c>
    </row>
    <row r="294" spans="1:4" s="247" customFormat="1" ht="12.75">
      <c r="A294" s="144">
        <v>262</v>
      </c>
      <c r="B294" s="10" t="s">
        <v>3829</v>
      </c>
      <c r="C294" s="2">
        <v>2016</v>
      </c>
      <c r="D294" s="111">
        <v>2435.4</v>
      </c>
    </row>
    <row r="295" spans="1:4" s="247" customFormat="1" ht="12.75">
      <c r="A295" s="144">
        <v>263</v>
      </c>
      <c r="B295" s="10" t="s">
        <v>3829</v>
      </c>
      <c r="C295" s="2">
        <v>2016</v>
      </c>
      <c r="D295" s="111">
        <v>2435.4</v>
      </c>
    </row>
    <row r="296" spans="1:4" s="247" customFormat="1" ht="12.75">
      <c r="A296" s="144">
        <v>264</v>
      </c>
      <c r="B296" s="10" t="s">
        <v>3829</v>
      </c>
      <c r="C296" s="2">
        <v>2016</v>
      </c>
      <c r="D296" s="111">
        <v>2435.4</v>
      </c>
    </row>
    <row r="297" spans="1:4" s="247" customFormat="1" ht="12.75">
      <c r="A297" s="144">
        <v>265</v>
      </c>
      <c r="B297" s="10" t="s">
        <v>3830</v>
      </c>
      <c r="C297" s="2">
        <v>2016</v>
      </c>
      <c r="D297" s="111">
        <v>8114.31</v>
      </c>
    </row>
    <row r="298" spans="1:4" s="247" customFormat="1" ht="12.75">
      <c r="A298" s="144">
        <v>266</v>
      </c>
      <c r="B298" s="10" t="s">
        <v>3831</v>
      </c>
      <c r="C298" s="2">
        <v>2016</v>
      </c>
      <c r="D298" s="111">
        <v>1316.1</v>
      </c>
    </row>
    <row r="299" spans="1:4" s="247" customFormat="1" ht="12.75">
      <c r="A299" s="144">
        <v>267</v>
      </c>
      <c r="B299" s="10" t="s">
        <v>3831</v>
      </c>
      <c r="C299" s="2">
        <v>2016</v>
      </c>
      <c r="D299" s="111">
        <v>1316.1</v>
      </c>
    </row>
    <row r="300" spans="1:4" s="247" customFormat="1" ht="12.75">
      <c r="A300" s="144">
        <v>268</v>
      </c>
      <c r="B300" s="10" t="s">
        <v>3831</v>
      </c>
      <c r="C300" s="2">
        <v>2016</v>
      </c>
      <c r="D300" s="111">
        <v>1316.1</v>
      </c>
    </row>
    <row r="301" spans="1:4" s="247" customFormat="1" ht="12.75">
      <c r="A301" s="144">
        <v>269</v>
      </c>
      <c r="B301" s="10" t="s">
        <v>4231</v>
      </c>
      <c r="C301" s="2">
        <v>2016</v>
      </c>
      <c r="D301" s="111">
        <v>9301.26</v>
      </c>
    </row>
    <row r="302" spans="1:4" s="247" customFormat="1" ht="12.75">
      <c r="A302" s="144">
        <v>270</v>
      </c>
      <c r="B302" s="10" t="s">
        <v>4232</v>
      </c>
      <c r="C302" s="2">
        <v>2017</v>
      </c>
      <c r="D302" s="111">
        <v>172</v>
      </c>
    </row>
    <row r="303" spans="1:4" s="247" customFormat="1" ht="12.75">
      <c r="A303" s="144">
        <v>271</v>
      </c>
      <c r="B303" s="10" t="s">
        <v>4233</v>
      </c>
      <c r="C303" s="2">
        <v>2017</v>
      </c>
      <c r="D303" s="111">
        <v>190</v>
      </c>
    </row>
    <row r="304" spans="1:4" s="247" customFormat="1" ht="12.75">
      <c r="A304" s="144">
        <v>272</v>
      </c>
      <c r="B304" s="10" t="s">
        <v>4233</v>
      </c>
      <c r="C304" s="2">
        <v>2017</v>
      </c>
      <c r="D304" s="111">
        <v>190</v>
      </c>
    </row>
    <row r="305" spans="1:4" s="247" customFormat="1" ht="12.75">
      <c r="A305" s="144">
        <v>273</v>
      </c>
      <c r="B305" s="10" t="s">
        <v>4233</v>
      </c>
      <c r="C305" s="2">
        <v>2017</v>
      </c>
      <c r="D305" s="111">
        <v>190</v>
      </c>
    </row>
    <row r="306" spans="1:4" s="247" customFormat="1" ht="12.75">
      <c r="A306" s="144">
        <v>274</v>
      </c>
      <c r="B306" s="10" t="s">
        <v>4234</v>
      </c>
      <c r="C306" s="2">
        <v>2017</v>
      </c>
      <c r="D306" s="111">
        <v>194</v>
      </c>
    </row>
    <row r="307" spans="1:4" s="247" customFormat="1" ht="12.75">
      <c r="A307" s="144">
        <v>275</v>
      </c>
      <c r="B307" s="10" t="s">
        <v>4235</v>
      </c>
      <c r="C307" s="2">
        <v>2017</v>
      </c>
      <c r="D307" s="111">
        <v>2217.69</v>
      </c>
    </row>
    <row r="308" spans="1:4" s="247" customFormat="1" ht="12.75">
      <c r="A308" s="144">
        <v>276</v>
      </c>
      <c r="B308" s="10" t="s">
        <v>4235</v>
      </c>
      <c r="C308" s="2">
        <v>2017</v>
      </c>
      <c r="D308" s="111">
        <v>2217.69</v>
      </c>
    </row>
    <row r="309" spans="1:4" s="247" customFormat="1" ht="12.75">
      <c r="A309" s="144">
        <v>277</v>
      </c>
      <c r="B309" s="10" t="s">
        <v>4235</v>
      </c>
      <c r="C309" s="2">
        <v>2017</v>
      </c>
      <c r="D309" s="111">
        <v>2217.69</v>
      </c>
    </row>
    <row r="310" spans="1:4" s="247" customFormat="1" ht="12.75">
      <c r="A310" s="144">
        <v>278</v>
      </c>
      <c r="B310" s="10" t="s">
        <v>4235</v>
      </c>
      <c r="C310" s="2">
        <v>2017</v>
      </c>
      <c r="D310" s="111">
        <v>2217.69</v>
      </c>
    </row>
    <row r="311" spans="1:4" s="247" customFormat="1" ht="12.75">
      <c r="A311" s="144">
        <v>279</v>
      </c>
      <c r="B311" s="10" t="s">
        <v>4235</v>
      </c>
      <c r="C311" s="2">
        <v>2017</v>
      </c>
      <c r="D311" s="111">
        <v>2217.69</v>
      </c>
    </row>
    <row r="312" spans="1:4" s="247" customFormat="1" ht="12.75">
      <c r="A312" s="144">
        <v>280</v>
      </c>
      <c r="B312" s="10" t="s">
        <v>4235</v>
      </c>
      <c r="C312" s="2">
        <v>2017</v>
      </c>
      <c r="D312" s="111">
        <v>2217.69</v>
      </c>
    </row>
    <row r="313" spans="1:4" s="247" customFormat="1" ht="12.75">
      <c r="A313" s="144">
        <v>281</v>
      </c>
      <c r="B313" s="10" t="s">
        <v>4235</v>
      </c>
      <c r="C313" s="2">
        <v>2017</v>
      </c>
      <c r="D313" s="111">
        <v>2217.69</v>
      </c>
    </row>
    <row r="314" spans="1:4" s="247" customFormat="1" ht="12.75">
      <c r="A314" s="144">
        <v>282</v>
      </c>
      <c r="B314" s="10" t="s">
        <v>4235</v>
      </c>
      <c r="C314" s="2">
        <v>2017</v>
      </c>
      <c r="D314" s="111">
        <v>2217.69</v>
      </c>
    </row>
    <row r="315" spans="1:4" s="247" customFormat="1" ht="12.75">
      <c r="A315" s="144">
        <v>283</v>
      </c>
      <c r="B315" s="10" t="s">
        <v>4235</v>
      </c>
      <c r="C315" s="2">
        <v>2017</v>
      </c>
      <c r="D315" s="111">
        <v>2217.69</v>
      </c>
    </row>
    <row r="316" spans="1:4" s="247" customFormat="1" ht="12.75">
      <c r="A316" s="144">
        <v>284</v>
      </c>
      <c r="B316" s="10" t="s">
        <v>4235</v>
      </c>
      <c r="C316" s="2">
        <v>2017</v>
      </c>
      <c r="D316" s="111">
        <v>2217.69</v>
      </c>
    </row>
    <row r="317" spans="1:4" s="247" customFormat="1" ht="12.75">
      <c r="A317" s="144">
        <v>285</v>
      </c>
      <c r="B317" s="10" t="s">
        <v>4235</v>
      </c>
      <c r="C317" s="2">
        <v>2017</v>
      </c>
      <c r="D317" s="111">
        <v>2217.69</v>
      </c>
    </row>
    <row r="318" spans="1:4" s="247" customFormat="1" ht="12.75">
      <c r="A318" s="144">
        <v>286</v>
      </c>
      <c r="B318" s="10" t="s">
        <v>4235</v>
      </c>
      <c r="C318" s="2">
        <v>2017</v>
      </c>
      <c r="D318" s="111">
        <v>2217.69</v>
      </c>
    </row>
    <row r="319" spans="1:4" s="247" customFormat="1" ht="12.75">
      <c r="A319" s="144">
        <v>287</v>
      </c>
      <c r="B319" s="10" t="s">
        <v>4235</v>
      </c>
      <c r="C319" s="2">
        <v>2017</v>
      </c>
      <c r="D319" s="111">
        <v>2217.69</v>
      </c>
    </row>
    <row r="320" spans="1:4" s="247" customFormat="1" ht="12.75">
      <c r="A320" s="144">
        <v>288</v>
      </c>
      <c r="B320" s="10" t="s">
        <v>4235</v>
      </c>
      <c r="C320" s="2">
        <v>2017</v>
      </c>
      <c r="D320" s="111">
        <v>2217.69</v>
      </c>
    </row>
    <row r="321" spans="1:4" s="247" customFormat="1" ht="12.75">
      <c r="A321" s="144">
        <v>289</v>
      </c>
      <c r="B321" s="10" t="s">
        <v>4235</v>
      </c>
      <c r="C321" s="2">
        <v>2017</v>
      </c>
      <c r="D321" s="111">
        <v>2217.69</v>
      </c>
    </row>
    <row r="322" spans="1:4" s="247" customFormat="1" ht="12.75">
      <c r="A322" s="144">
        <v>290</v>
      </c>
      <c r="B322" s="10" t="s">
        <v>4235</v>
      </c>
      <c r="C322" s="2">
        <v>2017</v>
      </c>
      <c r="D322" s="111">
        <v>2217.69</v>
      </c>
    </row>
    <row r="323" spans="1:4" s="247" customFormat="1" ht="12.75">
      <c r="A323" s="144">
        <v>291</v>
      </c>
      <c r="B323" s="10" t="s">
        <v>4235</v>
      </c>
      <c r="C323" s="2">
        <v>2017</v>
      </c>
      <c r="D323" s="111">
        <v>2217.69</v>
      </c>
    </row>
    <row r="324" spans="1:4" s="247" customFormat="1" ht="12.75">
      <c r="A324" s="144">
        <v>292</v>
      </c>
      <c r="B324" s="10" t="s">
        <v>4235</v>
      </c>
      <c r="C324" s="2">
        <v>2017</v>
      </c>
      <c r="D324" s="111">
        <v>2217.69</v>
      </c>
    </row>
    <row r="325" spans="1:4" s="247" customFormat="1" ht="12.75">
      <c r="A325" s="144">
        <v>293</v>
      </c>
      <c r="B325" s="10" t="s">
        <v>4235</v>
      </c>
      <c r="C325" s="2">
        <v>2017</v>
      </c>
      <c r="D325" s="111">
        <v>2217.69</v>
      </c>
    </row>
    <row r="326" spans="1:4" s="247" customFormat="1" ht="12.75">
      <c r="A326" s="144">
        <v>294</v>
      </c>
      <c r="B326" s="10" t="s">
        <v>4235</v>
      </c>
      <c r="C326" s="2">
        <v>2017</v>
      </c>
      <c r="D326" s="111">
        <v>2217.69</v>
      </c>
    </row>
    <row r="327" spans="1:4" s="247" customFormat="1" ht="12.75">
      <c r="A327" s="144">
        <v>295</v>
      </c>
      <c r="B327" s="10" t="s">
        <v>4235</v>
      </c>
      <c r="C327" s="2">
        <v>2017</v>
      </c>
      <c r="D327" s="111">
        <v>2217.69</v>
      </c>
    </row>
    <row r="328" spans="1:4" s="247" customFormat="1" ht="12.75">
      <c r="A328" s="144">
        <v>296</v>
      </c>
      <c r="B328" s="10" t="s">
        <v>4235</v>
      </c>
      <c r="C328" s="2">
        <v>2017</v>
      </c>
      <c r="D328" s="111">
        <v>2217.69</v>
      </c>
    </row>
    <row r="329" spans="1:4" s="247" customFormat="1" ht="12.75">
      <c r="A329" s="144">
        <v>297</v>
      </c>
      <c r="B329" s="10" t="s">
        <v>4235</v>
      </c>
      <c r="C329" s="2">
        <v>2017</v>
      </c>
      <c r="D329" s="111">
        <v>2217.69</v>
      </c>
    </row>
    <row r="330" spans="1:4" s="247" customFormat="1" ht="12.75">
      <c r="A330" s="144">
        <v>298</v>
      </c>
      <c r="B330" s="10" t="s">
        <v>4235</v>
      </c>
      <c r="C330" s="2">
        <v>2017</v>
      </c>
      <c r="D330" s="111">
        <v>2217.69</v>
      </c>
    </row>
    <row r="331" spans="1:4" s="247" customFormat="1" ht="12.75">
      <c r="A331" s="144">
        <v>299</v>
      </c>
      <c r="B331" s="10" t="s">
        <v>4235</v>
      </c>
      <c r="C331" s="2">
        <v>2017</v>
      </c>
      <c r="D331" s="111">
        <v>2217.69</v>
      </c>
    </row>
    <row r="332" spans="1:4" s="247" customFormat="1" ht="12.75">
      <c r="A332" s="144">
        <v>300</v>
      </c>
      <c r="B332" s="10" t="s">
        <v>4235</v>
      </c>
      <c r="C332" s="2">
        <v>2017</v>
      </c>
      <c r="D332" s="111">
        <v>2217.69</v>
      </c>
    </row>
    <row r="333" spans="1:4" s="247" customFormat="1" ht="12.75">
      <c r="A333" s="144">
        <v>301</v>
      </c>
      <c r="B333" s="10" t="s">
        <v>4235</v>
      </c>
      <c r="C333" s="2">
        <v>2017</v>
      </c>
      <c r="D333" s="111">
        <v>2217.69</v>
      </c>
    </row>
    <row r="334" spans="1:4" s="247" customFormat="1" ht="12.75">
      <c r="A334" s="144">
        <v>302</v>
      </c>
      <c r="B334" s="10" t="s">
        <v>4235</v>
      </c>
      <c r="C334" s="2">
        <v>2017</v>
      </c>
      <c r="D334" s="111">
        <v>2217.69</v>
      </c>
    </row>
    <row r="335" spans="1:4" s="247" customFormat="1" ht="12.75">
      <c r="A335" s="144">
        <v>303</v>
      </c>
      <c r="B335" s="10" t="s">
        <v>4235</v>
      </c>
      <c r="C335" s="2">
        <v>2017</v>
      </c>
      <c r="D335" s="111">
        <v>2217.69</v>
      </c>
    </row>
    <row r="336" spans="1:4" s="247" customFormat="1" ht="12.75">
      <c r="A336" s="144">
        <v>304</v>
      </c>
      <c r="B336" s="10" t="s">
        <v>4235</v>
      </c>
      <c r="C336" s="2">
        <v>2017</v>
      </c>
      <c r="D336" s="111">
        <v>2217.69</v>
      </c>
    </row>
    <row r="337" spans="1:4" s="247" customFormat="1" ht="12.75">
      <c r="A337" s="144">
        <v>305</v>
      </c>
      <c r="B337" s="10" t="s">
        <v>4235</v>
      </c>
      <c r="C337" s="2">
        <v>2017</v>
      </c>
      <c r="D337" s="111">
        <v>2217.69</v>
      </c>
    </row>
    <row r="338" spans="1:4" s="247" customFormat="1" ht="12.75">
      <c r="A338" s="144">
        <v>306</v>
      </c>
      <c r="B338" s="10" t="s">
        <v>4235</v>
      </c>
      <c r="C338" s="2">
        <v>2017</v>
      </c>
      <c r="D338" s="111">
        <v>2217.69</v>
      </c>
    </row>
    <row r="339" spans="1:4" s="247" customFormat="1" ht="12.75">
      <c r="A339" s="144">
        <v>307</v>
      </c>
      <c r="B339" s="10" t="s">
        <v>4235</v>
      </c>
      <c r="C339" s="2">
        <v>2017</v>
      </c>
      <c r="D339" s="111">
        <v>2217.69</v>
      </c>
    </row>
    <row r="340" spans="1:4" s="247" customFormat="1" ht="12.75">
      <c r="A340" s="144">
        <v>308</v>
      </c>
      <c r="B340" s="10" t="s">
        <v>4235</v>
      </c>
      <c r="C340" s="2">
        <v>2017</v>
      </c>
      <c r="D340" s="111">
        <v>2217.69</v>
      </c>
    </row>
    <row r="341" spans="1:4" s="247" customFormat="1" ht="12.75">
      <c r="A341" s="144">
        <v>309</v>
      </c>
      <c r="B341" s="10" t="s">
        <v>4235</v>
      </c>
      <c r="C341" s="2">
        <v>2017</v>
      </c>
      <c r="D341" s="111">
        <v>2217.69</v>
      </c>
    </row>
    <row r="342" spans="1:4" s="247" customFormat="1" ht="12.75">
      <c r="A342" s="144">
        <v>310</v>
      </c>
      <c r="B342" s="10" t="s">
        <v>4235</v>
      </c>
      <c r="C342" s="2">
        <v>2017</v>
      </c>
      <c r="D342" s="111">
        <v>2217.69</v>
      </c>
    </row>
    <row r="343" spans="1:4" s="247" customFormat="1" ht="12.75">
      <c r="A343" s="144">
        <v>311</v>
      </c>
      <c r="B343" s="10" t="s">
        <v>4235</v>
      </c>
      <c r="C343" s="2">
        <v>2017</v>
      </c>
      <c r="D343" s="111">
        <v>2217.69</v>
      </c>
    </row>
    <row r="344" spans="1:4" s="247" customFormat="1" ht="12.75">
      <c r="A344" s="144">
        <v>312</v>
      </c>
      <c r="B344" s="10" t="s">
        <v>4235</v>
      </c>
      <c r="C344" s="2">
        <v>2017</v>
      </c>
      <c r="D344" s="111">
        <v>2217.69</v>
      </c>
    </row>
    <row r="345" spans="1:4" s="247" customFormat="1" ht="12.75">
      <c r="A345" s="144">
        <v>313</v>
      </c>
      <c r="B345" s="10" t="s">
        <v>4235</v>
      </c>
      <c r="C345" s="2">
        <v>2017</v>
      </c>
      <c r="D345" s="111">
        <v>2217.69</v>
      </c>
    </row>
    <row r="346" spans="1:4" s="247" customFormat="1" ht="12.75">
      <c r="A346" s="144">
        <v>314</v>
      </c>
      <c r="B346" s="10" t="s">
        <v>4235</v>
      </c>
      <c r="C346" s="2">
        <v>2017</v>
      </c>
      <c r="D346" s="111">
        <v>2217.69</v>
      </c>
    </row>
    <row r="347" spans="1:4" s="247" customFormat="1" ht="12.75">
      <c r="A347" s="144">
        <v>315</v>
      </c>
      <c r="B347" s="10" t="s">
        <v>4236</v>
      </c>
      <c r="C347" s="2">
        <v>2017</v>
      </c>
      <c r="D347" s="111">
        <v>425.58</v>
      </c>
    </row>
    <row r="348" spans="1:4" s="247" customFormat="1" ht="12.75">
      <c r="A348" s="144">
        <v>316</v>
      </c>
      <c r="B348" s="10" t="s">
        <v>4236</v>
      </c>
      <c r="C348" s="2">
        <v>2017</v>
      </c>
      <c r="D348" s="111">
        <v>425.58</v>
      </c>
    </row>
    <row r="349" spans="1:4" s="247" customFormat="1" ht="12.75">
      <c r="A349" s="144">
        <v>317</v>
      </c>
      <c r="B349" s="10" t="s">
        <v>4236</v>
      </c>
      <c r="C349" s="2">
        <v>2017</v>
      </c>
      <c r="D349" s="111">
        <v>425.58</v>
      </c>
    </row>
    <row r="350" spans="1:4" s="247" customFormat="1" ht="12.75">
      <c r="A350" s="144">
        <v>318</v>
      </c>
      <c r="B350" s="10" t="s">
        <v>4236</v>
      </c>
      <c r="C350" s="2">
        <v>2017</v>
      </c>
      <c r="D350" s="111">
        <v>425.58</v>
      </c>
    </row>
    <row r="351" spans="1:4" s="247" customFormat="1" ht="12.75">
      <c r="A351" s="144">
        <v>319</v>
      </c>
      <c r="B351" s="10" t="s">
        <v>4236</v>
      </c>
      <c r="C351" s="2">
        <v>2017</v>
      </c>
      <c r="D351" s="111">
        <v>425.58</v>
      </c>
    </row>
    <row r="352" spans="1:4" s="247" customFormat="1" ht="12.75">
      <c r="A352" s="144">
        <v>320</v>
      </c>
      <c r="B352" s="10" t="s">
        <v>4236</v>
      </c>
      <c r="C352" s="2">
        <v>2017</v>
      </c>
      <c r="D352" s="111">
        <v>425.58</v>
      </c>
    </row>
    <row r="353" spans="1:4" s="247" customFormat="1" ht="12.75">
      <c r="A353" s="144">
        <v>321</v>
      </c>
      <c r="B353" s="10" t="s">
        <v>4236</v>
      </c>
      <c r="C353" s="2">
        <v>2017</v>
      </c>
      <c r="D353" s="111">
        <v>425.58</v>
      </c>
    </row>
    <row r="354" spans="1:4" s="247" customFormat="1" ht="12.75">
      <c r="A354" s="144">
        <v>322</v>
      </c>
      <c r="B354" s="10" t="s">
        <v>4236</v>
      </c>
      <c r="C354" s="2">
        <v>2017</v>
      </c>
      <c r="D354" s="111">
        <v>425.58</v>
      </c>
    </row>
    <row r="355" spans="1:4" s="247" customFormat="1" ht="12.75">
      <c r="A355" s="144">
        <v>323</v>
      </c>
      <c r="B355" s="10" t="s">
        <v>4236</v>
      </c>
      <c r="C355" s="2">
        <v>2017</v>
      </c>
      <c r="D355" s="111">
        <v>425.58</v>
      </c>
    </row>
    <row r="356" spans="1:4" s="247" customFormat="1" ht="12.75">
      <c r="A356" s="144">
        <v>324</v>
      </c>
      <c r="B356" s="10" t="s">
        <v>4236</v>
      </c>
      <c r="C356" s="2">
        <v>2017</v>
      </c>
      <c r="D356" s="111">
        <v>425.58</v>
      </c>
    </row>
    <row r="357" spans="1:4" s="247" customFormat="1" ht="12.75">
      <c r="A357" s="144">
        <v>325</v>
      </c>
      <c r="B357" s="10" t="s">
        <v>4236</v>
      </c>
      <c r="C357" s="2">
        <v>2017</v>
      </c>
      <c r="D357" s="111">
        <v>425.58</v>
      </c>
    </row>
    <row r="358" spans="1:4" s="247" customFormat="1" ht="12.75">
      <c r="A358" s="144">
        <v>326</v>
      </c>
      <c r="B358" s="10" t="s">
        <v>4236</v>
      </c>
      <c r="C358" s="2">
        <v>2017</v>
      </c>
      <c r="D358" s="111">
        <v>425.58</v>
      </c>
    </row>
    <row r="359" spans="1:4" s="247" customFormat="1" ht="12.75">
      <c r="A359" s="144">
        <v>327</v>
      </c>
      <c r="B359" s="10" t="s">
        <v>4236</v>
      </c>
      <c r="C359" s="2">
        <v>2017</v>
      </c>
      <c r="D359" s="111">
        <v>425.58</v>
      </c>
    </row>
    <row r="360" spans="1:4" s="247" customFormat="1" ht="12.75">
      <c r="A360" s="144">
        <v>328</v>
      </c>
      <c r="B360" s="10" t="s">
        <v>4236</v>
      </c>
      <c r="C360" s="2">
        <v>2017</v>
      </c>
      <c r="D360" s="111">
        <v>425.58</v>
      </c>
    </row>
    <row r="361" spans="1:4" s="247" customFormat="1" ht="12.75">
      <c r="A361" s="144">
        <v>329</v>
      </c>
      <c r="B361" s="10" t="s">
        <v>4236</v>
      </c>
      <c r="C361" s="2">
        <v>2017</v>
      </c>
      <c r="D361" s="111">
        <v>425.58</v>
      </c>
    </row>
    <row r="362" spans="1:4" s="247" customFormat="1" ht="12.75">
      <c r="A362" s="144">
        <v>330</v>
      </c>
      <c r="B362" s="10" t="s">
        <v>4236</v>
      </c>
      <c r="C362" s="2">
        <v>2017</v>
      </c>
      <c r="D362" s="111">
        <v>425.58</v>
      </c>
    </row>
    <row r="363" spans="1:4" s="247" customFormat="1" ht="12.75">
      <c r="A363" s="144">
        <v>331</v>
      </c>
      <c r="B363" s="10" t="s">
        <v>4236</v>
      </c>
      <c r="C363" s="2">
        <v>2017</v>
      </c>
      <c r="D363" s="111">
        <v>425.58</v>
      </c>
    </row>
    <row r="364" spans="1:4" s="247" customFormat="1" ht="12.75">
      <c r="A364" s="144">
        <v>332</v>
      </c>
      <c r="B364" s="10" t="s">
        <v>4236</v>
      </c>
      <c r="C364" s="2">
        <v>2017</v>
      </c>
      <c r="D364" s="111">
        <v>425.58</v>
      </c>
    </row>
    <row r="365" spans="1:4" s="247" customFormat="1" ht="12.75">
      <c r="A365" s="144">
        <v>333</v>
      </c>
      <c r="B365" s="10" t="s">
        <v>4236</v>
      </c>
      <c r="C365" s="2">
        <v>2017</v>
      </c>
      <c r="D365" s="111">
        <v>425.58</v>
      </c>
    </row>
    <row r="366" spans="1:4" s="247" customFormat="1" ht="12.75">
      <c r="A366" s="144">
        <v>334</v>
      </c>
      <c r="B366" s="10" t="s">
        <v>4236</v>
      </c>
      <c r="C366" s="2">
        <v>2017</v>
      </c>
      <c r="D366" s="111">
        <v>425.58</v>
      </c>
    </row>
    <row r="367" spans="1:4" s="247" customFormat="1" ht="12.75">
      <c r="A367" s="144">
        <v>335</v>
      </c>
      <c r="B367" s="10" t="s">
        <v>4236</v>
      </c>
      <c r="C367" s="2">
        <v>2017</v>
      </c>
      <c r="D367" s="111">
        <v>425.58</v>
      </c>
    </row>
    <row r="368" spans="1:4" s="247" customFormat="1" ht="12.75">
      <c r="A368" s="144">
        <v>336</v>
      </c>
      <c r="B368" s="10" t="s">
        <v>4236</v>
      </c>
      <c r="C368" s="2">
        <v>2017</v>
      </c>
      <c r="D368" s="111">
        <v>425.58</v>
      </c>
    </row>
    <row r="369" spans="1:4" s="247" customFormat="1" ht="12.75">
      <c r="A369" s="144">
        <v>337</v>
      </c>
      <c r="B369" s="10" t="s">
        <v>4236</v>
      </c>
      <c r="C369" s="2">
        <v>2017</v>
      </c>
      <c r="D369" s="111">
        <v>425.58</v>
      </c>
    </row>
    <row r="370" spans="1:4" s="247" customFormat="1" ht="12.75">
      <c r="A370" s="144">
        <v>338</v>
      </c>
      <c r="B370" s="10" t="s">
        <v>4236</v>
      </c>
      <c r="C370" s="2">
        <v>2017</v>
      </c>
      <c r="D370" s="111">
        <v>425.58</v>
      </c>
    </row>
    <row r="371" spans="1:4" s="247" customFormat="1" ht="12.75">
      <c r="A371" s="144">
        <v>339</v>
      </c>
      <c r="B371" s="10" t="s">
        <v>4236</v>
      </c>
      <c r="C371" s="2">
        <v>2017</v>
      </c>
      <c r="D371" s="111">
        <v>425.58</v>
      </c>
    </row>
    <row r="372" spans="1:4" s="247" customFormat="1" ht="12.75">
      <c r="A372" s="144">
        <v>340</v>
      </c>
      <c r="B372" s="10" t="s">
        <v>4236</v>
      </c>
      <c r="C372" s="2">
        <v>2017</v>
      </c>
      <c r="D372" s="111">
        <v>425.58</v>
      </c>
    </row>
    <row r="373" spans="1:4" s="247" customFormat="1" ht="12.75">
      <c r="A373" s="144">
        <v>341</v>
      </c>
      <c r="B373" s="10" t="s">
        <v>4236</v>
      </c>
      <c r="C373" s="2">
        <v>2017</v>
      </c>
      <c r="D373" s="111">
        <v>425.58</v>
      </c>
    </row>
    <row r="374" spans="1:4" s="247" customFormat="1" ht="12.75">
      <c r="A374" s="144">
        <v>342</v>
      </c>
      <c r="B374" s="10" t="s">
        <v>4236</v>
      </c>
      <c r="C374" s="2">
        <v>2017</v>
      </c>
      <c r="D374" s="111">
        <v>425.58</v>
      </c>
    </row>
    <row r="375" spans="1:4" s="247" customFormat="1" ht="12.75">
      <c r="A375" s="144">
        <v>343</v>
      </c>
      <c r="B375" s="10" t="s">
        <v>4236</v>
      </c>
      <c r="C375" s="2">
        <v>2017</v>
      </c>
      <c r="D375" s="111">
        <v>425.58</v>
      </c>
    </row>
    <row r="376" spans="1:4" s="247" customFormat="1" ht="12.75">
      <c r="A376" s="144">
        <v>344</v>
      </c>
      <c r="B376" s="10" t="s">
        <v>4236</v>
      </c>
      <c r="C376" s="2">
        <v>2017</v>
      </c>
      <c r="D376" s="111">
        <v>425.58</v>
      </c>
    </row>
    <row r="377" spans="1:4" s="247" customFormat="1" ht="12.75">
      <c r="A377" s="144">
        <v>345</v>
      </c>
      <c r="B377" s="10" t="s">
        <v>4236</v>
      </c>
      <c r="C377" s="2">
        <v>2017</v>
      </c>
      <c r="D377" s="111">
        <v>425.58</v>
      </c>
    </row>
    <row r="378" spans="1:4" s="247" customFormat="1" ht="12.75">
      <c r="A378" s="144">
        <v>346</v>
      </c>
      <c r="B378" s="10" t="s">
        <v>4236</v>
      </c>
      <c r="C378" s="2">
        <v>2017</v>
      </c>
      <c r="D378" s="111">
        <v>425.58</v>
      </c>
    </row>
    <row r="379" spans="1:4" s="247" customFormat="1" ht="12.75">
      <c r="A379" s="144">
        <v>347</v>
      </c>
      <c r="B379" s="10" t="s">
        <v>4236</v>
      </c>
      <c r="C379" s="2">
        <v>2017</v>
      </c>
      <c r="D379" s="111">
        <v>425.58</v>
      </c>
    </row>
    <row r="380" spans="1:4" s="247" customFormat="1" ht="12.75">
      <c r="A380" s="144">
        <v>348</v>
      </c>
      <c r="B380" s="10" t="s">
        <v>4236</v>
      </c>
      <c r="C380" s="2">
        <v>2017</v>
      </c>
      <c r="D380" s="111">
        <v>425.58</v>
      </c>
    </row>
    <row r="381" spans="1:4" s="247" customFormat="1" ht="12.75">
      <c r="A381" s="144">
        <v>349</v>
      </c>
      <c r="B381" s="10" t="s">
        <v>4236</v>
      </c>
      <c r="C381" s="2">
        <v>2017</v>
      </c>
      <c r="D381" s="111">
        <v>425.58</v>
      </c>
    </row>
    <row r="382" spans="1:4" s="247" customFormat="1" ht="12.75">
      <c r="A382" s="144">
        <v>350</v>
      </c>
      <c r="B382" s="10" t="s">
        <v>4236</v>
      </c>
      <c r="C382" s="2">
        <v>2017</v>
      </c>
      <c r="D382" s="111">
        <v>425.58</v>
      </c>
    </row>
    <row r="383" spans="1:4" s="247" customFormat="1" ht="12.75">
      <c r="A383" s="144">
        <v>351</v>
      </c>
      <c r="B383" s="10" t="s">
        <v>4236</v>
      </c>
      <c r="C383" s="2">
        <v>2017</v>
      </c>
      <c r="D383" s="111">
        <v>425.58</v>
      </c>
    </row>
    <row r="384" spans="1:4" s="247" customFormat="1" ht="12.75">
      <c r="A384" s="144">
        <v>352</v>
      </c>
      <c r="B384" s="10" t="s">
        <v>4236</v>
      </c>
      <c r="C384" s="2">
        <v>2017</v>
      </c>
      <c r="D384" s="111">
        <v>425.58</v>
      </c>
    </row>
    <row r="385" spans="1:4" s="247" customFormat="1" ht="12.75">
      <c r="A385" s="144">
        <v>353</v>
      </c>
      <c r="B385" s="10" t="s">
        <v>4236</v>
      </c>
      <c r="C385" s="2">
        <v>2017</v>
      </c>
      <c r="D385" s="111">
        <v>425.58</v>
      </c>
    </row>
    <row r="386" spans="1:4" s="247" customFormat="1" ht="12.75">
      <c r="A386" s="144">
        <v>354</v>
      </c>
      <c r="B386" s="10" t="s">
        <v>4236</v>
      </c>
      <c r="C386" s="2">
        <v>2017</v>
      </c>
      <c r="D386" s="111">
        <v>425.58</v>
      </c>
    </row>
    <row r="387" spans="1:4" s="247" customFormat="1" ht="12.75">
      <c r="A387" s="144">
        <v>355</v>
      </c>
      <c r="B387" s="10" t="s">
        <v>4236</v>
      </c>
      <c r="C387" s="2">
        <v>2017</v>
      </c>
      <c r="D387" s="111">
        <v>425.58</v>
      </c>
    </row>
    <row r="388" spans="1:4" s="247" customFormat="1" ht="12.75">
      <c r="A388" s="144">
        <v>356</v>
      </c>
      <c r="B388" s="10" t="s">
        <v>4236</v>
      </c>
      <c r="C388" s="2">
        <v>2017</v>
      </c>
      <c r="D388" s="111">
        <v>425.58</v>
      </c>
    </row>
    <row r="389" spans="1:4" s="247" customFormat="1" ht="12.75">
      <c r="A389" s="144">
        <v>357</v>
      </c>
      <c r="B389" s="10" t="s">
        <v>4236</v>
      </c>
      <c r="C389" s="2">
        <v>2017</v>
      </c>
      <c r="D389" s="111">
        <v>425.58</v>
      </c>
    </row>
    <row r="390" spans="1:4" s="247" customFormat="1" ht="12.75">
      <c r="A390" s="144">
        <v>358</v>
      </c>
      <c r="B390" s="10" t="s">
        <v>4236</v>
      </c>
      <c r="C390" s="2">
        <v>2017</v>
      </c>
      <c r="D390" s="111">
        <v>425.58</v>
      </c>
    </row>
    <row r="391" spans="1:4" s="247" customFormat="1" ht="25.5">
      <c r="A391" s="144">
        <v>359</v>
      </c>
      <c r="B391" s="10" t="s">
        <v>4237</v>
      </c>
      <c r="C391" s="2">
        <v>2017</v>
      </c>
      <c r="D391" s="111">
        <v>2137.74</v>
      </c>
    </row>
    <row r="392" spans="1:4" s="247" customFormat="1" ht="25.5">
      <c r="A392" s="144">
        <v>360</v>
      </c>
      <c r="B392" s="10" t="s">
        <v>4237</v>
      </c>
      <c r="C392" s="2">
        <v>2017</v>
      </c>
      <c r="D392" s="111">
        <v>2137.74</v>
      </c>
    </row>
    <row r="393" spans="1:4" s="247" customFormat="1" ht="25.5">
      <c r="A393" s="144">
        <v>361</v>
      </c>
      <c r="B393" s="10" t="s">
        <v>4237</v>
      </c>
      <c r="C393" s="2">
        <v>2017</v>
      </c>
      <c r="D393" s="111">
        <v>2137.74</v>
      </c>
    </row>
    <row r="394" spans="1:4" s="247" customFormat="1" ht="25.5">
      <c r="A394" s="144">
        <v>362</v>
      </c>
      <c r="B394" s="10" t="s">
        <v>4237</v>
      </c>
      <c r="C394" s="2">
        <v>2017</v>
      </c>
      <c r="D394" s="111">
        <v>2137.74</v>
      </c>
    </row>
    <row r="395" spans="1:4" s="247" customFormat="1" ht="25.5">
      <c r="A395" s="144">
        <v>363</v>
      </c>
      <c r="B395" s="10" t="s">
        <v>4237</v>
      </c>
      <c r="C395" s="2">
        <v>2017</v>
      </c>
      <c r="D395" s="111">
        <v>2137.74</v>
      </c>
    </row>
    <row r="396" spans="1:4" s="247" customFormat="1" ht="12.75">
      <c r="A396" s="144">
        <v>364</v>
      </c>
      <c r="B396" s="10" t="s">
        <v>4238</v>
      </c>
      <c r="C396" s="2">
        <v>2017</v>
      </c>
      <c r="D396" s="111">
        <v>430</v>
      </c>
    </row>
    <row r="397" spans="1:4" s="247" customFormat="1" ht="12.75">
      <c r="A397" s="144">
        <v>365</v>
      </c>
      <c r="B397" s="10" t="s">
        <v>4238</v>
      </c>
      <c r="C397" s="2">
        <v>2017</v>
      </c>
      <c r="D397" s="111">
        <v>430</v>
      </c>
    </row>
    <row r="398" spans="1:4" s="247" customFormat="1" ht="12.75">
      <c r="A398" s="144">
        <v>366</v>
      </c>
      <c r="B398" s="10" t="s">
        <v>4238</v>
      </c>
      <c r="C398" s="2">
        <v>2017</v>
      </c>
      <c r="D398" s="111">
        <v>430</v>
      </c>
    </row>
    <row r="399" spans="1:4" s="247" customFormat="1" ht="12.75">
      <c r="A399" s="144">
        <v>367</v>
      </c>
      <c r="B399" s="10" t="s">
        <v>4238</v>
      </c>
      <c r="C399" s="2">
        <v>2017</v>
      </c>
      <c r="D399" s="111">
        <v>430</v>
      </c>
    </row>
    <row r="400" spans="1:4" s="247" customFormat="1" ht="12.75">
      <c r="A400" s="144">
        <v>368</v>
      </c>
      <c r="B400" s="10" t="s">
        <v>4238</v>
      </c>
      <c r="C400" s="2">
        <v>2017</v>
      </c>
      <c r="D400" s="111">
        <v>430</v>
      </c>
    </row>
    <row r="401" spans="1:4" s="60" customFormat="1" ht="12.75">
      <c r="A401" s="769" t="s">
        <v>2358</v>
      </c>
      <c r="B401" s="770"/>
      <c r="C401" s="771"/>
      <c r="D401" s="623">
        <f>SUM(D35:D400)</f>
        <v>739670.0699999944</v>
      </c>
    </row>
    <row r="402" spans="1:4" ht="12.75">
      <c r="A402" s="716" t="s">
        <v>3164</v>
      </c>
      <c r="B402" s="716"/>
      <c r="C402" s="716"/>
      <c r="D402" s="716"/>
    </row>
    <row r="403" spans="1:4" s="6" customFormat="1" ht="12.75">
      <c r="A403" s="2">
        <v>1</v>
      </c>
      <c r="B403" s="321" t="s">
        <v>2952</v>
      </c>
      <c r="C403" s="120">
        <v>2013</v>
      </c>
      <c r="D403" s="336">
        <v>396</v>
      </c>
    </row>
    <row r="404" spans="1:4" s="6" customFormat="1" ht="12.75">
      <c r="A404" s="2">
        <v>2</v>
      </c>
      <c r="B404" s="322" t="s">
        <v>2953</v>
      </c>
      <c r="C404" s="118" t="s">
        <v>2954</v>
      </c>
      <c r="D404" s="111">
        <v>15930</v>
      </c>
    </row>
    <row r="405" spans="1:4" s="6" customFormat="1" ht="12.75">
      <c r="A405" s="2">
        <v>4</v>
      </c>
      <c r="B405" s="322" t="s">
        <v>2955</v>
      </c>
      <c r="C405" s="118">
        <v>2014</v>
      </c>
      <c r="D405" s="111">
        <v>4420</v>
      </c>
    </row>
    <row r="406" spans="1:4" s="6" customFormat="1" ht="12.75">
      <c r="A406" s="2">
        <v>5</v>
      </c>
      <c r="B406" s="322" t="s">
        <v>3612</v>
      </c>
      <c r="C406" s="118">
        <v>2015</v>
      </c>
      <c r="D406" s="111">
        <v>3250</v>
      </c>
    </row>
    <row r="407" spans="1:4" s="6" customFormat="1" ht="12.75">
      <c r="A407" s="2">
        <v>6</v>
      </c>
      <c r="B407" s="322" t="s">
        <v>3613</v>
      </c>
      <c r="C407" s="118">
        <v>2015</v>
      </c>
      <c r="D407" s="111">
        <v>2760</v>
      </c>
    </row>
    <row r="408" spans="1:4" s="6" customFormat="1" ht="12.75">
      <c r="A408" s="2">
        <v>7</v>
      </c>
      <c r="B408" s="322" t="s">
        <v>4286</v>
      </c>
      <c r="C408" s="118">
        <v>2016</v>
      </c>
      <c r="D408" s="111">
        <v>10000</v>
      </c>
    </row>
    <row r="409" spans="1:4" s="6" customFormat="1" ht="12.75">
      <c r="A409" s="2">
        <v>8</v>
      </c>
      <c r="B409" s="322" t="s">
        <v>4287</v>
      </c>
      <c r="C409" s="118">
        <v>2017</v>
      </c>
      <c r="D409" s="111">
        <v>9996</v>
      </c>
    </row>
    <row r="410" spans="1:4" s="78" customFormat="1" ht="12.75">
      <c r="A410" s="769" t="s">
        <v>2358</v>
      </c>
      <c r="B410" s="770"/>
      <c r="C410" s="771"/>
      <c r="D410" s="623">
        <f>SUM(D403:D409)</f>
        <v>46752</v>
      </c>
    </row>
    <row r="411" spans="1:4" s="6" customFormat="1" ht="12.75">
      <c r="A411" s="716" t="s">
        <v>3165</v>
      </c>
      <c r="B411" s="716"/>
      <c r="C411" s="716"/>
      <c r="D411" s="722"/>
    </row>
    <row r="412" spans="1:4" s="6" customFormat="1" ht="12.75">
      <c r="A412" s="2">
        <v>1</v>
      </c>
      <c r="B412" s="10" t="s">
        <v>680</v>
      </c>
      <c r="C412" s="2">
        <v>2014</v>
      </c>
      <c r="D412" s="108">
        <v>3116.27</v>
      </c>
    </row>
    <row r="413" spans="1:4" s="6" customFormat="1" ht="12.75">
      <c r="A413" s="2">
        <v>2</v>
      </c>
      <c r="B413" s="10" t="s">
        <v>4364</v>
      </c>
      <c r="C413" s="2">
        <v>2014</v>
      </c>
      <c r="D413" s="108">
        <v>3166.11</v>
      </c>
    </row>
    <row r="414" spans="1:4" s="6" customFormat="1" ht="12.75">
      <c r="A414" s="2">
        <v>3</v>
      </c>
      <c r="B414" s="10" t="s">
        <v>680</v>
      </c>
      <c r="C414" s="2">
        <v>2017</v>
      </c>
      <c r="D414" s="108">
        <v>3142.1</v>
      </c>
    </row>
    <row r="415" spans="1:4" s="6" customFormat="1" ht="12.75">
      <c r="A415" s="2">
        <v>4</v>
      </c>
      <c r="B415" s="10" t="s">
        <v>680</v>
      </c>
      <c r="C415" s="2">
        <v>2017</v>
      </c>
      <c r="D415" s="108">
        <v>3642.96</v>
      </c>
    </row>
    <row r="416" spans="1:4" s="60" customFormat="1" ht="12.75">
      <c r="A416" s="769" t="s">
        <v>2358</v>
      </c>
      <c r="B416" s="770"/>
      <c r="C416" s="771"/>
      <c r="D416" s="623">
        <f>SUM(D412:D415)</f>
        <v>13067.439999999999</v>
      </c>
    </row>
    <row r="417" spans="1:4" s="6" customFormat="1" ht="12.75">
      <c r="A417" s="716" t="s">
        <v>3166</v>
      </c>
      <c r="B417" s="716"/>
      <c r="C417" s="716"/>
      <c r="D417" s="722"/>
    </row>
    <row r="418" spans="1:4" s="6" customFormat="1" ht="12.75">
      <c r="A418" s="2">
        <v>1</v>
      </c>
      <c r="B418" s="339" t="s">
        <v>507</v>
      </c>
      <c r="C418" s="340">
        <v>2013</v>
      </c>
      <c r="D418" s="341">
        <v>1729.19</v>
      </c>
    </row>
    <row r="419" spans="1:4" s="6" customFormat="1" ht="12.75">
      <c r="A419" s="2">
        <f aca="true" t="shared" si="0" ref="A419:A425">A418+1</f>
        <v>2</v>
      </c>
      <c r="B419" s="339" t="s">
        <v>3560</v>
      </c>
      <c r="C419" s="340">
        <v>2013</v>
      </c>
      <c r="D419" s="341">
        <v>1170.57</v>
      </c>
    </row>
    <row r="420" spans="1:4" s="6" customFormat="1" ht="12.75">
      <c r="A420" s="2">
        <f t="shared" si="0"/>
        <v>3</v>
      </c>
      <c r="B420" s="339" t="s">
        <v>65</v>
      </c>
      <c r="C420" s="340">
        <v>2014</v>
      </c>
      <c r="D420" s="341">
        <v>1999</v>
      </c>
    </row>
    <row r="421" spans="1:4" s="6" customFormat="1" ht="12.75">
      <c r="A421" s="2">
        <f t="shared" si="0"/>
        <v>4</v>
      </c>
      <c r="B421" s="339" t="s">
        <v>3275</v>
      </c>
      <c r="C421" s="340">
        <v>2015</v>
      </c>
      <c r="D421" s="341">
        <v>4497.99</v>
      </c>
    </row>
    <row r="422" spans="1:4" s="6" customFormat="1" ht="25.5">
      <c r="A422" s="2">
        <f t="shared" si="0"/>
        <v>5</v>
      </c>
      <c r="B422" s="339" t="s">
        <v>3276</v>
      </c>
      <c r="C422" s="340">
        <v>2015</v>
      </c>
      <c r="D422" s="341">
        <v>3599.62</v>
      </c>
    </row>
    <row r="423" spans="1:4" s="6" customFormat="1" ht="12.75">
      <c r="A423" s="2">
        <f t="shared" si="0"/>
        <v>6</v>
      </c>
      <c r="B423" s="339" t="s">
        <v>3561</v>
      </c>
      <c r="C423" s="340">
        <v>2016</v>
      </c>
      <c r="D423" s="341">
        <v>1517.46</v>
      </c>
    </row>
    <row r="424" spans="1:4" s="6" customFormat="1" ht="12.75">
      <c r="A424" s="2">
        <f t="shared" si="0"/>
        <v>7</v>
      </c>
      <c r="B424" s="339" t="s">
        <v>3562</v>
      </c>
      <c r="C424" s="340">
        <v>2016</v>
      </c>
      <c r="D424" s="341">
        <v>285.41</v>
      </c>
    </row>
    <row r="425" spans="1:4" s="6" customFormat="1" ht="12.75">
      <c r="A425" s="2">
        <f t="shared" si="0"/>
        <v>8</v>
      </c>
      <c r="B425" s="339" t="s">
        <v>4096</v>
      </c>
      <c r="C425" s="340">
        <v>2016</v>
      </c>
      <c r="D425" s="341">
        <v>49989.66</v>
      </c>
    </row>
    <row r="426" spans="1:4" s="60" customFormat="1" ht="12.75">
      <c r="A426" s="769" t="s">
        <v>2358</v>
      </c>
      <c r="B426" s="770"/>
      <c r="C426" s="771"/>
      <c r="D426" s="623">
        <f>SUM(D418:D425)</f>
        <v>64788.9</v>
      </c>
    </row>
    <row r="427" spans="1:4" s="6" customFormat="1" ht="12.75">
      <c r="A427" s="716" t="s">
        <v>3167</v>
      </c>
      <c r="B427" s="716"/>
      <c r="C427" s="716"/>
      <c r="D427" s="722"/>
    </row>
    <row r="428" spans="1:4" s="6" customFormat="1" ht="12.75">
      <c r="A428" s="2">
        <v>1</v>
      </c>
      <c r="B428" s="1" t="s">
        <v>3609</v>
      </c>
      <c r="C428" s="2">
        <v>2013</v>
      </c>
      <c r="D428" s="337">
        <v>2096</v>
      </c>
    </row>
    <row r="429" spans="1:4" s="6" customFormat="1" ht="12.75">
      <c r="A429" s="2">
        <f>A428+1</f>
        <v>2</v>
      </c>
      <c r="B429" s="1" t="s">
        <v>3610</v>
      </c>
      <c r="C429" s="2">
        <v>2014</v>
      </c>
      <c r="D429" s="337">
        <v>1918</v>
      </c>
    </row>
    <row r="430" spans="1:4" s="60" customFormat="1" ht="12.75">
      <c r="A430" s="769" t="s">
        <v>2358</v>
      </c>
      <c r="B430" s="770"/>
      <c r="C430" s="771"/>
      <c r="D430" s="624">
        <f>SUM(D428:D429)</f>
        <v>4014</v>
      </c>
    </row>
    <row r="431" spans="1:4" s="6" customFormat="1" ht="12.75">
      <c r="A431" s="716" t="s">
        <v>3168</v>
      </c>
      <c r="B431" s="716"/>
      <c r="C431" s="716"/>
      <c r="D431" s="722"/>
    </row>
    <row r="432" spans="1:4" s="6" customFormat="1" ht="12.75">
      <c r="A432" s="142">
        <v>3</v>
      </c>
      <c r="B432" s="1" t="s">
        <v>680</v>
      </c>
      <c r="C432" s="2">
        <v>2014</v>
      </c>
      <c r="D432" s="108">
        <v>3355.52</v>
      </c>
    </row>
    <row r="433" spans="1:4" s="6" customFormat="1" ht="12.75">
      <c r="A433" s="142">
        <v>2</v>
      </c>
      <c r="B433" s="1" t="s">
        <v>861</v>
      </c>
      <c r="C433" s="2">
        <v>2017</v>
      </c>
      <c r="D433" s="337">
        <v>2199</v>
      </c>
    </row>
    <row r="434" spans="1:4" s="6" customFormat="1" ht="12.75">
      <c r="A434" s="142">
        <v>3</v>
      </c>
      <c r="B434" s="1" t="s">
        <v>861</v>
      </c>
      <c r="C434" s="2">
        <v>2017</v>
      </c>
      <c r="D434" s="337">
        <v>3075</v>
      </c>
    </row>
    <row r="435" spans="1:4" s="60" customFormat="1" ht="12.75">
      <c r="A435" s="769" t="s">
        <v>2358</v>
      </c>
      <c r="B435" s="770"/>
      <c r="C435" s="771"/>
      <c r="D435" s="625">
        <f>SUM(D432:D434)</f>
        <v>8629.52</v>
      </c>
    </row>
    <row r="436" spans="1:4" s="6" customFormat="1" ht="12.75">
      <c r="A436" s="716" t="s">
        <v>3169</v>
      </c>
      <c r="B436" s="716"/>
      <c r="C436" s="716"/>
      <c r="D436" s="722"/>
    </row>
    <row r="437" spans="1:4" s="6" customFormat="1" ht="12.75">
      <c r="A437" s="2">
        <v>1</v>
      </c>
      <c r="B437" s="1" t="s">
        <v>3571</v>
      </c>
      <c r="C437" s="2">
        <v>2013</v>
      </c>
      <c r="D437" s="337">
        <v>300</v>
      </c>
    </row>
    <row r="438" spans="1:4" s="6" customFormat="1" ht="12.75">
      <c r="A438" s="2">
        <v>3</v>
      </c>
      <c r="B438" s="1" t="s">
        <v>3344</v>
      </c>
      <c r="C438" s="2">
        <v>2014</v>
      </c>
      <c r="D438" s="337">
        <v>249</v>
      </c>
    </row>
    <row r="439" spans="1:4" s="6" customFormat="1" ht="12.75">
      <c r="A439" s="2">
        <v>4</v>
      </c>
      <c r="B439" s="1" t="s">
        <v>3572</v>
      </c>
      <c r="C439" s="2">
        <v>2015</v>
      </c>
      <c r="D439" s="108">
        <v>680</v>
      </c>
    </row>
    <row r="440" spans="1:4" s="6" customFormat="1" ht="12.75">
      <c r="A440" s="2">
        <v>5</v>
      </c>
      <c r="B440" s="1" t="s">
        <v>3573</v>
      </c>
      <c r="C440" s="2">
        <v>2015</v>
      </c>
      <c r="D440" s="108">
        <v>289</v>
      </c>
    </row>
    <row r="441" spans="1:4" s="6" customFormat="1" ht="12.75">
      <c r="A441" s="2">
        <v>6</v>
      </c>
      <c r="B441" s="1" t="s">
        <v>3224</v>
      </c>
      <c r="C441" s="2">
        <v>2015</v>
      </c>
      <c r="D441" s="108">
        <v>1475.99</v>
      </c>
    </row>
    <row r="442" spans="1:4" s="6" customFormat="1" ht="12.75">
      <c r="A442" s="2">
        <v>7</v>
      </c>
      <c r="B442" s="1" t="s">
        <v>3574</v>
      </c>
      <c r="C442" s="2">
        <v>2015</v>
      </c>
      <c r="D442" s="108">
        <v>1114.38</v>
      </c>
    </row>
    <row r="443" spans="1:4" s="6" customFormat="1" ht="12.75">
      <c r="A443" s="2">
        <v>8</v>
      </c>
      <c r="B443" s="1" t="s">
        <v>3575</v>
      </c>
      <c r="C443" s="2">
        <v>2015</v>
      </c>
      <c r="D443" s="108">
        <v>885</v>
      </c>
    </row>
    <row r="444" spans="1:4" s="6" customFormat="1" ht="12.75">
      <c r="A444" s="2">
        <v>9</v>
      </c>
      <c r="B444" s="1" t="s">
        <v>3576</v>
      </c>
      <c r="C444" s="2">
        <v>2015</v>
      </c>
      <c r="D444" s="108">
        <v>2644.5</v>
      </c>
    </row>
    <row r="445" spans="1:4" s="60" customFormat="1" ht="12.75">
      <c r="A445" s="769" t="s">
        <v>2358</v>
      </c>
      <c r="B445" s="770"/>
      <c r="C445" s="771"/>
      <c r="D445" s="625">
        <f>SUM(D437:D444)</f>
        <v>7637.87</v>
      </c>
    </row>
    <row r="446" spans="1:4" s="6" customFormat="1" ht="12.75">
      <c r="A446" s="716" t="s">
        <v>3170</v>
      </c>
      <c r="B446" s="716"/>
      <c r="C446" s="716"/>
      <c r="D446" s="722"/>
    </row>
    <row r="447" spans="1:4" s="6" customFormat="1" ht="12.75">
      <c r="A447" s="2">
        <v>3</v>
      </c>
      <c r="B447" s="1" t="s">
        <v>3343</v>
      </c>
      <c r="C447" s="2">
        <v>2013</v>
      </c>
      <c r="D447" s="108">
        <v>319.99</v>
      </c>
    </row>
    <row r="448" spans="1:4" s="6" customFormat="1" ht="12.75">
      <c r="A448" s="2">
        <v>4</v>
      </c>
      <c r="B448" s="1" t="s">
        <v>3344</v>
      </c>
      <c r="C448" s="2">
        <v>2013</v>
      </c>
      <c r="D448" s="108">
        <v>299</v>
      </c>
    </row>
    <row r="449" spans="1:4" s="6" customFormat="1" ht="12.75">
      <c r="A449" s="2">
        <v>5</v>
      </c>
      <c r="B449" s="1" t="s">
        <v>3345</v>
      </c>
      <c r="C449" s="2">
        <v>2013</v>
      </c>
      <c r="D449" s="108">
        <v>460</v>
      </c>
    </row>
    <row r="450" spans="1:4" s="6" customFormat="1" ht="12.75">
      <c r="A450" s="2">
        <v>6</v>
      </c>
      <c r="B450" s="1" t="s">
        <v>3346</v>
      </c>
      <c r="C450" s="2">
        <v>2014</v>
      </c>
      <c r="D450" s="108">
        <v>3436.31</v>
      </c>
    </row>
    <row r="451" spans="1:4" s="6" customFormat="1" ht="12.75">
      <c r="A451" s="2">
        <v>7</v>
      </c>
      <c r="B451" s="1" t="s">
        <v>3347</v>
      </c>
      <c r="C451" s="2">
        <v>2014</v>
      </c>
      <c r="D451" s="108">
        <v>799</v>
      </c>
    </row>
    <row r="452" spans="1:4" s="6" customFormat="1" ht="12.75">
      <c r="A452" s="2">
        <v>8</v>
      </c>
      <c r="B452" s="1" t="s">
        <v>3529</v>
      </c>
      <c r="C452" s="2">
        <v>2015</v>
      </c>
      <c r="D452" s="108">
        <v>899</v>
      </c>
    </row>
    <row r="453" spans="1:4" s="6" customFormat="1" ht="12.75">
      <c r="A453" s="2">
        <v>9</v>
      </c>
      <c r="B453" s="1" t="s">
        <v>3529</v>
      </c>
      <c r="C453" s="2">
        <v>2015</v>
      </c>
      <c r="D453" s="108">
        <v>899</v>
      </c>
    </row>
    <row r="454" spans="1:4" s="6" customFormat="1" ht="12.75">
      <c r="A454" s="2">
        <v>10</v>
      </c>
      <c r="B454" s="1" t="s">
        <v>3529</v>
      </c>
      <c r="C454" s="2">
        <v>2015</v>
      </c>
      <c r="D454" s="108">
        <v>899</v>
      </c>
    </row>
    <row r="455" spans="1:4" s="6" customFormat="1" ht="12.75">
      <c r="A455" s="2">
        <v>11</v>
      </c>
      <c r="B455" s="1" t="s">
        <v>3529</v>
      </c>
      <c r="C455" s="2">
        <v>2015</v>
      </c>
      <c r="D455" s="108">
        <v>899</v>
      </c>
    </row>
    <row r="456" spans="1:4" s="6" customFormat="1" ht="12.75">
      <c r="A456" s="2">
        <v>12</v>
      </c>
      <c r="B456" s="414" t="s">
        <v>4246</v>
      </c>
      <c r="C456" s="320">
        <v>2016</v>
      </c>
      <c r="D456" s="337">
        <v>2327.99</v>
      </c>
    </row>
    <row r="457" spans="1:4" s="60" customFormat="1" ht="12.75">
      <c r="A457" s="769" t="s">
        <v>2358</v>
      </c>
      <c r="B457" s="770"/>
      <c r="C457" s="771"/>
      <c r="D457" s="625">
        <f>SUM(D447:D456)</f>
        <v>11238.289999999999</v>
      </c>
    </row>
    <row r="458" spans="1:4" s="6" customFormat="1" ht="12.75">
      <c r="A458" s="716" t="s">
        <v>3171</v>
      </c>
      <c r="B458" s="716"/>
      <c r="C458" s="716"/>
      <c r="D458" s="722"/>
    </row>
    <row r="459" spans="1:4" s="6" customFormat="1" ht="12.75">
      <c r="A459" s="2">
        <v>1</v>
      </c>
      <c r="B459" s="1" t="s">
        <v>4246</v>
      </c>
      <c r="C459" s="2">
        <v>2013</v>
      </c>
      <c r="D459" s="337">
        <v>1450</v>
      </c>
    </row>
    <row r="460" spans="1:4" s="60" customFormat="1" ht="12.75">
      <c r="A460" s="717" t="s">
        <v>2358</v>
      </c>
      <c r="B460" s="717"/>
      <c r="C460" s="717"/>
      <c r="D460" s="626">
        <f>SUM(D459:D459)</f>
        <v>1450</v>
      </c>
    </row>
    <row r="461" spans="1:4" s="6" customFormat="1" ht="12.75">
      <c r="A461" s="716" t="s">
        <v>3172</v>
      </c>
      <c r="B461" s="716"/>
      <c r="C461" s="716"/>
      <c r="D461" s="722"/>
    </row>
    <row r="462" spans="1:4" s="6" customFormat="1" ht="12.75">
      <c r="A462" s="2">
        <v>1</v>
      </c>
      <c r="B462" s="1" t="s">
        <v>3567</v>
      </c>
      <c r="C462" s="2">
        <v>2013</v>
      </c>
      <c r="D462" s="337">
        <v>2141.58</v>
      </c>
    </row>
    <row r="463" spans="1:4" s="6" customFormat="1" ht="12.75">
      <c r="A463" s="2">
        <v>2</v>
      </c>
      <c r="B463" s="1" t="s">
        <v>3342</v>
      </c>
      <c r="C463" s="2">
        <v>2015</v>
      </c>
      <c r="D463" s="337">
        <v>585</v>
      </c>
    </row>
    <row r="464" spans="1:4" s="6" customFormat="1" ht="12.75">
      <c r="A464" s="2">
        <v>3</v>
      </c>
      <c r="B464" s="1" t="s">
        <v>3568</v>
      </c>
      <c r="C464" s="2">
        <v>2015</v>
      </c>
      <c r="D464" s="337">
        <v>1499</v>
      </c>
    </row>
    <row r="465" spans="1:4" s="6" customFormat="1" ht="12.75">
      <c r="A465" s="2">
        <v>4</v>
      </c>
      <c r="B465" s="1" t="s">
        <v>3569</v>
      </c>
      <c r="C465" s="2">
        <v>2015</v>
      </c>
      <c r="D465" s="337">
        <v>940</v>
      </c>
    </row>
    <row r="466" spans="1:4" s="6" customFormat="1" ht="12.75">
      <c r="A466" s="2">
        <v>5</v>
      </c>
      <c r="B466" s="330" t="s">
        <v>3570</v>
      </c>
      <c r="C466" s="331">
        <v>2015</v>
      </c>
      <c r="D466" s="618">
        <v>2029.5</v>
      </c>
    </row>
    <row r="467" spans="1:4" s="6" customFormat="1" ht="12.75">
      <c r="A467" s="2">
        <v>6</v>
      </c>
      <c r="B467" s="333" t="s">
        <v>4241</v>
      </c>
      <c r="C467" s="334">
        <v>2017</v>
      </c>
      <c r="D467" s="619">
        <v>882.68</v>
      </c>
    </row>
    <row r="468" spans="1:4" s="60" customFormat="1" ht="12.75">
      <c r="A468" s="769" t="s">
        <v>2358</v>
      </c>
      <c r="B468" s="770"/>
      <c r="C468" s="771"/>
      <c r="D468" s="625">
        <f>SUM(D462:D467)</f>
        <v>8077.76</v>
      </c>
    </row>
    <row r="469" spans="1:4" s="6" customFormat="1" ht="12.75">
      <c r="A469" s="716" t="s">
        <v>3173</v>
      </c>
      <c r="B469" s="716"/>
      <c r="C469" s="716"/>
      <c r="D469" s="722"/>
    </row>
    <row r="470" spans="1:4" s="6" customFormat="1" ht="12.75">
      <c r="A470" s="142">
        <v>1</v>
      </c>
      <c r="B470" s="1" t="s">
        <v>4299</v>
      </c>
      <c r="C470" s="2">
        <v>2013</v>
      </c>
      <c r="D470" s="108">
        <v>1482.15</v>
      </c>
    </row>
    <row r="471" spans="1:4" s="6" customFormat="1" ht="12.75">
      <c r="A471" s="142">
        <v>2</v>
      </c>
      <c r="B471" s="1" t="s">
        <v>3557</v>
      </c>
      <c r="C471" s="2">
        <v>2013</v>
      </c>
      <c r="D471" s="108">
        <v>547.35</v>
      </c>
    </row>
    <row r="472" spans="1:4" s="6" customFormat="1" ht="14.25" customHeight="1">
      <c r="A472" s="142">
        <v>3</v>
      </c>
      <c r="B472" s="1" t="s">
        <v>4300</v>
      </c>
      <c r="C472" s="2">
        <v>2013</v>
      </c>
      <c r="D472" s="108">
        <v>1476</v>
      </c>
    </row>
    <row r="473" spans="1:4" s="6" customFormat="1" ht="12.75">
      <c r="A473" s="142">
        <v>4</v>
      </c>
      <c r="B473" s="1" t="s">
        <v>3557</v>
      </c>
      <c r="C473" s="2">
        <v>2013</v>
      </c>
      <c r="D473" s="108">
        <v>492</v>
      </c>
    </row>
    <row r="474" spans="1:4" s="6" customFormat="1" ht="12.75">
      <c r="A474" s="142">
        <v>6</v>
      </c>
      <c r="B474" s="1" t="s">
        <v>3558</v>
      </c>
      <c r="C474" s="2">
        <v>2014</v>
      </c>
      <c r="D474" s="108">
        <v>2404.65</v>
      </c>
    </row>
    <row r="475" spans="1:4" s="6" customFormat="1" ht="12.75">
      <c r="A475" s="142">
        <v>7</v>
      </c>
      <c r="B475" s="1" t="s">
        <v>613</v>
      </c>
      <c r="C475" s="2">
        <v>2014</v>
      </c>
      <c r="D475" s="108">
        <v>1906.5</v>
      </c>
    </row>
    <row r="476" spans="1:4" s="6" customFormat="1" ht="12.75">
      <c r="A476" s="142">
        <v>8</v>
      </c>
      <c r="B476" s="1" t="s">
        <v>4301</v>
      </c>
      <c r="C476" s="2">
        <v>2014</v>
      </c>
      <c r="D476" s="108">
        <v>565.8</v>
      </c>
    </row>
    <row r="477" spans="1:4" s="6" customFormat="1" ht="12.75">
      <c r="A477" s="142">
        <v>9</v>
      </c>
      <c r="B477" s="1" t="s">
        <v>4302</v>
      </c>
      <c r="C477" s="2">
        <v>2014</v>
      </c>
      <c r="D477" s="108">
        <v>344.4</v>
      </c>
    </row>
    <row r="478" spans="1:4" s="6" customFormat="1" ht="12.75">
      <c r="A478" s="142">
        <v>10</v>
      </c>
      <c r="B478" s="1" t="s">
        <v>3559</v>
      </c>
      <c r="C478" s="2">
        <v>2015</v>
      </c>
      <c r="D478" s="108">
        <v>598</v>
      </c>
    </row>
    <row r="479" spans="1:4" s="6" customFormat="1" ht="12.75">
      <c r="A479" s="142">
        <v>11</v>
      </c>
      <c r="B479" s="1" t="s">
        <v>4303</v>
      </c>
      <c r="C479" s="2">
        <v>2017</v>
      </c>
      <c r="D479" s="108">
        <v>1230</v>
      </c>
    </row>
    <row r="480" spans="1:4" s="60" customFormat="1" ht="12.75">
      <c r="A480" s="769" t="s">
        <v>2358</v>
      </c>
      <c r="B480" s="770"/>
      <c r="C480" s="771"/>
      <c r="D480" s="625">
        <f>SUM(D470:D479)</f>
        <v>11046.849999999999</v>
      </c>
    </row>
    <row r="481" spans="1:4" s="6" customFormat="1" ht="12.75">
      <c r="A481" s="716" t="s">
        <v>3174</v>
      </c>
      <c r="B481" s="716"/>
      <c r="C481" s="716"/>
      <c r="D481" s="722"/>
    </row>
    <row r="482" spans="1:4" s="6" customFormat="1" ht="12.75">
      <c r="A482" s="2">
        <v>1</v>
      </c>
      <c r="B482" s="1" t="s">
        <v>3138</v>
      </c>
      <c r="C482" s="2">
        <v>2013</v>
      </c>
      <c r="D482" s="108">
        <v>362.6</v>
      </c>
    </row>
    <row r="483" spans="1:4" s="6" customFormat="1" ht="12.75">
      <c r="A483" s="2">
        <v>2</v>
      </c>
      <c r="B483" s="1" t="s">
        <v>3139</v>
      </c>
      <c r="C483" s="2">
        <v>2013</v>
      </c>
      <c r="D483" s="108">
        <v>4958.71</v>
      </c>
    </row>
    <row r="484" spans="1:4" s="6" customFormat="1" ht="12.75">
      <c r="A484" s="2">
        <v>3</v>
      </c>
      <c r="B484" s="1" t="s">
        <v>3139</v>
      </c>
      <c r="C484" s="2">
        <v>2013</v>
      </c>
      <c r="D484" s="108">
        <v>4958.71</v>
      </c>
    </row>
    <row r="485" spans="1:4" s="6" customFormat="1" ht="12.75">
      <c r="A485" s="2">
        <v>4</v>
      </c>
      <c r="B485" s="1" t="s">
        <v>3532</v>
      </c>
      <c r="C485" s="2">
        <v>2013</v>
      </c>
      <c r="D485" s="108">
        <v>3835.02</v>
      </c>
    </row>
    <row r="486" spans="1:4" s="6" customFormat="1" ht="12.75">
      <c r="A486" s="2">
        <v>5</v>
      </c>
      <c r="B486" s="1" t="s">
        <v>3133</v>
      </c>
      <c r="C486" s="2">
        <v>2014</v>
      </c>
      <c r="D486" s="108">
        <v>20683.78</v>
      </c>
    </row>
    <row r="487" spans="1:4" s="6" customFormat="1" ht="12.75">
      <c r="A487" s="2">
        <v>6</v>
      </c>
      <c r="B487" s="1" t="s">
        <v>3134</v>
      </c>
      <c r="C487" s="2">
        <v>2014</v>
      </c>
      <c r="D487" s="108">
        <v>2176</v>
      </c>
    </row>
    <row r="488" spans="1:4" s="6" customFormat="1" ht="12.75">
      <c r="A488" s="2">
        <v>7</v>
      </c>
      <c r="B488" s="1" t="s">
        <v>3135</v>
      </c>
      <c r="C488" s="2">
        <v>2014</v>
      </c>
      <c r="D488" s="108">
        <v>659</v>
      </c>
    </row>
    <row r="489" spans="1:4" s="6" customFormat="1" ht="12.75">
      <c r="A489" s="2">
        <v>8</v>
      </c>
      <c r="B489" s="1" t="s">
        <v>3136</v>
      </c>
      <c r="C489" s="2">
        <v>2014</v>
      </c>
      <c r="D489" s="108">
        <v>2176</v>
      </c>
    </row>
    <row r="490" spans="1:4" s="6" customFormat="1" ht="12.75">
      <c r="A490" s="2">
        <v>9</v>
      </c>
      <c r="B490" s="1" t="s">
        <v>3412</v>
      </c>
      <c r="C490" s="2">
        <v>2014</v>
      </c>
      <c r="D490" s="108">
        <v>1499</v>
      </c>
    </row>
    <row r="491" spans="1:4" s="6" customFormat="1" ht="12.75">
      <c r="A491" s="2">
        <v>10</v>
      </c>
      <c r="B491" s="1" t="s">
        <v>3413</v>
      </c>
      <c r="C491" s="2">
        <v>2014</v>
      </c>
      <c r="D491" s="108">
        <v>1149</v>
      </c>
    </row>
    <row r="492" spans="1:4" s="6" customFormat="1" ht="12.75">
      <c r="A492" s="2">
        <v>11</v>
      </c>
      <c r="B492" s="1" t="s">
        <v>3416</v>
      </c>
      <c r="C492" s="2">
        <v>2015</v>
      </c>
      <c r="D492" s="108">
        <v>2758</v>
      </c>
    </row>
    <row r="493" spans="1:4" s="6" customFormat="1" ht="12.75">
      <c r="A493" s="2">
        <v>12</v>
      </c>
      <c r="B493" s="1" t="s">
        <v>3417</v>
      </c>
      <c r="C493" s="2">
        <v>2015</v>
      </c>
      <c r="D493" s="108">
        <v>15835.72</v>
      </c>
    </row>
    <row r="494" spans="1:4" s="6" customFormat="1" ht="12.75">
      <c r="A494" s="2">
        <v>13</v>
      </c>
      <c r="B494" s="1" t="s">
        <v>3537</v>
      </c>
      <c r="C494" s="2">
        <v>2015</v>
      </c>
      <c r="D494" s="108">
        <v>3098</v>
      </c>
    </row>
    <row r="495" spans="1:4" s="6" customFormat="1" ht="12.75">
      <c r="A495" s="2">
        <v>14</v>
      </c>
      <c r="B495" s="1" t="s">
        <v>3533</v>
      </c>
      <c r="C495" s="2">
        <v>2016</v>
      </c>
      <c r="D495" s="108">
        <v>750.66</v>
      </c>
    </row>
    <row r="496" spans="1:4" s="6" customFormat="1" ht="12.75">
      <c r="A496" s="2">
        <v>15</v>
      </c>
      <c r="B496" s="1" t="s">
        <v>3534</v>
      </c>
      <c r="C496" s="2">
        <v>2016</v>
      </c>
      <c r="D496" s="108">
        <v>1402.2</v>
      </c>
    </row>
    <row r="497" spans="1:4" s="6" customFormat="1" ht="12.75">
      <c r="A497" s="2">
        <v>16</v>
      </c>
      <c r="B497" s="1" t="s">
        <v>3535</v>
      </c>
      <c r="C497" s="2">
        <v>2016</v>
      </c>
      <c r="D497" s="108">
        <v>4182</v>
      </c>
    </row>
    <row r="498" spans="1:4" s="6" customFormat="1" ht="12.75">
      <c r="A498" s="2">
        <v>17</v>
      </c>
      <c r="B498" s="1" t="s">
        <v>4090</v>
      </c>
      <c r="C498" s="2">
        <v>2016</v>
      </c>
      <c r="D498" s="108">
        <v>504</v>
      </c>
    </row>
    <row r="499" spans="1:4" s="6" customFormat="1" ht="12.75">
      <c r="A499" s="2">
        <v>18</v>
      </c>
      <c r="B499" s="1" t="s">
        <v>862</v>
      </c>
      <c r="C499" s="2">
        <v>2013</v>
      </c>
      <c r="D499" s="108">
        <v>249</v>
      </c>
    </row>
    <row r="500" spans="1:4" s="6" customFormat="1" ht="12.75">
      <c r="A500" s="2">
        <v>19</v>
      </c>
      <c r="B500" s="1" t="s">
        <v>862</v>
      </c>
      <c r="C500" s="2">
        <v>2013</v>
      </c>
      <c r="D500" s="108">
        <v>239</v>
      </c>
    </row>
    <row r="501" spans="1:4" s="6" customFormat="1" ht="12.75">
      <c r="A501" s="2">
        <v>20</v>
      </c>
      <c r="B501" s="1" t="s">
        <v>3352</v>
      </c>
      <c r="C501" s="2">
        <v>2013</v>
      </c>
      <c r="D501" s="108">
        <v>538</v>
      </c>
    </row>
    <row r="502" spans="1:4" s="6" customFormat="1" ht="12.75">
      <c r="A502" s="2">
        <v>21</v>
      </c>
      <c r="B502" s="1" t="s">
        <v>3352</v>
      </c>
      <c r="C502" s="2">
        <v>2013</v>
      </c>
      <c r="D502" s="108">
        <v>69</v>
      </c>
    </row>
    <row r="503" spans="1:4" s="6" customFormat="1" ht="12.75">
      <c r="A503" s="2">
        <v>22</v>
      </c>
      <c r="B503" s="1" t="s">
        <v>142</v>
      </c>
      <c r="C503" s="2">
        <v>2014</v>
      </c>
      <c r="D503" s="108">
        <v>6400</v>
      </c>
    </row>
    <row r="504" spans="1:4" s="6" customFormat="1" ht="12.75">
      <c r="A504" s="2">
        <v>23</v>
      </c>
      <c r="B504" s="1" t="s">
        <v>142</v>
      </c>
      <c r="C504" s="2">
        <v>2014</v>
      </c>
      <c r="D504" s="108">
        <v>6783.7</v>
      </c>
    </row>
    <row r="505" spans="1:4" s="6" customFormat="1" ht="12.75">
      <c r="A505" s="2">
        <v>24</v>
      </c>
      <c r="B505" s="1" t="s">
        <v>142</v>
      </c>
      <c r="C505" s="2">
        <v>2014</v>
      </c>
      <c r="D505" s="108">
        <v>6783.69</v>
      </c>
    </row>
    <row r="506" spans="1:4" s="6" customFormat="1" ht="12.75">
      <c r="A506" s="2">
        <v>25</v>
      </c>
      <c r="B506" s="1" t="s">
        <v>3625</v>
      </c>
      <c r="C506" s="2">
        <v>2014</v>
      </c>
      <c r="D506" s="108">
        <v>6775.96</v>
      </c>
    </row>
    <row r="507" spans="1:4" s="6" customFormat="1" ht="12.75">
      <c r="A507" s="2">
        <v>26</v>
      </c>
      <c r="B507" s="1" t="s">
        <v>3626</v>
      </c>
      <c r="C507" s="2">
        <v>2014</v>
      </c>
      <c r="D507" s="108">
        <v>836.39</v>
      </c>
    </row>
    <row r="508" spans="1:4" s="6" customFormat="1" ht="12.75">
      <c r="A508" s="2">
        <v>27</v>
      </c>
      <c r="B508" s="1" t="s">
        <v>3135</v>
      </c>
      <c r="C508" s="2">
        <v>2016</v>
      </c>
      <c r="D508" s="108">
        <v>349</v>
      </c>
    </row>
    <row r="509" spans="1:4" s="6" customFormat="1" ht="12.75">
      <c r="A509" s="2">
        <v>28</v>
      </c>
      <c r="B509" s="1" t="s">
        <v>3627</v>
      </c>
      <c r="C509" s="2">
        <v>2016</v>
      </c>
      <c r="D509" s="108">
        <v>199.8</v>
      </c>
    </row>
    <row r="510" spans="1:4" s="6" customFormat="1" ht="12.75">
      <c r="A510" s="2">
        <v>29</v>
      </c>
      <c r="B510" s="1" t="s">
        <v>3135</v>
      </c>
      <c r="C510" s="2">
        <v>2016</v>
      </c>
      <c r="D510" s="108">
        <v>439</v>
      </c>
    </row>
    <row r="511" spans="1:4" s="6" customFormat="1" ht="12.75">
      <c r="A511" s="2">
        <v>30</v>
      </c>
      <c r="B511" s="1" t="s">
        <v>4091</v>
      </c>
      <c r="C511" s="2">
        <v>2017</v>
      </c>
      <c r="D511" s="108">
        <v>2498.99</v>
      </c>
    </row>
    <row r="512" spans="1:4" s="6" customFormat="1" ht="12.75">
      <c r="A512" s="2">
        <v>31</v>
      </c>
      <c r="B512" s="1" t="s">
        <v>527</v>
      </c>
      <c r="C512" s="2">
        <v>2017</v>
      </c>
      <c r="D512" s="108">
        <v>389</v>
      </c>
    </row>
    <row r="513" spans="1:4" s="6" customFormat="1" ht="12.75">
      <c r="A513" s="2">
        <v>32</v>
      </c>
      <c r="B513" s="1" t="s">
        <v>4092</v>
      </c>
      <c r="C513" s="2">
        <v>2017</v>
      </c>
      <c r="D513" s="108">
        <v>449.99</v>
      </c>
    </row>
    <row r="514" spans="1:4" s="6" customFormat="1" ht="12.75">
      <c r="A514" s="2">
        <v>33</v>
      </c>
      <c r="B514" s="1" t="s">
        <v>4093</v>
      </c>
      <c r="C514" s="2">
        <v>2017</v>
      </c>
      <c r="D514" s="108">
        <v>1537.5</v>
      </c>
    </row>
    <row r="515" spans="1:4" s="6" customFormat="1" ht="12.75">
      <c r="A515" s="2">
        <v>34</v>
      </c>
      <c r="B515" s="1" t="s">
        <v>4094</v>
      </c>
      <c r="C515" s="2">
        <v>2017</v>
      </c>
      <c r="D515" s="108">
        <v>179.99</v>
      </c>
    </row>
    <row r="516" spans="1:4" s="6" customFormat="1" ht="12.75">
      <c r="A516" s="2">
        <v>35</v>
      </c>
      <c r="B516" s="1" t="s">
        <v>4095</v>
      </c>
      <c r="C516" s="2">
        <v>2017</v>
      </c>
      <c r="D516" s="108">
        <v>684</v>
      </c>
    </row>
    <row r="517" spans="1:4" s="60" customFormat="1" ht="12.75">
      <c r="A517" s="769" t="s">
        <v>2358</v>
      </c>
      <c r="B517" s="770"/>
      <c r="C517" s="771"/>
      <c r="D517" s="625">
        <f>SUM(D482:D516)</f>
        <v>106390.41000000003</v>
      </c>
    </row>
    <row r="518" spans="1:4" s="6" customFormat="1" ht="12.75">
      <c r="A518" s="716" t="s">
        <v>3175</v>
      </c>
      <c r="B518" s="716"/>
      <c r="C518" s="716"/>
      <c r="D518" s="722"/>
    </row>
    <row r="519" spans="1:4" s="6" customFormat="1" ht="12.75">
      <c r="A519" s="2">
        <v>1</v>
      </c>
      <c r="B519" s="1" t="s">
        <v>2366</v>
      </c>
      <c r="C519" s="2">
        <v>2013</v>
      </c>
      <c r="D519" s="108">
        <v>800</v>
      </c>
    </row>
    <row r="520" spans="1:4" s="6" customFormat="1" ht="12.75">
      <c r="A520" s="2">
        <v>2</v>
      </c>
      <c r="B520" s="1" t="s">
        <v>2366</v>
      </c>
      <c r="C520" s="2">
        <v>2013</v>
      </c>
      <c r="D520" s="108">
        <v>358</v>
      </c>
    </row>
    <row r="521" spans="1:4" s="6" customFormat="1" ht="12.75">
      <c r="A521" s="2">
        <v>3</v>
      </c>
      <c r="B521" s="1" t="s">
        <v>4322</v>
      </c>
      <c r="C521" s="2">
        <v>2013</v>
      </c>
      <c r="D521" s="108">
        <v>2018</v>
      </c>
    </row>
    <row r="522" spans="1:4" s="6" customFormat="1" ht="12.75">
      <c r="A522" s="2">
        <v>4</v>
      </c>
      <c r="B522" s="1" t="s">
        <v>4322</v>
      </c>
      <c r="C522" s="2">
        <v>2013</v>
      </c>
      <c r="D522" s="108">
        <v>2018</v>
      </c>
    </row>
    <row r="523" spans="1:4" s="6" customFormat="1" ht="12.75">
      <c r="A523" s="2">
        <v>5</v>
      </c>
      <c r="B523" s="1" t="s">
        <v>4322</v>
      </c>
      <c r="C523" s="2">
        <v>2013</v>
      </c>
      <c r="D523" s="108">
        <v>2018</v>
      </c>
    </row>
    <row r="524" spans="1:4" s="6" customFormat="1" ht="12.75">
      <c r="A524" s="2">
        <v>6</v>
      </c>
      <c r="B524" s="1" t="s">
        <v>4322</v>
      </c>
      <c r="C524" s="2">
        <v>2013</v>
      </c>
      <c r="D524" s="108">
        <v>2018</v>
      </c>
    </row>
    <row r="525" spans="1:4" s="6" customFormat="1" ht="12.75">
      <c r="A525" s="2">
        <v>7</v>
      </c>
      <c r="B525" s="1" t="s">
        <v>4322</v>
      </c>
      <c r="C525" s="2">
        <v>2013</v>
      </c>
      <c r="D525" s="108">
        <v>2018</v>
      </c>
    </row>
    <row r="526" spans="1:4" s="6" customFormat="1" ht="12.75">
      <c r="A526" s="2">
        <v>8</v>
      </c>
      <c r="B526" s="1" t="s">
        <v>4322</v>
      </c>
      <c r="C526" s="2">
        <v>2013</v>
      </c>
      <c r="D526" s="108">
        <v>2018</v>
      </c>
    </row>
    <row r="527" spans="1:4" s="6" customFormat="1" ht="12.75">
      <c r="A527" s="2">
        <v>9</v>
      </c>
      <c r="B527" s="1" t="s">
        <v>4322</v>
      </c>
      <c r="C527" s="2">
        <v>2013</v>
      </c>
      <c r="D527" s="108">
        <v>2018</v>
      </c>
    </row>
    <row r="528" spans="1:4" s="6" customFormat="1" ht="12.75">
      <c r="A528" s="2">
        <v>10</v>
      </c>
      <c r="B528" s="1" t="s">
        <v>4322</v>
      </c>
      <c r="C528" s="2">
        <v>2013</v>
      </c>
      <c r="D528" s="108">
        <v>2018</v>
      </c>
    </row>
    <row r="529" spans="1:4" s="6" customFormat="1" ht="12.75">
      <c r="A529" s="142">
        <v>11</v>
      </c>
      <c r="B529" s="1" t="s">
        <v>4323</v>
      </c>
      <c r="C529" s="2">
        <v>2013</v>
      </c>
      <c r="D529" s="108">
        <v>269</v>
      </c>
    </row>
    <row r="530" spans="1:4" s="6" customFormat="1" ht="12.75">
      <c r="A530" s="142">
        <v>12</v>
      </c>
      <c r="B530" s="1" t="s">
        <v>1709</v>
      </c>
      <c r="C530" s="2">
        <v>2014</v>
      </c>
      <c r="D530" s="108">
        <v>150</v>
      </c>
    </row>
    <row r="531" spans="1:4" s="6" customFormat="1" ht="12.75">
      <c r="A531" s="142">
        <v>13</v>
      </c>
      <c r="B531" s="1" t="s">
        <v>1710</v>
      </c>
      <c r="C531" s="2">
        <v>2014</v>
      </c>
      <c r="D531" s="108">
        <v>344</v>
      </c>
    </row>
    <row r="532" spans="1:4" s="6" customFormat="1" ht="25.5">
      <c r="A532" s="142">
        <v>14</v>
      </c>
      <c r="B532" s="1" t="s">
        <v>4324</v>
      </c>
      <c r="C532" s="2">
        <v>2014</v>
      </c>
      <c r="D532" s="108">
        <v>21135</v>
      </c>
    </row>
    <row r="533" spans="1:4" s="6" customFormat="1" ht="12.75">
      <c r="A533" s="142">
        <v>15</v>
      </c>
      <c r="B533" s="1" t="s">
        <v>4325</v>
      </c>
      <c r="C533" s="2">
        <v>2014</v>
      </c>
      <c r="D533" s="108">
        <v>4200</v>
      </c>
    </row>
    <row r="534" spans="1:4" s="6" customFormat="1" ht="12.75">
      <c r="A534" s="142">
        <v>16</v>
      </c>
      <c r="B534" s="1" t="s">
        <v>142</v>
      </c>
      <c r="C534" s="2">
        <v>2014</v>
      </c>
      <c r="D534" s="108">
        <v>6325.5</v>
      </c>
    </row>
    <row r="535" spans="1:4" s="6" customFormat="1" ht="12.75">
      <c r="A535" s="142">
        <v>17</v>
      </c>
      <c r="B535" s="1" t="s">
        <v>142</v>
      </c>
      <c r="C535" s="2">
        <v>2014</v>
      </c>
      <c r="D535" s="108">
        <v>14000</v>
      </c>
    </row>
    <row r="536" spans="1:4" s="6" customFormat="1" ht="12.75">
      <c r="A536" s="142">
        <v>18</v>
      </c>
      <c r="B536" s="1" t="s">
        <v>4326</v>
      </c>
      <c r="C536" s="2">
        <v>2014</v>
      </c>
      <c r="D536" s="108">
        <v>324</v>
      </c>
    </row>
    <row r="537" spans="1:4" s="6" customFormat="1" ht="12.75">
      <c r="A537" s="142">
        <v>19</v>
      </c>
      <c r="B537" s="1" t="s">
        <v>4327</v>
      </c>
      <c r="C537" s="2">
        <v>2014</v>
      </c>
      <c r="D537" s="108">
        <v>1749</v>
      </c>
    </row>
    <row r="538" spans="1:4" s="6" customFormat="1" ht="12.75">
      <c r="A538" s="142">
        <v>20</v>
      </c>
      <c r="B538" s="1" t="s">
        <v>4328</v>
      </c>
      <c r="C538" s="2">
        <v>2014</v>
      </c>
      <c r="D538" s="108">
        <v>8671.5</v>
      </c>
    </row>
    <row r="539" spans="1:4" s="6" customFormat="1" ht="12.75">
      <c r="A539" s="142">
        <v>21</v>
      </c>
      <c r="B539" s="1" t="s">
        <v>4329</v>
      </c>
      <c r="C539" s="2">
        <v>2014</v>
      </c>
      <c r="D539" s="108">
        <v>1992.6</v>
      </c>
    </row>
    <row r="540" spans="1:4" s="6" customFormat="1" ht="12.75">
      <c r="A540" s="142">
        <v>22</v>
      </c>
      <c r="B540" s="1" t="s">
        <v>4330</v>
      </c>
      <c r="C540" s="2">
        <v>2014</v>
      </c>
      <c r="D540" s="108">
        <v>516.6</v>
      </c>
    </row>
    <row r="541" spans="1:4" s="6" customFormat="1" ht="12.75">
      <c r="A541" s="142">
        <v>23</v>
      </c>
      <c r="B541" s="1" t="s">
        <v>3621</v>
      </c>
      <c r="C541" s="2">
        <v>2014</v>
      </c>
      <c r="D541" s="108">
        <v>1609</v>
      </c>
    </row>
    <row r="542" spans="1:4" s="6" customFormat="1" ht="12.75">
      <c r="A542" s="142">
        <v>24</v>
      </c>
      <c r="B542" s="1" t="s">
        <v>4331</v>
      </c>
      <c r="C542" s="2">
        <v>2014</v>
      </c>
      <c r="D542" s="108">
        <v>629</v>
      </c>
    </row>
    <row r="543" spans="1:4" s="6" customFormat="1" ht="12.75">
      <c r="A543" s="142">
        <v>25</v>
      </c>
      <c r="B543" s="1" t="s">
        <v>4332</v>
      </c>
      <c r="C543" s="2">
        <v>2014</v>
      </c>
      <c r="D543" s="108">
        <v>210</v>
      </c>
    </row>
    <row r="544" spans="1:4" s="6" customFormat="1" ht="12.75">
      <c r="A544" s="142">
        <v>26</v>
      </c>
      <c r="B544" s="1" t="s">
        <v>4333</v>
      </c>
      <c r="C544" s="2">
        <v>2014</v>
      </c>
      <c r="D544" s="108">
        <v>1665</v>
      </c>
    </row>
    <row r="545" spans="1:4" s="6" customFormat="1" ht="12.75">
      <c r="A545" s="142">
        <v>27</v>
      </c>
      <c r="B545" s="1" t="s">
        <v>4334</v>
      </c>
      <c r="C545" s="2">
        <v>2014</v>
      </c>
      <c r="D545" s="108">
        <v>2450</v>
      </c>
    </row>
    <row r="546" spans="1:4" s="6" customFormat="1" ht="12.75">
      <c r="A546" s="142">
        <v>28</v>
      </c>
      <c r="B546" s="1" t="s">
        <v>3621</v>
      </c>
      <c r="C546" s="2">
        <v>2014</v>
      </c>
      <c r="D546" s="108">
        <v>1609</v>
      </c>
    </row>
    <row r="547" spans="1:4" s="6" customFormat="1" ht="12.75">
      <c r="A547" s="142">
        <v>29</v>
      </c>
      <c r="B547" s="1" t="s">
        <v>3621</v>
      </c>
      <c r="C547" s="2">
        <v>2014</v>
      </c>
      <c r="D547" s="108">
        <v>1609</v>
      </c>
    </row>
    <row r="548" spans="1:4" s="6" customFormat="1" ht="12.75">
      <c r="A548" s="142">
        <v>30</v>
      </c>
      <c r="B548" s="1" t="s">
        <v>3621</v>
      </c>
      <c r="C548" s="2">
        <v>2014</v>
      </c>
      <c r="D548" s="108">
        <v>1609</v>
      </c>
    </row>
    <row r="549" spans="1:4" s="6" customFormat="1" ht="12.75">
      <c r="A549" s="142">
        <v>31</v>
      </c>
      <c r="B549" s="1" t="s">
        <v>4335</v>
      </c>
      <c r="C549" s="2">
        <v>2014</v>
      </c>
      <c r="D549" s="108">
        <v>1359</v>
      </c>
    </row>
    <row r="550" spans="1:4" s="6" customFormat="1" ht="12.75">
      <c r="A550" s="142">
        <v>32</v>
      </c>
      <c r="B550" s="1" t="s">
        <v>3356</v>
      </c>
      <c r="C550" s="2">
        <v>2015</v>
      </c>
      <c r="D550" s="108">
        <v>600</v>
      </c>
    </row>
    <row r="551" spans="1:4" s="6" customFormat="1" ht="12.75">
      <c r="A551" s="142">
        <v>33</v>
      </c>
      <c r="B551" s="1" t="s">
        <v>3357</v>
      </c>
      <c r="C551" s="2">
        <v>2015</v>
      </c>
      <c r="D551" s="108">
        <v>3600</v>
      </c>
    </row>
    <row r="552" spans="1:4" s="6" customFormat="1" ht="12.75">
      <c r="A552" s="142">
        <v>34</v>
      </c>
      <c r="B552" s="1" t="s">
        <v>4336</v>
      </c>
      <c r="C552" s="2">
        <v>2015</v>
      </c>
      <c r="D552" s="108">
        <v>1299</v>
      </c>
    </row>
    <row r="553" spans="1:4" s="6" customFormat="1" ht="12.75">
      <c r="A553" s="142">
        <v>35</v>
      </c>
      <c r="B553" s="1" t="s">
        <v>4337</v>
      </c>
      <c r="C553" s="2">
        <v>2015</v>
      </c>
      <c r="D553" s="108">
        <v>800</v>
      </c>
    </row>
    <row r="554" spans="1:4" s="6" customFormat="1" ht="12.75">
      <c r="A554" s="142">
        <v>36</v>
      </c>
      <c r="B554" s="1" t="s">
        <v>4338</v>
      </c>
      <c r="C554" s="2">
        <v>2015</v>
      </c>
      <c r="D554" s="108">
        <v>800</v>
      </c>
    </row>
    <row r="555" spans="1:4" s="6" customFormat="1" ht="12.75">
      <c r="A555" s="142">
        <v>37</v>
      </c>
      <c r="B555" s="1" t="s">
        <v>4339</v>
      </c>
      <c r="C555" s="2">
        <v>2015</v>
      </c>
      <c r="D555" s="108">
        <v>350</v>
      </c>
    </row>
    <row r="556" spans="1:4" s="6" customFormat="1" ht="12.75">
      <c r="A556" s="142">
        <v>38</v>
      </c>
      <c r="B556" s="1" t="s">
        <v>4339</v>
      </c>
      <c r="C556" s="2">
        <v>2015</v>
      </c>
      <c r="D556" s="108">
        <v>350</v>
      </c>
    </row>
    <row r="557" spans="1:4" s="6" customFormat="1" ht="12.75">
      <c r="A557" s="142">
        <v>39</v>
      </c>
      <c r="B557" s="1" t="s">
        <v>4340</v>
      </c>
      <c r="C557" s="2">
        <v>2015</v>
      </c>
      <c r="D557" s="108">
        <v>529</v>
      </c>
    </row>
    <row r="558" spans="1:4" s="6" customFormat="1" ht="12.75">
      <c r="A558" s="142">
        <v>40</v>
      </c>
      <c r="B558" s="1" t="s">
        <v>4333</v>
      </c>
      <c r="C558" s="2">
        <v>2015</v>
      </c>
      <c r="D558" s="108">
        <v>2818</v>
      </c>
    </row>
    <row r="559" spans="1:4" s="6" customFormat="1" ht="12.75">
      <c r="A559" s="142">
        <v>41</v>
      </c>
      <c r="B559" s="1" t="s">
        <v>3564</v>
      </c>
      <c r="C559" s="2">
        <v>2016</v>
      </c>
      <c r="D559" s="108">
        <v>453.87</v>
      </c>
    </row>
    <row r="560" spans="1:4" s="6" customFormat="1" ht="12.75">
      <c r="A560" s="142">
        <v>42</v>
      </c>
      <c r="B560" s="1" t="s">
        <v>3565</v>
      </c>
      <c r="C560" s="2">
        <v>2016</v>
      </c>
      <c r="D560" s="108">
        <v>639.6</v>
      </c>
    </row>
    <row r="561" spans="1:4" s="6" customFormat="1" ht="12.75">
      <c r="A561" s="142">
        <v>43</v>
      </c>
      <c r="B561" s="1" t="s">
        <v>4341</v>
      </c>
      <c r="C561" s="2">
        <v>2017</v>
      </c>
      <c r="D561" s="108">
        <v>1574.4</v>
      </c>
    </row>
    <row r="562" spans="1:4" s="6" customFormat="1" ht="12.75">
      <c r="A562" s="142">
        <v>44</v>
      </c>
      <c r="B562" s="1" t="s">
        <v>4342</v>
      </c>
      <c r="C562" s="2">
        <v>2017</v>
      </c>
      <c r="D562" s="108">
        <v>3922.53</v>
      </c>
    </row>
    <row r="563" spans="1:4" s="60" customFormat="1" ht="12.75">
      <c r="A563" s="769" t="s">
        <v>2358</v>
      </c>
      <c r="B563" s="770"/>
      <c r="C563" s="771"/>
      <c r="D563" s="625">
        <f>SUM(D519:D562)</f>
        <v>107464.6</v>
      </c>
    </row>
    <row r="564" spans="1:4" s="6" customFormat="1" ht="12.75">
      <c r="A564" s="716" t="s">
        <v>3176</v>
      </c>
      <c r="B564" s="716"/>
      <c r="C564" s="716"/>
      <c r="D564" s="722"/>
    </row>
    <row r="565" spans="1:4" s="6" customFormat="1" ht="12.75" customHeight="1">
      <c r="A565" s="2">
        <v>1</v>
      </c>
      <c r="B565" s="1" t="s">
        <v>527</v>
      </c>
      <c r="C565" s="2">
        <v>2013</v>
      </c>
      <c r="D565" s="108">
        <v>339.98</v>
      </c>
    </row>
    <row r="566" spans="1:4" s="6" customFormat="1" ht="12.75" customHeight="1">
      <c r="A566" s="2">
        <f>A565+1</f>
        <v>2</v>
      </c>
      <c r="B566" s="1" t="s">
        <v>861</v>
      </c>
      <c r="C566" s="2">
        <v>2013</v>
      </c>
      <c r="D566" s="108">
        <v>1516.09</v>
      </c>
    </row>
    <row r="567" spans="1:4" s="6" customFormat="1" ht="12.75" customHeight="1">
      <c r="A567" s="2">
        <f aca="true" t="shared" si="1" ref="A567:A634">A566+1</f>
        <v>3</v>
      </c>
      <c r="B567" s="1" t="s">
        <v>861</v>
      </c>
      <c r="C567" s="2">
        <v>2013</v>
      </c>
      <c r="D567" s="108">
        <v>1516.09</v>
      </c>
    </row>
    <row r="568" spans="1:4" s="6" customFormat="1" ht="12.75" customHeight="1">
      <c r="A568" s="2">
        <f t="shared" si="1"/>
        <v>4</v>
      </c>
      <c r="B568" s="1" t="s">
        <v>861</v>
      </c>
      <c r="C568" s="2">
        <v>2013</v>
      </c>
      <c r="D568" s="108">
        <v>2049</v>
      </c>
    </row>
    <row r="569" spans="1:4" s="6" customFormat="1" ht="12.75" customHeight="1">
      <c r="A569" s="2">
        <f t="shared" si="1"/>
        <v>5</v>
      </c>
      <c r="B569" s="1" t="s">
        <v>861</v>
      </c>
      <c r="C569" s="2">
        <v>2013</v>
      </c>
      <c r="D569" s="108">
        <v>1243.09</v>
      </c>
    </row>
    <row r="570" spans="1:4" s="6" customFormat="1" ht="12.75" customHeight="1">
      <c r="A570" s="2">
        <f t="shared" si="1"/>
        <v>6</v>
      </c>
      <c r="B570" s="1" t="s">
        <v>1759</v>
      </c>
      <c r="C570" s="2">
        <v>2013</v>
      </c>
      <c r="D570" s="108">
        <v>273</v>
      </c>
    </row>
    <row r="571" spans="1:4" s="6" customFormat="1" ht="12.75" customHeight="1">
      <c r="A571" s="2">
        <f t="shared" si="1"/>
        <v>7</v>
      </c>
      <c r="B571" s="1" t="s">
        <v>1724</v>
      </c>
      <c r="C571" s="2">
        <v>2013</v>
      </c>
      <c r="D571" s="108">
        <v>1396.59</v>
      </c>
    </row>
    <row r="572" spans="1:4" s="6" customFormat="1" ht="12.75" customHeight="1">
      <c r="A572" s="2">
        <f t="shared" si="1"/>
        <v>8</v>
      </c>
      <c r="B572" s="1" t="s">
        <v>1725</v>
      </c>
      <c r="C572" s="2">
        <v>2013</v>
      </c>
      <c r="D572" s="108">
        <v>1717.81</v>
      </c>
    </row>
    <row r="573" spans="1:4" s="6" customFormat="1" ht="12.75" customHeight="1">
      <c r="A573" s="2">
        <f t="shared" si="1"/>
        <v>9</v>
      </c>
      <c r="B573" s="1" t="s">
        <v>1726</v>
      </c>
      <c r="C573" s="2">
        <v>2013</v>
      </c>
      <c r="D573" s="108">
        <v>400</v>
      </c>
    </row>
    <row r="574" spans="1:4" s="6" customFormat="1" ht="12.75" customHeight="1">
      <c r="A574" s="2">
        <f t="shared" si="1"/>
        <v>10</v>
      </c>
      <c r="B574" s="1" t="s">
        <v>1727</v>
      </c>
      <c r="C574" s="2">
        <v>2013</v>
      </c>
      <c r="D574" s="108">
        <v>239</v>
      </c>
    </row>
    <row r="575" spans="1:4" s="6" customFormat="1" ht="12.75" customHeight="1">
      <c r="A575" s="2">
        <f t="shared" si="1"/>
        <v>11</v>
      </c>
      <c r="B575" s="1" t="s">
        <v>1726</v>
      </c>
      <c r="C575" s="2">
        <v>2013</v>
      </c>
      <c r="D575" s="108">
        <v>492</v>
      </c>
    </row>
    <row r="576" spans="1:4" s="6" customFormat="1" ht="12.75" customHeight="1">
      <c r="A576" s="2">
        <f t="shared" si="1"/>
        <v>12</v>
      </c>
      <c r="B576" s="1" t="s">
        <v>1728</v>
      </c>
      <c r="C576" s="2">
        <v>2013</v>
      </c>
      <c r="D576" s="108">
        <v>1999.99</v>
      </c>
    </row>
    <row r="577" spans="1:4" s="6" customFormat="1" ht="12.75" customHeight="1">
      <c r="A577" s="2">
        <f t="shared" si="1"/>
        <v>13</v>
      </c>
      <c r="B577" s="1" t="s">
        <v>1728</v>
      </c>
      <c r="C577" s="2">
        <v>2013</v>
      </c>
      <c r="D577" s="108">
        <v>1999.99</v>
      </c>
    </row>
    <row r="578" spans="1:4" s="6" customFormat="1" ht="12.75" customHeight="1">
      <c r="A578" s="2">
        <f t="shared" si="1"/>
        <v>14</v>
      </c>
      <c r="B578" s="1" t="s">
        <v>1728</v>
      </c>
      <c r="C578" s="2">
        <v>2013</v>
      </c>
      <c r="D578" s="108">
        <v>2222.59</v>
      </c>
    </row>
    <row r="579" spans="1:4" s="6" customFormat="1" ht="12.75" customHeight="1">
      <c r="A579" s="2">
        <f t="shared" si="1"/>
        <v>15</v>
      </c>
      <c r="B579" s="1" t="s">
        <v>1728</v>
      </c>
      <c r="C579" s="2">
        <v>2013</v>
      </c>
      <c r="D579" s="108">
        <v>2222.59</v>
      </c>
    </row>
    <row r="580" spans="1:4" s="6" customFormat="1" ht="12.75" customHeight="1">
      <c r="A580" s="2">
        <f t="shared" si="1"/>
        <v>16</v>
      </c>
      <c r="B580" s="1" t="s">
        <v>814</v>
      </c>
      <c r="C580" s="2">
        <v>2013</v>
      </c>
      <c r="D580" s="108">
        <v>9834.16</v>
      </c>
    </row>
    <row r="581" spans="1:4" s="6" customFormat="1" ht="12.75" customHeight="1">
      <c r="A581" s="2">
        <f t="shared" si="1"/>
        <v>17</v>
      </c>
      <c r="B581" s="1" t="s">
        <v>1729</v>
      </c>
      <c r="C581" s="2">
        <v>2014</v>
      </c>
      <c r="D581" s="108">
        <v>4445.17</v>
      </c>
    </row>
    <row r="582" spans="1:4" s="6" customFormat="1" ht="12.75" customHeight="1">
      <c r="A582" s="2">
        <f t="shared" si="1"/>
        <v>18</v>
      </c>
      <c r="B582" s="1" t="s">
        <v>1715</v>
      </c>
      <c r="C582" s="2">
        <v>2014</v>
      </c>
      <c r="D582" s="108">
        <v>558</v>
      </c>
    </row>
    <row r="583" spans="1:4" s="6" customFormat="1" ht="12.75" customHeight="1">
      <c r="A583" s="2">
        <f t="shared" si="1"/>
        <v>19</v>
      </c>
      <c r="B583" s="1" t="s">
        <v>1716</v>
      </c>
      <c r="C583" s="2">
        <v>2014</v>
      </c>
      <c r="D583" s="108">
        <v>3705.7</v>
      </c>
    </row>
    <row r="584" spans="1:4" s="6" customFormat="1" ht="12.75" customHeight="1">
      <c r="A584" s="2">
        <f t="shared" si="1"/>
        <v>20</v>
      </c>
      <c r="B584" s="1" t="s">
        <v>1717</v>
      </c>
      <c r="C584" s="2">
        <v>2014</v>
      </c>
      <c r="D584" s="108">
        <v>4962</v>
      </c>
    </row>
    <row r="585" spans="1:4" s="6" customFormat="1" ht="12.75" customHeight="1">
      <c r="A585" s="2">
        <f t="shared" si="1"/>
        <v>21</v>
      </c>
      <c r="B585" s="1" t="s">
        <v>1718</v>
      </c>
      <c r="C585" s="2">
        <v>2014</v>
      </c>
      <c r="D585" s="108">
        <v>4743</v>
      </c>
    </row>
    <row r="586" spans="1:4" s="6" customFormat="1" ht="12.75" customHeight="1">
      <c r="A586" s="2">
        <f t="shared" si="1"/>
        <v>22</v>
      </c>
      <c r="B586" s="1" t="s">
        <v>1719</v>
      </c>
      <c r="C586" s="2">
        <v>2014</v>
      </c>
      <c r="D586" s="108">
        <v>1343</v>
      </c>
    </row>
    <row r="587" spans="1:4" s="6" customFormat="1" ht="12.75" customHeight="1">
      <c r="A587" s="2">
        <f t="shared" si="1"/>
        <v>23</v>
      </c>
      <c r="B587" s="1" t="s">
        <v>1720</v>
      </c>
      <c r="C587" s="2">
        <v>2014</v>
      </c>
      <c r="D587" s="108">
        <v>311</v>
      </c>
    </row>
    <row r="588" spans="1:4" s="6" customFormat="1" ht="12.75" customHeight="1">
      <c r="A588" s="2">
        <f t="shared" si="1"/>
        <v>24</v>
      </c>
      <c r="B588" s="1" t="s">
        <v>1721</v>
      </c>
      <c r="C588" s="2">
        <v>2014</v>
      </c>
      <c r="D588" s="108">
        <v>5200</v>
      </c>
    </row>
    <row r="589" spans="1:4" s="6" customFormat="1" ht="12.75" customHeight="1">
      <c r="A589" s="2">
        <f t="shared" si="1"/>
        <v>25</v>
      </c>
      <c r="B589" s="1" t="s">
        <v>1722</v>
      </c>
      <c r="C589" s="2">
        <v>2014</v>
      </c>
      <c r="D589" s="108">
        <v>1671</v>
      </c>
    </row>
    <row r="590" spans="1:4" s="6" customFormat="1" ht="12.75" customHeight="1">
      <c r="A590" s="2">
        <f t="shared" si="1"/>
        <v>26</v>
      </c>
      <c r="B590" s="1" t="s">
        <v>1723</v>
      </c>
      <c r="C590" s="2">
        <v>2014</v>
      </c>
      <c r="D590" s="108">
        <v>16702</v>
      </c>
    </row>
    <row r="591" spans="1:4" s="6" customFormat="1" ht="12.75" customHeight="1">
      <c r="A591" s="2">
        <f t="shared" si="1"/>
        <v>27</v>
      </c>
      <c r="B591" s="1" t="s">
        <v>3577</v>
      </c>
      <c r="C591" s="2">
        <v>2014</v>
      </c>
      <c r="D591" s="108">
        <v>14100</v>
      </c>
    </row>
    <row r="592" spans="1:4" s="6" customFormat="1" ht="12.75" customHeight="1">
      <c r="A592" s="2">
        <f t="shared" si="1"/>
        <v>28</v>
      </c>
      <c r="B592" s="1" t="s">
        <v>3578</v>
      </c>
      <c r="C592" s="2">
        <v>2014</v>
      </c>
      <c r="D592" s="108">
        <v>1790</v>
      </c>
    </row>
    <row r="593" spans="1:4" s="220" customFormat="1" ht="12.75" customHeight="1">
      <c r="A593" s="2">
        <f t="shared" si="1"/>
        <v>29</v>
      </c>
      <c r="B593" s="1" t="s">
        <v>3579</v>
      </c>
      <c r="C593" s="2">
        <v>2014</v>
      </c>
      <c r="D593" s="108">
        <v>358</v>
      </c>
    </row>
    <row r="594" spans="1:4" s="220" customFormat="1" ht="12.75" customHeight="1">
      <c r="A594" s="2">
        <f t="shared" si="1"/>
        <v>30</v>
      </c>
      <c r="B594" s="1" t="s">
        <v>3580</v>
      </c>
      <c r="C594" s="2">
        <v>2014</v>
      </c>
      <c r="D594" s="108">
        <v>3673</v>
      </c>
    </row>
    <row r="595" spans="1:4" s="247" customFormat="1" ht="12.75" customHeight="1">
      <c r="A595" s="2">
        <f t="shared" si="1"/>
        <v>31</v>
      </c>
      <c r="B595" s="1" t="s">
        <v>3358</v>
      </c>
      <c r="C595" s="2">
        <v>2015</v>
      </c>
      <c r="D595" s="108">
        <v>1346.85</v>
      </c>
    </row>
    <row r="596" spans="1:4" s="247" customFormat="1" ht="12.75" customHeight="1">
      <c r="A596" s="2">
        <f t="shared" si="1"/>
        <v>32</v>
      </c>
      <c r="B596" s="1" t="s">
        <v>3359</v>
      </c>
      <c r="C596" s="2">
        <v>2015</v>
      </c>
      <c r="D596" s="108">
        <v>7634.24</v>
      </c>
    </row>
    <row r="597" spans="1:4" s="247" customFormat="1" ht="12.75" customHeight="1">
      <c r="A597" s="2">
        <f t="shared" si="1"/>
        <v>33</v>
      </c>
      <c r="B597" s="1" t="s">
        <v>3581</v>
      </c>
      <c r="C597" s="2">
        <v>2015</v>
      </c>
      <c r="D597" s="108">
        <v>2444.14</v>
      </c>
    </row>
    <row r="598" spans="1:4" s="247" customFormat="1" ht="12.75" customHeight="1">
      <c r="A598" s="2">
        <f t="shared" si="1"/>
        <v>34</v>
      </c>
      <c r="B598" s="1" t="s">
        <v>600</v>
      </c>
      <c r="C598" s="2">
        <v>2015</v>
      </c>
      <c r="D598" s="108">
        <v>1906.5</v>
      </c>
    </row>
    <row r="599" spans="1:4" s="247" customFormat="1" ht="12.75" customHeight="1">
      <c r="A599" s="2">
        <f t="shared" si="1"/>
        <v>35</v>
      </c>
      <c r="B599" s="1" t="s">
        <v>3582</v>
      </c>
      <c r="C599" s="2">
        <v>2015</v>
      </c>
      <c r="D599" s="108">
        <v>6371.4</v>
      </c>
    </row>
    <row r="600" spans="1:4" s="247" customFormat="1" ht="12.75" customHeight="1">
      <c r="A600" s="2">
        <f t="shared" si="1"/>
        <v>36</v>
      </c>
      <c r="B600" s="1" t="s">
        <v>3578</v>
      </c>
      <c r="C600" s="2">
        <v>2016</v>
      </c>
      <c r="D600" s="108">
        <v>1546.67</v>
      </c>
    </row>
    <row r="601" spans="1:4" s="247" customFormat="1" ht="12.75" customHeight="1">
      <c r="A601" s="2">
        <f t="shared" si="1"/>
        <v>37</v>
      </c>
      <c r="B601" s="1" t="s">
        <v>3583</v>
      </c>
      <c r="C601" s="2">
        <v>2016</v>
      </c>
      <c r="D601" s="108">
        <v>399</v>
      </c>
    </row>
    <row r="602" spans="1:4" s="247" customFormat="1" ht="12.75" customHeight="1">
      <c r="A602" s="2">
        <f t="shared" si="1"/>
        <v>38</v>
      </c>
      <c r="B602" s="1" t="s">
        <v>4182</v>
      </c>
      <c r="C602" s="2">
        <v>2016</v>
      </c>
      <c r="D602" s="108">
        <v>3179.99</v>
      </c>
    </row>
    <row r="603" spans="1:4" s="247" customFormat="1" ht="12.75" customHeight="1">
      <c r="A603" s="2">
        <f t="shared" si="1"/>
        <v>39</v>
      </c>
      <c r="B603" s="1" t="s">
        <v>4183</v>
      </c>
      <c r="C603" s="2">
        <v>2016</v>
      </c>
      <c r="D603" s="108">
        <v>3518</v>
      </c>
    </row>
    <row r="604" spans="1:4" s="247" customFormat="1" ht="12.75" customHeight="1">
      <c r="A604" s="2">
        <f t="shared" si="1"/>
        <v>40</v>
      </c>
      <c r="B604" s="1" t="s">
        <v>4184</v>
      </c>
      <c r="C604" s="2">
        <v>2016</v>
      </c>
      <c r="D604" s="108">
        <v>2952</v>
      </c>
    </row>
    <row r="605" spans="1:4" s="247" customFormat="1" ht="12.75" customHeight="1">
      <c r="A605" s="2">
        <f t="shared" si="1"/>
        <v>41</v>
      </c>
      <c r="B605" s="1" t="s">
        <v>4185</v>
      </c>
      <c r="C605" s="2">
        <v>2017</v>
      </c>
      <c r="D605" s="108">
        <v>1538.73</v>
      </c>
    </row>
    <row r="606" spans="1:4" s="247" customFormat="1" ht="12.75" customHeight="1">
      <c r="A606" s="2">
        <f t="shared" si="1"/>
        <v>42</v>
      </c>
      <c r="B606" s="1" t="s">
        <v>4186</v>
      </c>
      <c r="C606" s="2">
        <v>2013</v>
      </c>
      <c r="D606" s="108">
        <v>6150</v>
      </c>
    </row>
    <row r="607" spans="1:4" s="247" customFormat="1" ht="12.75" customHeight="1">
      <c r="A607" s="2">
        <f t="shared" si="1"/>
        <v>43</v>
      </c>
      <c r="B607" s="1" t="s">
        <v>4187</v>
      </c>
      <c r="C607" s="2">
        <v>2014</v>
      </c>
      <c r="D607" s="108">
        <v>4140</v>
      </c>
    </row>
    <row r="608" spans="1:4" s="247" customFormat="1" ht="12.75" customHeight="1">
      <c r="A608" s="2">
        <f t="shared" si="1"/>
        <v>44</v>
      </c>
      <c r="B608" s="1" t="s">
        <v>4188</v>
      </c>
      <c r="C608" s="2">
        <v>2014</v>
      </c>
      <c r="D608" s="108">
        <v>622</v>
      </c>
    </row>
    <row r="609" spans="1:4" s="247" customFormat="1" ht="12.75" customHeight="1">
      <c r="A609" s="2">
        <f t="shared" si="1"/>
        <v>45</v>
      </c>
      <c r="B609" s="1" t="s">
        <v>4189</v>
      </c>
      <c r="C609" s="2">
        <v>2015</v>
      </c>
      <c r="D609" s="108">
        <v>300</v>
      </c>
    </row>
    <row r="610" spans="1:4" s="247" customFormat="1" ht="12.75" customHeight="1">
      <c r="A610" s="2">
        <f t="shared" si="1"/>
        <v>46</v>
      </c>
      <c r="B610" s="1" t="s">
        <v>4190</v>
      </c>
      <c r="C610" s="2">
        <v>2016</v>
      </c>
      <c r="D610" s="108">
        <v>2120</v>
      </c>
    </row>
    <row r="611" spans="1:4" s="247" customFormat="1" ht="12.75" customHeight="1">
      <c r="A611" s="2">
        <f t="shared" si="1"/>
        <v>47</v>
      </c>
      <c r="B611" s="1" t="s">
        <v>4191</v>
      </c>
      <c r="C611" s="2">
        <v>2017</v>
      </c>
      <c r="D611" s="108">
        <v>295</v>
      </c>
    </row>
    <row r="612" spans="1:4" s="247" customFormat="1" ht="12.75" customHeight="1">
      <c r="A612" s="2">
        <f t="shared" si="1"/>
        <v>48</v>
      </c>
      <c r="B612" s="1" t="s">
        <v>4192</v>
      </c>
      <c r="C612" s="2">
        <v>2017</v>
      </c>
      <c r="D612" s="108">
        <v>598</v>
      </c>
    </row>
    <row r="613" spans="1:4" s="247" customFormat="1" ht="12.75" customHeight="1">
      <c r="A613" s="2">
        <f t="shared" si="1"/>
        <v>49</v>
      </c>
      <c r="B613" s="1" t="s">
        <v>4193</v>
      </c>
      <c r="C613" s="2">
        <v>2017</v>
      </c>
      <c r="D613" s="108">
        <v>699.99</v>
      </c>
    </row>
    <row r="614" spans="1:4" s="247" customFormat="1" ht="12.75" customHeight="1">
      <c r="A614" s="2">
        <f t="shared" si="1"/>
        <v>50</v>
      </c>
      <c r="B614" s="1" t="s">
        <v>4194</v>
      </c>
      <c r="C614" s="2">
        <v>2014</v>
      </c>
      <c r="D614" s="108">
        <v>213</v>
      </c>
    </row>
    <row r="615" spans="1:4" s="247" customFormat="1" ht="12.75" customHeight="1">
      <c r="A615" s="2">
        <f t="shared" si="1"/>
        <v>51</v>
      </c>
      <c r="B615" s="1" t="s">
        <v>4195</v>
      </c>
      <c r="C615" s="2">
        <v>2014</v>
      </c>
      <c r="D615" s="108">
        <v>811</v>
      </c>
    </row>
    <row r="616" spans="1:4" s="247" customFormat="1" ht="12.75" customHeight="1">
      <c r="A616" s="2">
        <f t="shared" si="1"/>
        <v>52</v>
      </c>
      <c r="B616" s="1" t="s">
        <v>4196</v>
      </c>
      <c r="C616" s="2">
        <v>2015</v>
      </c>
      <c r="D616" s="108">
        <v>969</v>
      </c>
    </row>
    <row r="617" spans="1:4" s="247" customFormat="1" ht="12.75" customHeight="1">
      <c r="A617" s="2">
        <f t="shared" si="1"/>
        <v>53</v>
      </c>
      <c r="B617" s="1" t="s">
        <v>4197</v>
      </c>
      <c r="C617" s="2">
        <v>2016</v>
      </c>
      <c r="D617" s="108">
        <v>429</v>
      </c>
    </row>
    <row r="618" spans="1:4" s="247" customFormat="1" ht="12.75" customHeight="1">
      <c r="A618" s="2">
        <f t="shared" si="1"/>
        <v>54</v>
      </c>
      <c r="B618" s="1" t="s">
        <v>4198</v>
      </c>
      <c r="C618" s="2">
        <v>2015</v>
      </c>
      <c r="D618" s="108">
        <v>2247</v>
      </c>
    </row>
    <row r="619" spans="1:4" s="247" customFormat="1" ht="12.75" customHeight="1">
      <c r="A619" s="2">
        <f t="shared" si="1"/>
        <v>55</v>
      </c>
      <c r="B619" s="1" t="s">
        <v>4199</v>
      </c>
      <c r="C619" s="2">
        <v>2017</v>
      </c>
      <c r="D619" s="108">
        <v>1249</v>
      </c>
    </row>
    <row r="620" spans="1:4" s="247" customFormat="1" ht="12.75" customHeight="1">
      <c r="A620" s="2">
        <f t="shared" si="1"/>
        <v>56</v>
      </c>
      <c r="B620" s="1" t="s">
        <v>4200</v>
      </c>
      <c r="C620" s="2">
        <v>2017</v>
      </c>
      <c r="D620" s="108">
        <v>2658</v>
      </c>
    </row>
    <row r="621" spans="1:4" s="247" customFormat="1" ht="12.75" customHeight="1">
      <c r="A621" s="2">
        <f t="shared" si="1"/>
        <v>57</v>
      </c>
      <c r="B621" s="1" t="s">
        <v>3247</v>
      </c>
      <c r="C621" s="2">
        <v>2014</v>
      </c>
      <c r="D621" s="108">
        <v>3439.08</v>
      </c>
    </row>
    <row r="622" spans="1:4" s="247" customFormat="1" ht="12.75" customHeight="1">
      <c r="A622" s="2">
        <f t="shared" si="1"/>
        <v>58</v>
      </c>
      <c r="B622" s="1" t="s">
        <v>4201</v>
      </c>
      <c r="C622" s="2">
        <v>2015</v>
      </c>
      <c r="D622" s="108">
        <v>1230</v>
      </c>
    </row>
    <row r="623" spans="1:4" s="247" customFormat="1" ht="12.75" customHeight="1">
      <c r="A623" s="2">
        <f t="shared" si="1"/>
        <v>59</v>
      </c>
      <c r="B623" s="1" t="s">
        <v>4202</v>
      </c>
      <c r="C623" s="2">
        <v>2017</v>
      </c>
      <c r="D623" s="108">
        <v>6477</v>
      </c>
    </row>
    <row r="624" spans="1:4" s="247" customFormat="1" ht="12.75" customHeight="1">
      <c r="A624" s="2">
        <f t="shared" si="1"/>
        <v>60</v>
      </c>
      <c r="B624" s="1" t="s">
        <v>4203</v>
      </c>
      <c r="C624" s="2">
        <v>2017</v>
      </c>
      <c r="D624" s="108">
        <v>999.99</v>
      </c>
    </row>
    <row r="625" spans="1:4" s="247" customFormat="1" ht="12.75" customHeight="1">
      <c r="A625" s="2">
        <f t="shared" si="1"/>
        <v>61</v>
      </c>
      <c r="B625" s="1" t="s">
        <v>3246</v>
      </c>
      <c r="C625" s="2">
        <v>2014</v>
      </c>
      <c r="D625" s="108">
        <v>7244.7</v>
      </c>
    </row>
    <row r="626" spans="1:4" s="247" customFormat="1" ht="12.75" customHeight="1">
      <c r="A626" s="2">
        <f t="shared" si="1"/>
        <v>62</v>
      </c>
      <c r="B626" s="1" t="s">
        <v>4204</v>
      </c>
      <c r="C626" s="2">
        <v>2013</v>
      </c>
      <c r="D626" s="108">
        <v>26832</v>
      </c>
    </row>
    <row r="627" spans="1:4" s="247" customFormat="1" ht="12.75" customHeight="1">
      <c r="A627" s="2">
        <f t="shared" si="1"/>
        <v>63</v>
      </c>
      <c r="B627" s="1" t="s">
        <v>861</v>
      </c>
      <c r="C627" s="2">
        <v>2014</v>
      </c>
      <c r="D627" s="108">
        <v>1863</v>
      </c>
    </row>
    <row r="628" spans="1:4" s="247" customFormat="1" ht="12.75" customHeight="1">
      <c r="A628" s="2">
        <f t="shared" si="1"/>
        <v>64</v>
      </c>
      <c r="B628" s="1" t="s">
        <v>4205</v>
      </c>
      <c r="C628" s="320">
        <v>2015</v>
      </c>
      <c r="D628" s="337">
        <v>3979.6499999999996</v>
      </c>
    </row>
    <row r="629" spans="1:4" s="247" customFormat="1" ht="12.75" customHeight="1">
      <c r="A629" s="2">
        <f t="shared" si="1"/>
        <v>65</v>
      </c>
      <c r="B629" s="1" t="s">
        <v>4206</v>
      </c>
      <c r="C629" s="320">
        <v>2015</v>
      </c>
      <c r="D629" s="337">
        <v>974.8</v>
      </c>
    </row>
    <row r="630" spans="1:4" s="247" customFormat="1" ht="12.75" customHeight="1">
      <c r="A630" s="2">
        <f t="shared" si="1"/>
        <v>66</v>
      </c>
      <c r="B630" s="1" t="s">
        <v>4207</v>
      </c>
      <c r="C630" s="320">
        <v>2017</v>
      </c>
      <c r="D630" s="337">
        <v>1198.99</v>
      </c>
    </row>
    <row r="631" spans="1:4" s="247" customFormat="1" ht="12.75" customHeight="1">
      <c r="A631" s="2">
        <f>A630+1</f>
        <v>67</v>
      </c>
      <c r="B631" s="1" t="s">
        <v>4208</v>
      </c>
      <c r="C631" s="2">
        <v>2017</v>
      </c>
      <c r="D631" s="108">
        <v>1199</v>
      </c>
    </row>
    <row r="632" spans="1:4" s="247" customFormat="1" ht="12.75" customHeight="1">
      <c r="A632" s="2">
        <f t="shared" si="1"/>
        <v>68</v>
      </c>
      <c r="B632" s="1" t="s">
        <v>4209</v>
      </c>
      <c r="C632" s="2">
        <v>2017</v>
      </c>
      <c r="D632" s="108">
        <v>1198.99</v>
      </c>
    </row>
    <row r="633" spans="1:4" s="247" customFormat="1" ht="12.75" customHeight="1">
      <c r="A633" s="2">
        <f t="shared" si="1"/>
        <v>69</v>
      </c>
      <c r="B633" s="1" t="s">
        <v>4210</v>
      </c>
      <c r="C633" s="2">
        <v>2017</v>
      </c>
      <c r="D633" s="108">
        <v>1449</v>
      </c>
    </row>
    <row r="634" spans="1:4" s="247" customFormat="1" ht="12.75" customHeight="1">
      <c r="A634" s="2">
        <f t="shared" si="1"/>
        <v>70</v>
      </c>
      <c r="B634" s="1" t="s">
        <v>3584</v>
      </c>
      <c r="C634" s="2">
        <v>2013</v>
      </c>
      <c r="D634" s="108">
        <v>332.49</v>
      </c>
    </row>
    <row r="635" spans="1:4" s="247" customFormat="1" ht="12.75" customHeight="1">
      <c r="A635" s="2">
        <f>A634+1</f>
        <v>71</v>
      </c>
      <c r="B635" s="1" t="s">
        <v>3225</v>
      </c>
      <c r="C635" s="2">
        <v>2013</v>
      </c>
      <c r="D635" s="108">
        <v>838</v>
      </c>
    </row>
    <row r="636" spans="1:4" s="247" customFormat="1" ht="12.75" customHeight="1">
      <c r="A636" s="2">
        <f>A635+1</f>
        <v>72</v>
      </c>
      <c r="B636" s="1" t="s">
        <v>3223</v>
      </c>
      <c r="C636" s="2">
        <v>2014</v>
      </c>
      <c r="D636" s="108">
        <v>254</v>
      </c>
    </row>
    <row r="637" spans="1:4" s="647" customFormat="1" ht="12.75">
      <c r="A637" s="2">
        <v>12</v>
      </c>
      <c r="B637" s="1" t="s">
        <v>3585</v>
      </c>
      <c r="C637" s="2">
        <v>2015</v>
      </c>
      <c r="D637" s="108">
        <v>918.1</v>
      </c>
    </row>
    <row r="638" spans="1:4" s="247" customFormat="1" ht="12.75" customHeight="1">
      <c r="A638" s="2">
        <f>A636+1</f>
        <v>73</v>
      </c>
      <c r="B638" s="1" t="s">
        <v>3224</v>
      </c>
      <c r="C638" s="2">
        <v>2014</v>
      </c>
      <c r="D638" s="108">
        <v>392</v>
      </c>
    </row>
    <row r="639" spans="1:4" s="60" customFormat="1" ht="12.75" customHeight="1">
      <c r="A639" s="769" t="s">
        <v>2358</v>
      </c>
      <c r="B639" s="770"/>
      <c r="C639" s="771"/>
      <c r="D639" s="625">
        <f>SUM(D565:D638)</f>
        <v>210183.13999999993</v>
      </c>
    </row>
    <row r="640" spans="1:4" s="6" customFormat="1" ht="12.75">
      <c r="A640" s="716" t="s">
        <v>3177</v>
      </c>
      <c r="B640" s="716"/>
      <c r="C640" s="716"/>
      <c r="D640" s="722"/>
    </row>
    <row r="641" spans="1:4" s="6" customFormat="1" ht="12.75">
      <c r="A641" s="2">
        <v>1</v>
      </c>
      <c r="B641" s="1" t="s">
        <v>638</v>
      </c>
      <c r="C641" s="2">
        <v>2014</v>
      </c>
      <c r="D641" s="337">
        <v>3499.9</v>
      </c>
    </row>
    <row r="642" spans="1:4" s="6" customFormat="1" ht="12.75">
      <c r="A642" s="2">
        <v>2</v>
      </c>
      <c r="B642" s="1" t="s">
        <v>639</v>
      </c>
      <c r="C642" s="2">
        <v>2014</v>
      </c>
      <c r="D642" s="337">
        <v>6080</v>
      </c>
    </row>
    <row r="643" spans="1:4" s="6" customFormat="1" ht="12.75">
      <c r="A643" s="2">
        <v>3</v>
      </c>
      <c r="B643" s="1" t="s">
        <v>640</v>
      </c>
      <c r="C643" s="2" t="s">
        <v>641</v>
      </c>
      <c r="D643" s="337">
        <v>6150</v>
      </c>
    </row>
    <row r="644" spans="1:4" s="6" customFormat="1" ht="12.75">
      <c r="A644" s="2">
        <v>4</v>
      </c>
      <c r="B644" s="1" t="s">
        <v>3441</v>
      </c>
      <c r="C644" s="2">
        <v>2014</v>
      </c>
      <c r="D644" s="337">
        <v>389</v>
      </c>
    </row>
    <row r="645" spans="1:4" s="6" customFormat="1" ht="12.75">
      <c r="A645" s="2">
        <v>5</v>
      </c>
      <c r="B645" s="1" t="s">
        <v>3442</v>
      </c>
      <c r="C645" s="2">
        <v>2014</v>
      </c>
      <c r="D645" s="337">
        <v>3480</v>
      </c>
    </row>
    <row r="646" spans="1:4" s="219" customFormat="1" ht="12.75">
      <c r="A646" s="2">
        <v>6</v>
      </c>
      <c r="B646" s="1" t="s">
        <v>3443</v>
      </c>
      <c r="C646" s="2">
        <v>2014</v>
      </c>
      <c r="D646" s="108">
        <v>12000</v>
      </c>
    </row>
    <row r="647" spans="1:4" s="219" customFormat="1" ht="12.75">
      <c r="A647" s="2">
        <v>7</v>
      </c>
      <c r="B647" s="1" t="s">
        <v>3444</v>
      </c>
      <c r="C647" s="2">
        <v>2014</v>
      </c>
      <c r="D647" s="108">
        <v>1198.99</v>
      </c>
    </row>
    <row r="648" spans="1:4" s="219" customFormat="1" ht="12.75">
      <c r="A648" s="2">
        <v>8</v>
      </c>
      <c r="B648" s="1" t="s">
        <v>3445</v>
      </c>
      <c r="C648" s="2">
        <v>2013</v>
      </c>
      <c r="D648" s="108">
        <v>255</v>
      </c>
    </row>
    <row r="649" spans="1:4" s="219" customFormat="1" ht="12.75">
      <c r="A649" s="2">
        <v>9</v>
      </c>
      <c r="B649" s="1" t="s">
        <v>3446</v>
      </c>
      <c r="C649" s="2">
        <v>2015</v>
      </c>
      <c r="D649" s="108">
        <v>359</v>
      </c>
    </row>
    <row r="650" spans="1:4" s="219" customFormat="1" ht="12.75">
      <c r="A650" s="2">
        <v>10</v>
      </c>
      <c r="B650" s="330" t="s">
        <v>639</v>
      </c>
      <c r="C650" s="331">
        <v>2015</v>
      </c>
      <c r="D650" s="644">
        <v>4300</v>
      </c>
    </row>
    <row r="651" spans="1:4" s="219" customFormat="1" ht="12.75">
      <c r="A651" s="2">
        <v>11</v>
      </c>
      <c r="B651" s="1" t="s">
        <v>3538</v>
      </c>
      <c r="C651" s="2">
        <v>2015</v>
      </c>
      <c r="D651" s="108">
        <v>939</v>
      </c>
    </row>
    <row r="652" spans="1:4" s="219" customFormat="1" ht="12.75">
      <c r="A652" s="2">
        <v>12</v>
      </c>
      <c r="B652" s="1" t="s">
        <v>3539</v>
      </c>
      <c r="C652" s="2">
        <v>2016</v>
      </c>
      <c r="D652" s="108">
        <v>4070</v>
      </c>
    </row>
    <row r="653" spans="1:4" s="219" customFormat="1" ht="12.75">
      <c r="A653" s="2">
        <v>13</v>
      </c>
      <c r="B653" s="1" t="s">
        <v>4347</v>
      </c>
      <c r="C653" s="2">
        <v>2016</v>
      </c>
      <c r="D653" s="108">
        <v>1750</v>
      </c>
    </row>
    <row r="654" spans="1:4" s="219" customFormat="1" ht="12.75">
      <c r="A654" s="2">
        <v>14</v>
      </c>
      <c r="B654" s="1" t="s">
        <v>4348</v>
      </c>
      <c r="C654" s="2">
        <v>2016</v>
      </c>
      <c r="D654" s="108">
        <v>790</v>
      </c>
    </row>
    <row r="655" spans="1:4" s="219" customFormat="1" ht="12.75">
      <c r="A655" s="2">
        <v>15</v>
      </c>
      <c r="B655" s="1" t="s">
        <v>4348</v>
      </c>
      <c r="C655" s="2">
        <v>2016</v>
      </c>
      <c r="D655" s="108">
        <v>790</v>
      </c>
    </row>
    <row r="656" spans="1:4" s="219" customFormat="1" ht="12.75">
      <c r="A656" s="2">
        <v>16</v>
      </c>
      <c r="B656" s="1" t="s">
        <v>3863</v>
      </c>
      <c r="C656" s="2">
        <v>2017</v>
      </c>
      <c r="D656" s="108">
        <v>1170</v>
      </c>
    </row>
    <row r="657" spans="1:4" s="219" customFormat="1" ht="25.5">
      <c r="A657" s="2">
        <v>17</v>
      </c>
      <c r="B657" s="1" t="s">
        <v>4350</v>
      </c>
      <c r="C657" s="2">
        <v>2016</v>
      </c>
      <c r="D657" s="108">
        <v>12299</v>
      </c>
    </row>
    <row r="658" spans="1:4" s="219" customFormat="1" ht="12.75">
      <c r="A658" s="2">
        <v>18</v>
      </c>
      <c r="B658" s="414" t="s">
        <v>4349</v>
      </c>
      <c r="C658" s="320">
        <v>2017</v>
      </c>
      <c r="D658" s="337">
        <v>860</v>
      </c>
    </row>
    <row r="659" spans="1:4" s="60" customFormat="1" ht="12.75">
      <c r="A659" s="769" t="s">
        <v>2358</v>
      </c>
      <c r="B659" s="770"/>
      <c r="C659" s="771"/>
      <c r="D659" s="625">
        <f>SUM(D641:D658)</f>
        <v>60379.89</v>
      </c>
    </row>
    <row r="660" spans="1:4" s="6" customFormat="1" ht="12.75" customHeight="1">
      <c r="A660" s="722" t="s">
        <v>4020</v>
      </c>
      <c r="B660" s="723"/>
      <c r="C660" s="723"/>
      <c r="D660" s="723"/>
    </row>
    <row r="661" spans="1:4" s="6" customFormat="1" ht="12.75">
      <c r="A661" s="2">
        <v>1</v>
      </c>
      <c r="B661" s="124" t="s">
        <v>4021</v>
      </c>
      <c r="C661" s="123">
        <v>2013</v>
      </c>
      <c r="D661" s="125">
        <v>4999.95</v>
      </c>
    </row>
    <row r="662" spans="1:4" s="6" customFormat="1" ht="38.25">
      <c r="A662" s="2">
        <v>2</v>
      </c>
      <c r="B662" s="1" t="s">
        <v>4022</v>
      </c>
      <c r="C662" s="2">
        <v>2013</v>
      </c>
      <c r="D662" s="108">
        <v>59015.44</v>
      </c>
    </row>
    <row r="663" spans="1:4" s="6" customFormat="1" ht="12.75">
      <c r="A663" s="2">
        <v>3</v>
      </c>
      <c r="B663" s="1" t="s">
        <v>4023</v>
      </c>
      <c r="C663" s="2">
        <v>2014</v>
      </c>
      <c r="D663" s="108">
        <v>28706</v>
      </c>
    </row>
    <row r="664" spans="1:4" s="6" customFormat="1" ht="12.75">
      <c r="A664" s="2">
        <v>4</v>
      </c>
      <c r="B664" s="1" t="s">
        <v>4024</v>
      </c>
      <c r="C664" s="2">
        <v>2015</v>
      </c>
      <c r="D664" s="108">
        <v>7000</v>
      </c>
    </row>
    <row r="665" spans="1:4" s="6" customFormat="1" ht="12.75">
      <c r="A665" s="2">
        <v>5</v>
      </c>
      <c r="B665" s="124" t="s">
        <v>4021</v>
      </c>
      <c r="C665" s="2">
        <v>2016</v>
      </c>
      <c r="D665" s="108">
        <v>5148.78</v>
      </c>
    </row>
    <row r="666" spans="1:4" s="60" customFormat="1" ht="12.75">
      <c r="A666" s="769" t="s">
        <v>2358</v>
      </c>
      <c r="B666" s="770"/>
      <c r="C666" s="771"/>
      <c r="D666" s="623">
        <f>SUM(D661:D665)</f>
        <v>104870.17</v>
      </c>
    </row>
    <row r="667" spans="1:4" s="6" customFormat="1" ht="12.75" customHeight="1">
      <c r="A667" s="722" t="s">
        <v>3178</v>
      </c>
      <c r="B667" s="723"/>
      <c r="C667" s="723"/>
      <c r="D667" s="723"/>
    </row>
    <row r="668" spans="1:4" s="6" customFormat="1" ht="12.75">
      <c r="A668" s="123">
        <v>1</v>
      </c>
      <c r="B668" s="1" t="s">
        <v>234</v>
      </c>
      <c r="C668" s="2">
        <v>2013</v>
      </c>
      <c r="D668" s="108">
        <v>9240.65</v>
      </c>
    </row>
    <row r="669" spans="1:4" s="6" customFormat="1" ht="12.75">
      <c r="A669" s="123">
        <v>3</v>
      </c>
      <c r="B669" s="1" t="s">
        <v>307</v>
      </c>
      <c r="C669" s="2">
        <v>2013</v>
      </c>
      <c r="D669" s="108">
        <v>2226.3</v>
      </c>
    </row>
    <row r="670" spans="1:4" s="6" customFormat="1" ht="12.75">
      <c r="A670" s="123">
        <v>4</v>
      </c>
      <c r="B670" s="1" t="s">
        <v>3142</v>
      </c>
      <c r="C670" s="2">
        <v>2013</v>
      </c>
      <c r="D670" s="108">
        <v>299</v>
      </c>
    </row>
    <row r="671" spans="1:4" s="6" customFormat="1" ht="12.75">
      <c r="A671" s="123">
        <v>5</v>
      </c>
      <c r="B671" s="1" t="s">
        <v>233</v>
      </c>
      <c r="C671" s="2">
        <v>2015</v>
      </c>
      <c r="D671" s="108">
        <v>1257</v>
      </c>
    </row>
    <row r="672" spans="1:4" s="6" customFormat="1" ht="12.75">
      <c r="A672" s="123">
        <v>6</v>
      </c>
      <c r="B672" s="1" t="s">
        <v>527</v>
      </c>
      <c r="C672" s="2">
        <v>2015</v>
      </c>
      <c r="D672" s="108">
        <v>699</v>
      </c>
    </row>
    <row r="673" spans="1:4" s="6" customFormat="1" ht="12.75">
      <c r="A673" s="123">
        <v>7</v>
      </c>
      <c r="B673" s="1" t="s">
        <v>3870</v>
      </c>
      <c r="C673" s="2">
        <v>2015</v>
      </c>
      <c r="D673" s="108">
        <v>16800</v>
      </c>
    </row>
    <row r="674" spans="1:4" s="6" customFormat="1" ht="12.75">
      <c r="A674" s="123">
        <v>8</v>
      </c>
      <c r="B674" s="1" t="s">
        <v>233</v>
      </c>
      <c r="C674" s="2">
        <v>2015</v>
      </c>
      <c r="D674" s="108">
        <v>375.89</v>
      </c>
    </row>
    <row r="675" spans="1:4" s="6" customFormat="1" ht="12.75">
      <c r="A675" s="123">
        <v>9</v>
      </c>
      <c r="B675" s="1" t="s">
        <v>861</v>
      </c>
      <c r="C675" s="2">
        <v>2015</v>
      </c>
      <c r="D675" s="108">
        <v>811.8</v>
      </c>
    </row>
    <row r="676" spans="1:4" s="6" customFormat="1" ht="12.75">
      <c r="A676" s="123">
        <v>10</v>
      </c>
      <c r="B676" s="1" t="s">
        <v>4294</v>
      </c>
      <c r="C676" s="2">
        <v>2016</v>
      </c>
      <c r="D676" s="108">
        <v>4937.88</v>
      </c>
    </row>
    <row r="677" spans="1:4" s="6" customFormat="1" ht="12.75">
      <c r="A677" s="123">
        <v>11</v>
      </c>
      <c r="B677" s="1" t="s">
        <v>4295</v>
      </c>
      <c r="C677" s="2">
        <v>2017</v>
      </c>
      <c r="D677" s="108">
        <v>249</v>
      </c>
    </row>
    <row r="678" spans="1:4" s="6" customFormat="1" ht="12.75">
      <c r="A678" s="123">
        <v>12</v>
      </c>
      <c r="B678" s="1" t="s">
        <v>4296</v>
      </c>
      <c r="C678" s="2">
        <v>2017</v>
      </c>
      <c r="D678" s="108">
        <v>839</v>
      </c>
    </row>
    <row r="679" spans="1:4" s="6" customFormat="1" ht="12.75">
      <c r="A679" s="123">
        <v>13</v>
      </c>
      <c r="B679" s="1" t="s">
        <v>4297</v>
      </c>
      <c r="C679" s="2">
        <v>2017</v>
      </c>
      <c r="D679" s="108">
        <v>2798.99</v>
      </c>
    </row>
    <row r="680" spans="1:4" s="6" customFormat="1" ht="12.75">
      <c r="A680" s="123">
        <v>14</v>
      </c>
      <c r="B680" s="1" t="s">
        <v>4297</v>
      </c>
      <c r="C680" s="2">
        <v>2017</v>
      </c>
      <c r="D680" s="108">
        <v>2459</v>
      </c>
    </row>
    <row r="681" spans="1:4" s="60" customFormat="1" ht="12.75">
      <c r="A681" s="769" t="s">
        <v>2358</v>
      </c>
      <c r="B681" s="770"/>
      <c r="C681" s="771"/>
      <c r="D681" s="623">
        <f>SUM(D668:D680)</f>
        <v>42993.509999999995</v>
      </c>
    </row>
    <row r="682" spans="1:4" s="60" customFormat="1" ht="12.75" customHeight="1">
      <c r="A682" s="722" t="s">
        <v>3179</v>
      </c>
      <c r="B682" s="723"/>
      <c r="C682" s="723"/>
      <c r="D682" s="724"/>
    </row>
    <row r="683" spans="1:4" s="60" customFormat="1" ht="12.75">
      <c r="A683" s="328">
        <v>1</v>
      </c>
      <c r="B683" s="1" t="s">
        <v>3616</v>
      </c>
      <c r="C683" s="334">
        <v>2015</v>
      </c>
      <c r="D683" s="335">
        <v>20273.99</v>
      </c>
    </row>
    <row r="684" spans="1:4" s="60" customFormat="1" ht="12.75">
      <c r="A684" s="642"/>
      <c r="B684" s="1" t="s">
        <v>4320</v>
      </c>
      <c r="C684" s="334">
        <v>2016</v>
      </c>
      <c r="D684" s="335">
        <v>3809.97</v>
      </c>
    </row>
    <row r="685" spans="1:4" s="60" customFormat="1" ht="12.75">
      <c r="A685" s="324">
        <v>2</v>
      </c>
      <c r="B685" s="329" t="s">
        <v>3067</v>
      </c>
      <c r="C685" s="328">
        <v>2014</v>
      </c>
      <c r="D685" s="643">
        <v>726</v>
      </c>
    </row>
    <row r="686" spans="1:4" s="60" customFormat="1" ht="12.75">
      <c r="A686" s="328">
        <v>3</v>
      </c>
      <c r="B686" s="330" t="s">
        <v>3067</v>
      </c>
      <c r="C686" s="331">
        <v>2014</v>
      </c>
      <c r="D686" s="332">
        <v>1030</v>
      </c>
    </row>
    <row r="687" spans="1:4" s="60" customFormat="1" ht="12.75">
      <c r="A687" s="328">
        <v>4</v>
      </c>
      <c r="B687" s="333" t="s">
        <v>3067</v>
      </c>
      <c r="C687" s="334">
        <v>2014</v>
      </c>
      <c r="D687" s="335">
        <v>1300</v>
      </c>
    </row>
    <row r="688" spans="1:4" s="60" customFormat="1" ht="12.75">
      <c r="A688" s="324">
        <v>5</v>
      </c>
      <c r="B688" s="333" t="s">
        <v>3240</v>
      </c>
      <c r="C688" s="334">
        <v>2014</v>
      </c>
      <c r="D688" s="335">
        <v>2596</v>
      </c>
    </row>
    <row r="689" spans="1:4" s="60" customFormat="1" ht="12.75">
      <c r="A689" s="328">
        <v>6</v>
      </c>
      <c r="B689" s="333" t="s">
        <v>3067</v>
      </c>
      <c r="C689" s="334">
        <v>2014</v>
      </c>
      <c r="D689" s="335">
        <v>1416</v>
      </c>
    </row>
    <row r="690" spans="1:4" s="60" customFormat="1" ht="12.75">
      <c r="A690" s="324">
        <v>8</v>
      </c>
      <c r="B690" s="333" t="s">
        <v>3241</v>
      </c>
      <c r="C690" s="334">
        <v>2014</v>
      </c>
      <c r="D690" s="335">
        <v>720</v>
      </c>
    </row>
    <row r="691" spans="1:4" s="60" customFormat="1" ht="12.75">
      <c r="A691" s="328">
        <v>9</v>
      </c>
      <c r="B691" s="1" t="s">
        <v>3617</v>
      </c>
      <c r="C691" s="334">
        <v>2015</v>
      </c>
      <c r="D691" s="433">
        <v>10360.5</v>
      </c>
    </row>
    <row r="692" spans="1:4" s="60" customFormat="1" ht="12.75">
      <c r="A692" s="328">
        <v>10</v>
      </c>
      <c r="B692" s="414" t="s">
        <v>3618</v>
      </c>
      <c r="C692" s="334">
        <v>2015</v>
      </c>
      <c r="D692" s="433">
        <v>39211</v>
      </c>
    </row>
    <row r="693" spans="1:4" s="60" customFormat="1" ht="12.75">
      <c r="A693" s="324">
        <v>11</v>
      </c>
      <c r="B693" s="414" t="s">
        <v>3619</v>
      </c>
      <c r="C693" s="334">
        <v>2015</v>
      </c>
      <c r="D693" s="433">
        <v>2390</v>
      </c>
    </row>
    <row r="694" spans="1:4" s="60" customFormat="1" ht="12.75">
      <c r="A694" s="328">
        <v>12</v>
      </c>
      <c r="B694" s="414" t="s">
        <v>3620</v>
      </c>
      <c r="C694" s="334">
        <v>2015</v>
      </c>
      <c r="D694" s="433">
        <v>1670.34</v>
      </c>
    </row>
    <row r="695" spans="1:4" s="60" customFormat="1" ht="12.75">
      <c r="A695" s="324">
        <v>13</v>
      </c>
      <c r="B695" s="414" t="s">
        <v>3621</v>
      </c>
      <c r="C695" s="334">
        <v>2015</v>
      </c>
      <c r="D695" s="433">
        <v>3056</v>
      </c>
    </row>
    <row r="696" spans="1:4" s="60" customFormat="1" ht="12.75">
      <c r="A696" s="769" t="s">
        <v>2358</v>
      </c>
      <c r="B696" s="770"/>
      <c r="C696" s="771"/>
      <c r="D696" s="623">
        <f>SUM(D683:D695)</f>
        <v>88559.8</v>
      </c>
    </row>
    <row r="697" spans="1:4" s="6" customFormat="1" ht="12.75" customHeight="1">
      <c r="A697" s="722" t="s">
        <v>2089</v>
      </c>
      <c r="B697" s="723"/>
      <c r="C697" s="723"/>
      <c r="D697" s="723"/>
    </row>
    <row r="698" spans="1:4" s="6" customFormat="1" ht="12.75">
      <c r="A698" s="2">
        <v>1</v>
      </c>
      <c r="B698" s="1" t="s">
        <v>3488</v>
      </c>
      <c r="C698" s="2">
        <v>2013</v>
      </c>
      <c r="D698" s="108">
        <v>433</v>
      </c>
    </row>
    <row r="699" spans="1:4" s="6" customFormat="1" ht="12.75">
      <c r="A699" s="2">
        <f aca="true" t="shared" si="2" ref="A699:A726">A698+1</f>
        <v>2</v>
      </c>
      <c r="B699" s="1" t="s">
        <v>3489</v>
      </c>
      <c r="C699" s="2">
        <v>2013</v>
      </c>
      <c r="D699" s="108">
        <v>800</v>
      </c>
    </row>
    <row r="700" spans="1:4" s="6" customFormat="1" ht="12.75">
      <c r="A700" s="2">
        <f t="shared" si="2"/>
        <v>3</v>
      </c>
      <c r="B700" s="1" t="s">
        <v>3490</v>
      </c>
      <c r="C700" s="2">
        <v>2013</v>
      </c>
      <c r="D700" s="108">
        <v>809</v>
      </c>
    </row>
    <row r="701" spans="1:4" s="6" customFormat="1" ht="12.75">
      <c r="A701" s="2">
        <f t="shared" si="2"/>
        <v>4</v>
      </c>
      <c r="B701" s="1" t="s">
        <v>3491</v>
      </c>
      <c r="C701" s="2">
        <v>2013</v>
      </c>
      <c r="D701" s="108">
        <v>809</v>
      </c>
    </row>
    <row r="702" spans="1:4" s="6" customFormat="1" ht="12.75">
      <c r="A702" s="2">
        <f t="shared" si="2"/>
        <v>5</v>
      </c>
      <c r="B702" s="1" t="s">
        <v>3492</v>
      </c>
      <c r="C702" s="2">
        <v>2013</v>
      </c>
      <c r="D702" s="108">
        <v>1790</v>
      </c>
    </row>
    <row r="703" spans="1:4" s="6" customFormat="1" ht="12.75">
      <c r="A703" s="2">
        <f t="shared" si="2"/>
        <v>6</v>
      </c>
      <c r="B703" s="1" t="s">
        <v>3493</v>
      </c>
      <c r="C703" s="2">
        <v>2015</v>
      </c>
      <c r="D703" s="108">
        <v>8608.77</v>
      </c>
    </row>
    <row r="704" spans="1:4" s="6" customFormat="1" ht="12.75">
      <c r="A704" s="2">
        <f t="shared" si="2"/>
        <v>7</v>
      </c>
      <c r="B704" s="1" t="s">
        <v>3494</v>
      </c>
      <c r="C704" s="2">
        <v>2014</v>
      </c>
      <c r="D704" s="108">
        <v>489</v>
      </c>
    </row>
    <row r="705" spans="1:4" s="6" customFormat="1" ht="12.75">
      <c r="A705" s="2">
        <f t="shared" si="2"/>
        <v>8</v>
      </c>
      <c r="B705" s="1" t="s">
        <v>3495</v>
      </c>
      <c r="C705" s="2">
        <v>2014</v>
      </c>
      <c r="D705" s="108">
        <v>469</v>
      </c>
    </row>
    <row r="706" spans="1:4" s="6" customFormat="1" ht="12.75">
      <c r="A706" s="2">
        <f t="shared" si="2"/>
        <v>9</v>
      </c>
      <c r="B706" s="1" t="s">
        <v>3496</v>
      </c>
      <c r="C706" s="2">
        <v>2014</v>
      </c>
      <c r="D706" s="108">
        <v>379</v>
      </c>
    </row>
    <row r="707" spans="1:4" s="6" customFormat="1" ht="12.75">
      <c r="A707" s="2">
        <f>A706+1</f>
        <v>10</v>
      </c>
      <c r="B707" s="1" t="s">
        <v>2682</v>
      </c>
      <c r="C707" s="2">
        <v>2014</v>
      </c>
      <c r="D707" s="108">
        <v>1999</v>
      </c>
    </row>
    <row r="708" spans="1:4" s="6" customFormat="1" ht="12.75">
      <c r="A708" s="2">
        <f t="shared" si="2"/>
        <v>11</v>
      </c>
      <c r="B708" s="1" t="s">
        <v>3497</v>
      </c>
      <c r="C708" s="2">
        <v>2014</v>
      </c>
      <c r="D708" s="108">
        <v>1829</v>
      </c>
    </row>
    <row r="709" spans="1:4" s="6" customFormat="1" ht="12.75">
      <c r="A709" s="2">
        <f t="shared" si="2"/>
        <v>12</v>
      </c>
      <c r="B709" s="1" t="s">
        <v>3497</v>
      </c>
      <c r="C709" s="2">
        <v>2014</v>
      </c>
      <c r="D709" s="108">
        <v>1829</v>
      </c>
    </row>
    <row r="710" spans="1:4" s="6" customFormat="1" ht="12.75">
      <c r="A710" s="2">
        <f t="shared" si="2"/>
        <v>13</v>
      </c>
      <c r="B710" s="1" t="s">
        <v>2683</v>
      </c>
      <c r="C710" s="2">
        <v>2014</v>
      </c>
      <c r="D710" s="108">
        <v>369</v>
      </c>
    </row>
    <row r="711" spans="1:4" s="6" customFormat="1" ht="12.75">
      <c r="A711" s="2">
        <f t="shared" si="2"/>
        <v>14</v>
      </c>
      <c r="B711" s="1" t="s">
        <v>3498</v>
      </c>
      <c r="C711" s="2">
        <v>2014</v>
      </c>
      <c r="D711" s="108">
        <v>50</v>
      </c>
    </row>
    <row r="712" spans="1:4" s="6" customFormat="1" ht="12.75">
      <c r="A712" s="2">
        <f t="shared" si="2"/>
        <v>15</v>
      </c>
      <c r="B712" s="1" t="s">
        <v>3499</v>
      </c>
      <c r="C712" s="2">
        <v>2014</v>
      </c>
      <c r="D712" s="108">
        <v>469</v>
      </c>
    </row>
    <row r="713" spans="1:4" s="6" customFormat="1" ht="12.75">
      <c r="A713" s="2">
        <f t="shared" si="2"/>
        <v>16</v>
      </c>
      <c r="B713" s="1" t="s">
        <v>3500</v>
      </c>
      <c r="C713" s="2">
        <v>2014</v>
      </c>
      <c r="D713" s="108">
        <v>560</v>
      </c>
    </row>
    <row r="714" spans="1:4" s="6" customFormat="1" ht="12.75">
      <c r="A714" s="2">
        <f t="shared" si="2"/>
        <v>17</v>
      </c>
      <c r="B714" s="1" t="s">
        <v>3501</v>
      </c>
      <c r="C714" s="2">
        <v>2014</v>
      </c>
      <c r="D714" s="108">
        <v>799</v>
      </c>
    </row>
    <row r="715" spans="1:4" s="6" customFormat="1" ht="12.75">
      <c r="A715" s="2">
        <f t="shared" si="2"/>
        <v>18</v>
      </c>
      <c r="B715" s="1" t="s">
        <v>3502</v>
      </c>
      <c r="C715" s="2">
        <v>2015</v>
      </c>
      <c r="D715" s="108">
        <v>789</v>
      </c>
    </row>
    <row r="716" spans="1:4" s="6" customFormat="1" ht="12.75">
      <c r="A716" s="2">
        <f t="shared" si="2"/>
        <v>19</v>
      </c>
      <c r="B716" s="1" t="s">
        <v>2682</v>
      </c>
      <c r="C716" s="2">
        <v>2015</v>
      </c>
      <c r="D716" s="108">
        <v>3429</v>
      </c>
    </row>
    <row r="717" spans="1:4" s="6" customFormat="1" ht="12.75">
      <c r="A717" s="2">
        <f t="shared" si="2"/>
        <v>20</v>
      </c>
      <c r="B717" s="1" t="s">
        <v>4352</v>
      </c>
      <c r="C717" s="2">
        <v>2016</v>
      </c>
      <c r="D717" s="108">
        <v>699</v>
      </c>
    </row>
    <row r="718" spans="1:4" s="6" customFormat="1" ht="12.75">
      <c r="A718" s="2">
        <f t="shared" si="2"/>
        <v>21</v>
      </c>
      <c r="B718" s="1" t="s">
        <v>4369</v>
      </c>
      <c r="C718" s="2">
        <v>2016</v>
      </c>
      <c r="D718" s="108">
        <v>1500</v>
      </c>
    </row>
    <row r="719" spans="1:4" s="6" customFormat="1" ht="12.75">
      <c r="A719" s="2">
        <f t="shared" si="2"/>
        <v>22</v>
      </c>
      <c r="B719" s="1" t="s">
        <v>4353</v>
      </c>
      <c r="C719" s="2">
        <v>2016</v>
      </c>
      <c r="D719" s="108">
        <v>8608.77</v>
      </c>
    </row>
    <row r="720" spans="1:4" s="6" customFormat="1" ht="12.75">
      <c r="A720" s="2">
        <f t="shared" si="2"/>
        <v>23</v>
      </c>
      <c r="B720" s="1" t="s">
        <v>4354</v>
      </c>
      <c r="C720" s="2">
        <v>2016</v>
      </c>
      <c r="D720" s="108">
        <v>629</v>
      </c>
    </row>
    <row r="721" spans="1:4" s="6" customFormat="1" ht="12.75">
      <c r="A721" s="2">
        <f t="shared" si="2"/>
        <v>24</v>
      </c>
      <c r="B721" s="1" t="s">
        <v>4355</v>
      </c>
      <c r="C721" s="2">
        <v>2016</v>
      </c>
      <c r="D721" s="108">
        <v>859</v>
      </c>
    </row>
    <row r="722" spans="1:4" s="6" customFormat="1" ht="12.75">
      <c r="A722" s="2">
        <f t="shared" si="2"/>
        <v>25</v>
      </c>
      <c r="B722" s="1" t="s">
        <v>4356</v>
      </c>
      <c r="C722" s="2">
        <v>2016</v>
      </c>
      <c r="D722" s="108">
        <v>10285.26</v>
      </c>
    </row>
    <row r="723" spans="1:4" s="6" customFormat="1" ht="12.75">
      <c r="A723" s="2">
        <f t="shared" si="2"/>
        <v>26</v>
      </c>
      <c r="B723" s="1" t="s">
        <v>4356</v>
      </c>
      <c r="C723" s="2">
        <v>2016</v>
      </c>
      <c r="D723" s="108">
        <v>10285.26</v>
      </c>
    </row>
    <row r="724" spans="1:4" s="6" customFormat="1" ht="12.75">
      <c r="A724" s="2">
        <f t="shared" si="2"/>
        <v>27</v>
      </c>
      <c r="B724" s="1" t="s">
        <v>4357</v>
      </c>
      <c r="C724" s="2">
        <v>2017</v>
      </c>
      <c r="D724" s="108">
        <v>7626</v>
      </c>
    </row>
    <row r="725" spans="1:4" s="6" customFormat="1" ht="12.75">
      <c r="A725" s="2">
        <f t="shared" si="2"/>
        <v>28</v>
      </c>
      <c r="B725" s="1" t="s">
        <v>4358</v>
      </c>
      <c r="C725" s="2">
        <v>2017</v>
      </c>
      <c r="D725" s="108">
        <v>780</v>
      </c>
    </row>
    <row r="726" spans="1:4" s="6" customFormat="1" ht="12.75">
      <c r="A726" s="2">
        <f t="shared" si="2"/>
        <v>29</v>
      </c>
      <c r="B726" s="1" t="s">
        <v>4359</v>
      </c>
      <c r="C726" s="2">
        <v>2017</v>
      </c>
      <c r="D726" s="108">
        <v>3199</v>
      </c>
    </row>
    <row r="727" spans="1:4" s="60" customFormat="1" ht="12.75">
      <c r="A727" s="769" t="s">
        <v>2358</v>
      </c>
      <c r="B727" s="770"/>
      <c r="C727" s="771"/>
      <c r="D727" s="623">
        <f>SUM(D698:D726)</f>
        <v>71180.06</v>
      </c>
    </row>
    <row r="728" spans="1:4" s="6" customFormat="1" ht="12.75" customHeight="1">
      <c r="A728" s="722" t="s">
        <v>401</v>
      </c>
      <c r="B728" s="723"/>
      <c r="C728" s="723"/>
      <c r="D728" s="723"/>
    </row>
    <row r="729" spans="1:4" s="6" customFormat="1" ht="12.75" customHeight="1">
      <c r="A729" s="2">
        <v>1</v>
      </c>
      <c r="B729" s="10" t="s">
        <v>3249</v>
      </c>
      <c r="C729" s="2">
        <v>2015</v>
      </c>
      <c r="D729" s="387">
        <v>579</v>
      </c>
    </row>
    <row r="730" spans="1:4" s="6" customFormat="1" ht="12.75" customHeight="1">
      <c r="A730" s="2">
        <v>2</v>
      </c>
      <c r="B730" s="10" t="s">
        <v>3840</v>
      </c>
      <c r="C730" s="2">
        <v>2016</v>
      </c>
      <c r="D730" s="387">
        <v>609</v>
      </c>
    </row>
    <row r="731" spans="1:4" s="6" customFormat="1" ht="12.75">
      <c r="A731" s="2">
        <v>3</v>
      </c>
      <c r="B731" s="365" t="s">
        <v>4250</v>
      </c>
      <c r="C731" s="135">
        <v>2016</v>
      </c>
      <c r="D731" s="337">
        <v>669</v>
      </c>
    </row>
    <row r="732" spans="1:4" s="6" customFormat="1" ht="12.75">
      <c r="A732" s="2">
        <v>4</v>
      </c>
      <c r="B732" s="365" t="s">
        <v>4251</v>
      </c>
      <c r="C732" s="135">
        <v>2016</v>
      </c>
      <c r="D732" s="337">
        <v>450</v>
      </c>
    </row>
    <row r="733" spans="1:4" s="6" customFormat="1" ht="12.75">
      <c r="A733" s="2">
        <v>5</v>
      </c>
      <c r="B733" s="365" t="s">
        <v>4252</v>
      </c>
      <c r="C733" s="135">
        <v>2017</v>
      </c>
      <c r="D733" s="337">
        <v>333.95</v>
      </c>
    </row>
    <row r="734" spans="1:4" s="60" customFormat="1" ht="12.75">
      <c r="A734" s="769" t="s">
        <v>2358</v>
      </c>
      <c r="B734" s="770"/>
      <c r="C734" s="771"/>
      <c r="D734" s="623">
        <f>SUM(D729:D733)</f>
        <v>2640.95</v>
      </c>
    </row>
    <row r="735" spans="1:4" s="6" customFormat="1" ht="12.75" customHeight="1">
      <c r="A735" s="722" t="s">
        <v>4</v>
      </c>
      <c r="B735" s="723"/>
      <c r="C735" s="723"/>
      <c r="D735" s="723"/>
    </row>
    <row r="736" spans="1:4" s="305" customFormat="1" ht="12.75">
      <c r="A736" s="2">
        <v>1</v>
      </c>
      <c r="B736" s="329" t="s">
        <v>3145</v>
      </c>
      <c r="C736" s="328">
        <v>2013</v>
      </c>
      <c r="D736" s="351">
        <v>904</v>
      </c>
    </row>
    <row r="737" spans="1:4" s="305" customFormat="1" ht="12.75">
      <c r="A737" s="2">
        <v>2</v>
      </c>
      <c r="B737" s="329" t="s">
        <v>3145</v>
      </c>
      <c r="C737" s="328">
        <v>2013</v>
      </c>
      <c r="D737" s="351">
        <v>850</v>
      </c>
    </row>
    <row r="738" spans="1:4" s="305" customFormat="1" ht="12.75">
      <c r="A738" s="2">
        <v>3</v>
      </c>
      <c r="B738" s="325" t="s">
        <v>3337</v>
      </c>
      <c r="C738" s="324">
        <v>2014</v>
      </c>
      <c r="D738" s="352">
        <v>979</v>
      </c>
    </row>
    <row r="739" spans="1:4" s="305" customFormat="1" ht="12.75">
      <c r="A739" s="2">
        <v>4</v>
      </c>
      <c r="B739" s="325" t="s">
        <v>3338</v>
      </c>
      <c r="C739" s="324">
        <v>2014</v>
      </c>
      <c r="D739" s="352">
        <v>5582</v>
      </c>
    </row>
    <row r="740" spans="1:4" s="305" customFormat="1" ht="12.75">
      <c r="A740" s="2">
        <v>5</v>
      </c>
      <c r="B740" s="325" t="s">
        <v>3339</v>
      </c>
      <c r="C740" s="324">
        <v>2015</v>
      </c>
      <c r="D740" s="352">
        <v>39900</v>
      </c>
    </row>
    <row r="741" spans="1:4" s="305" customFormat="1" ht="12.75">
      <c r="A741" s="2">
        <v>6</v>
      </c>
      <c r="B741" s="325" t="s">
        <v>3600</v>
      </c>
      <c r="C741" s="324">
        <v>2015</v>
      </c>
      <c r="D741" s="425">
        <v>989</v>
      </c>
    </row>
    <row r="742" spans="1:4" s="305" customFormat="1" ht="12.75">
      <c r="A742" s="2">
        <v>7</v>
      </c>
      <c r="B742" s="325" t="s">
        <v>3600</v>
      </c>
      <c r="C742" s="324">
        <v>2015</v>
      </c>
      <c r="D742" s="425">
        <v>989</v>
      </c>
    </row>
    <row r="743" spans="1:4" s="305" customFormat="1" ht="12.75">
      <c r="A743" s="2">
        <v>8</v>
      </c>
      <c r="B743" s="325" t="s">
        <v>3600</v>
      </c>
      <c r="C743" s="324">
        <v>2015</v>
      </c>
      <c r="D743" s="425">
        <v>989</v>
      </c>
    </row>
    <row r="744" spans="1:4" s="305" customFormat="1" ht="12.75">
      <c r="A744" s="2">
        <v>9</v>
      </c>
      <c r="B744" s="325" t="s">
        <v>3600</v>
      </c>
      <c r="C744" s="324">
        <v>2015</v>
      </c>
      <c r="D744" s="425">
        <v>989</v>
      </c>
    </row>
    <row r="745" spans="1:4" s="305" customFormat="1" ht="12.75">
      <c r="A745" s="2">
        <v>10</v>
      </c>
      <c r="B745" s="325" t="s">
        <v>3601</v>
      </c>
      <c r="C745" s="324">
        <v>2016</v>
      </c>
      <c r="D745" s="425">
        <v>1616</v>
      </c>
    </row>
    <row r="746" spans="1:4" s="60" customFormat="1" ht="12.75">
      <c r="A746" s="769" t="s">
        <v>2358</v>
      </c>
      <c r="B746" s="770"/>
      <c r="C746" s="771"/>
      <c r="D746" s="623">
        <f>SUM(D736:D745)</f>
        <v>53787</v>
      </c>
    </row>
    <row r="747" spans="1:4" s="6" customFormat="1" ht="12.75" customHeight="1">
      <c r="A747" s="722" t="s">
        <v>3069</v>
      </c>
      <c r="B747" s="723"/>
      <c r="C747" s="723"/>
      <c r="D747" s="723"/>
    </row>
    <row r="748" spans="1:4" s="6" customFormat="1" ht="12.75">
      <c r="A748" s="2">
        <v>1</v>
      </c>
      <c r="B748" s="124" t="s">
        <v>4111</v>
      </c>
      <c r="C748" s="123">
        <v>2014</v>
      </c>
      <c r="D748" s="125">
        <v>510</v>
      </c>
    </row>
    <row r="749" spans="1:4" s="6" customFormat="1" ht="12.75">
      <c r="A749" s="2">
        <v>2</v>
      </c>
      <c r="B749" s="124" t="s">
        <v>4112</v>
      </c>
      <c r="C749" s="123">
        <v>2013</v>
      </c>
      <c r="D749" s="125">
        <v>483</v>
      </c>
    </row>
    <row r="750" spans="1:4" s="6" customFormat="1" ht="12.75">
      <c r="A750" s="2">
        <v>3</v>
      </c>
      <c r="B750" s="124" t="s">
        <v>4113</v>
      </c>
      <c r="C750" s="123">
        <v>2013</v>
      </c>
      <c r="D750" s="125">
        <v>308</v>
      </c>
    </row>
    <row r="751" spans="1:4" s="6" customFormat="1" ht="12.75">
      <c r="A751" s="2">
        <v>4</v>
      </c>
      <c r="B751" s="124" t="s">
        <v>196</v>
      </c>
      <c r="C751" s="123">
        <v>2013</v>
      </c>
      <c r="D751" s="125">
        <v>1115</v>
      </c>
    </row>
    <row r="752" spans="1:4" s="6" customFormat="1" ht="12.75">
      <c r="A752" s="2">
        <v>5</v>
      </c>
      <c r="B752" s="124" t="s">
        <v>197</v>
      </c>
      <c r="C752" s="123">
        <v>2013</v>
      </c>
      <c r="D752" s="125">
        <v>283</v>
      </c>
    </row>
    <row r="753" spans="1:4" s="6" customFormat="1" ht="12.75">
      <c r="A753" s="2">
        <v>6</v>
      </c>
      <c r="B753" s="124" t="s">
        <v>4114</v>
      </c>
      <c r="C753" s="123">
        <v>2014</v>
      </c>
      <c r="D753" s="125">
        <v>627</v>
      </c>
    </row>
    <row r="754" spans="1:4" s="6" customFormat="1" ht="12.75">
      <c r="A754" s="2">
        <v>7</v>
      </c>
      <c r="B754" s="1" t="s">
        <v>4115</v>
      </c>
      <c r="C754" s="2">
        <v>2015</v>
      </c>
      <c r="D754" s="108">
        <v>539</v>
      </c>
    </row>
    <row r="755" spans="1:4" s="6" customFormat="1" ht="12.75">
      <c r="A755" s="2">
        <v>8</v>
      </c>
      <c r="B755" s="124" t="s">
        <v>4116</v>
      </c>
      <c r="C755" s="123">
        <v>2014</v>
      </c>
      <c r="D755" s="125">
        <v>1951</v>
      </c>
    </row>
    <row r="756" spans="1:4" s="6" customFormat="1" ht="12.75">
      <c r="A756" s="2">
        <v>9</v>
      </c>
      <c r="B756" s="1" t="s">
        <v>4117</v>
      </c>
      <c r="C756" s="2">
        <v>2014</v>
      </c>
      <c r="D756" s="108">
        <v>10360</v>
      </c>
    </row>
    <row r="757" spans="1:4" s="6" customFormat="1" ht="12.75">
      <c r="A757" s="2">
        <v>10</v>
      </c>
      <c r="B757" s="1" t="s">
        <v>3324</v>
      </c>
      <c r="C757" s="2">
        <v>2015</v>
      </c>
      <c r="D757" s="108">
        <v>3870</v>
      </c>
    </row>
    <row r="758" spans="1:4" s="6" customFormat="1" ht="12.75">
      <c r="A758" s="2">
        <v>11</v>
      </c>
      <c r="B758" s="124" t="s">
        <v>4118</v>
      </c>
      <c r="C758" s="123">
        <v>2016</v>
      </c>
      <c r="D758" s="125">
        <v>14671.46</v>
      </c>
    </row>
    <row r="759" spans="1:4" s="6" customFormat="1" ht="12.75">
      <c r="A759" s="2">
        <v>12</v>
      </c>
      <c r="B759" s="124" t="s">
        <v>4119</v>
      </c>
      <c r="C759" s="123">
        <v>2017</v>
      </c>
      <c r="D759" s="125">
        <v>850</v>
      </c>
    </row>
    <row r="760" spans="1:4" s="6" customFormat="1" ht="12.75">
      <c r="A760" s="2">
        <v>13</v>
      </c>
      <c r="B760" s="124" t="s">
        <v>4120</v>
      </c>
      <c r="C760" s="123">
        <v>2017</v>
      </c>
      <c r="D760" s="125">
        <v>1857</v>
      </c>
    </row>
    <row r="761" spans="1:4" s="6" customFormat="1" ht="12.75">
      <c r="A761" s="2">
        <v>14</v>
      </c>
      <c r="B761" s="124" t="s">
        <v>1948</v>
      </c>
      <c r="C761" s="123">
        <v>2014</v>
      </c>
      <c r="D761" s="125">
        <v>7247.51</v>
      </c>
    </row>
    <row r="762" spans="1:4" s="6" customFormat="1" ht="12.75">
      <c r="A762" s="2">
        <v>15</v>
      </c>
      <c r="B762" s="124" t="s">
        <v>4121</v>
      </c>
      <c r="C762" s="123">
        <v>2016</v>
      </c>
      <c r="D762" s="125">
        <v>1030.08</v>
      </c>
    </row>
    <row r="763" spans="1:4" s="6" customFormat="1" ht="12.75">
      <c r="A763" s="2">
        <v>16</v>
      </c>
      <c r="B763" s="124" t="s">
        <v>4122</v>
      </c>
      <c r="C763" s="123">
        <v>2013</v>
      </c>
      <c r="D763" s="125">
        <v>315</v>
      </c>
    </row>
    <row r="764" spans="1:4" s="6" customFormat="1" ht="12.75">
      <c r="A764" s="2">
        <v>17</v>
      </c>
      <c r="B764" s="124" t="s">
        <v>2112</v>
      </c>
      <c r="C764" s="123">
        <v>2013</v>
      </c>
      <c r="D764" s="125">
        <v>1250</v>
      </c>
    </row>
    <row r="765" spans="1:4" s="6" customFormat="1" ht="12.75">
      <c r="A765" s="2">
        <v>19</v>
      </c>
      <c r="B765" s="124" t="s">
        <v>4123</v>
      </c>
      <c r="C765" s="123">
        <v>2016</v>
      </c>
      <c r="D765" s="125">
        <v>10700</v>
      </c>
    </row>
    <row r="766" spans="1:4" s="6" customFormat="1" ht="12.75">
      <c r="A766" s="2">
        <v>20</v>
      </c>
      <c r="B766" s="124" t="s">
        <v>2113</v>
      </c>
      <c r="C766" s="123">
        <v>2013</v>
      </c>
      <c r="D766" s="125">
        <v>900</v>
      </c>
    </row>
    <row r="767" spans="1:4" s="182" customFormat="1" ht="12.75">
      <c r="A767" s="2">
        <v>21</v>
      </c>
      <c r="B767" s="124" t="s">
        <v>4124</v>
      </c>
      <c r="C767" s="123">
        <v>2013</v>
      </c>
      <c r="D767" s="125">
        <v>738</v>
      </c>
    </row>
    <row r="768" spans="1:4" s="6" customFormat="1" ht="12.75">
      <c r="A768" s="2">
        <v>22</v>
      </c>
      <c r="B768" s="124" t="s">
        <v>2115</v>
      </c>
      <c r="C768" s="123">
        <v>2013</v>
      </c>
      <c r="D768" s="125">
        <v>14760</v>
      </c>
    </row>
    <row r="769" spans="1:4" s="6" customFormat="1" ht="12.75">
      <c r="A769" s="2">
        <v>23</v>
      </c>
      <c r="B769" s="124" t="s">
        <v>2116</v>
      </c>
      <c r="C769" s="123">
        <v>2013</v>
      </c>
      <c r="D769" s="125">
        <v>2460</v>
      </c>
    </row>
    <row r="770" spans="1:4" s="6" customFormat="1" ht="12.75">
      <c r="A770" s="2">
        <v>24</v>
      </c>
      <c r="B770" s="124" t="s">
        <v>3325</v>
      </c>
      <c r="C770" s="123">
        <v>2014</v>
      </c>
      <c r="D770" s="125">
        <v>1565</v>
      </c>
    </row>
    <row r="771" spans="1:4" s="6" customFormat="1" ht="12.75">
      <c r="A771" s="2">
        <v>25</v>
      </c>
      <c r="B771" s="124" t="s">
        <v>3326</v>
      </c>
      <c r="C771" s="123">
        <v>2015</v>
      </c>
      <c r="D771" s="125">
        <v>2000</v>
      </c>
    </row>
    <row r="772" spans="1:4" s="6" customFormat="1" ht="12.75">
      <c r="A772" s="2">
        <v>27</v>
      </c>
      <c r="B772" s="1" t="s">
        <v>3327</v>
      </c>
      <c r="C772" s="2">
        <v>2014</v>
      </c>
      <c r="D772" s="108">
        <v>365</v>
      </c>
    </row>
    <row r="773" spans="1:4" s="6" customFormat="1" ht="12.75">
      <c r="A773" s="2">
        <v>28</v>
      </c>
      <c r="B773" s="1" t="s">
        <v>3328</v>
      </c>
      <c r="C773" s="2">
        <v>2015</v>
      </c>
      <c r="D773" s="108">
        <v>700</v>
      </c>
    </row>
    <row r="774" spans="1:4" s="6" customFormat="1" ht="12.75">
      <c r="A774" s="2">
        <v>29</v>
      </c>
      <c r="B774" s="124" t="s">
        <v>3329</v>
      </c>
      <c r="C774" s="123">
        <v>2015</v>
      </c>
      <c r="D774" s="125">
        <v>2250</v>
      </c>
    </row>
    <row r="775" spans="1:4" s="6" customFormat="1" ht="12.75">
      <c r="A775" s="2">
        <v>30</v>
      </c>
      <c r="B775" s="124" t="s">
        <v>4125</v>
      </c>
      <c r="C775" s="123">
        <v>2015</v>
      </c>
      <c r="D775" s="125">
        <v>3560</v>
      </c>
    </row>
    <row r="776" spans="1:4" s="6" customFormat="1" ht="12.75">
      <c r="A776" s="2">
        <v>31</v>
      </c>
      <c r="B776" s="124" t="s">
        <v>4126</v>
      </c>
      <c r="C776" s="123">
        <v>2016</v>
      </c>
      <c r="D776" s="125">
        <v>308.17</v>
      </c>
    </row>
    <row r="777" spans="1:4" s="6" customFormat="1" ht="12.75">
      <c r="A777" s="2">
        <v>32</v>
      </c>
      <c r="B777" s="124" t="s">
        <v>4127</v>
      </c>
      <c r="C777" s="123">
        <v>2017</v>
      </c>
      <c r="D777" s="125">
        <v>4642.28</v>
      </c>
    </row>
    <row r="778" spans="1:4" s="6" customFormat="1" ht="12.75">
      <c r="A778" s="2">
        <v>34</v>
      </c>
      <c r="B778" s="124" t="s">
        <v>2117</v>
      </c>
      <c r="C778" s="123">
        <v>2013</v>
      </c>
      <c r="D778" s="125">
        <v>368</v>
      </c>
    </row>
    <row r="779" spans="1:4" s="6" customFormat="1" ht="12.75">
      <c r="A779" s="2">
        <v>35</v>
      </c>
      <c r="B779" s="124" t="s">
        <v>2118</v>
      </c>
      <c r="C779" s="123">
        <v>2013</v>
      </c>
      <c r="D779" s="125">
        <v>529</v>
      </c>
    </row>
    <row r="780" spans="1:4" s="6" customFormat="1" ht="12.75">
      <c r="A780" s="2">
        <v>36</v>
      </c>
      <c r="B780" s="124" t="s">
        <v>4128</v>
      </c>
      <c r="C780" s="123">
        <v>2016</v>
      </c>
      <c r="D780" s="125">
        <v>3220</v>
      </c>
    </row>
    <row r="781" spans="1:4" s="6" customFormat="1" ht="12.75">
      <c r="A781" s="2">
        <v>37</v>
      </c>
      <c r="B781" s="124" t="s">
        <v>4129</v>
      </c>
      <c r="C781" s="123">
        <v>2016</v>
      </c>
      <c r="D781" s="125">
        <v>20900</v>
      </c>
    </row>
    <row r="782" spans="1:4" s="6" customFormat="1" ht="12.75">
      <c r="A782" s="2">
        <v>38</v>
      </c>
      <c r="B782" s="124" t="s">
        <v>4130</v>
      </c>
      <c r="C782" s="123">
        <v>2016</v>
      </c>
      <c r="D782" s="125">
        <v>3220</v>
      </c>
    </row>
    <row r="783" spans="1:4" s="6" customFormat="1" ht="12.75">
      <c r="A783" s="2">
        <v>39</v>
      </c>
      <c r="B783" s="124" t="s">
        <v>4131</v>
      </c>
      <c r="C783" s="123">
        <v>2014</v>
      </c>
      <c r="D783" s="125">
        <v>1565</v>
      </c>
    </row>
    <row r="784" spans="1:4" s="6" customFormat="1" ht="12.75">
      <c r="A784" s="2">
        <v>40</v>
      </c>
      <c r="B784" s="124" t="s">
        <v>4132</v>
      </c>
      <c r="C784" s="123">
        <v>2017</v>
      </c>
      <c r="D784" s="125">
        <v>1200</v>
      </c>
    </row>
    <row r="785" spans="1:4" s="6" customFormat="1" ht="12.75">
      <c r="A785" s="2">
        <v>41</v>
      </c>
      <c r="B785" s="124" t="s">
        <v>4133</v>
      </c>
      <c r="C785" s="123">
        <v>2017</v>
      </c>
      <c r="D785" s="125">
        <v>14586</v>
      </c>
    </row>
    <row r="786" spans="1:4" s="6" customFormat="1" ht="12.75">
      <c r="A786" s="2">
        <v>42</v>
      </c>
      <c r="B786" s="124" t="s">
        <v>4134</v>
      </c>
      <c r="C786" s="123">
        <v>2017</v>
      </c>
      <c r="D786" s="125">
        <v>2321.13</v>
      </c>
    </row>
    <row r="787" spans="1:4" s="60" customFormat="1" ht="12.75">
      <c r="A787" s="769" t="s">
        <v>2358</v>
      </c>
      <c r="B787" s="770"/>
      <c r="C787" s="771"/>
      <c r="D787" s="623">
        <f>SUM(D748:D786)</f>
        <v>140124.63</v>
      </c>
    </row>
    <row r="788" spans="1:4" s="6" customFormat="1" ht="12.75" customHeight="1">
      <c r="A788" s="722" t="s">
        <v>3070</v>
      </c>
      <c r="B788" s="723"/>
      <c r="C788" s="723"/>
      <c r="D788" s="723"/>
    </row>
    <row r="789" spans="1:4" s="305" customFormat="1" ht="12.75">
      <c r="A789" s="2">
        <v>1</v>
      </c>
      <c r="B789" s="1" t="s">
        <v>554</v>
      </c>
      <c r="C789" s="2">
        <v>2013</v>
      </c>
      <c r="D789" s="337">
        <v>508</v>
      </c>
    </row>
    <row r="790" spans="1:4" s="305" customFormat="1" ht="12.75">
      <c r="A790" s="2">
        <v>2</v>
      </c>
      <c r="B790" s="1" t="s">
        <v>554</v>
      </c>
      <c r="C790" s="2">
        <v>2013</v>
      </c>
      <c r="D790" s="337">
        <v>508</v>
      </c>
    </row>
    <row r="791" spans="1:4" s="305" customFormat="1" ht="12.75">
      <c r="A791" s="2">
        <v>3</v>
      </c>
      <c r="B791" s="1" t="s">
        <v>554</v>
      </c>
      <c r="C791" s="2">
        <v>2013</v>
      </c>
      <c r="D791" s="337">
        <v>507</v>
      </c>
    </row>
    <row r="792" spans="1:4" s="305" customFormat="1" ht="12.75">
      <c r="A792" s="2">
        <v>2</v>
      </c>
      <c r="B792" s="1" t="s">
        <v>3403</v>
      </c>
      <c r="C792" s="2">
        <v>2014</v>
      </c>
      <c r="D792" s="337">
        <v>3646.95</v>
      </c>
    </row>
    <row r="793" spans="1:4" s="305" customFormat="1" ht="12.75">
      <c r="A793" s="2">
        <v>3</v>
      </c>
      <c r="B793" s="1" t="s">
        <v>3899</v>
      </c>
      <c r="C793" s="2">
        <v>2014</v>
      </c>
      <c r="D793" s="337">
        <v>4138.82</v>
      </c>
    </row>
    <row r="794" spans="1:4" s="305" customFormat="1" ht="12.75">
      <c r="A794" s="2">
        <v>4</v>
      </c>
      <c r="B794" s="1" t="s">
        <v>3899</v>
      </c>
      <c r="C794" s="2">
        <v>2014</v>
      </c>
      <c r="D794" s="337">
        <v>12693.94</v>
      </c>
    </row>
    <row r="795" spans="1:4" s="305" customFormat="1" ht="12.75">
      <c r="A795" s="2">
        <v>5</v>
      </c>
      <c r="B795" s="1" t="s">
        <v>3900</v>
      </c>
      <c r="C795" s="2">
        <v>2014</v>
      </c>
      <c r="D795" s="337">
        <v>1500</v>
      </c>
    </row>
    <row r="796" spans="1:4" s="305" customFormat="1" ht="12.75">
      <c r="A796" s="2">
        <v>6</v>
      </c>
      <c r="B796" s="124" t="s">
        <v>3901</v>
      </c>
      <c r="C796" s="2">
        <v>2014</v>
      </c>
      <c r="D796" s="108">
        <v>1500</v>
      </c>
    </row>
    <row r="797" spans="1:4" s="305" customFormat="1" ht="12.75">
      <c r="A797" s="2">
        <v>7</v>
      </c>
      <c r="B797" s="124" t="s">
        <v>3902</v>
      </c>
      <c r="C797" s="2">
        <v>2014</v>
      </c>
      <c r="D797" s="108">
        <v>1500</v>
      </c>
    </row>
    <row r="798" spans="1:4" s="305" customFormat="1" ht="15" customHeight="1">
      <c r="A798" s="2">
        <v>8</v>
      </c>
      <c r="B798" s="124" t="s">
        <v>3903</v>
      </c>
      <c r="C798" s="123">
        <v>2014</v>
      </c>
      <c r="D798" s="108">
        <v>1052.86</v>
      </c>
    </row>
    <row r="799" spans="1:4" s="305" customFormat="1" ht="12.75">
      <c r="A799" s="2">
        <v>9</v>
      </c>
      <c r="B799" s="124" t="s">
        <v>3904</v>
      </c>
      <c r="C799" s="123">
        <v>2014</v>
      </c>
      <c r="D799" s="108">
        <v>1052.86</v>
      </c>
    </row>
    <row r="800" spans="1:4" s="305" customFormat="1" ht="12.75">
      <c r="A800" s="2">
        <v>10</v>
      </c>
      <c r="B800" s="124" t="s">
        <v>3905</v>
      </c>
      <c r="C800" s="123">
        <v>2014</v>
      </c>
      <c r="D800" s="108">
        <v>1052.86</v>
      </c>
    </row>
    <row r="801" spans="1:4" s="305" customFormat="1" ht="12.75">
      <c r="A801" s="2">
        <v>11</v>
      </c>
      <c r="B801" s="124" t="s">
        <v>3906</v>
      </c>
      <c r="C801" s="123">
        <v>2014</v>
      </c>
      <c r="D801" s="108">
        <v>1052.86</v>
      </c>
    </row>
    <row r="802" spans="1:4" s="305" customFormat="1" ht="12.75">
      <c r="A802" s="2">
        <v>12</v>
      </c>
      <c r="B802" s="124" t="s">
        <v>3907</v>
      </c>
      <c r="C802" s="123">
        <v>2014</v>
      </c>
      <c r="D802" s="108">
        <v>1052.86</v>
      </c>
    </row>
    <row r="803" spans="1:4" s="305" customFormat="1" ht="12.75">
      <c r="A803" s="2">
        <v>13</v>
      </c>
      <c r="B803" s="124" t="s">
        <v>3908</v>
      </c>
      <c r="C803" s="123">
        <v>2014</v>
      </c>
      <c r="D803" s="108">
        <v>1052.86</v>
      </c>
    </row>
    <row r="804" spans="1:4" s="305" customFormat="1" ht="12.75">
      <c r="A804" s="2">
        <v>14</v>
      </c>
      <c r="B804" s="124" t="s">
        <v>3909</v>
      </c>
      <c r="C804" s="123">
        <v>2014</v>
      </c>
      <c r="D804" s="108">
        <v>1351.86</v>
      </c>
    </row>
    <row r="805" spans="1:4" s="305" customFormat="1" ht="12.75">
      <c r="A805" s="2">
        <v>15</v>
      </c>
      <c r="B805" s="124" t="s">
        <v>3910</v>
      </c>
      <c r="C805" s="123">
        <v>2014</v>
      </c>
      <c r="D805" s="108">
        <v>1052.86</v>
      </c>
    </row>
    <row r="806" spans="1:4" s="305" customFormat="1" ht="12.75">
      <c r="A806" s="2">
        <v>16</v>
      </c>
      <c r="B806" s="124" t="s">
        <v>3911</v>
      </c>
      <c r="C806" s="123">
        <v>2014</v>
      </c>
      <c r="D806" s="108">
        <v>1052.86</v>
      </c>
    </row>
    <row r="807" spans="1:4" s="305" customFormat="1" ht="12.75">
      <c r="A807" s="2">
        <v>17</v>
      </c>
      <c r="B807" s="124" t="s">
        <v>3912</v>
      </c>
      <c r="C807" s="123">
        <v>2014</v>
      </c>
      <c r="D807" s="108">
        <v>1052.86</v>
      </c>
    </row>
    <row r="808" spans="1:4" s="305" customFormat="1" ht="12.75">
      <c r="A808" s="2">
        <v>18</v>
      </c>
      <c r="B808" s="124" t="s">
        <v>3913</v>
      </c>
      <c r="C808" s="123">
        <v>2014</v>
      </c>
      <c r="D808" s="108">
        <v>1052.86</v>
      </c>
    </row>
    <row r="809" spans="1:4" s="305" customFormat="1" ht="12.75">
      <c r="A809" s="2">
        <v>19</v>
      </c>
      <c r="B809" s="124" t="s">
        <v>3914</v>
      </c>
      <c r="C809" s="123">
        <v>2014</v>
      </c>
      <c r="D809" s="108">
        <v>1052.86</v>
      </c>
    </row>
    <row r="810" spans="1:4" s="305" customFormat="1" ht="12.75">
      <c r="A810" s="2">
        <v>20</v>
      </c>
      <c r="B810" s="124" t="s">
        <v>3915</v>
      </c>
      <c r="C810" s="123">
        <v>2014</v>
      </c>
      <c r="D810" s="108">
        <v>1052.86</v>
      </c>
    </row>
    <row r="811" spans="1:4" s="305" customFormat="1" ht="12.75">
      <c r="A811" s="2">
        <v>21</v>
      </c>
      <c r="B811" s="124" t="s">
        <v>3916</v>
      </c>
      <c r="C811" s="123">
        <v>2014</v>
      </c>
      <c r="D811" s="108">
        <v>1052.86</v>
      </c>
    </row>
    <row r="812" spans="1:4" s="305" customFormat="1" ht="12.75">
      <c r="A812" s="2">
        <v>22</v>
      </c>
      <c r="B812" s="124" t="s">
        <v>3917</v>
      </c>
      <c r="C812" s="123">
        <v>2014</v>
      </c>
      <c r="D812" s="108">
        <v>1052.86</v>
      </c>
    </row>
    <row r="813" spans="1:4" s="305" customFormat="1" ht="12.75">
      <c r="A813" s="2">
        <v>23</v>
      </c>
      <c r="B813" s="124" t="s">
        <v>3918</v>
      </c>
      <c r="C813" s="123">
        <v>2015</v>
      </c>
      <c r="D813" s="108">
        <v>1851.15</v>
      </c>
    </row>
    <row r="814" spans="1:4" s="305" customFormat="1" ht="12.75">
      <c r="A814" s="2">
        <v>24</v>
      </c>
      <c r="B814" s="124" t="s">
        <v>3919</v>
      </c>
      <c r="C814" s="123">
        <v>2016</v>
      </c>
      <c r="D814" s="108">
        <v>1851.15</v>
      </c>
    </row>
    <row r="815" spans="1:4" s="305" customFormat="1" ht="12.75">
      <c r="A815" s="2">
        <v>25</v>
      </c>
      <c r="B815" s="124" t="s">
        <v>3920</v>
      </c>
      <c r="C815" s="123">
        <v>2015</v>
      </c>
      <c r="D815" s="108">
        <v>1851.15</v>
      </c>
    </row>
    <row r="816" spans="1:4" s="305" customFormat="1" ht="12.75">
      <c r="A816" s="2">
        <v>26</v>
      </c>
      <c r="B816" s="124" t="s">
        <v>3921</v>
      </c>
      <c r="C816" s="123">
        <v>2015</v>
      </c>
      <c r="D816" s="108">
        <v>1851.15</v>
      </c>
    </row>
    <row r="817" spans="1:4" s="305" customFormat="1" ht="12.75">
      <c r="A817" s="2">
        <v>27</v>
      </c>
      <c r="B817" s="124" t="s">
        <v>3922</v>
      </c>
      <c r="C817" s="123">
        <v>2015</v>
      </c>
      <c r="D817" s="108">
        <v>1851.15</v>
      </c>
    </row>
    <row r="818" spans="1:4" s="305" customFormat="1" ht="12.75">
      <c r="A818" s="2">
        <v>28</v>
      </c>
      <c r="B818" s="124" t="s">
        <v>3923</v>
      </c>
      <c r="C818" s="123">
        <v>2015</v>
      </c>
      <c r="D818" s="108">
        <v>2107.32</v>
      </c>
    </row>
    <row r="819" spans="1:4" s="305" customFormat="1" ht="12.75">
      <c r="A819" s="2">
        <v>29</v>
      </c>
      <c r="B819" s="124" t="s">
        <v>3924</v>
      </c>
      <c r="C819" s="123">
        <v>2014</v>
      </c>
      <c r="D819" s="108">
        <v>780.31</v>
      </c>
    </row>
    <row r="820" spans="1:4" s="305" customFormat="1" ht="12.75">
      <c r="A820" s="2">
        <v>30</v>
      </c>
      <c r="B820" s="124" t="s">
        <v>3925</v>
      </c>
      <c r="C820" s="123">
        <v>2014</v>
      </c>
      <c r="D820" s="108">
        <v>1986</v>
      </c>
    </row>
    <row r="821" spans="1:4" s="305" customFormat="1" ht="12.75">
      <c r="A821" s="2">
        <v>31</v>
      </c>
      <c r="B821" s="124" t="s">
        <v>3926</v>
      </c>
      <c r="C821" s="123">
        <v>2014</v>
      </c>
      <c r="D821" s="108">
        <v>1637.47</v>
      </c>
    </row>
    <row r="822" spans="1:4" s="305" customFormat="1" ht="12.75">
      <c r="A822" s="2">
        <v>32</v>
      </c>
      <c r="B822" s="1" t="s">
        <v>4165</v>
      </c>
      <c r="C822" s="2">
        <v>2017</v>
      </c>
      <c r="D822" s="108">
        <v>2679</v>
      </c>
    </row>
    <row r="823" spans="1:4" s="305" customFormat="1" ht="12.75">
      <c r="A823" s="2">
        <v>33</v>
      </c>
      <c r="B823" s="1" t="s">
        <v>4166</v>
      </c>
      <c r="C823" s="2">
        <v>2017</v>
      </c>
      <c r="D823" s="108">
        <v>2679</v>
      </c>
    </row>
    <row r="824" spans="1:4" s="305" customFormat="1" ht="12.75">
      <c r="A824" s="2">
        <v>34</v>
      </c>
      <c r="B824" s="1" t="s">
        <v>4167</v>
      </c>
      <c r="C824" s="2">
        <v>2015</v>
      </c>
      <c r="D824" s="108">
        <v>1200</v>
      </c>
    </row>
    <row r="825" spans="1:4" s="60" customFormat="1" ht="12.75">
      <c r="A825" s="769" t="s">
        <v>2358</v>
      </c>
      <c r="B825" s="770"/>
      <c r="C825" s="771"/>
      <c r="D825" s="623">
        <f>SUM(D789:D824)</f>
        <v>64919.460000000014</v>
      </c>
    </row>
    <row r="826" spans="1:4" s="6" customFormat="1" ht="12.75" customHeight="1">
      <c r="A826" s="722" t="s">
        <v>3071</v>
      </c>
      <c r="B826" s="723"/>
      <c r="C826" s="723"/>
      <c r="D826" s="723"/>
    </row>
    <row r="827" spans="1:4" s="6" customFormat="1" ht="12.75" customHeight="1">
      <c r="A827" s="2">
        <v>1</v>
      </c>
      <c r="B827" s="1" t="s">
        <v>2080</v>
      </c>
      <c r="C827" s="2">
        <v>2013</v>
      </c>
      <c r="D827" s="108">
        <v>1484.99</v>
      </c>
    </row>
    <row r="828" spans="1:4" s="6" customFormat="1" ht="12.75" customHeight="1">
      <c r="A828" s="2">
        <v>2</v>
      </c>
      <c r="B828" s="1" t="s">
        <v>2081</v>
      </c>
      <c r="C828" s="2">
        <v>2013</v>
      </c>
      <c r="D828" s="108">
        <v>299.91</v>
      </c>
    </row>
    <row r="829" spans="1:4" s="6" customFormat="1" ht="12.75" customHeight="1">
      <c r="A829" s="2">
        <v>3</v>
      </c>
      <c r="B829" s="1" t="s">
        <v>4257</v>
      </c>
      <c r="C829" s="2">
        <v>2013</v>
      </c>
      <c r="D829" s="108">
        <v>514</v>
      </c>
    </row>
    <row r="830" spans="1:4" s="6" customFormat="1" ht="12.75" customHeight="1">
      <c r="A830" s="2">
        <v>4</v>
      </c>
      <c r="B830" s="1" t="s">
        <v>4257</v>
      </c>
      <c r="C830" s="2">
        <v>2013</v>
      </c>
      <c r="D830" s="108">
        <v>514</v>
      </c>
    </row>
    <row r="831" spans="1:4" s="6" customFormat="1" ht="12.75" customHeight="1">
      <c r="A831" s="2">
        <v>5</v>
      </c>
      <c r="B831" s="1" t="s">
        <v>4257</v>
      </c>
      <c r="C831" s="2">
        <v>2013</v>
      </c>
      <c r="D831" s="108">
        <v>514</v>
      </c>
    </row>
    <row r="832" spans="1:4" s="6" customFormat="1" ht="12.75" customHeight="1">
      <c r="A832" s="2">
        <v>6</v>
      </c>
      <c r="B832" s="1" t="s">
        <v>601</v>
      </c>
      <c r="C832" s="2">
        <v>2013</v>
      </c>
      <c r="D832" s="108">
        <v>549</v>
      </c>
    </row>
    <row r="833" spans="1:4" s="6" customFormat="1" ht="12.75" customHeight="1">
      <c r="A833" s="2">
        <v>7</v>
      </c>
      <c r="B833" s="1" t="s">
        <v>602</v>
      </c>
      <c r="C833" s="2">
        <v>2013</v>
      </c>
      <c r="D833" s="108">
        <v>2003.67</v>
      </c>
    </row>
    <row r="834" spans="1:4" s="6" customFormat="1" ht="12.75" customHeight="1">
      <c r="A834" s="2">
        <v>8</v>
      </c>
      <c r="B834" s="1" t="s">
        <v>602</v>
      </c>
      <c r="C834" s="2">
        <v>2013</v>
      </c>
      <c r="D834" s="108">
        <v>2003.67</v>
      </c>
    </row>
    <row r="835" spans="1:4" s="6" customFormat="1" ht="12.75" customHeight="1">
      <c r="A835" s="2">
        <v>9</v>
      </c>
      <c r="B835" s="1" t="s">
        <v>602</v>
      </c>
      <c r="C835" s="2">
        <v>2013</v>
      </c>
      <c r="D835" s="108">
        <v>2003.67</v>
      </c>
    </row>
    <row r="836" spans="1:4" s="6" customFormat="1" ht="12.75" customHeight="1">
      <c r="A836" s="2">
        <v>10</v>
      </c>
      <c r="B836" s="1" t="s">
        <v>602</v>
      </c>
      <c r="C836" s="2">
        <v>2013</v>
      </c>
      <c r="D836" s="108">
        <v>2003.67</v>
      </c>
    </row>
    <row r="837" spans="1:4" s="6" customFormat="1" ht="12.75" customHeight="1">
      <c r="A837" s="2">
        <v>11</v>
      </c>
      <c r="B837" s="1" t="s">
        <v>602</v>
      </c>
      <c r="C837" s="2">
        <v>2013</v>
      </c>
      <c r="D837" s="108">
        <v>2003.67</v>
      </c>
    </row>
    <row r="838" spans="1:4" s="6" customFormat="1" ht="12.75" customHeight="1">
      <c r="A838" s="2">
        <v>12</v>
      </c>
      <c r="B838" s="1" t="s">
        <v>602</v>
      </c>
      <c r="C838" s="2">
        <v>2013</v>
      </c>
      <c r="D838" s="108">
        <v>2003.67</v>
      </c>
    </row>
    <row r="839" spans="1:4" s="6" customFormat="1" ht="12.75" customHeight="1">
      <c r="A839" s="2">
        <v>13</v>
      </c>
      <c r="B839" s="1" t="s">
        <v>603</v>
      </c>
      <c r="C839" s="2">
        <v>2013</v>
      </c>
      <c r="D839" s="108">
        <v>429.33</v>
      </c>
    </row>
    <row r="840" spans="1:4" s="6" customFormat="1" ht="12.75" customHeight="1">
      <c r="A840" s="2">
        <v>14</v>
      </c>
      <c r="B840" s="1" t="s">
        <v>603</v>
      </c>
      <c r="C840" s="2">
        <v>2013</v>
      </c>
      <c r="D840" s="108">
        <v>429.33</v>
      </c>
    </row>
    <row r="841" spans="1:4" s="6" customFormat="1" ht="12.75" customHeight="1">
      <c r="A841" s="2">
        <v>15</v>
      </c>
      <c r="B841" s="1" t="s">
        <v>603</v>
      </c>
      <c r="C841" s="2">
        <v>2013</v>
      </c>
      <c r="D841" s="108">
        <v>429.33</v>
      </c>
    </row>
    <row r="842" spans="1:4" s="6" customFormat="1" ht="12.75" customHeight="1">
      <c r="A842" s="2">
        <v>16</v>
      </c>
      <c r="B842" s="1" t="s">
        <v>603</v>
      </c>
      <c r="C842" s="2">
        <v>2013</v>
      </c>
      <c r="D842" s="108">
        <v>429.33</v>
      </c>
    </row>
    <row r="843" spans="1:4" s="6" customFormat="1" ht="12.75" customHeight="1">
      <c r="A843" s="2">
        <v>17</v>
      </c>
      <c r="B843" s="1" t="s">
        <v>603</v>
      </c>
      <c r="C843" s="2">
        <v>2013</v>
      </c>
      <c r="D843" s="108">
        <v>421.65</v>
      </c>
    </row>
    <row r="844" spans="1:4" s="6" customFormat="1" ht="12.75" customHeight="1">
      <c r="A844" s="2">
        <v>18</v>
      </c>
      <c r="B844" s="1" t="s">
        <v>603</v>
      </c>
      <c r="C844" s="2">
        <v>2013</v>
      </c>
      <c r="D844" s="108">
        <v>421.64</v>
      </c>
    </row>
    <row r="845" spans="1:4" s="6" customFormat="1" ht="12.75" customHeight="1">
      <c r="A845" s="2">
        <v>19</v>
      </c>
      <c r="B845" s="1" t="s">
        <v>604</v>
      </c>
      <c r="C845" s="2">
        <v>2013</v>
      </c>
      <c r="D845" s="108">
        <v>5436.6</v>
      </c>
    </row>
    <row r="846" spans="1:4" s="6" customFormat="1" ht="12.75" customHeight="1">
      <c r="A846" s="2">
        <v>20</v>
      </c>
      <c r="B846" s="1" t="s">
        <v>605</v>
      </c>
      <c r="C846" s="2">
        <v>2013</v>
      </c>
      <c r="D846" s="108">
        <v>4267.21</v>
      </c>
    </row>
    <row r="847" spans="1:4" s="6" customFormat="1" ht="12.75" customHeight="1">
      <c r="A847" s="2">
        <v>21</v>
      </c>
      <c r="B847" s="1" t="s">
        <v>606</v>
      </c>
      <c r="C847" s="2">
        <v>2013</v>
      </c>
      <c r="D847" s="108">
        <v>546.18</v>
      </c>
    </row>
    <row r="848" spans="1:4" s="6" customFormat="1" ht="12.75" customHeight="1">
      <c r="A848" s="2">
        <v>22</v>
      </c>
      <c r="B848" s="1" t="s">
        <v>607</v>
      </c>
      <c r="C848" s="2">
        <v>2013</v>
      </c>
      <c r="D848" s="108">
        <v>1045</v>
      </c>
    </row>
    <row r="849" spans="1:4" s="6" customFormat="1" ht="12.75" customHeight="1">
      <c r="A849" s="2">
        <v>23</v>
      </c>
      <c r="B849" s="1" t="s">
        <v>608</v>
      </c>
      <c r="C849" s="2">
        <v>2013</v>
      </c>
      <c r="D849" s="108">
        <v>1991.37</v>
      </c>
    </row>
    <row r="850" spans="1:4" s="6" customFormat="1" ht="12.75" customHeight="1">
      <c r="A850" s="2">
        <v>24</v>
      </c>
      <c r="B850" s="1" t="s">
        <v>609</v>
      </c>
      <c r="C850" s="2">
        <v>2013</v>
      </c>
      <c r="D850" s="108">
        <v>1845</v>
      </c>
    </row>
    <row r="851" spans="1:4" s="6" customFormat="1" ht="12.75" customHeight="1">
      <c r="A851" s="2">
        <v>25</v>
      </c>
      <c r="B851" s="1" t="s">
        <v>610</v>
      </c>
      <c r="C851" s="2">
        <v>2013</v>
      </c>
      <c r="D851" s="108">
        <v>489.96</v>
      </c>
    </row>
    <row r="852" spans="1:4" s="6" customFormat="1" ht="12.75" customHeight="1">
      <c r="A852" s="2">
        <v>26</v>
      </c>
      <c r="B852" s="1" t="s">
        <v>610</v>
      </c>
      <c r="C852" s="2">
        <v>2013</v>
      </c>
      <c r="D852" s="108">
        <v>489.96</v>
      </c>
    </row>
    <row r="853" spans="1:4" s="6" customFormat="1" ht="12.75" customHeight="1">
      <c r="A853" s="2">
        <v>27</v>
      </c>
      <c r="B853" s="1" t="s">
        <v>610</v>
      </c>
      <c r="C853" s="2">
        <v>2013</v>
      </c>
      <c r="D853" s="108">
        <v>489.96</v>
      </c>
    </row>
    <row r="854" spans="1:4" s="6" customFormat="1" ht="12.75" customHeight="1">
      <c r="A854" s="2">
        <v>28</v>
      </c>
      <c r="B854" s="1" t="s">
        <v>610</v>
      </c>
      <c r="C854" s="2">
        <v>2013</v>
      </c>
      <c r="D854" s="108">
        <v>488.29</v>
      </c>
    </row>
    <row r="855" spans="1:4" s="6" customFormat="1" ht="12.75" customHeight="1">
      <c r="A855" s="2">
        <v>29</v>
      </c>
      <c r="B855" s="1" t="s">
        <v>610</v>
      </c>
      <c r="C855" s="2">
        <v>2013</v>
      </c>
      <c r="D855" s="108">
        <v>488.29</v>
      </c>
    </row>
    <row r="856" spans="1:4" s="6" customFormat="1" ht="12.75" customHeight="1">
      <c r="A856" s="2">
        <v>30</v>
      </c>
      <c r="B856" s="1" t="s">
        <v>610</v>
      </c>
      <c r="C856" s="2">
        <v>2013</v>
      </c>
      <c r="D856" s="108">
        <v>488.29</v>
      </c>
    </row>
    <row r="857" spans="1:4" s="6" customFormat="1" ht="12.75" customHeight="1">
      <c r="A857" s="2">
        <v>31</v>
      </c>
      <c r="B857" s="1" t="s">
        <v>611</v>
      </c>
      <c r="C857" s="2">
        <v>2013</v>
      </c>
      <c r="D857" s="108">
        <v>2006.21</v>
      </c>
    </row>
    <row r="858" spans="1:4" s="6" customFormat="1" ht="12.75" customHeight="1">
      <c r="A858" s="2">
        <v>32</v>
      </c>
      <c r="B858" s="1" t="s">
        <v>612</v>
      </c>
      <c r="C858" s="2">
        <v>2013</v>
      </c>
      <c r="D858" s="108">
        <v>1790</v>
      </c>
    </row>
    <row r="859" spans="1:4" s="6" customFormat="1" ht="12.75" customHeight="1">
      <c r="A859" s="2">
        <v>33</v>
      </c>
      <c r="B859" s="1" t="s">
        <v>613</v>
      </c>
      <c r="C859" s="2">
        <v>2014</v>
      </c>
      <c r="D859" s="108">
        <v>3189.39</v>
      </c>
    </row>
    <row r="860" spans="1:4" s="6" customFormat="1" ht="12.75" customHeight="1">
      <c r="A860" s="2">
        <v>34</v>
      </c>
      <c r="B860" s="1" t="s">
        <v>613</v>
      </c>
      <c r="C860" s="2">
        <v>2014</v>
      </c>
      <c r="D860" s="108">
        <v>3189.39</v>
      </c>
    </row>
    <row r="861" spans="1:4" s="6" customFormat="1" ht="12.75" customHeight="1">
      <c r="A861" s="2">
        <v>35</v>
      </c>
      <c r="B861" s="1" t="s">
        <v>613</v>
      </c>
      <c r="C861" s="2">
        <v>2014</v>
      </c>
      <c r="D861" s="108">
        <v>3189.39</v>
      </c>
    </row>
    <row r="862" spans="1:4" s="6" customFormat="1" ht="12.75" customHeight="1">
      <c r="A862" s="2">
        <v>36</v>
      </c>
      <c r="B862" s="1" t="s">
        <v>613</v>
      </c>
      <c r="C862" s="2">
        <v>2014</v>
      </c>
      <c r="D862" s="108">
        <v>3189.39</v>
      </c>
    </row>
    <row r="863" spans="1:4" s="6" customFormat="1" ht="12.75" customHeight="1">
      <c r="A863" s="2">
        <v>37</v>
      </c>
      <c r="B863" s="1" t="s">
        <v>613</v>
      </c>
      <c r="C863" s="2">
        <v>2014</v>
      </c>
      <c r="D863" s="108">
        <v>3189.39</v>
      </c>
    </row>
    <row r="864" spans="1:4" s="6" customFormat="1" ht="12.75" customHeight="1">
      <c r="A864" s="2">
        <v>38</v>
      </c>
      <c r="B864" s="1" t="s">
        <v>613</v>
      </c>
      <c r="C864" s="2">
        <v>2014</v>
      </c>
      <c r="D864" s="108">
        <v>3189.39</v>
      </c>
    </row>
    <row r="865" spans="1:4" s="6" customFormat="1" ht="12.75" customHeight="1">
      <c r="A865" s="2">
        <v>39</v>
      </c>
      <c r="B865" s="1" t="s">
        <v>613</v>
      </c>
      <c r="C865" s="2">
        <v>2014</v>
      </c>
      <c r="D865" s="108">
        <v>3189.39</v>
      </c>
    </row>
    <row r="866" spans="1:4" s="6" customFormat="1" ht="12.75" customHeight="1">
      <c r="A866" s="2">
        <v>40</v>
      </c>
      <c r="B866" s="1" t="s">
        <v>613</v>
      </c>
      <c r="C866" s="2">
        <v>2014</v>
      </c>
      <c r="D866" s="108">
        <v>3189.39</v>
      </c>
    </row>
    <row r="867" spans="1:4" s="6" customFormat="1" ht="12.75" customHeight="1">
      <c r="A867" s="2">
        <v>41</v>
      </c>
      <c r="B867" s="1" t="s">
        <v>613</v>
      </c>
      <c r="C867" s="2">
        <v>2014</v>
      </c>
      <c r="D867" s="108">
        <v>3189.39</v>
      </c>
    </row>
    <row r="868" spans="1:4" s="6" customFormat="1" ht="12.75" customHeight="1">
      <c r="A868" s="2">
        <v>42</v>
      </c>
      <c r="B868" s="1" t="s">
        <v>614</v>
      </c>
      <c r="C868" s="2">
        <v>2014</v>
      </c>
      <c r="D868" s="108">
        <v>1035</v>
      </c>
    </row>
    <row r="869" spans="1:4" s="6" customFormat="1" ht="12.75" customHeight="1">
      <c r="A869" s="2">
        <v>43</v>
      </c>
      <c r="B869" s="1" t="s">
        <v>615</v>
      </c>
      <c r="C869" s="2">
        <v>2014</v>
      </c>
      <c r="D869" s="108">
        <v>448.95</v>
      </c>
    </row>
    <row r="870" spans="1:4" s="6" customFormat="1" ht="12.75" customHeight="1">
      <c r="A870" s="2">
        <v>44</v>
      </c>
      <c r="B870" s="1" t="s">
        <v>615</v>
      </c>
      <c r="C870" s="2">
        <v>2014</v>
      </c>
      <c r="D870" s="108">
        <v>448.95</v>
      </c>
    </row>
    <row r="871" spans="1:4" s="6" customFormat="1" ht="12.75" customHeight="1">
      <c r="A871" s="2">
        <v>45</v>
      </c>
      <c r="B871" s="1" t="s">
        <v>616</v>
      </c>
      <c r="C871" s="2">
        <v>2014</v>
      </c>
      <c r="D871" s="108">
        <v>2533.8</v>
      </c>
    </row>
    <row r="872" spans="1:4" s="6" customFormat="1" ht="12.75" customHeight="1">
      <c r="A872" s="2">
        <v>46</v>
      </c>
      <c r="B872" s="1" t="s">
        <v>617</v>
      </c>
      <c r="C872" s="2">
        <v>2014</v>
      </c>
      <c r="D872" s="108">
        <v>984</v>
      </c>
    </row>
    <row r="873" spans="1:4" s="6" customFormat="1" ht="12.75" customHeight="1">
      <c r="A873" s="2">
        <v>47</v>
      </c>
      <c r="B873" s="1" t="s">
        <v>617</v>
      </c>
      <c r="C873" s="2">
        <v>2014</v>
      </c>
      <c r="D873" s="108">
        <v>984</v>
      </c>
    </row>
    <row r="874" spans="1:4" s="6" customFormat="1" ht="12.75" customHeight="1">
      <c r="A874" s="2">
        <v>48</v>
      </c>
      <c r="B874" s="1" t="s">
        <v>617</v>
      </c>
      <c r="C874" s="2">
        <v>2014</v>
      </c>
      <c r="D874" s="108">
        <v>984</v>
      </c>
    </row>
    <row r="875" spans="1:4" s="6" customFormat="1" ht="12.75" customHeight="1">
      <c r="A875" s="2">
        <v>49</v>
      </c>
      <c r="B875" s="1" t="s">
        <v>617</v>
      </c>
      <c r="C875" s="2">
        <v>2014</v>
      </c>
      <c r="D875" s="108">
        <v>984</v>
      </c>
    </row>
    <row r="876" spans="1:4" s="6" customFormat="1" ht="12.75" customHeight="1">
      <c r="A876" s="2">
        <v>50</v>
      </c>
      <c r="B876" s="1" t="s">
        <v>617</v>
      </c>
      <c r="C876" s="2">
        <v>2014</v>
      </c>
      <c r="D876" s="108">
        <v>984</v>
      </c>
    </row>
    <row r="877" spans="1:4" s="6" customFormat="1" ht="12.75" customHeight="1">
      <c r="A877" s="2">
        <v>51</v>
      </c>
      <c r="B877" s="1" t="s">
        <v>617</v>
      </c>
      <c r="C877" s="2">
        <v>2014</v>
      </c>
      <c r="D877" s="108">
        <v>984</v>
      </c>
    </row>
    <row r="878" spans="1:4" s="6" customFormat="1" ht="12.75" customHeight="1">
      <c r="A878" s="2">
        <v>52</v>
      </c>
      <c r="B878" s="1" t="s">
        <v>617</v>
      </c>
      <c r="C878" s="2">
        <v>2014</v>
      </c>
      <c r="D878" s="108">
        <v>984</v>
      </c>
    </row>
    <row r="879" spans="1:4" s="6" customFormat="1" ht="12.75" customHeight="1">
      <c r="A879" s="2">
        <v>53</v>
      </c>
      <c r="B879" s="1" t="s">
        <v>617</v>
      </c>
      <c r="C879" s="2">
        <v>2014</v>
      </c>
      <c r="D879" s="108">
        <v>984</v>
      </c>
    </row>
    <row r="880" spans="1:4" s="6" customFormat="1" ht="12.75" customHeight="1">
      <c r="A880" s="2">
        <v>54</v>
      </c>
      <c r="B880" s="1" t="s">
        <v>618</v>
      </c>
      <c r="C880" s="2">
        <v>2014</v>
      </c>
      <c r="D880" s="108">
        <v>1992.6</v>
      </c>
    </row>
    <row r="881" spans="1:4" s="6" customFormat="1" ht="12.75" customHeight="1">
      <c r="A881" s="2">
        <v>55</v>
      </c>
      <c r="B881" s="1" t="s">
        <v>618</v>
      </c>
      <c r="C881" s="2">
        <v>2014</v>
      </c>
      <c r="D881" s="108">
        <v>1992.6</v>
      </c>
    </row>
    <row r="882" spans="1:4" s="6" customFormat="1" ht="12.75" customHeight="1">
      <c r="A882" s="2">
        <v>56</v>
      </c>
      <c r="B882" s="1" t="s">
        <v>618</v>
      </c>
      <c r="C882" s="2">
        <v>2014</v>
      </c>
      <c r="D882" s="108">
        <v>1992.6</v>
      </c>
    </row>
    <row r="883" spans="1:4" s="6" customFormat="1" ht="12.75" customHeight="1">
      <c r="A883" s="2">
        <v>57</v>
      </c>
      <c r="B883" s="1" t="s">
        <v>618</v>
      </c>
      <c r="C883" s="2">
        <v>2014</v>
      </c>
      <c r="D883" s="108">
        <v>1992.6</v>
      </c>
    </row>
    <row r="884" spans="1:4" s="6" customFormat="1" ht="12.75" customHeight="1">
      <c r="A884" s="2">
        <v>58</v>
      </c>
      <c r="B884" s="1" t="s">
        <v>619</v>
      </c>
      <c r="C884" s="2">
        <v>2014</v>
      </c>
      <c r="D884" s="108">
        <v>467.4</v>
      </c>
    </row>
    <row r="885" spans="1:4" s="6" customFormat="1" ht="12.75" customHeight="1">
      <c r="A885" s="2">
        <v>59</v>
      </c>
      <c r="B885" s="1" t="s">
        <v>619</v>
      </c>
      <c r="C885" s="2">
        <v>2014</v>
      </c>
      <c r="D885" s="108">
        <v>467.4</v>
      </c>
    </row>
    <row r="886" spans="1:4" s="6" customFormat="1" ht="12.75" customHeight="1">
      <c r="A886" s="2">
        <v>60</v>
      </c>
      <c r="B886" s="1" t="s">
        <v>619</v>
      </c>
      <c r="C886" s="2">
        <v>2014</v>
      </c>
      <c r="D886" s="108">
        <v>467.4</v>
      </c>
    </row>
    <row r="887" spans="1:4" s="6" customFormat="1" ht="12.75" customHeight="1">
      <c r="A887" s="2">
        <v>61</v>
      </c>
      <c r="B887" s="1" t="s">
        <v>619</v>
      </c>
      <c r="C887" s="2">
        <v>2014</v>
      </c>
      <c r="D887" s="108">
        <v>467.4</v>
      </c>
    </row>
    <row r="888" spans="1:4" s="6" customFormat="1" ht="12.75" customHeight="1">
      <c r="A888" s="2">
        <v>62</v>
      </c>
      <c r="B888" s="1" t="s">
        <v>619</v>
      </c>
      <c r="C888" s="2">
        <v>2014</v>
      </c>
      <c r="D888" s="108">
        <v>467.4</v>
      </c>
    </row>
    <row r="889" spans="1:4" s="6" customFormat="1" ht="12.75" customHeight="1">
      <c r="A889" s="2">
        <v>63</v>
      </c>
      <c r="B889" s="1" t="s">
        <v>619</v>
      </c>
      <c r="C889" s="2">
        <v>2014</v>
      </c>
      <c r="D889" s="108">
        <v>467.4</v>
      </c>
    </row>
    <row r="890" spans="1:4" s="6" customFormat="1" ht="12.75" customHeight="1">
      <c r="A890" s="2">
        <v>64</v>
      </c>
      <c r="B890" s="1" t="s">
        <v>619</v>
      </c>
      <c r="C890" s="2">
        <v>2014</v>
      </c>
      <c r="D890" s="108">
        <v>467.4</v>
      </c>
    </row>
    <row r="891" spans="1:4" s="6" customFormat="1" ht="12.75" customHeight="1">
      <c r="A891" s="2">
        <v>65</v>
      </c>
      <c r="B891" s="1" t="s">
        <v>619</v>
      </c>
      <c r="C891" s="2">
        <v>2014</v>
      </c>
      <c r="D891" s="108">
        <v>467.4</v>
      </c>
    </row>
    <row r="892" spans="1:4" s="6" customFormat="1" ht="12.75" customHeight="1">
      <c r="A892" s="2">
        <v>66</v>
      </c>
      <c r="B892" s="1" t="s">
        <v>620</v>
      </c>
      <c r="C892" s="2">
        <v>2014</v>
      </c>
      <c r="D892" s="108">
        <v>541.2</v>
      </c>
    </row>
    <row r="893" spans="1:4" s="6" customFormat="1" ht="12.75" customHeight="1">
      <c r="A893" s="2">
        <v>67</v>
      </c>
      <c r="B893" s="1" t="s">
        <v>620</v>
      </c>
      <c r="C893" s="2">
        <v>2014</v>
      </c>
      <c r="D893" s="108">
        <v>541.2</v>
      </c>
    </row>
    <row r="894" spans="1:4" s="6" customFormat="1" ht="12.75" customHeight="1">
      <c r="A894" s="2">
        <v>68</v>
      </c>
      <c r="B894" s="1" t="s">
        <v>620</v>
      </c>
      <c r="C894" s="2">
        <v>2014</v>
      </c>
      <c r="D894" s="108">
        <v>541.2</v>
      </c>
    </row>
    <row r="895" spans="1:4" s="6" customFormat="1" ht="12.75" customHeight="1">
      <c r="A895" s="2">
        <v>69</v>
      </c>
      <c r="B895" s="1" t="s">
        <v>620</v>
      </c>
      <c r="C895" s="2">
        <v>2014</v>
      </c>
      <c r="D895" s="108">
        <v>541.2</v>
      </c>
    </row>
    <row r="896" spans="1:4" s="6" customFormat="1" ht="12.75" customHeight="1">
      <c r="A896" s="2">
        <v>70</v>
      </c>
      <c r="B896" s="1" t="s">
        <v>620</v>
      </c>
      <c r="C896" s="2">
        <v>2014</v>
      </c>
      <c r="D896" s="108">
        <v>541.2</v>
      </c>
    </row>
    <row r="897" spans="1:4" s="6" customFormat="1" ht="12.75" customHeight="1">
      <c r="A897" s="2">
        <v>71</v>
      </c>
      <c r="B897" s="1" t="s">
        <v>621</v>
      </c>
      <c r="C897" s="2">
        <v>2014</v>
      </c>
      <c r="D897" s="108">
        <v>504.3</v>
      </c>
    </row>
    <row r="898" spans="1:4" s="6" customFormat="1" ht="12.75" customHeight="1">
      <c r="A898" s="2">
        <v>72</v>
      </c>
      <c r="B898" s="1" t="s">
        <v>621</v>
      </c>
      <c r="C898" s="2">
        <v>2014</v>
      </c>
      <c r="D898" s="108">
        <v>504.3</v>
      </c>
    </row>
    <row r="899" spans="1:4" s="6" customFormat="1" ht="12.75" customHeight="1">
      <c r="A899" s="2">
        <v>73</v>
      </c>
      <c r="B899" s="1" t="s">
        <v>621</v>
      </c>
      <c r="C899" s="2">
        <v>2014</v>
      </c>
      <c r="D899" s="108">
        <v>504.3</v>
      </c>
    </row>
    <row r="900" spans="1:4" s="6" customFormat="1" ht="12.75" customHeight="1">
      <c r="A900" s="2">
        <v>74</v>
      </c>
      <c r="B900" s="1" t="s">
        <v>3305</v>
      </c>
      <c r="C900" s="2">
        <v>2014</v>
      </c>
      <c r="D900" s="108">
        <v>954.99</v>
      </c>
    </row>
    <row r="901" spans="1:4" s="6" customFormat="1" ht="12.75" customHeight="1">
      <c r="A901" s="2">
        <v>75</v>
      </c>
      <c r="B901" s="1" t="s">
        <v>3305</v>
      </c>
      <c r="C901" s="2">
        <v>2014</v>
      </c>
      <c r="D901" s="108">
        <v>955</v>
      </c>
    </row>
    <row r="902" spans="1:4" s="6" customFormat="1" ht="12.75" customHeight="1">
      <c r="A902" s="2">
        <v>76</v>
      </c>
      <c r="B902" s="1" t="s">
        <v>3305</v>
      </c>
      <c r="C902" s="2">
        <v>2014</v>
      </c>
      <c r="D902" s="108">
        <v>955</v>
      </c>
    </row>
    <row r="903" spans="1:4" s="6" customFormat="1" ht="12.75" customHeight="1">
      <c r="A903" s="2">
        <v>77</v>
      </c>
      <c r="B903" s="1" t="s">
        <v>3306</v>
      </c>
      <c r="C903" s="2">
        <v>2014</v>
      </c>
      <c r="D903" s="108">
        <v>480</v>
      </c>
    </row>
    <row r="904" spans="1:4" s="6" customFormat="1" ht="12.75" customHeight="1">
      <c r="A904" s="2">
        <v>78</v>
      </c>
      <c r="B904" s="342" t="s">
        <v>3307</v>
      </c>
      <c r="C904" s="343">
        <v>2014</v>
      </c>
      <c r="D904" s="344">
        <v>180</v>
      </c>
    </row>
    <row r="905" spans="1:4" s="6" customFormat="1" ht="12.75" customHeight="1">
      <c r="A905" s="2">
        <v>79</v>
      </c>
      <c r="B905" s="1" t="s">
        <v>3308</v>
      </c>
      <c r="C905" s="2">
        <v>2014</v>
      </c>
      <c r="D905" s="108">
        <v>2120</v>
      </c>
    </row>
    <row r="906" spans="1:4" s="6" customFormat="1" ht="12.75" customHeight="1">
      <c r="A906" s="2">
        <v>80</v>
      </c>
      <c r="B906" s="1" t="s">
        <v>3309</v>
      </c>
      <c r="C906" s="2">
        <v>2014</v>
      </c>
      <c r="D906" s="108">
        <v>532</v>
      </c>
    </row>
    <row r="907" spans="1:4" s="6" customFormat="1" ht="12.75" customHeight="1">
      <c r="A907" s="2">
        <v>81</v>
      </c>
      <c r="B907" s="1" t="s">
        <v>3305</v>
      </c>
      <c r="C907" s="2">
        <v>2014</v>
      </c>
      <c r="D907" s="108">
        <v>955</v>
      </c>
    </row>
    <row r="908" spans="1:4" s="6" customFormat="1" ht="12.75" customHeight="1">
      <c r="A908" s="2">
        <v>82</v>
      </c>
      <c r="B908" s="1" t="s">
        <v>3305</v>
      </c>
      <c r="C908" s="2">
        <v>2014</v>
      </c>
      <c r="D908" s="108">
        <v>955</v>
      </c>
    </row>
    <row r="909" spans="1:4" s="6" customFormat="1" ht="12.75" customHeight="1">
      <c r="A909" s="2">
        <v>83</v>
      </c>
      <c r="B909" s="1" t="s">
        <v>3310</v>
      </c>
      <c r="C909" s="2">
        <v>2014</v>
      </c>
      <c r="D909" s="108">
        <v>2496</v>
      </c>
    </row>
    <row r="910" spans="1:4" s="6" customFormat="1" ht="12.75" customHeight="1">
      <c r="A910" s="2">
        <v>84</v>
      </c>
      <c r="B910" s="1" t="s">
        <v>2092</v>
      </c>
      <c r="C910" s="2">
        <v>2015</v>
      </c>
      <c r="D910" s="108">
        <v>870</v>
      </c>
    </row>
    <row r="911" spans="1:4" s="6" customFormat="1" ht="12.75" customHeight="1">
      <c r="A911" s="2">
        <v>85</v>
      </c>
      <c r="B911" s="1" t="s">
        <v>3311</v>
      </c>
      <c r="C911" s="2">
        <v>2015</v>
      </c>
      <c r="D911" s="108">
        <v>2041.8</v>
      </c>
    </row>
    <row r="912" spans="1:4" s="6" customFormat="1" ht="12.75" customHeight="1">
      <c r="A912" s="2">
        <v>86</v>
      </c>
      <c r="B912" s="1" t="s">
        <v>3311</v>
      </c>
      <c r="C912" s="2">
        <v>2015</v>
      </c>
      <c r="D912" s="108">
        <v>2041.8</v>
      </c>
    </row>
    <row r="913" spans="1:4" s="6" customFormat="1" ht="12.75" customHeight="1">
      <c r="A913" s="2">
        <v>87</v>
      </c>
      <c r="B913" s="1" t="s">
        <v>3312</v>
      </c>
      <c r="C913" s="2">
        <v>2015</v>
      </c>
      <c r="D913" s="108">
        <v>639.6</v>
      </c>
    </row>
    <row r="914" spans="1:4" s="6" customFormat="1" ht="12.75" customHeight="1">
      <c r="A914" s="2">
        <v>88</v>
      </c>
      <c r="B914" s="1" t="s">
        <v>3312</v>
      </c>
      <c r="C914" s="2">
        <v>2015</v>
      </c>
      <c r="D914" s="108">
        <v>639.6</v>
      </c>
    </row>
    <row r="915" spans="1:4" s="6" customFormat="1" ht="12.75" customHeight="1">
      <c r="A915" s="2">
        <v>89</v>
      </c>
      <c r="B915" s="1" t="s">
        <v>2092</v>
      </c>
      <c r="C915" s="2">
        <v>2015</v>
      </c>
      <c r="D915" s="108">
        <v>909</v>
      </c>
    </row>
    <row r="916" spans="1:4" s="6" customFormat="1" ht="12.75" customHeight="1">
      <c r="A916" s="2">
        <v>90</v>
      </c>
      <c r="B916" s="1" t="s">
        <v>2092</v>
      </c>
      <c r="C916" s="2">
        <v>2015</v>
      </c>
      <c r="D916" s="108">
        <v>908.99</v>
      </c>
    </row>
    <row r="917" spans="1:4" s="6" customFormat="1" ht="12.75" customHeight="1">
      <c r="A917" s="2">
        <v>91</v>
      </c>
      <c r="B917" s="1" t="s">
        <v>2092</v>
      </c>
      <c r="C917" s="2">
        <v>2015</v>
      </c>
      <c r="D917" s="108">
        <v>908.99</v>
      </c>
    </row>
    <row r="918" spans="1:4" s="6" customFormat="1" ht="12.75" customHeight="1">
      <c r="A918" s="2">
        <v>92</v>
      </c>
      <c r="B918" s="124" t="s">
        <v>3841</v>
      </c>
      <c r="C918" s="123">
        <v>2015</v>
      </c>
      <c r="D918" s="125">
        <v>474.99</v>
      </c>
    </row>
    <row r="919" spans="1:4" s="6" customFormat="1" ht="12.75" customHeight="1">
      <c r="A919" s="2">
        <v>93</v>
      </c>
      <c r="B919" s="1" t="s">
        <v>3842</v>
      </c>
      <c r="C919" s="2">
        <v>2015</v>
      </c>
      <c r="D919" s="108">
        <v>689.99</v>
      </c>
    </row>
    <row r="920" spans="1:4" s="6" customFormat="1" ht="12.75" customHeight="1">
      <c r="A920" s="2">
        <v>94</v>
      </c>
      <c r="B920" s="1" t="s">
        <v>3843</v>
      </c>
      <c r="C920" s="2">
        <v>2015</v>
      </c>
      <c r="D920" s="108">
        <v>2460</v>
      </c>
    </row>
    <row r="921" spans="1:4" s="6" customFormat="1" ht="12.75" customHeight="1">
      <c r="A921" s="2">
        <v>95</v>
      </c>
      <c r="B921" s="1" t="s">
        <v>3844</v>
      </c>
      <c r="C921" s="2">
        <v>2015</v>
      </c>
      <c r="D921" s="108">
        <v>3296.4</v>
      </c>
    </row>
    <row r="922" spans="1:4" s="6" customFormat="1" ht="12.75" customHeight="1">
      <c r="A922" s="2">
        <v>96</v>
      </c>
      <c r="B922" s="1" t="s">
        <v>3845</v>
      </c>
      <c r="C922" s="2">
        <v>2015</v>
      </c>
      <c r="D922" s="108">
        <v>755</v>
      </c>
    </row>
    <row r="923" spans="1:4" s="6" customFormat="1" ht="12.75" customHeight="1">
      <c r="A923" s="2">
        <v>97</v>
      </c>
      <c r="B923" s="1" t="s">
        <v>3845</v>
      </c>
      <c r="C923" s="2">
        <v>2015</v>
      </c>
      <c r="D923" s="108">
        <v>755</v>
      </c>
    </row>
    <row r="924" spans="1:4" s="6" customFormat="1" ht="12.75" customHeight="1">
      <c r="A924" s="2">
        <v>98</v>
      </c>
      <c r="B924" s="1" t="s">
        <v>3846</v>
      </c>
      <c r="C924" s="2">
        <v>2015</v>
      </c>
      <c r="D924" s="108">
        <v>529</v>
      </c>
    </row>
    <row r="925" spans="1:4" s="6" customFormat="1" ht="12.75" customHeight="1">
      <c r="A925" s="2">
        <v>99</v>
      </c>
      <c r="B925" s="1" t="s">
        <v>3846</v>
      </c>
      <c r="C925" s="2">
        <v>2015</v>
      </c>
      <c r="D925" s="108">
        <v>529</v>
      </c>
    </row>
    <row r="926" spans="1:4" s="6" customFormat="1" ht="12.75" customHeight="1">
      <c r="A926" s="2">
        <v>100</v>
      </c>
      <c r="B926" s="124" t="s">
        <v>3846</v>
      </c>
      <c r="C926" s="123">
        <v>2015</v>
      </c>
      <c r="D926" s="108">
        <v>533.34</v>
      </c>
    </row>
    <row r="927" spans="1:4" s="6" customFormat="1" ht="12.75" customHeight="1">
      <c r="A927" s="2">
        <v>101</v>
      </c>
      <c r="B927" s="1" t="s">
        <v>3846</v>
      </c>
      <c r="C927" s="2">
        <v>2015</v>
      </c>
      <c r="D927" s="108">
        <v>533.34</v>
      </c>
    </row>
    <row r="928" spans="1:4" s="6" customFormat="1" ht="12.75" customHeight="1">
      <c r="A928" s="2">
        <v>102</v>
      </c>
      <c r="B928" s="1" t="s">
        <v>3846</v>
      </c>
      <c r="C928" s="2">
        <v>2015</v>
      </c>
      <c r="D928" s="108">
        <v>533.33</v>
      </c>
    </row>
    <row r="929" spans="1:4" s="6" customFormat="1" ht="12.75" customHeight="1">
      <c r="A929" s="2">
        <v>103</v>
      </c>
      <c r="B929" s="1" t="s">
        <v>3847</v>
      </c>
      <c r="C929" s="2">
        <v>2015</v>
      </c>
      <c r="D929" s="108">
        <v>580.56</v>
      </c>
    </row>
    <row r="930" spans="1:4" s="6" customFormat="1" ht="12.75" customHeight="1">
      <c r="A930" s="2">
        <v>104</v>
      </c>
      <c r="B930" s="345" t="s">
        <v>3847</v>
      </c>
      <c r="C930" s="123">
        <v>2015</v>
      </c>
      <c r="D930" s="346">
        <v>580.56</v>
      </c>
    </row>
    <row r="931" spans="1:4" s="6" customFormat="1" ht="12.75" customHeight="1">
      <c r="A931" s="2">
        <v>105</v>
      </c>
      <c r="B931" s="147" t="s">
        <v>3847</v>
      </c>
      <c r="C931" s="2">
        <v>2015</v>
      </c>
      <c r="D931" s="347">
        <v>580.56</v>
      </c>
    </row>
    <row r="932" spans="1:4" s="6" customFormat="1" ht="12.75" customHeight="1">
      <c r="A932" s="2">
        <v>106</v>
      </c>
      <c r="B932" s="147" t="s">
        <v>3848</v>
      </c>
      <c r="C932" s="2">
        <v>2015</v>
      </c>
      <c r="D932" s="347">
        <v>781.05</v>
      </c>
    </row>
    <row r="933" spans="1:4" s="6" customFormat="1" ht="12.75" customHeight="1">
      <c r="A933" s="2">
        <v>107</v>
      </c>
      <c r="B933" s="147" t="s">
        <v>3848</v>
      </c>
      <c r="C933" s="2">
        <v>2015</v>
      </c>
      <c r="D933" s="347">
        <v>781.05</v>
      </c>
    </row>
    <row r="934" spans="1:4" s="6" customFormat="1" ht="12.75" customHeight="1">
      <c r="A934" s="2">
        <v>108</v>
      </c>
      <c r="B934" s="147" t="s">
        <v>3847</v>
      </c>
      <c r="C934" s="2">
        <v>2015</v>
      </c>
      <c r="D934" s="347">
        <v>554.99</v>
      </c>
    </row>
    <row r="935" spans="1:4" s="6" customFormat="1" ht="12.75" customHeight="1">
      <c r="A935" s="2">
        <v>109</v>
      </c>
      <c r="B935" s="147" t="s">
        <v>3849</v>
      </c>
      <c r="C935" s="2">
        <v>2015</v>
      </c>
      <c r="D935" s="347">
        <v>2214</v>
      </c>
    </row>
    <row r="936" spans="1:4" s="6" customFormat="1" ht="12.75" customHeight="1">
      <c r="A936" s="2">
        <v>110</v>
      </c>
      <c r="B936" s="147" t="s">
        <v>3849</v>
      </c>
      <c r="C936" s="2">
        <v>2015</v>
      </c>
      <c r="D936" s="347">
        <v>2214</v>
      </c>
    </row>
    <row r="937" spans="1:4" s="6" customFormat="1" ht="12.75" customHeight="1">
      <c r="A937" s="2">
        <v>111</v>
      </c>
      <c r="B937" s="147" t="s">
        <v>3849</v>
      </c>
      <c r="C937" s="2">
        <v>2015</v>
      </c>
      <c r="D937" s="347">
        <v>2214</v>
      </c>
    </row>
    <row r="938" spans="1:4" s="6" customFormat="1" ht="12.75" customHeight="1">
      <c r="A938" s="2">
        <v>112</v>
      </c>
      <c r="B938" s="1" t="s">
        <v>3849</v>
      </c>
      <c r="C938" s="2">
        <v>2015</v>
      </c>
      <c r="D938" s="108">
        <v>2214</v>
      </c>
    </row>
    <row r="939" spans="1:4" s="6" customFormat="1" ht="12.75" customHeight="1">
      <c r="A939" s="2">
        <v>113</v>
      </c>
      <c r="B939" s="1" t="s">
        <v>3849</v>
      </c>
      <c r="C939" s="2">
        <v>2015</v>
      </c>
      <c r="D939" s="108">
        <v>2214</v>
      </c>
    </row>
    <row r="940" spans="1:4" s="6" customFormat="1" ht="12.75" customHeight="1">
      <c r="A940" s="2">
        <v>114</v>
      </c>
      <c r="B940" s="1" t="s">
        <v>3849</v>
      </c>
      <c r="C940" s="2">
        <v>2015</v>
      </c>
      <c r="D940" s="108">
        <v>2214</v>
      </c>
    </row>
    <row r="941" spans="1:4" s="6" customFormat="1" ht="12.75" customHeight="1">
      <c r="A941" s="2">
        <v>115</v>
      </c>
      <c r="B941" s="1" t="s">
        <v>3849</v>
      </c>
      <c r="C941" s="2">
        <v>2015</v>
      </c>
      <c r="D941" s="108">
        <v>2214</v>
      </c>
    </row>
    <row r="942" spans="1:4" s="6" customFormat="1" ht="12.75" customHeight="1">
      <c r="A942" s="2">
        <v>116</v>
      </c>
      <c r="B942" s="1" t="s">
        <v>3849</v>
      </c>
      <c r="C942" s="2">
        <v>2015</v>
      </c>
      <c r="D942" s="108">
        <v>2214</v>
      </c>
    </row>
    <row r="943" spans="1:4" s="6" customFormat="1" ht="12.75" customHeight="1">
      <c r="A943" s="2">
        <v>117</v>
      </c>
      <c r="B943" s="1" t="s">
        <v>3850</v>
      </c>
      <c r="C943" s="2">
        <v>2015</v>
      </c>
      <c r="D943" s="108">
        <v>500</v>
      </c>
    </row>
    <row r="944" spans="1:4" s="6" customFormat="1" ht="12.75" customHeight="1">
      <c r="A944" s="2">
        <v>118</v>
      </c>
      <c r="B944" s="147" t="s">
        <v>3851</v>
      </c>
      <c r="C944" s="348">
        <v>2016</v>
      </c>
      <c r="D944" s="347">
        <v>2275.5</v>
      </c>
    </row>
    <row r="945" spans="1:4" s="6" customFormat="1" ht="12.75" customHeight="1">
      <c r="A945" s="2">
        <v>119</v>
      </c>
      <c r="B945" s="147" t="s">
        <v>3851</v>
      </c>
      <c r="C945" s="2">
        <v>2016</v>
      </c>
      <c r="D945" s="349">
        <v>2275.5</v>
      </c>
    </row>
    <row r="946" spans="1:4" s="6" customFormat="1" ht="12.75" customHeight="1">
      <c r="A946" s="2">
        <v>120</v>
      </c>
      <c r="B946" s="1" t="s">
        <v>3851</v>
      </c>
      <c r="C946" s="2">
        <v>2016</v>
      </c>
      <c r="D946" s="108">
        <v>2275.5</v>
      </c>
    </row>
    <row r="947" spans="1:4" s="6" customFormat="1" ht="12.75" customHeight="1">
      <c r="A947" s="2">
        <v>121</v>
      </c>
      <c r="B947" s="147" t="s">
        <v>3852</v>
      </c>
      <c r="C947" s="2">
        <v>2016</v>
      </c>
      <c r="D947" s="347">
        <v>565.8</v>
      </c>
    </row>
    <row r="948" spans="1:4" s="6" customFormat="1" ht="12.75" customHeight="1">
      <c r="A948" s="2">
        <v>122</v>
      </c>
      <c r="B948" s="1" t="s">
        <v>3852</v>
      </c>
      <c r="C948" s="2">
        <v>2016</v>
      </c>
      <c r="D948" s="108">
        <v>565.8</v>
      </c>
    </row>
    <row r="949" spans="1:4" s="6" customFormat="1" ht="12.75" customHeight="1">
      <c r="A949" s="2">
        <v>123</v>
      </c>
      <c r="B949" s="1" t="s">
        <v>3852</v>
      </c>
      <c r="C949" s="2">
        <v>2016</v>
      </c>
      <c r="D949" s="108">
        <v>565.8</v>
      </c>
    </row>
    <row r="950" spans="1:4" s="6" customFormat="1" ht="12.75" customHeight="1">
      <c r="A950" s="2">
        <v>124</v>
      </c>
      <c r="B950" s="1" t="s">
        <v>3853</v>
      </c>
      <c r="C950" s="2">
        <v>2016</v>
      </c>
      <c r="D950" s="108">
        <v>2337</v>
      </c>
    </row>
    <row r="951" spans="1:4" s="6" customFormat="1" ht="12.75" customHeight="1">
      <c r="A951" s="2">
        <v>125</v>
      </c>
      <c r="B951" s="1" t="s">
        <v>3854</v>
      </c>
      <c r="C951" s="2">
        <v>2016</v>
      </c>
      <c r="D951" s="108">
        <v>840.32</v>
      </c>
    </row>
    <row r="952" spans="1:4" s="6" customFormat="1" ht="12.75" customHeight="1">
      <c r="A952" s="2">
        <v>126</v>
      </c>
      <c r="B952" s="1" t="s">
        <v>3855</v>
      </c>
      <c r="C952" s="2">
        <v>2016</v>
      </c>
      <c r="D952" s="108">
        <v>8856</v>
      </c>
    </row>
    <row r="953" spans="1:4" s="6" customFormat="1" ht="12.75" customHeight="1">
      <c r="A953" s="2">
        <v>127</v>
      </c>
      <c r="B953" s="1" t="s">
        <v>3856</v>
      </c>
      <c r="C953" s="2">
        <v>2016</v>
      </c>
      <c r="D953" s="108">
        <v>4182</v>
      </c>
    </row>
    <row r="954" spans="1:4" s="6" customFormat="1" ht="12.75" customHeight="1">
      <c r="A954" s="2">
        <v>128</v>
      </c>
      <c r="B954" s="1" t="s">
        <v>3857</v>
      </c>
      <c r="C954" s="2">
        <v>2016</v>
      </c>
      <c r="D954" s="108">
        <v>5904</v>
      </c>
    </row>
    <row r="955" spans="1:4" s="6" customFormat="1" ht="12.75" customHeight="1">
      <c r="A955" s="2">
        <v>129</v>
      </c>
      <c r="B955" s="1" t="s">
        <v>4258</v>
      </c>
      <c r="C955" s="2">
        <v>2016</v>
      </c>
      <c r="D955" s="108">
        <v>519.64</v>
      </c>
    </row>
    <row r="956" spans="1:4" s="6" customFormat="1" ht="12.75" customHeight="1">
      <c r="A956" s="2">
        <v>130</v>
      </c>
      <c r="B956" s="1" t="s">
        <v>4258</v>
      </c>
      <c r="C956" s="2">
        <v>2016</v>
      </c>
      <c r="D956" s="108">
        <v>519.64</v>
      </c>
    </row>
    <row r="957" spans="1:4" s="6" customFormat="1" ht="12.75" customHeight="1">
      <c r="A957" s="2">
        <v>131</v>
      </c>
      <c r="B957" s="1" t="s">
        <v>4258</v>
      </c>
      <c r="C957" s="2">
        <v>2016</v>
      </c>
      <c r="D957" s="108">
        <v>519.64</v>
      </c>
    </row>
    <row r="958" spans="1:4" s="6" customFormat="1" ht="12.75" customHeight="1">
      <c r="A958" s="2">
        <v>132</v>
      </c>
      <c r="B958" s="1" t="s">
        <v>4258</v>
      </c>
      <c r="C958" s="2">
        <v>2016</v>
      </c>
      <c r="D958" s="108">
        <v>519.64</v>
      </c>
    </row>
    <row r="959" spans="1:4" s="6" customFormat="1" ht="12.75" customHeight="1">
      <c r="A959" s="2">
        <v>133</v>
      </c>
      <c r="B959" s="10" t="s">
        <v>4258</v>
      </c>
      <c r="C959" s="2">
        <v>2016</v>
      </c>
      <c r="D959" s="346">
        <v>519.64</v>
      </c>
    </row>
    <row r="960" spans="1:4" s="6" customFormat="1" ht="12.75" customHeight="1">
      <c r="A960" s="2">
        <v>134</v>
      </c>
      <c r="B960" s="10" t="s">
        <v>3854</v>
      </c>
      <c r="C960" s="2">
        <v>2016</v>
      </c>
      <c r="D960" s="346">
        <v>699</v>
      </c>
    </row>
    <row r="961" spans="1:4" s="6" customFormat="1" ht="12.75" customHeight="1">
      <c r="A961" s="2">
        <v>135</v>
      </c>
      <c r="B961" s="10" t="s">
        <v>3854</v>
      </c>
      <c r="C961" s="2">
        <v>2016</v>
      </c>
      <c r="D961" s="346">
        <v>699</v>
      </c>
    </row>
    <row r="962" spans="1:4" s="6" customFormat="1" ht="12.75" customHeight="1">
      <c r="A962" s="2">
        <v>136</v>
      </c>
      <c r="B962" s="10" t="s">
        <v>3854</v>
      </c>
      <c r="C962" s="2">
        <v>2016</v>
      </c>
      <c r="D962" s="346">
        <v>699</v>
      </c>
    </row>
    <row r="963" spans="1:4" s="6" customFormat="1" ht="12.75" customHeight="1">
      <c r="A963" s="2">
        <v>137</v>
      </c>
      <c r="B963" s="10" t="s">
        <v>4259</v>
      </c>
      <c r="C963" s="2">
        <v>2016</v>
      </c>
      <c r="D963" s="346">
        <v>922.5</v>
      </c>
    </row>
    <row r="964" spans="1:4" s="6" customFormat="1" ht="12.75" customHeight="1">
      <c r="A964" s="2">
        <v>138</v>
      </c>
      <c r="B964" s="10" t="s">
        <v>4259</v>
      </c>
      <c r="C964" s="2">
        <v>2016</v>
      </c>
      <c r="D964" s="346">
        <v>922.5</v>
      </c>
    </row>
    <row r="965" spans="1:4" s="6" customFormat="1" ht="12.75" customHeight="1">
      <c r="A965" s="2">
        <v>139</v>
      </c>
      <c r="B965" s="10" t="s">
        <v>4260</v>
      </c>
      <c r="C965" s="2">
        <v>2016</v>
      </c>
      <c r="D965" s="346">
        <v>2789</v>
      </c>
    </row>
    <row r="966" spans="1:4" s="6" customFormat="1" ht="12.75" customHeight="1">
      <c r="A966" s="2">
        <v>140</v>
      </c>
      <c r="B966" s="10" t="s">
        <v>4261</v>
      </c>
      <c r="C966" s="2">
        <v>2016</v>
      </c>
      <c r="D966" s="346">
        <v>2789</v>
      </c>
    </row>
    <row r="967" spans="1:4" s="6" customFormat="1" ht="12.75" customHeight="1">
      <c r="A967" s="2">
        <v>141</v>
      </c>
      <c r="B967" s="10" t="s">
        <v>4262</v>
      </c>
      <c r="C967" s="2">
        <v>2016</v>
      </c>
      <c r="D967" s="346">
        <v>419</v>
      </c>
    </row>
    <row r="968" spans="1:4" s="6" customFormat="1" ht="12.75" customHeight="1">
      <c r="A968" s="2">
        <v>142</v>
      </c>
      <c r="B968" s="10" t="s">
        <v>4262</v>
      </c>
      <c r="C968" s="2">
        <v>2016</v>
      </c>
      <c r="D968" s="108">
        <v>419</v>
      </c>
    </row>
    <row r="969" spans="1:4" s="6" customFormat="1" ht="12.75" customHeight="1">
      <c r="A969" s="2">
        <v>143</v>
      </c>
      <c r="B969" s="10" t="s">
        <v>4263</v>
      </c>
      <c r="C969" s="2">
        <v>2016</v>
      </c>
      <c r="D969" s="108">
        <v>292</v>
      </c>
    </row>
    <row r="970" spans="1:4" s="6" customFormat="1" ht="12.75" customHeight="1">
      <c r="A970" s="2">
        <v>144</v>
      </c>
      <c r="B970" s="10" t="s">
        <v>4264</v>
      </c>
      <c r="C970" s="2">
        <v>2016</v>
      </c>
      <c r="D970" s="108">
        <v>292</v>
      </c>
    </row>
    <row r="971" spans="1:4" s="6" customFormat="1" ht="12.75" customHeight="1">
      <c r="A971" s="2">
        <v>145</v>
      </c>
      <c r="B971" s="10" t="s">
        <v>4259</v>
      </c>
      <c r="C971" s="2">
        <v>2016</v>
      </c>
      <c r="D971" s="108">
        <v>922.5</v>
      </c>
    </row>
    <row r="972" spans="1:4" s="6" customFormat="1" ht="12.75" customHeight="1">
      <c r="A972" s="2">
        <v>146</v>
      </c>
      <c r="B972" s="10" t="s">
        <v>3854</v>
      </c>
      <c r="C972" s="2">
        <v>2016</v>
      </c>
      <c r="D972" s="108">
        <v>699</v>
      </c>
    </row>
    <row r="973" spans="1:4" s="6" customFormat="1" ht="12.75" customHeight="1">
      <c r="A973" s="2">
        <v>147</v>
      </c>
      <c r="B973" s="10" t="s">
        <v>3854</v>
      </c>
      <c r="C973" s="2">
        <v>2016</v>
      </c>
      <c r="D973" s="108">
        <v>699</v>
      </c>
    </row>
    <row r="974" spans="1:4" s="6" customFormat="1" ht="12.75" customHeight="1">
      <c r="A974" s="2">
        <v>148</v>
      </c>
      <c r="B974" s="10" t="s">
        <v>3854</v>
      </c>
      <c r="C974" s="2">
        <v>2016</v>
      </c>
      <c r="D974" s="108">
        <v>699</v>
      </c>
    </row>
    <row r="975" spans="1:4" s="6" customFormat="1" ht="12.75" customHeight="1">
      <c r="A975" s="2">
        <v>149</v>
      </c>
      <c r="B975" s="10" t="s">
        <v>4259</v>
      </c>
      <c r="C975" s="2">
        <v>2016</v>
      </c>
      <c r="D975" s="108">
        <v>922.5</v>
      </c>
    </row>
    <row r="976" spans="1:4" s="6" customFormat="1" ht="12.75" customHeight="1">
      <c r="A976" s="2">
        <v>150</v>
      </c>
      <c r="B976" s="10" t="s">
        <v>4265</v>
      </c>
      <c r="C976" s="2">
        <v>2016</v>
      </c>
      <c r="D976" s="108">
        <v>2199</v>
      </c>
    </row>
    <row r="977" spans="1:4" s="6" customFormat="1" ht="12.75" customHeight="1">
      <c r="A977" s="2">
        <v>151</v>
      </c>
      <c r="B977" s="10" t="s">
        <v>4266</v>
      </c>
      <c r="C977" s="2">
        <v>2016</v>
      </c>
      <c r="D977" s="108">
        <v>389</v>
      </c>
    </row>
    <row r="978" spans="1:4" s="6" customFormat="1" ht="12.75" customHeight="1">
      <c r="A978" s="2">
        <v>152</v>
      </c>
      <c r="B978" s="10" t="s">
        <v>4267</v>
      </c>
      <c r="C978" s="2">
        <v>2016</v>
      </c>
      <c r="D978" s="108">
        <v>599</v>
      </c>
    </row>
    <row r="979" spans="1:4" s="6" customFormat="1" ht="12.75" customHeight="1">
      <c r="A979" s="2">
        <v>153</v>
      </c>
      <c r="B979" s="10" t="s">
        <v>4268</v>
      </c>
      <c r="C979" s="2">
        <v>2016</v>
      </c>
      <c r="D979" s="108">
        <v>8012.22</v>
      </c>
    </row>
    <row r="980" spans="1:4" s="6" customFormat="1" ht="12.75" customHeight="1">
      <c r="A980" s="2">
        <v>154</v>
      </c>
      <c r="B980" s="10" t="s">
        <v>4269</v>
      </c>
      <c r="C980" s="2">
        <v>2017</v>
      </c>
      <c r="D980" s="108">
        <v>931</v>
      </c>
    </row>
    <row r="981" spans="1:4" s="6" customFormat="1" ht="12.75" customHeight="1">
      <c r="A981" s="2">
        <v>155</v>
      </c>
      <c r="B981" s="10" t="s">
        <v>4270</v>
      </c>
      <c r="C981" s="2">
        <v>2017</v>
      </c>
      <c r="D981" s="108">
        <v>911.43</v>
      </c>
    </row>
    <row r="982" spans="1:4" s="6" customFormat="1" ht="12.75" customHeight="1">
      <c r="A982" s="2">
        <v>156</v>
      </c>
      <c r="B982" s="10" t="s">
        <v>4270</v>
      </c>
      <c r="C982" s="2">
        <v>2017</v>
      </c>
      <c r="D982" s="108">
        <v>911.43</v>
      </c>
    </row>
    <row r="983" spans="1:4" s="60" customFormat="1" ht="12.75" customHeight="1">
      <c r="A983" s="769" t="s">
        <v>2358</v>
      </c>
      <c r="B983" s="770"/>
      <c r="C983" s="771"/>
      <c r="D983" s="623">
        <f>SUM(D827:D982)</f>
        <v>212073.99000000002</v>
      </c>
    </row>
    <row r="984" spans="1:4" s="6" customFormat="1" ht="12.75" customHeight="1">
      <c r="A984" s="722" t="s">
        <v>3072</v>
      </c>
      <c r="B984" s="723"/>
      <c r="C984" s="723"/>
      <c r="D984" s="723"/>
    </row>
    <row r="985" spans="1:4" s="6" customFormat="1" ht="12.75">
      <c r="A985" s="2">
        <v>1</v>
      </c>
      <c r="B985" s="1" t="s">
        <v>3553</v>
      </c>
      <c r="C985" s="2">
        <v>2013</v>
      </c>
      <c r="D985" s="337">
        <v>1845</v>
      </c>
    </row>
    <row r="986" spans="1:4" s="6" customFormat="1" ht="12.75">
      <c r="A986" s="2">
        <v>2</v>
      </c>
      <c r="B986" s="1" t="s">
        <v>4271</v>
      </c>
      <c r="C986" s="2">
        <v>2013</v>
      </c>
      <c r="D986" s="108">
        <v>15990</v>
      </c>
    </row>
    <row r="987" spans="1:4" s="6" customFormat="1" ht="25.5">
      <c r="A987" s="2">
        <v>3</v>
      </c>
      <c r="B987" s="1" t="s">
        <v>3226</v>
      </c>
      <c r="C987" s="2">
        <v>2013</v>
      </c>
      <c r="D987" s="337">
        <v>1845</v>
      </c>
    </row>
    <row r="988" spans="1:4" s="6" customFormat="1" ht="11.25" customHeight="1">
      <c r="A988" s="2">
        <v>4</v>
      </c>
      <c r="B988" s="1" t="s">
        <v>1707</v>
      </c>
      <c r="C988" s="2">
        <v>2013</v>
      </c>
      <c r="D988" s="337">
        <v>260</v>
      </c>
    </row>
    <row r="989" spans="1:4" s="6" customFormat="1" ht="12.75">
      <c r="A989" s="2">
        <v>5</v>
      </c>
      <c r="B989" s="1" t="s">
        <v>4271</v>
      </c>
      <c r="C989" s="2">
        <v>2014</v>
      </c>
      <c r="D989" s="337">
        <v>12669</v>
      </c>
    </row>
    <row r="990" spans="1:4" s="6" customFormat="1" ht="12.75">
      <c r="A990" s="2">
        <v>6</v>
      </c>
      <c r="B990" s="1" t="s">
        <v>4272</v>
      </c>
      <c r="C990" s="2">
        <v>2014</v>
      </c>
      <c r="D990" s="337">
        <v>19987.5</v>
      </c>
    </row>
    <row r="991" spans="1:4" s="6" customFormat="1" ht="12.75">
      <c r="A991" s="2">
        <v>7</v>
      </c>
      <c r="B991" s="1" t="s">
        <v>3554</v>
      </c>
      <c r="C991" s="2">
        <v>2014</v>
      </c>
      <c r="D991" s="337">
        <v>325</v>
      </c>
    </row>
    <row r="992" spans="1:4" s="6" customFormat="1" ht="12.75">
      <c r="A992" s="2">
        <v>9</v>
      </c>
      <c r="B992" s="1" t="s">
        <v>3555</v>
      </c>
      <c r="C992" s="2">
        <v>2014</v>
      </c>
      <c r="D992" s="337">
        <v>2970</v>
      </c>
    </row>
    <row r="993" spans="1:4" s="6" customFormat="1" ht="12.75">
      <c r="A993" s="2">
        <v>10</v>
      </c>
      <c r="B993" s="1" t="s">
        <v>3555</v>
      </c>
      <c r="C993" s="2">
        <v>2014</v>
      </c>
      <c r="D993" s="337">
        <v>2970</v>
      </c>
    </row>
    <row r="994" spans="1:4" s="6" customFormat="1" ht="12.75">
      <c r="A994" s="2">
        <v>11</v>
      </c>
      <c r="B994" s="1" t="s">
        <v>3555</v>
      </c>
      <c r="C994" s="2">
        <v>2014</v>
      </c>
      <c r="D994" s="337">
        <v>2970</v>
      </c>
    </row>
    <row r="995" spans="1:4" s="6" customFormat="1" ht="12.75">
      <c r="A995" s="2">
        <v>12</v>
      </c>
      <c r="B995" s="1" t="s">
        <v>3555</v>
      </c>
      <c r="C995" s="2">
        <v>2014</v>
      </c>
      <c r="D995" s="337">
        <v>2970</v>
      </c>
    </row>
    <row r="996" spans="1:4" s="6" customFormat="1" ht="12.75">
      <c r="A996" s="2">
        <v>13</v>
      </c>
      <c r="B996" s="1" t="s">
        <v>3555</v>
      </c>
      <c r="C996" s="2">
        <v>2014</v>
      </c>
      <c r="D996" s="337">
        <v>2970</v>
      </c>
    </row>
    <row r="997" spans="1:4" s="6" customFormat="1" ht="12.75">
      <c r="A997" s="2">
        <v>14</v>
      </c>
      <c r="B997" s="1" t="s">
        <v>3555</v>
      </c>
      <c r="C997" s="2">
        <v>2014</v>
      </c>
      <c r="D997" s="337">
        <v>2970</v>
      </c>
    </row>
    <row r="998" spans="1:4" s="6" customFormat="1" ht="12.75">
      <c r="A998" s="2">
        <v>15</v>
      </c>
      <c r="B998" s="1" t="s">
        <v>3349</v>
      </c>
      <c r="C998" s="2">
        <v>2014</v>
      </c>
      <c r="D998" s="337">
        <v>1974.15</v>
      </c>
    </row>
    <row r="999" spans="1:4" s="6" customFormat="1" ht="12.75">
      <c r="A999" s="2">
        <v>16</v>
      </c>
      <c r="B999" s="1" t="s">
        <v>3350</v>
      </c>
      <c r="C999" s="2">
        <v>2014</v>
      </c>
      <c r="D999" s="337">
        <v>487.69</v>
      </c>
    </row>
    <row r="1000" spans="1:4" s="6" customFormat="1" ht="12.75">
      <c r="A1000" s="2">
        <v>17</v>
      </c>
      <c r="B1000" s="1" t="s">
        <v>3350</v>
      </c>
      <c r="C1000" s="2">
        <v>2014</v>
      </c>
      <c r="D1000" s="337">
        <v>487.69</v>
      </c>
    </row>
    <row r="1001" spans="1:4" s="6" customFormat="1" ht="12.75">
      <c r="A1001" s="2">
        <v>18</v>
      </c>
      <c r="B1001" s="1" t="s">
        <v>3556</v>
      </c>
      <c r="C1001" s="2">
        <v>2014</v>
      </c>
      <c r="D1001" s="337">
        <v>1321.79</v>
      </c>
    </row>
    <row r="1002" spans="1:4" s="6" customFormat="1" ht="12.75">
      <c r="A1002" s="2">
        <v>19</v>
      </c>
      <c r="B1002" s="1" t="s">
        <v>4273</v>
      </c>
      <c r="C1002" s="2">
        <v>2015</v>
      </c>
      <c r="D1002" s="337">
        <v>254.61</v>
      </c>
    </row>
    <row r="1003" spans="1:4" s="6" customFormat="1" ht="12.75">
      <c r="A1003" s="2">
        <v>20</v>
      </c>
      <c r="B1003" s="1" t="s">
        <v>4274</v>
      </c>
      <c r="C1003" s="2">
        <v>2015</v>
      </c>
      <c r="D1003" s="337">
        <v>2804.4</v>
      </c>
    </row>
    <row r="1004" spans="1:4" s="6" customFormat="1" ht="12.75">
      <c r="A1004" s="2">
        <v>21</v>
      </c>
      <c r="B1004" s="1" t="s">
        <v>4275</v>
      </c>
      <c r="C1004" s="2">
        <v>2016</v>
      </c>
      <c r="D1004" s="337">
        <v>254.61</v>
      </c>
    </row>
    <row r="1005" spans="1:4" s="6" customFormat="1" ht="12.75">
      <c r="A1005" s="2">
        <v>22</v>
      </c>
      <c r="B1005" s="1" t="s">
        <v>4275</v>
      </c>
      <c r="C1005" s="2">
        <v>2016</v>
      </c>
      <c r="D1005" s="337">
        <v>254.61</v>
      </c>
    </row>
    <row r="1006" spans="1:4" s="6" customFormat="1" ht="12.75">
      <c r="A1006" s="2">
        <v>23</v>
      </c>
      <c r="B1006" s="1" t="s">
        <v>4276</v>
      </c>
      <c r="C1006" s="2">
        <v>2016</v>
      </c>
      <c r="D1006" s="337">
        <v>4095.9</v>
      </c>
    </row>
    <row r="1007" spans="1:4" s="6" customFormat="1" ht="12.75">
      <c r="A1007" s="2">
        <v>24</v>
      </c>
      <c r="B1007" s="1" t="s">
        <v>4276</v>
      </c>
      <c r="C1007" s="2">
        <v>2016</v>
      </c>
      <c r="D1007" s="337">
        <v>4095.9</v>
      </c>
    </row>
    <row r="1008" spans="1:4" s="6" customFormat="1" ht="12.75">
      <c r="A1008" s="2">
        <v>25</v>
      </c>
      <c r="B1008" s="1" t="s">
        <v>4276</v>
      </c>
      <c r="C1008" s="2">
        <v>2016</v>
      </c>
      <c r="D1008" s="337">
        <v>4095.9</v>
      </c>
    </row>
    <row r="1009" spans="1:4" s="6" customFormat="1" ht="12.75">
      <c r="A1009" s="2">
        <v>26</v>
      </c>
      <c r="B1009" s="1" t="s">
        <v>4276</v>
      </c>
      <c r="C1009" s="2">
        <v>2016</v>
      </c>
      <c r="D1009" s="337">
        <v>4095.9</v>
      </c>
    </row>
    <row r="1010" spans="1:4" s="6" customFormat="1" ht="12.75">
      <c r="A1010" s="2">
        <v>28</v>
      </c>
      <c r="B1010" s="1" t="s">
        <v>4277</v>
      </c>
      <c r="C1010" s="2">
        <v>2017</v>
      </c>
      <c r="D1010" s="337">
        <v>4341.9</v>
      </c>
    </row>
    <row r="1011" spans="1:4" s="60" customFormat="1" ht="12.75">
      <c r="A1011" s="769" t="s">
        <v>2358</v>
      </c>
      <c r="B1011" s="770"/>
      <c r="C1011" s="771"/>
      <c r="D1011" s="623">
        <f>SUM(D985:D1010)</f>
        <v>99306.54999999996</v>
      </c>
    </row>
    <row r="1012" spans="1:4" s="6" customFormat="1" ht="12.75" customHeight="1">
      <c r="A1012" s="722" t="s">
        <v>3073</v>
      </c>
      <c r="B1012" s="723"/>
      <c r="C1012" s="723"/>
      <c r="D1012" s="723"/>
    </row>
    <row r="1013" spans="1:4" s="247" customFormat="1" ht="12.75">
      <c r="A1013" s="2">
        <v>2</v>
      </c>
      <c r="B1013" s="1" t="s">
        <v>2628</v>
      </c>
      <c r="C1013" s="2">
        <v>2013</v>
      </c>
      <c r="D1013" s="337">
        <v>2254.05</v>
      </c>
    </row>
    <row r="1014" spans="1:4" s="247" customFormat="1" ht="12.75">
      <c r="A1014" s="2">
        <v>3</v>
      </c>
      <c r="B1014" s="1" t="s">
        <v>2629</v>
      </c>
      <c r="C1014" s="2">
        <v>2013</v>
      </c>
      <c r="D1014" s="337">
        <v>8579.22</v>
      </c>
    </row>
    <row r="1015" spans="1:4" s="247" customFormat="1" ht="12.75">
      <c r="A1015" s="2">
        <v>4</v>
      </c>
      <c r="B1015" s="1" t="s">
        <v>3459</v>
      </c>
      <c r="C1015" s="2">
        <v>2013</v>
      </c>
      <c r="D1015" s="439">
        <v>2735.77</v>
      </c>
    </row>
    <row r="1016" spans="1:4" s="247" customFormat="1" ht="12.75">
      <c r="A1016" s="2">
        <v>5</v>
      </c>
      <c r="B1016" s="1" t="s">
        <v>1</v>
      </c>
      <c r="C1016" s="2">
        <v>2013</v>
      </c>
      <c r="D1016" s="439">
        <v>2389.07</v>
      </c>
    </row>
    <row r="1017" spans="1:4" s="247" customFormat="1" ht="12.75">
      <c r="A1017" s="2">
        <v>6</v>
      </c>
      <c r="B1017" s="124" t="s">
        <v>3460</v>
      </c>
      <c r="C1017" s="123">
        <v>2013</v>
      </c>
      <c r="D1017" s="336">
        <v>1651.05</v>
      </c>
    </row>
    <row r="1018" spans="1:4" s="247" customFormat="1" ht="12.75">
      <c r="A1018" s="2">
        <v>7</v>
      </c>
      <c r="B1018" s="1" t="s">
        <v>3461</v>
      </c>
      <c r="C1018" s="2">
        <v>2013</v>
      </c>
      <c r="D1018" s="111">
        <v>3283.01</v>
      </c>
    </row>
    <row r="1019" spans="1:4" s="247" customFormat="1" ht="12.75">
      <c r="A1019" s="2">
        <v>8</v>
      </c>
      <c r="B1019" s="1" t="s">
        <v>3462</v>
      </c>
      <c r="C1019" s="2">
        <v>2013</v>
      </c>
      <c r="D1019" s="111">
        <v>2970</v>
      </c>
    </row>
    <row r="1020" spans="1:4" s="247" customFormat="1" ht="12.75">
      <c r="A1020" s="2">
        <v>9</v>
      </c>
      <c r="B1020" s="1" t="s">
        <v>3463</v>
      </c>
      <c r="C1020" s="2">
        <v>2014</v>
      </c>
      <c r="D1020" s="111">
        <v>2590</v>
      </c>
    </row>
    <row r="1021" spans="1:4" s="247" customFormat="1" ht="12.75">
      <c r="A1021" s="2">
        <v>10</v>
      </c>
      <c r="B1021" s="1" t="s">
        <v>3464</v>
      </c>
      <c r="C1021" s="2">
        <v>2014</v>
      </c>
      <c r="D1021" s="111">
        <v>3521.91</v>
      </c>
    </row>
    <row r="1022" spans="1:4" s="247" customFormat="1" ht="12.75">
      <c r="A1022" s="2">
        <v>11</v>
      </c>
      <c r="B1022" s="1" t="s">
        <v>3465</v>
      </c>
      <c r="C1022" s="2">
        <v>2014</v>
      </c>
      <c r="D1022" s="111">
        <v>2920</v>
      </c>
    </row>
    <row r="1023" spans="1:4" s="247" customFormat="1" ht="12.75">
      <c r="A1023" s="2">
        <v>12</v>
      </c>
      <c r="B1023" s="1" t="s">
        <v>3466</v>
      </c>
      <c r="C1023" s="2">
        <v>2014</v>
      </c>
      <c r="D1023" s="111">
        <v>2920</v>
      </c>
    </row>
    <row r="1024" spans="1:4" s="247" customFormat="1" ht="12.75">
      <c r="A1024" s="2">
        <v>13</v>
      </c>
      <c r="B1024" s="1" t="s">
        <v>3467</v>
      </c>
      <c r="C1024" s="2">
        <v>2014</v>
      </c>
      <c r="D1024" s="111">
        <v>3050</v>
      </c>
    </row>
    <row r="1025" spans="1:4" s="247" customFormat="1" ht="12.75">
      <c r="A1025" s="2">
        <v>14</v>
      </c>
      <c r="B1025" s="1" t="s">
        <v>3468</v>
      </c>
      <c r="C1025" s="2">
        <v>2015</v>
      </c>
      <c r="D1025" s="111">
        <v>5555</v>
      </c>
    </row>
    <row r="1026" spans="1:4" s="247" customFormat="1" ht="12.75">
      <c r="A1026" s="2">
        <v>15</v>
      </c>
      <c r="B1026" s="1" t="s">
        <v>3469</v>
      </c>
      <c r="C1026" s="2">
        <v>2015</v>
      </c>
      <c r="D1026" s="111">
        <v>19970</v>
      </c>
    </row>
    <row r="1027" spans="1:4" s="247" customFormat="1" ht="12.75">
      <c r="A1027" s="2">
        <v>16</v>
      </c>
      <c r="B1027" s="1" t="s">
        <v>3470</v>
      </c>
      <c r="C1027" s="2">
        <v>2015</v>
      </c>
      <c r="D1027" s="111">
        <v>6686</v>
      </c>
    </row>
    <row r="1028" spans="1:4" s="247" customFormat="1" ht="12.75">
      <c r="A1028" s="2">
        <v>17</v>
      </c>
      <c r="B1028" s="1" t="s">
        <v>3649</v>
      </c>
      <c r="C1028" s="2">
        <v>2015</v>
      </c>
      <c r="D1028" s="111">
        <v>3205</v>
      </c>
    </row>
    <row r="1029" spans="1:4" s="247" customFormat="1" ht="12.75">
      <c r="A1029" s="2">
        <v>18</v>
      </c>
      <c r="B1029" s="1" t="s">
        <v>4149</v>
      </c>
      <c r="C1029" s="2">
        <v>2016</v>
      </c>
      <c r="D1029" s="111">
        <v>3060</v>
      </c>
    </row>
    <row r="1030" spans="1:4" s="247" customFormat="1" ht="12.75">
      <c r="A1030" s="2">
        <v>19</v>
      </c>
      <c r="B1030" s="1" t="s">
        <v>4150</v>
      </c>
      <c r="C1030" s="2">
        <v>2016</v>
      </c>
      <c r="D1030" s="111">
        <v>3160</v>
      </c>
    </row>
    <row r="1031" spans="1:4" s="247" customFormat="1" ht="12.75">
      <c r="A1031" s="2">
        <v>20</v>
      </c>
      <c r="B1031" s="1" t="s">
        <v>4151</v>
      </c>
      <c r="C1031" s="2">
        <v>2016</v>
      </c>
      <c r="D1031" s="111">
        <v>3160</v>
      </c>
    </row>
    <row r="1032" spans="1:4" s="247" customFormat="1" ht="12.75">
      <c r="A1032" s="2">
        <v>21</v>
      </c>
      <c r="B1032" s="1" t="s">
        <v>4152</v>
      </c>
      <c r="C1032" s="2">
        <v>2016</v>
      </c>
      <c r="D1032" s="111">
        <v>3160</v>
      </c>
    </row>
    <row r="1033" spans="1:4" s="247" customFormat="1" ht="12.75">
      <c r="A1033" s="2">
        <v>22</v>
      </c>
      <c r="B1033" s="1" t="s">
        <v>4153</v>
      </c>
      <c r="C1033" s="2">
        <v>2017</v>
      </c>
      <c r="D1033" s="111">
        <v>414.63</v>
      </c>
    </row>
    <row r="1034" spans="1:4" s="247" customFormat="1" ht="12.75">
      <c r="A1034" s="2">
        <v>23</v>
      </c>
      <c r="B1034" s="1" t="s">
        <v>4154</v>
      </c>
      <c r="C1034" s="2">
        <v>2017</v>
      </c>
      <c r="D1034" s="111">
        <v>658.54</v>
      </c>
    </row>
    <row r="1035" spans="1:4" s="247" customFormat="1" ht="12.75">
      <c r="A1035" s="2">
        <v>24</v>
      </c>
      <c r="B1035" s="1" t="s">
        <v>4155</v>
      </c>
      <c r="C1035" s="2">
        <v>2017</v>
      </c>
      <c r="D1035" s="111">
        <v>658.54</v>
      </c>
    </row>
    <row r="1036" spans="1:4" s="247" customFormat="1" ht="12.75">
      <c r="A1036" s="2">
        <v>25</v>
      </c>
      <c r="B1036" s="1" t="s">
        <v>4156</v>
      </c>
      <c r="C1036" s="2">
        <v>2017</v>
      </c>
      <c r="D1036" s="111">
        <v>414.63</v>
      </c>
    </row>
    <row r="1037" spans="1:4" s="247" customFormat="1" ht="12.75">
      <c r="A1037" s="2">
        <v>26</v>
      </c>
      <c r="B1037" s="1" t="s">
        <v>4157</v>
      </c>
      <c r="C1037" s="2">
        <v>2017</v>
      </c>
      <c r="D1037" s="111">
        <v>439.02</v>
      </c>
    </row>
    <row r="1038" spans="1:4" s="247" customFormat="1" ht="12.75">
      <c r="A1038" s="2">
        <v>27</v>
      </c>
      <c r="B1038" s="1" t="s">
        <v>4158</v>
      </c>
      <c r="C1038" s="2">
        <v>2017</v>
      </c>
      <c r="D1038" s="111">
        <v>609.73</v>
      </c>
    </row>
    <row r="1039" spans="1:4" s="247" customFormat="1" ht="12.75">
      <c r="A1039" s="2">
        <v>28</v>
      </c>
      <c r="B1039" s="1" t="s">
        <v>4159</v>
      </c>
      <c r="C1039" s="2">
        <v>2017</v>
      </c>
      <c r="D1039" s="111">
        <v>3101</v>
      </c>
    </row>
    <row r="1040" spans="1:4" s="247" customFormat="1" ht="12.75">
      <c r="A1040" s="2">
        <v>29</v>
      </c>
      <c r="B1040" s="1" t="s">
        <v>4160</v>
      </c>
      <c r="C1040" s="2">
        <v>2017</v>
      </c>
      <c r="D1040" s="108">
        <v>486</v>
      </c>
    </row>
    <row r="1041" spans="1:4" s="247" customFormat="1" ht="12.75">
      <c r="A1041" s="2">
        <v>30</v>
      </c>
      <c r="B1041" s="1" t="s">
        <v>4161</v>
      </c>
      <c r="C1041" s="2">
        <v>2017</v>
      </c>
      <c r="D1041" s="108">
        <v>3210</v>
      </c>
    </row>
    <row r="1042" spans="1:4" s="60" customFormat="1" ht="12.75">
      <c r="A1042" s="769" t="s">
        <v>2358</v>
      </c>
      <c r="B1042" s="770"/>
      <c r="C1042" s="771"/>
      <c r="D1042" s="623">
        <f>SUM(D1013:D1041)</f>
        <v>96812.17</v>
      </c>
    </row>
    <row r="1043" spans="1:4" s="6" customFormat="1" ht="12.75">
      <c r="A1043" s="722" t="s">
        <v>4078</v>
      </c>
      <c r="B1043" s="723"/>
      <c r="C1043" s="723"/>
      <c r="D1043" s="724"/>
    </row>
    <row r="1044" spans="1:4" s="6" customFormat="1" ht="12.75">
      <c r="A1044" s="2">
        <v>1</v>
      </c>
      <c r="B1044" s="1" t="s">
        <v>4080</v>
      </c>
      <c r="C1044" s="2">
        <v>2014</v>
      </c>
      <c r="D1044" s="108">
        <v>406.5</v>
      </c>
    </row>
    <row r="1045" spans="1:4" s="6" customFormat="1" ht="25.5">
      <c r="A1045" s="2">
        <v>2</v>
      </c>
      <c r="B1045" s="1" t="s">
        <v>4081</v>
      </c>
      <c r="C1045" s="2">
        <v>2016</v>
      </c>
      <c r="D1045" s="108">
        <v>1440</v>
      </c>
    </row>
    <row r="1046" spans="1:4" s="6" customFormat="1" ht="25.5">
      <c r="A1046" s="2">
        <v>3</v>
      </c>
      <c r="B1046" s="1" t="s">
        <v>4082</v>
      </c>
      <c r="C1046" s="2">
        <v>2016</v>
      </c>
      <c r="D1046" s="108">
        <v>5574.79</v>
      </c>
    </row>
    <row r="1047" spans="1:4" s="6" customFormat="1" ht="12.75">
      <c r="A1047" s="769" t="s">
        <v>2358</v>
      </c>
      <c r="B1047" s="770"/>
      <c r="C1047" s="770"/>
      <c r="D1047" s="627">
        <f>SUM(D1044:D1046)</f>
        <v>7421.29</v>
      </c>
    </row>
    <row r="1048" spans="1:4" s="6" customFormat="1" ht="12.75" customHeight="1">
      <c r="A1048" s="722" t="s">
        <v>3074</v>
      </c>
      <c r="B1048" s="723"/>
      <c r="C1048" s="723"/>
      <c r="D1048" s="724"/>
    </row>
    <row r="1049" spans="1:4" s="6" customFormat="1" ht="12.75">
      <c r="A1049" s="2">
        <v>1</v>
      </c>
      <c r="B1049" s="147" t="s">
        <v>4314</v>
      </c>
      <c r="C1049" s="144">
        <v>2017</v>
      </c>
      <c r="D1049" s="366">
        <v>26254.35</v>
      </c>
    </row>
    <row r="1050" spans="1:4" s="6" customFormat="1" ht="12.75">
      <c r="A1050" s="142">
        <v>2</v>
      </c>
      <c r="B1050" s="147" t="s">
        <v>4315</v>
      </c>
      <c r="C1050" s="144">
        <v>2017</v>
      </c>
      <c r="D1050" s="366">
        <v>6996.24</v>
      </c>
    </row>
    <row r="1051" spans="1:4" s="6" customFormat="1" ht="12.75">
      <c r="A1051" s="142">
        <v>3</v>
      </c>
      <c r="B1051" s="147" t="s">
        <v>4316</v>
      </c>
      <c r="C1051" s="144">
        <v>2017</v>
      </c>
      <c r="D1051" s="366">
        <v>1306.26</v>
      </c>
    </row>
    <row r="1052" spans="1:4" s="6" customFormat="1" ht="12.75">
      <c r="A1052" s="769" t="s">
        <v>2358</v>
      </c>
      <c r="B1052" s="770"/>
      <c r="C1052" s="770"/>
      <c r="D1052" s="627">
        <f>SUM(D1049:D1051)</f>
        <v>34556.85</v>
      </c>
    </row>
    <row r="1053" spans="1:4" s="6" customFormat="1" ht="12.75">
      <c r="A1053" s="24"/>
      <c r="B1053" s="26"/>
      <c r="C1053" s="48"/>
      <c r="D1053" s="628"/>
    </row>
    <row r="1054" spans="1:4" s="6" customFormat="1" ht="12.75" customHeight="1">
      <c r="A1054" s="779" t="s">
        <v>2360</v>
      </c>
      <c r="B1054" s="780"/>
      <c r="C1054" s="780"/>
      <c r="D1054" s="781"/>
    </row>
    <row r="1055" spans="1:4" s="6" customFormat="1" ht="25.5">
      <c r="A1055" s="57" t="s">
        <v>684</v>
      </c>
      <c r="B1055" s="57" t="s">
        <v>685</v>
      </c>
      <c r="C1055" s="57" t="s">
        <v>2488</v>
      </c>
      <c r="D1055" s="629" t="s">
        <v>2582</v>
      </c>
    </row>
    <row r="1056" spans="1:4" ht="12.75" customHeight="1">
      <c r="A1056" s="722" t="s">
        <v>3116</v>
      </c>
      <c r="B1056" s="723"/>
      <c r="C1056" s="723"/>
      <c r="D1056" s="724"/>
    </row>
    <row r="1057" spans="1:4" s="247" customFormat="1" ht="12.75">
      <c r="A1057" s="2">
        <v>1</v>
      </c>
      <c r="B1057" s="1" t="s">
        <v>2568</v>
      </c>
      <c r="C1057" s="2">
        <v>2013</v>
      </c>
      <c r="D1057" s="108">
        <v>1448</v>
      </c>
    </row>
    <row r="1058" spans="1:4" s="247" customFormat="1" ht="12.75">
      <c r="A1058" s="2">
        <v>2</v>
      </c>
      <c r="B1058" s="1" t="s">
        <v>2569</v>
      </c>
      <c r="C1058" s="2">
        <v>2013</v>
      </c>
      <c r="D1058" s="108">
        <v>2767</v>
      </c>
    </row>
    <row r="1059" spans="1:4" s="247" customFormat="1" ht="12.75">
      <c r="A1059" s="2">
        <v>3</v>
      </c>
      <c r="B1059" s="1" t="s">
        <v>2570</v>
      </c>
      <c r="C1059" s="2">
        <v>2013</v>
      </c>
      <c r="D1059" s="108">
        <v>438</v>
      </c>
    </row>
    <row r="1060" spans="1:4" s="247" customFormat="1" ht="12.75">
      <c r="A1060" s="2">
        <v>4</v>
      </c>
      <c r="B1060" s="1" t="s">
        <v>2571</v>
      </c>
      <c r="C1060" s="2">
        <v>2013</v>
      </c>
      <c r="D1060" s="108">
        <v>3690</v>
      </c>
    </row>
    <row r="1061" spans="1:4" s="247" customFormat="1" ht="12.75">
      <c r="A1061" s="2">
        <v>5</v>
      </c>
      <c r="B1061" s="1" t="s">
        <v>2572</v>
      </c>
      <c r="C1061" s="2">
        <v>2013</v>
      </c>
      <c r="D1061" s="108">
        <v>1217.7</v>
      </c>
    </row>
    <row r="1062" spans="1:4" s="247" customFormat="1" ht="12.75">
      <c r="A1062" s="2">
        <v>6</v>
      </c>
      <c r="B1062" s="1" t="s">
        <v>599</v>
      </c>
      <c r="C1062" s="2">
        <v>2014</v>
      </c>
      <c r="D1062" s="108">
        <v>469.98</v>
      </c>
    </row>
    <row r="1063" spans="1:4" s="247" customFormat="1" ht="12.75">
      <c r="A1063" s="2">
        <v>7</v>
      </c>
      <c r="B1063" s="1" t="s">
        <v>3373</v>
      </c>
      <c r="C1063" s="2">
        <v>2014</v>
      </c>
      <c r="D1063" s="154">
        <v>3996.27</v>
      </c>
    </row>
    <row r="1064" spans="1:4" s="247" customFormat="1" ht="25.5">
      <c r="A1064" s="2">
        <v>8</v>
      </c>
      <c r="B1064" s="1" t="s">
        <v>3865</v>
      </c>
      <c r="C1064" s="142">
        <v>2014</v>
      </c>
      <c r="D1064" s="154">
        <v>383.98</v>
      </c>
    </row>
    <row r="1065" spans="1:4" s="247" customFormat="1" ht="12.75">
      <c r="A1065" s="2">
        <v>9</v>
      </c>
      <c r="B1065" s="1" t="s">
        <v>3866</v>
      </c>
      <c r="C1065" s="142">
        <v>2015</v>
      </c>
      <c r="D1065" s="154">
        <v>422</v>
      </c>
    </row>
    <row r="1066" spans="1:4" s="247" customFormat="1" ht="25.5">
      <c r="A1066" s="2">
        <v>10</v>
      </c>
      <c r="B1066" s="1" t="s">
        <v>3374</v>
      </c>
      <c r="C1066" s="142">
        <v>2015</v>
      </c>
      <c r="D1066" s="154">
        <v>619</v>
      </c>
    </row>
    <row r="1067" spans="1:4" s="247" customFormat="1" ht="12.75">
      <c r="A1067" s="2">
        <v>11</v>
      </c>
      <c r="B1067" s="1" t="s">
        <v>3867</v>
      </c>
      <c r="C1067" s="142">
        <v>2015</v>
      </c>
      <c r="D1067" s="154">
        <v>169</v>
      </c>
    </row>
    <row r="1068" spans="1:4" s="247" customFormat="1" ht="12.75">
      <c r="A1068" s="2">
        <v>12</v>
      </c>
      <c r="B1068" s="1" t="s">
        <v>3868</v>
      </c>
      <c r="C1068" s="142">
        <v>2015</v>
      </c>
      <c r="D1068" s="154">
        <v>99</v>
      </c>
    </row>
    <row r="1069" spans="1:4" s="247" customFormat="1" ht="12.75">
      <c r="A1069" s="2">
        <v>13</v>
      </c>
      <c r="B1069" s="1" t="s">
        <v>3375</v>
      </c>
      <c r="C1069" s="142">
        <v>2015</v>
      </c>
      <c r="D1069" s="154">
        <v>1550</v>
      </c>
    </row>
    <row r="1070" spans="1:4" s="247" customFormat="1" ht="12.75">
      <c r="A1070" s="2">
        <v>14</v>
      </c>
      <c r="B1070" s="1" t="s">
        <v>3869</v>
      </c>
      <c r="C1070" s="142">
        <v>2015</v>
      </c>
      <c r="D1070" s="154">
        <v>484</v>
      </c>
    </row>
    <row r="1071" spans="1:4" s="247" customFormat="1" ht="12.75">
      <c r="A1071" s="2">
        <v>15</v>
      </c>
      <c r="B1071" s="1" t="s">
        <v>4228</v>
      </c>
      <c r="C1071" s="142">
        <v>2016</v>
      </c>
      <c r="D1071" s="154">
        <v>299.99</v>
      </c>
    </row>
    <row r="1072" spans="1:4" s="247" customFormat="1" ht="12.75">
      <c r="A1072" s="2">
        <v>16</v>
      </c>
      <c r="B1072" s="1" t="s">
        <v>4229</v>
      </c>
      <c r="C1072" s="142">
        <v>2016</v>
      </c>
      <c r="D1072" s="154">
        <v>344.4</v>
      </c>
    </row>
    <row r="1073" spans="1:4" s="247" customFormat="1" ht="12.75">
      <c r="A1073" s="2">
        <v>17</v>
      </c>
      <c r="B1073" s="1" t="s">
        <v>4230</v>
      </c>
      <c r="C1073" s="142">
        <v>2016</v>
      </c>
      <c r="D1073" s="154">
        <v>599.99</v>
      </c>
    </row>
    <row r="1074" spans="1:4" s="60" customFormat="1" ht="12.75">
      <c r="A1074" s="769" t="s">
        <v>2358</v>
      </c>
      <c r="B1074" s="770"/>
      <c r="C1074" s="771"/>
      <c r="D1074" s="623">
        <f>SUM(D1057:D1073)</f>
        <v>18998.310000000005</v>
      </c>
    </row>
    <row r="1075" spans="1:4" ht="12.75" customHeight="1">
      <c r="A1075" s="722" t="s">
        <v>2489</v>
      </c>
      <c r="B1075" s="723"/>
      <c r="C1075" s="723"/>
      <c r="D1075" s="724"/>
    </row>
    <row r="1076" spans="1:4" s="6" customFormat="1" ht="12.75">
      <c r="A1076" s="2">
        <v>1</v>
      </c>
      <c r="B1076" s="382" t="s">
        <v>1982</v>
      </c>
      <c r="C1076" s="383">
        <v>2014</v>
      </c>
      <c r="D1076" s="384">
        <v>3355.44</v>
      </c>
    </row>
    <row r="1077" spans="1:4" s="6" customFormat="1" ht="12.75">
      <c r="A1077" s="2">
        <v>2</v>
      </c>
      <c r="B1077" s="382" t="s">
        <v>3832</v>
      </c>
      <c r="C1077" s="383">
        <v>2016</v>
      </c>
      <c r="D1077" s="384">
        <v>400</v>
      </c>
    </row>
    <row r="1078" spans="1:4" s="6" customFormat="1" ht="12.75">
      <c r="A1078" s="2">
        <v>3</v>
      </c>
      <c r="B1078" s="1" t="s">
        <v>3833</v>
      </c>
      <c r="C1078" s="2">
        <v>2016</v>
      </c>
      <c r="D1078" s="108">
        <v>2779.8</v>
      </c>
    </row>
    <row r="1079" spans="1:4" s="6" customFormat="1" ht="12.75">
      <c r="A1079" s="2">
        <v>4</v>
      </c>
      <c r="B1079" s="1" t="s">
        <v>3834</v>
      </c>
      <c r="C1079" s="2">
        <v>2016</v>
      </c>
      <c r="D1079" s="108">
        <v>2779.8</v>
      </c>
    </row>
    <row r="1080" spans="1:4" s="6" customFormat="1" ht="12.75">
      <c r="A1080" s="2">
        <v>5</v>
      </c>
      <c r="B1080" s="1" t="s">
        <v>3835</v>
      </c>
      <c r="C1080" s="2">
        <v>2016</v>
      </c>
      <c r="D1080" s="108">
        <v>2779.8</v>
      </c>
    </row>
    <row r="1081" spans="1:4" s="6" customFormat="1" ht="12.75">
      <c r="A1081" s="2">
        <v>6</v>
      </c>
      <c r="B1081" s="1" t="s">
        <v>3836</v>
      </c>
      <c r="C1081" s="2">
        <v>2016</v>
      </c>
      <c r="D1081" s="108">
        <v>2779.8</v>
      </c>
    </row>
    <row r="1082" spans="1:4" s="6" customFormat="1" ht="12.75">
      <c r="A1082" s="2">
        <v>7</v>
      </c>
      <c r="B1082" s="1" t="s">
        <v>3837</v>
      </c>
      <c r="C1082" s="2">
        <v>2016</v>
      </c>
      <c r="D1082" s="108">
        <v>2779.8</v>
      </c>
    </row>
    <row r="1083" spans="1:4" s="6" customFormat="1" ht="12.75">
      <c r="A1083" s="2">
        <v>8</v>
      </c>
      <c r="B1083" s="1" t="s">
        <v>3838</v>
      </c>
      <c r="C1083" s="2">
        <v>2016</v>
      </c>
      <c r="D1083" s="108">
        <v>6219</v>
      </c>
    </row>
    <row r="1084" spans="1:4" s="6" customFormat="1" ht="12.75">
      <c r="A1084" s="2">
        <v>9</v>
      </c>
      <c r="B1084" s="1" t="s">
        <v>4239</v>
      </c>
      <c r="C1084" s="2">
        <v>2017</v>
      </c>
      <c r="D1084" s="108">
        <v>3070</v>
      </c>
    </row>
    <row r="1085" spans="1:4" s="6" customFormat="1" ht="12.75">
      <c r="A1085" s="2">
        <v>10</v>
      </c>
      <c r="B1085" s="1" t="s">
        <v>4239</v>
      </c>
      <c r="C1085" s="2">
        <v>2017</v>
      </c>
      <c r="D1085" s="108">
        <v>3070</v>
      </c>
    </row>
    <row r="1086" spans="1:4" s="6" customFormat="1" ht="12.75">
      <c r="A1086" s="2">
        <v>11</v>
      </c>
      <c r="B1086" s="1" t="s">
        <v>4239</v>
      </c>
      <c r="C1086" s="2">
        <v>2017</v>
      </c>
      <c r="D1086" s="108">
        <v>3070</v>
      </c>
    </row>
    <row r="1087" spans="1:4" s="6" customFormat="1" ht="12.75">
      <c r="A1087" s="2">
        <v>12</v>
      </c>
      <c r="B1087" s="1" t="s">
        <v>4239</v>
      </c>
      <c r="C1087" s="2">
        <v>2017</v>
      </c>
      <c r="D1087" s="108">
        <v>3070</v>
      </c>
    </row>
    <row r="1088" spans="1:4" s="6" customFormat="1" ht="12.75">
      <c r="A1088" s="2">
        <v>13</v>
      </c>
      <c r="B1088" s="1" t="s">
        <v>4239</v>
      </c>
      <c r="C1088" s="2">
        <v>2017</v>
      </c>
      <c r="D1088" s="108">
        <v>3070</v>
      </c>
    </row>
    <row r="1089" spans="1:4" s="647" customFormat="1" ht="12.75">
      <c r="A1089" s="2">
        <v>14</v>
      </c>
      <c r="B1089" s="386" t="s">
        <v>1992</v>
      </c>
      <c r="C1089" s="383">
        <v>2014</v>
      </c>
      <c r="D1089" s="384">
        <v>325</v>
      </c>
    </row>
    <row r="1090" spans="1:4" s="647" customFormat="1" ht="12.75">
      <c r="A1090" s="2">
        <v>15</v>
      </c>
      <c r="B1090" s="386" t="s">
        <v>3379</v>
      </c>
      <c r="C1090" s="383">
        <v>2014</v>
      </c>
      <c r="D1090" s="384">
        <v>319.8</v>
      </c>
    </row>
    <row r="1091" spans="1:4" s="60" customFormat="1" ht="12.75">
      <c r="A1091" s="769" t="s">
        <v>2358</v>
      </c>
      <c r="B1091" s="770"/>
      <c r="C1091" s="771"/>
      <c r="D1091" s="623">
        <f>SUM(D1076:D1090)</f>
        <v>39868.240000000005</v>
      </c>
    </row>
    <row r="1092" spans="1:4" ht="12.75" customHeight="1">
      <c r="A1092" s="722" t="s">
        <v>3527</v>
      </c>
      <c r="B1092" s="723"/>
      <c r="C1092" s="723"/>
      <c r="D1092" s="724"/>
    </row>
    <row r="1093" spans="1:4" s="6" customFormat="1" ht="12.75">
      <c r="A1093" s="2">
        <v>1</v>
      </c>
      <c r="B1093" s="10" t="s">
        <v>3528</v>
      </c>
      <c r="C1093" s="2">
        <v>2015</v>
      </c>
      <c r="D1093" s="337">
        <v>619</v>
      </c>
    </row>
    <row r="1094" spans="1:4" s="60" customFormat="1" ht="12.75">
      <c r="A1094" s="769" t="s">
        <v>2358</v>
      </c>
      <c r="B1094" s="770"/>
      <c r="C1094" s="771"/>
      <c r="D1094" s="623">
        <f>SUM(D1092:D1093)</f>
        <v>619</v>
      </c>
    </row>
    <row r="1095" spans="1:4" s="60" customFormat="1" ht="12.75">
      <c r="A1095" s="722" t="s">
        <v>4162</v>
      </c>
      <c r="B1095" s="723"/>
      <c r="C1095" s="723"/>
      <c r="D1095" s="724"/>
    </row>
    <row r="1096" spans="1:4" s="60" customFormat="1" ht="12.75">
      <c r="A1096" s="142">
        <v>1</v>
      </c>
      <c r="B1096" s="10" t="s">
        <v>4163</v>
      </c>
      <c r="C1096" s="2">
        <v>2017</v>
      </c>
      <c r="D1096" s="108">
        <v>900</v>
      </c>
    </row>
    <row r="1097" spans="1:4" s="60" customFormat="1" ht="12.75">
      <c r="A1097" s="142">
        <v>2</v>
      </c>
      <c r="B1097" s="10" t="s">
        <v>4164</v>
      </c>
      <c r="C1097" s="2">
        <v>2017</v>
      </c>
      <c r="D1097" s="108">
        <v>900</v>
      </c>
    </row>
    <row r="1098" spans="1:4" s="60" customFormat="1" ht="12.75">
      <c r="A1098" s="471"/>
      <c r="B1098" s="472"/>
      <c r="C1098" s="472"/>
      <c r="D1098" s="630">
        <f>SUM(D1096:D1097)</f>
        <v>1800</v>
      </c>
    </row>
    <row r="1099" spans="1:4" s="6" customFormat="1" ht="12.75" customHeight="1">
      <c r="A1099" s="722" t="s">
        <v>3164</v>
      </c>
      <c r="B1099" s="723"/>
      <c r="C1099" s="723"/>
      <c r="D1099" s="724"/>
    </row>
    <row r="1100" spans="1:4" s="6" customFormat="1" ht="12.75">
      <c r="A1100" s="142">
        <v>1</v>
      </c>
      <c r="B1100" s="10" t="s">
        <v>2956</v>
      </c>
      <c r="C1100" s="323">
        <v>2013</v>
      </c>
      <c r="D1100" s="337">
        <v>419</v>
      </c>
    </row>
    <row r="1101" spans="1:4" s="6" customFormat="1" ht="12.75">
      <c r="A1101" s="142">
        <f aca="true" t="shared" si="3" ref="A1101:A1111">A1100+1</f>
        <v>2</v>
      </c>
      <c r="B1101" s="10" t="s">
        <v>2957</v>
      </c>
      <c r="C1101" s="323">
        <v>2014</v>
      </c>
      <c r="D1101" s="337">
        <v>861</v>
      </c>
    </row>
    <row r="1102" spans="1:4" s="6" customFormat="1" ht="12.75">
      <c r="A1102" s="142">
        <f t="shared" si="3"/>
        <v>3</v>
      </c>
      <c r="B1102" s="10" t="s">
        <v>2958</v>
      </c>
      <c r="C1102" s="323">
        <v>2014</v>
      </c>
      <c r="D1102" s="337">
        <v>4182</v>
      </c>
    </row>
    <row r="1103" spans="1:4" s="6" customFormat="1" ht="12.75">
      <c r="A1103" s="142">
        <v>2</v>
      </c>
      <c r="B1103" s="10" t="s">
        <v>2959</v>
      </c>
      <c r="C1103" s="323">
        <v>2014</v>
      </c>
      <c r="D1103" s="337">
        <v>4920</v>
      </c>
    </row>
    <row r="1104" spans="1:4" s="6" customFormat="1" ht="12.75">
      <c r="A1104" s="142">
        <f t="shared" si="3"/>
        <v>3</v>
      </c>
      <c r="B1104" s="10" t="s">
        <v>2960</v>
      </c>
      <c r="C1104" s="323">
        <v>2014</v>
      </c>
      <c r="D1104" s="337">
        <v>3788.4</v>
      </c>
    </row>
    <row r="1105" spans="1:4" s="6" customFormat="1" ht="12.75">
      <c r="A1105" s="142">
        <f t="shared" si="3"/>
        <v>4</v>
      </c>
      <c r="B1105" s="10" t="s">
        <v>2961</v>
      </c>
      <c r="C1105" s="323">
        <v>2014</v>
      </c>
      <c r="D1105" s="337">
        <v>5658</v>
      </c>
    </row>
    <row r="1106" spans="1:4" s="6" customFormat="1" ht="12.75">
      <c r="A1106" s="142">
        <v>3</v>
      </c>
      <c r="B1106" s="10" t="s">
        <v>2962</v>
      </c>
      <c r="C1106" s="323">
        <v>2014</v>
      </c>
      <c r="D1106" s="337">
        <v>5535</v>
      </c>
    </row>
    <row r="1107" spans="1:4" s="6" customFormat="1" ht="12.75">
      <c r="A1107" s="142">
        <f t="shared" si="3"/>
        <v>4</v>
      </c>
      <c r="B1107" s="10" t="s">
        <v>2963</v>
      </c>
      <c r="C1107" s="323">
        <v>2014</v>
      </c>
      <c r="D1107" s="337">
        <v>3502</v>
      </c>
    </row>
    <row r="1108" spans="1:4" s="6" customFormat="1" ht="12.75">
      <c r="A1108" s="142">
        <f t="shared" si="3"/>
        <v>5</v>
      </c>
      <c r="B1108" s="10" t="s">
        <v>4288</v>
      </c>
      <c r="C1108" s="323">
        <v>2016</v>
      </c>
      <c r="D1108" s="337">
        <v>1062.72</v>
      </c>
    </row>
    <row r="1109" spans="1:4" s="6" customFormat="1" ht="12.75">
      <c r="A1109" s="142">
        <v>4</v>
      </c>
      <c r="B1109" s="10" t="s">
        <v>4289</v>
      </c>
      <c r="C1109" s="323">
        <v>2016</v>
      </c>
      <c r="D1109" s="337">
        <v>1269.36</v>
      </c>
    </row>
    <row r="1110" spans="1:4" s="6" customFormat="1" ht="12.75">
      <c r="A1110" s="142">
        <f t="shared" si="3"/>
        <v>5</v>
      </c>
      <c r="B1110" s="10" t="s">
        <v>4290</v>
      </c>
      <c r="C1110" s="323">
        <v>2016</v>
      </c>
      <c r="D1110" s="337">
        <v>1592.31</v>
      </c>
    </row>
    <row r="1111" spans="1:4" s="6" customFormat="1" ht="12.75">
      <c r="A1111" s="142">
        <f t="shared" si="3"/>
        <v>6</v>
      </c>
      <c r="B1111" s="10" t="s">
        <v>4291</v>
      </c>
      <c r="C1111" s="323">
        <v>2016</v>
      </c>
      <c r="D1111" s="337">
        <v>2398.5</v>
      </c>
    </row>
    <row r="1112" spans="1:4" s="60" customFormat="1" ht="12.75">
      <c r="A1112" s="769" t="s">
        <v>2358</v>
      </c>
      <c r="B1112" s="770"/>
      <c r="C1112" s="771"/>
      <c r="D1112" s="623">
        <f>SUM(D1100:D1111)</f>
        <v>35188.29</v>
      </c>
    </row>
    <row r="1113" spans="1:4" s="7" customFormat="1" ht="12.75" customHeight="1">
      <c r="A1113" s="775" t="s">
        <v>3166</v>
      </c>
      <c r="B1113" s="776"/>
      <c r="C1113" s="776"/>
      <c r="D1113" s="777"/>
    </row>
    <row r="1114" spans="1:4" s="210" customFormat="1" ht="12.75">
      <c r="A1114" s="2">
        <v>1</v>
      </c>
      <c r="B1114" s="84" t="s">
        <v>66</v>
      </c>
      <c r="C1114" s="334">
        <v>2014</v>
      </c>
      <c r="D1114" s="338">
        <v>21600</v>
      </c>
    </row>
    <row r="1115" spans="1:4" s="210" customFormat="1" ht="12.75">
      <c r="A1115" s="2">
        <v>2</v>
      </c>
      <c r="B1115" s="84" t="s">
        <v>67</v>
      </c>
      <c r="C1115" s="334">
        <v>2014</v>
      </c>
      <c r="D1115" s="338">
        <v>12000</v>
      </c>
    </row>
    <row r="1116" spans="1:4" s="210" customFormat="1" ht="12.75">
      <c r="A1116" s="2">
        <v>3</v>
      </c>
      <c r="B1116" s="84" t="s">
        <v>68</v>
      </c>
      <c r="C1116" s="334">
        <v>2014</v>
      </c>
      <c r="D1116" s="338">
        <v>39999.6</v>
      </c>
    </row>
    <row r="1117" spans="1:4" s="210" customFormat="1" ht="12.75">
      <c r="A1117" s="2">
        <v>4</v>
      </c>
      <c r="B1117" s="84" t="s">
        <v>69</v>
      </c>
      <c r="C1117" s="334">
        <v>2014</v>
      </c>
      <c r="D1117" s="338">
        <v>7700</v>
      </c>
    </row>
    <row r="1118" spans="1:4" s="210" customFormat="1" ht="12.75">
      <c r="A1118" s="2">
        <v>5</v>
      </c>
      <c r="B1118" s="84" t="s">
        <v>70</v>
      </c>
      <c r="C1118" s="334">
        <v>2014</v>
      </c>
      <c r="D1118" s="338">
        <v>3900</v>
      </c>
    </row>
    <row r="1119" spans="1:4" s="210" customFormat="1" ht="12.75">
      <c r="A1119" s="2">
        <v>6</v>
      </c>
      <c r="B1119" s="84" t="s">
        <v>71</v>
      </c>
      <c r="C1119" s="334">
        <v>2014</v>
      </c>
      <c r="D1119" s="338">
        <v>2600</v>
      </c>
    </row>
    <row r="1120" spans="1:4" s="210" customFormat="1" ht="12.75">
      <c r="A1120" s="2">
        <v>7</v>
      </c>
      <c r="B1120" s="84" t="s">
        <v>72</v>
      </c>
      <c r="C1120" s="334">
        <v>2014</v>
      </c>
      <c r="D1120" s="338">
        <v>60000</v>
      </c>
    </row>
    <row r="1121" spans="1:4" s="210" customFormat="1" ht="12.75">
      <c r="A1121" s="2">
        <v>8</v>
      </c>
      <c r="B1121" s="84" t="s">
        <v>73</v>
      </c>
      <c r="C1121" s="334">
        <v>2014</v>
      </c>
      <c r="D1121" s="338">
        <v>30000</v>
      </c>
    </row>
    <row r="1122" spans="1:4" s="210" customFormat="1" ht="12.75">
      <c r="A1122" s="2">
        <v>9</v>
      </c>
      <c r="B1122" s="84" t="s">
        <v>74</v>
      </c>
      <c r="C1122" s="334">
        <v>2014</v>
      </c>
      <c r="D1122" s="338">
        <v>10996.2</v>
      </c>
    </row>
    <row r="1123" spans="1:4" s="210" customFormat="1" ht="12.75">
      <c r="A1123" s="2">
        <v>10</v>
      </c>
      <c r="B1123" s="84" t="s">
        <v>75</v>
      </c>
      <c r="C1123" s="334">
        <v>2014</v>
      </c>
      <c r="D1123" s="338">
        <v>2600</v>
      </c>
    </row>
    <row r="1124" spans="1:4" s="210" customFormat="1" ht="12.75">
      <c r="A1124" s="2">
        <v>11</v>
      </c>
      <c r="B1124" s="84" t="s">
        <v>76</v>
      </c>
      <c r="C1124" s="334">
        <v>2014</v>
      </c>
      <c r="D1124" s="338">
        <v>2500</v>
      </c>
    </row>
    <row r="1125" spans="1:4" s="210" customFormat="1" ht="12.75">
      <c r="A1125" s="2">
        <v>12</v>
      </c>
      <c r="B1125" s="84" t="s">
        <v>77</v>
      </c>
      <c r="C1125" s="334">
        <v>2014</v>
      </c>
      <c r="D1125" s="338">
        <v>15000</v>
      </c>
    </row>
    <row r="1126" spans="1:4" s="210" customFormat="1" ht="12.75">
      <c r="A1126" s="2">
        <v>13</v>
      </c>
      <c r="B1126" s="84" t="s">
        <v>2971</v>
      </c>
      <c r="C1126" s="334">
        <v>2014</v>
      </c>
      <c r="D1126" s="338">
        <v>1990</v>
      </c>
    </row>
    <row r="1127" spans="1:4" s="210" customFormat="1" ht="12.75">
      <c r="A1127" s="2">
        <v>14</v>
      </c>
      <c r="B1127" s="84" t="s">
        <v>78</v>
      </c>
      <c r="C1127" s="334">
        <v>2014</v>
      </c>
      <c r="D1127" s="338">
        <v>7300</v>
      </c>
    </row>
    <row r="1128" spans="1:4" s="210" customFormat="1" ht="12.75">
      <c r="A1128" s="2">
        <v>15</v>
      </c>
      <c r="B1128" s="84" t="s">
        <v>3277</v>
      </c>
      <c r="C1128" s="334">
        <v>2015</v>
      </c>
      <c r="D1128" s="338">
        <v>3089.7</v>
      </c>
    </row>
    <row r="1129" spans="1:4" s="210" customFormat="1" ht="12.75">
      <c r="A1129" s="2">
        <v>16</v>
      </c>
      <c r="B1129" s="84" t="s">
        <v>3278</v>
      </c>
      <c r="C1129" s="334">
        <v>2015</v>
      </c>
      <c r="D1129" s="338">
        <v>5080.36</v>
      </c>
    </row>
    <row r="1130" spans="1:4" s="210" customFormat="1" ht="12.75">
      <c r="A1130" s="2">
        <v>17</v>
      </c>
      <c r="B1130" s="84" t="s">
        <v>3279</v>
      </c>
      <c r="C1130" s="334">
        <v>2015</v>
      </c>
      <c r="D1130" s="338">
        <v>3519.16</v>
      </c>
    </row>
    <row r="1131" spans="1:4" s="210" customFormat="1" ht="12.75">
      <c r="A1131" s="2">
        <v>18</v>
      </c>
      <c r="B1131" s="84" t="s">
        <v>3280</v>
      </c>
      <c r="C1131" s="334">
        <v>2015</v>
      </c>
      <c r="D1131" s="338">
        <v>1792.02</v>
      </c>
    </row>
    <row r="1132" spans="1:4" s="210" customFormat="1" ht="12.75">
      <c r="A1132" s="2">
        <v>19</v>
      </c>
      <c r="B1132" s="84" t="s">
        <v>3281</v>
      </c>
      <c r="C1132" s="334">
        <v>2015</v>
      </c>
      <c r="D1132" s="338">
        <v>4222.59</v>
      </c>
    </row>
    <row r="1133" spans="1:4" s="210" customFormat="1" ht="12.75">
      <c r="A1133" s="2">
        <v>20</v>
      </c>
      <c r="B1133" s="84" t="s">
        <v>3282</v>
      </c>
      <c r="C1133" s="334">
        <v>2015</v>
      </c>
      <c r="D1133" s="338">
        <v>1087.57</v>
      </c>
    </row>
    <row r="1134" spans="1:4" s="210" customFormat="1" ht="12.75">
      <c r="A1134" s="2">
        <v>21</v>
      </c>
      <c r="B1134" s="84" t="s">
        <v>3283</v>
      </c>
      <c r="C1134" s="334">
        <v>2015</v>
      </c>
      <c r="D1134" s="338">
        <v>614.85</v>
      </c>
    </row>
    <row r="1135" spans="1:4" s="210" customFormat="1" ht="12.75">
      <c r="A1135" s="2">
        <v>22</v>
      </c>
      <c r="B1135" s="84" t="s">
        <v>3284</v>
      </c>
      <c r="C1135" s="334">
        <v>2015</v>
      </c>
      <c r="D1135" s="338">
        <v>1235.88</v>
      </c>
    </row>
    <row r="1136" spans="1:4" s="210" customFormat="1" ht="12.75">
      <c r="A1136" s="2">
        <v>23</v>
      </c>
      <c r="B1136" s="84" t="s">
        <v>3285</v>
      </c>
      <c r="C1136" s="334">
        <v>2015</v>
      </c>
      <c r="D1136" s="338">
        <v>2039.2</v>
      </c>
    </row>
    <row r="1137" spans="1:4" s="210" customFormat="1" ht="12.75">
      <c r="A1137" s="2">
        <v>24</v>
      </c>
      <c r="B1137" s="84" t="s">
        <v>3286</v>
      </c>
      <c r="C1137" s="334">
        <v>2015</v>
      </c>
      <c r="D1137" s="338">
        <v>1380.06</v>
      </c>
    </row>
    <row r="1138" spans="1:4" s="210" customFormat="1" ht="12.75">
      <c r="A1138" s="2">
        <v>25</v>
      </c>
      <c r="B1138" s="84" t="s">
        <v>3286</v>
      </c>
      <c r="C1138" s="334">
        <v>2015</v>
      </c>
      <c r="D1138" s="338">
        <v>1132.89</v>
      </c>
    </row>
    <row r="1139" spans="1:4" s="210" customFormat="1" ht="12.75">
      <c r="A1139" s="2">
        <v>26</v>
      </c>
      <c r="B1139" s="84" t="s">
        <v>3287</v>
      </c>
      <c r="C1139" s="334">
        <v>2015</v>
      </c>
      <c r="D1139" s="338">
        <v>2574.75</v>
      </c>
    </row>
    <row r="1140" spans="1:4" s="210" customFormat="1" ht="25.5">
      <c r="A1140" s="2">
        <v>27</v>
      </c>
      <c r="B1140" s="84" t="s">
        <v>3288</v>
      </c>
      <c r="C1140" s="334">
        <v>2015</v>
      </c>
      <c r="D1140" s="338">
        <v>118541.49</v>
      </c>
    </row>
    <row r="1141" spans="1:4" s="210" customFormat="1" ht="12.75">
      <c r="A1141" s="2">
        <v>28</v>
      </c>
      <c r="B1141" s="84" t="s">
        <v>3289</v>
      </c>
      <c r="C1141" s="334">
        <v>2015</v>
      </c>
      <c r="D1141" s="338">
        <v>176483.66</v>
      </c>
    </row>
    <row r="1142" spans="1:4" s="210" customFormat="1" ht="12.75">
      <c r="A1142" s="2">
        <v>29</v>
      </c>
      <c r="B1142" s="84" t="s">
        <v>3290</v>
      </c>
      <c r="C1142" s="334">
        <v>2015</v>
      </c>
      <c r="D1142" s="338">
        <v>60146.16</v>
      </c>
    </row>
    <row r="1143" spans="1:4" s="210" customFormat="1" ht="12.75">
      <c r="A1143" s="2">
        <v>30</v>
      </c>
      <c r="B1143" s="84" t="s">
        <v>3291</v>
      </c>
      <c r="C1143" s="334">
        <v>2015</v>
      </c>
      <c r="D1143" s="338">
        <v>57180.04</v>
      </c>
    </row>
    <row r="1144" spans="1:4" s="210" customFormat="1" ht="12.75">
      <c r="A1144" s="2">
        <v>31</v>
      </c>
      <c r="B1144" s="84" t="s">
        <v>3292</v>
      </c>
      <c r="C1144" s="334">
        <v>2015</v>
      </c>
      <c r="D1144" s="338">
        <v>38312.28</v>
      </c>
    </row>
    <row r="1145" spans="1:4" s="210" customFormat="1" ht="12.75">
      <c r="A1145" s="2">
        <v>32</v>
      </c>
      <c r="B1145" s="84" t="s">
        <v>3293</v>
      </c>
      <c r="C1145" s="334">
        <v>2015</v>
      </c>
      <c r="D1145" s="338">
        <v>47787.36</v>
      </c>
    </row>
    <row r="1146" spans="1:4" s="210" customFormat="1" ht="12.75">
      <c r="A1146" s="2">
        <v>33</v>
      </c>
      <c r="B1146" s="84" t="s">
        <v>3294</v>
      </c>
      <c r="C1146" s="334">
        <v>2015</v>
      </c>
      <c r="D1146" s="338">
        <v>49641.18</v>
      </c>
    </row>
    <row r="1147" spans="1:4" s="210" customFormat="1" ht="12.75">
      <c r="A1147" s="2">
        <v>34</v>
      </c>
      <c r="B1147" s="84" t="s">
        <v>3295</v>
      </c>
      <c r="C1147" s="334">
        <v>2015</v>
      </c>
      <c r="D1147" s="338">
        <v>27560.12</v>
      </c>
    </row>
    <row r="1148" spans="1:4" s="210" customFormat="1" ht="25.5">
      <c r="A1148" s="2">
        <v>35</v>
      </c>
      <c r="B1148" s="84" t="s">
        <v>3296</v>
      </c>
      <c r="C1148" s="334">
        <v>2015</v>
      </c>
      <c r="D1148" s="338">
        <v>26386.03</v>
      </c>
    </row>
    <row r="1149" spans="1:4" s="210" customFormat="1" ht="25.5">
      <c r="A1149" s="2">
        <v>36</v>
      </c>
      <c r="B1149" s="84" t="s">
        <v>3297</v>
      </c>
      <c r="C1149" s="334">
        <v>2015</v>
      </c>
      <c r="D1149" s="338">
        <v>33492.69</v>
      </c>
    </row>
    <row r="1150" spans="1:4" s="210" customFormat="1" ht="12.75">
      <c r="A1150" s="2">
        <v>37</v>
      </c>
      <c r="B1150" s="84" t="s">
        <v>3298</v>
      </c>
      <c r="C1150" s="334">
        <v>2015</v>
      </c>
      <c r="D1150" s="338">
        <v>1507</v>
      </c>
    </row>
    <row r="1151" spans="1:4" s="210" customFormat="1" ht="12.75">
      <c r="A1151" s="2">
        <v>38</v>
      </c>
      <c r="B1151" s="84" t="s">
        <v>3299</v>
      </c>
      <c r="C1151" s="334">
        <v>2015</v>
      </c>
      <c r="D1151" s="338">
        <v>4605.23</v>
      </c>
    </row>
    <row r="1152" spans="1:4" s="210" customFormat="1" ht="12.75">
      <c r="A1152" s="2">
        <v>39</v>
      </c>
      <c r="B1152" s="84" t="s">
        <v>3300</v>
      </c>
      <c r="C1152" s="334">
        <v>2015</v>
      </c>
      <c r="D1152" s="338">
        <v>20932.92</v>
      </c>
    </row>
    <row r="1153" spans="1:4" s="210" customFormat="1" ht="12.75">
      <c r="A1153" s="2">
        <v>40</v>
      </c>
      <c r="B1153" s="84" t="s">
        <v>3301</v>
      </c>
      <c r="C1153" s="334">
        <v>2015</v>
      </c>
      <c r="D1153" s="338">
        <v>5191.37</v>
      </c>
    </row>
    <row r="1154" spans="1:4" s="210" customFormat="1" ht="12.75">
      <c r="A1154" s="2">
        <v>41</v>
      </c>
      <c r="B1154" s="84" t="s">
        <v>3302</v>
      </c>
      <c r="C1154" s="334">
        <v>2015</v>
      </c>
      <c r="D1154" s="338">
        <v>1757.52</v>
      </c>
    </row>
    <row r="1155" spans="1:4" s="210" customFormat="1" ht="12.75">
      <c r="A1155" s="2">
        <v>42</v>
      </c>
      <c r="B1155" s="84" t="s">
        <v>3303</v>
      </c>
      <c r="C1155" s="334">
        <v>2015</v>
      </c>
      <c r="D1155" s="338">
        <v>3349.27</v>
      </c>
    </row>
    <row r="1156" spans="1:4" s="210" customFormat="1" ht="25.5">
      <c r="A1156" s="2">
        <v>43</v>
      </c>
      <c r="B1156" s="84" t="s">
        <v>3563</v>
      </c>
      <c r="C1156" s="334">
        <v>2016</v>
      </c>
      <c r="D1156" s="338">
        <v>5510.4</v>
      </c>
    </row>
    <row r="1157" spans="1:4" s="210" customFormat="1" ht="12.75">
      <c r="A1157" s="2">
        <v>44</v>
      </c>
      <c r="B1157" s="84" t="s">
        <v>4097</v>
      </c>
      <c r="C1157" s="334">
        <v>2017</v>
      </c>
      <c r="D1157" s="338">
        <v>8176</v>
      </c>
    </row>
    <row r="1158" spans="1:4" s="210" customFormat="1" ht="12.75">
      <c r="A1158" s="2">
        <v>45</v>
      </c>
      <c r="B1158" s="84" t="s">
        <v>4098</v>
      </c>
      <c r="C1158" s="334">
        <v>2017</v>
      </c>
      <c r="D1158" s="338">
        <v>7440</v>
      </c>
    </row>
    <row r="1159" spans="1:4" s="210" customFormat="1" ht="12.75">
      <c r="A1159" s="2">
        <v>46</v>
      </c>
      <c r="B1159" s="84" t="s">
        <v>4099</v>
      </c>
      <c r="C1159" s="334">
        <v>2017</v>
      </c>
      <c r="D1159" s="338">
        <v>7920</v>
      </c>
    </row>
    <row r="1160" spans="1:4" s="210" customFormat="1" ht="12.75">
      <c r="A1160" s="2">
        <v>47</v>
      </c>
      <c r="B1160" s="84" t="s">
        <v>4100</v>
      </c>
      <c r="C1160" s="334">
        <v>2017</v>
      </c>
      <c r="D1160" s="338">
        <v>700</v>
      </c>
    </row>
    <row r="1161" spans="1:4" s="210" customFormat="1" ht="12.75">
      <c r="A1161" s="2">
        <v>48</v>
      </c>
      <c r="B1161" s="84" t="s">
        <v>4101</v>
      </c>
      <c r="C1161" s="334">
        <v>2017</v>
      </c>
      <c r="D1161" s="338">
        <v>2800</v>
      </c>
    </row>
    <row r="1162" spans="1:4" s="78" customFormat="1" ht="12.75">
      <c r="A1162" s="769" t="s">
        <v>2358</v>
      </c>
      <c r="B1162" s="770"/>
      <c r="C1162" s="771"/>
      <c r="D1162" s="623">
        <f>SUM(D1114:D1161)</f>
        <v>951375.5500000004</v>
      </c>
    </row>
    <row r="1163" spans="1:4" s="6" customFormat="1" ht="13.5" customHeight="1">
      <c r="A1163" s="722" t="s">
        <v>3180</v>
      </c>
      <c r="B1163" s="723"/>
      <c r="C1163" s="723"/>
      <c r="D1163" s="724"/>
    </row>
    <row r="1164" spans="1:4" s="78" customFormat="1" ht="12.75">
      <c r="A1164" s="2">
        <v>1</v>
      </c>
      <c r="B1164" s="1" t="s">
        <v>597</v>
      </c>
      <c r="C1164" s="2">
        <v>2014</v>
      </c>
      <c r="D1164" s="108">
        <v>3099</v>
      </c>
    </row>
    <row r="1165" spans="1:4" s="78" customFormat="1" ht="12.75">
      <c r="A1165" s="2">
        <v>2</v>
      </c>
      <c r="B1165" s="1" t="s">
        <v>598</v>
      </c>
      <c r="C1165" s="2">
        <v>2014</v>
      </c>
      <c r="D1165" s="108">
        <v>273</v>
      </c>
    </row>
    <row r="1166" spans="1:4" s="78" customFormat="1" ht="12.75">
      <c r="A1166" s="769" t="s">
        <v>2358</v>
      </c>
      <c r="B1166" s="770"/>
      <c r="C1166" s="771"/>
      <c r="D1166" s="623">
        <f>SUM(D1164:D1165)</f>
        <v>3372</v>
      </c>
    </row>
    <row r="1167" spans="1:4" s="78" customFormat="1" ht="12.75">
      <c r="A1167" s="722" t="s">
        <v>3608</v>
      </c>
      <c r="B1167" s="723"/>
      <c r="C1167" s="723"/>
      <c r="D1167" s="724"/>
    </row>
    <row r="1168" spans="1:4" s="78" customFormat="1" ht="12.75">
      <c r="A1168" s="2">
        <v>1</v>
      </c>
      <c r="B1168" s="1" t="s">
        <v>4242</v>
      </c>
      <c r="C1168" s="2">
        <v>2016</v>
      </c>
      <c r="D1168" s="108">
        <v>3204.34</v>
      </c>
    </row>
    <row r="1169" spans="1:4" s="78" customFormat="1" ht="12.75">
      <c r="A1169" s="769" t="s">
        <v>2358</v>
      </c>
      <c r="B1169" s="770"/>
      <c r="C1169" s="771"/>
      <c r="D1169" s="623">
        <f>SUM(D1168:D1168)</f>
        <v>3204.34</v>
      </c>
    </row>
    <row r="1170" spans="1:4" s="6" customFormat="1" ht="13.5" customHeight="1">
      <c r="A1170" s="722" t="s">
        <v>3181</v>
      </c>
      <c r="B1170" s="723"/>
      <c r="C1170" s="723"/>
      <c r="D1170" s="724"/>
    </row>
    <row r="1171" spans="1:4" s="282" customFormat="1" ht="12.75">
      <c r="A1171" s="2">
        <v>1</v>
      </c>
      <c r="B1171" s="1" t="s">
        <v>2001</v>
      </c>
      <c r="C1171" s="2">
        <v>2013</v>
      </c>
      <c r="D1171" s="108">
        <v>1864</v>
      </c>
    </row>
    <row r="1172" spans="1:4" s="282" customFormat="1" ht="12.75">
      <c r="A1172" s="2">
        <v>2</v>
      </c>
      <c r="B1172" s="1" t="s">
        <v>4318</v>
      </c>
      <c r="C1172" s="2">
        <v>2016</v>
      </c>
      <c r="D1172" s="108">
        <v>1839</v>
      </c>
    </row>
    <row r="1173" spans="1:4" s="78" customFormat="1" ht="12.75">
      <c r="A1173" s="769" t="s">
        <v>2358</v>
      </c>
      <c r="B1173" s="770"/>
      <c r="C1173" s="771"/>
      <c r="D1173" s="623">
        <f>SUM(D1171:D1172)</f>
        <v>3703</v>
      </c>
    </row>
    <row r="1174" spans="1:4" s="6" customFormat="1" ht="13.5" customHeight="1">
      <c r="A1174" s="722" t="s">
        <v>3182</v>
      </c>
      <c r="B1174" s="723"/>
      <c r="C1174" s="723"/>
      <c r="D1174" s="724"/>
    </row>
    <row r="1175" spans="1:4" s="6" customFormat="1" ht="12.75">
      <c r="A1175" s="2">
        <v>1</v>
      </c>
      <c r="B1175" s="1" t="s">
        <v>4319</v>
      </c>
      <c r="C1175" s="2">
        <v>2016</v>
      </c>
      <c r="D1175" s="337">
        <v>12299</v>
      </c>
    </row>
    <row r="1176" spans="1:4" s="6" customFormat="1" ht="12.75">
      <c r="A1176" s="2">
        <v>3</v>
      </c>
      <c r="B1176" s="1" t="s">
        <v>637</v>
      </c>
      <c r="C1176" s="2">
        <v>2013</v>
      </c>
      <c r="D1176" s="337">
        <v>1149</v>
      </c>
    </row>
    <row r="1177" spans="1:4" s="60" customFormat="1" ht="12.75">
      <c r="A1177" s="769" t="s">
        <v>2358</v>
      </c>
      <c r="B1177" s="770"/>
      <c r="C1177" s="771"/>
      <c r="D1177" s="623">
        <f>SUM(D1175:D1176)</f>
        <v>13448</v>
      </c>
    </row>
    <row r="1178" spans="1:4" s="60" customFormat="1" ht="12.75">
      <c r="A1178" s="722" t="s">
        <v>4247</v>
      </c>
      <c r="B1178" s="723"/>
      <c r="C1178" s="723"/>
      <c r="D1178" s="724"/>
    </row>
    <row r="1179" spans="1:4" s="60" customFormat="1" ht="12.75">
      <c r="A1179" s="2">
        <v>1</v>
      </c>
      <c r="B1179" s="1" t="s">
        <v>4248</v>
      </c>
      <c r="C1179" s="2">
        <v>2013</v>
      </c>
      <c r="D1179" s="108">
        <v>205</v>
      </c>
    </row>
    <row r="1180" spans="1:4" s="60" customFormat="1" ht="12.75">
      <c r="A1180" s="769" t="s">
        <v>2358</v>
      </c>
      <c r="B1180" s="770"/>
      <c r="C1180" s="771"/>
      <c r="D1180" s="624">
        <f>SUM(D1179:D1179)</f>
        <v>205</v>
      </c>
    </row>
    <row r="1181" spans="1:4" s="6" customFormat="1" ht="12.75" customHeight="1">
      <c r="A1181" s="722" t="s">
        <v>3183</v>
      </c>
      <c r="B1181" s="723"/>
      <c r="C1181" s="723"/>
      <c r="D1181" s="724"/>
    </row>
    <row r="1182" spans="1:4" s="6" customFormat="1" ht="12.75">
      <c r="A1182" s="2">
        <v>1</v>
      </c>
      <c r="B1182" s="1" t="s">
        <v>623</v>
      </c>
      <c r="C1182" s="2">
        <v>2013</v>
      </c>
      <c r="D1182" s="108">
        <v>599</v>
      </c>
    </row>
    <row r="1183" spans="1:4" s="6" customFormat="1" ht="12.75">
      <c r="A1183" s="142">
        <v>2</v>
      </c>
      <c r="B1183" s="414" t="s">
        <v>4304</v>
      </c>
      <c r="C1183" s="320">
        <v>2016</v>
      </c>
      <c r="D1183" s="337">
        <v>12299</v>
      </c>
    </row>
    <row r="1184" spans="1:4" s="60" customFormat="1" ht="12.75">
      <c r="A1184" s="769" t="s">
        <v>2358</v>
      </c>
      <c r="B1184" s="770"/>
      <c r="C1184" s="771"/>
      <c r="D1184" s="624">
        <f>SUM(D1182:D1183)</f>
        <v>12898</v>
      </c>
    </row>
    <row r="1185" spans="1:4" s="6" customFormat="1" ht="12.75" customHeight="1">
      <c r="A1185" s="722" t="s">
        <v>3184</v>
      </c>
      <c r="B1185" s="723"/>
      <c r="C1185" s="723"/>
      <c r="D1185" s="724"/>
    </row>
    <row r="1186" spans="1:4" s="6" customFormat="1" ht="12.75">
      <c r="A1186" s="2">
        <v>1</v>
      </c>
      <c r="B1186" s="1" t="s">
        <v>3137</v>
      </c>
      <c r="C1186" s="2">
        <v>2013</v>
      </c>
      <c r="D1186" s="337">
        <v>256</v>
      </c>
    </row>
    <row r="1187" spans="1:4" s="6" customFormat="1" ht="12.75">
      <c r="A1187" s="2">
        <v>4</v>
      </c>
      <c r="B1187" s="1" t="s">
        <v>3140</v>
      </c>
      <c r="C1187" s="2">
        <v>2013</v>
      </c>
      <c r="D1187" s="337">
        <v>1220</v>
      </c>
    </row>
    <row r="1188" spans="1:4" s="6" customFormat="1" ht="12.75">
      <c r="A1188" s="2">
        <v>5</v>
      </c>
      <c r="B1188" s="1" t="s">
        <v>3142</v>
      </c>
      <c r="C1188" s="2">
        <v>2013</v>
      </c>
      <c r="D1188" s="337">
        <v>906.99</v>
      </c>
    </row>
    <row r="1189" spans="1:4" s="6" customFormat="1" ht="12.75">
      <c r="A1189" s="2">
        <v>6</v>
      </c>
      <c r="B1189" s="1" t="s">
        <v>3143</v>
      </c>
      <c r="C1189" s="2">
        <v>2013</v>
      </c>
      <c r="D1189" s="337">
        <v>1279</v>
      </c>
    </row>
    <row r="1190" spans="1:4" s="6" customFormat="1" ht="12.75">
      <c r="A1190" s="2">
        <v>7</v>
      </c>
      <c r="B1190" s="1" t="s">
        <v>3536</v>
      </c>
      <c r="C1190" s="2">
        <v>2013</v>
      </c>
      <c r="D1190" s="337">
        <v>3835.02</v>
      </c>
    </row>
    <row r="1191" spans="1:4" s="6" customFormat="1" ht="12.75">
      <c r="A1191" s="2">
        <v>8</v>
      </c>
      <c r="B1191" s="1" t="s">
        <v>3144</v>
      </c>
      <c r="C1191" s="2">
        <v>2014</v>
      </c>
      <c r="D1191" s="337">
        <v>1056.1</v>
      </c>
    </row>
    <row r="1192" spans="1:4" s="6" customFormat="1" ht="12.75">
      <c r="A1192" s="2">
        <v>9</v>
      </c>
      <c r="B1192" s="1" t="s">
        <v>3414</v>
      </c>
      <c r="C1192" s="2">
        <v>2014</v>
      </c>
      <c r="D1192" s="337">
        <v>2910</v>
      </c>
    </row>
    <row r="1193" spans="1:4" s="6" customFormat="1" ht="12.75">
      <c r="A1193" s="2">
        <v>10</v>
      </c>
      <c r="B1193" s="1" t="s">
        <v>3418</v>
      </c>
      <c r="C1193" s="2">
        <v>2014</v>
      </c>
      <c r="D1193" s="337">
        <v>638</v>
      </c>
    </row>
    <row r="1194" spans="1:4" s="6" customFormat="1" ht="12.75">
      <c r="A1194" s="2">
        <v>11</v>
      </c>
      <c r="B1194" s="1" t="s">
        <v>3418</v>
      </c>
      <c r="C1194" s="2">
        <v>2015</v>
      </c>
      <c r="D1194" s="337">
        <v>269</v>
      </c>
    </row>
    <row r="1195" spans="1:4" s="6" customFormat="1" ht="12.75">
      <c r="A1195" s="2">
        <v>12</v>
      </c>
      <c r="B1195" s="1" t="s">
        <v>3415</v>
      </c>
      <c r="C1195" s="2">
        <v>2015</v>
      </c>
      <c r="D1195" s="337">
        <v>255.55</v>
      </c>
    </row>
    <row r="1196" spans="1:4" s="6" customFormat="1" ht="12.75">
      <c r="A1196" s="2">
        <v>13</v>
      </c>
      <c r="B1196" s="1" t="s">
        <v>4089</v>
      </c>
      <c r="C1196" s="2">
        <v>2015</v>
      </c>
      <c r="D1196" s="337">
        <v>449</v>
      </c>
    </row>
    <row r="1197" spans="1:4" s="6" customFormat="1" ht="12.75">
      <c r="A1197" s="2">
        <v>14</v>
      </c>
      <c r="B1197" s="1" t="s">
        <v>3628</v>
      </c>
      <c r="C1197" s="2">
        <v>2016</v>
      </c>
      <c r="D1197" s="337">
        <v>169</v>
      </c>
    </row>
    <row r="1198" spans="1:4" s="6" customFormat="1" ht="12.75">
      <c r="A1198" s="2">
        <v>15</v>
      </c>
      <c r="B1198" s="1" t="s">
        <v>3629</v>
      </c>
      <c r="C1198" s="2">
        <v>2014</v>
      </c>
      <c r="D1198" s="337">
        <v>599.98</v>
      </c>
    </row>
    <row r="1199" spans="1:4" s="6" customFormat="1" ht="12.75">
      <c r="A1199" s="2">
        <v>16</v>
      </c>
      <c r="B1199" s="1" t="s">
        <v>3630</v>
      </c>
      <c r="C1199" s="2">
        <v>2013</v>
      </c>
      <c r="D1199" s="337">
        <v>699</v>
      </c>
    </row>
    <row r="1200" spans="1:4" s="6" customFormat="1" ht="12.75">
      <c r="A1200" s="2">
        <v>17</v>
      </c>
      <c r="B1200" s="1" t="s">
        <v>3411</v>
      </c>
      <c r="C1200" s="2">
        <v>2014</v>
      </c>
      <c r="D1200" s="108">
        <v>824.33</v>
      </c>
    </row>
    <row r="1201" spans="1:4" s="6" customFormat="1" ht="12.75">
      <c r="A1201" s="2">
        <v>18</v>
      </c>
      <c r="B1201" s="1" t="s">
        <v>3631</v>
      </c>
      <c r="C1201" s="2">
        <v>2014</v>
      </c>
      <c r="D1201" s="337">
        <v>837</v>
      </c>
    </row>
    <row r="1202" spans="1:4" s="60" customFormat="1" ht="12.75">
      <c r="A1202" s="769" t="s">
        <v>2358</v>
      </c>
      <c r="B1202" s="770"/>
      <c r="C1202" s="771"/>
      <c r="D1202" s="625">
        <f>SUM(D1186:D1201)</f>
        <v>16203.97</v>
      </c>
    </row>
    <row r="1203" spans="1:4" s="6" customFormat="1" ht="12.75" customHeight="1">
      <c r="A1203" s="722" t="s">
        <v>3185</v>
      </c>
      <c r="B1203" s="723"/>
      <c r="C1203" s="723"/>
      <c r="D1203" s="724"/>
    </row>
    <row r="1204" spans="1:4" s="6" customFormat="1" ht="12.75">
      <c r="A1204" s="2">
        <v>1</v>
      </c>
      <c r="B1204" s="1" t="s">
        <v>1708</v>
      </c>
      <c r="C1204" s="2">
        <v>2014</v>
      </c>
      <c r="D1204" s="337">
        <v>799</v>
      </c>
    </row>
    <row r="1205" spans="1:4" s="6" customFormat="1" ht="12.75">
      <c r="A1205" s="2">
        <f>A1204+1</f>
        <v>2</v>
      </c>
      <c r="B1205" s="1" t="s">
        <v>4343</v>
      </c>
      <c r="C1205" s="2">
        <v>2014</v>
      </c>
      <c r="D1205" s="108">
        <v>2030</v>
      </c>
    </row>
    <row r="1206" spans="1:4" s="6" customFormat="1" ht="12.75">
      <c r="A1206" s="2">
        <v>3</v>
      </c>
      <c r="B1206" s="1" t="s">
        <v>4344</v>
      </c>
      <c r="C1206" s="2">
        <v>2017</v>
      </c>
      <c r="D1206" s="108">
        <v>800</v>
      </c>
    </row>
    <row r="1207" spans="1:4" s="6" customFormat="1" ht="12.75">
      <c r="A1207" s="2">
        <f>A1206+1</f>
        <v>4</v>
      </c>
      <c r="B1207" s="414" t="s">
        <v>599</v>
      </c>
      <c r="C1207" s="320">
        <v>2014</v>
      </c>
      <c r="D1207" s="337">
        <v>1795</v>
      </c>
    </row>
    <row r="1208" spans="1:4" s="60" customFormat="1" ht="12.75">
      <c r="A1208" s="769" t="s">
        <v>2358</v>
      </c>
      <c r="B1208" s="770"/>
      <c r="C1208" s="771"/>
      <c r="D1208" s="625">
        <f>SUM(D1204:D1207)</f>
        <v>5424</v>
      </c>
    </row>
    <row r="1209" spans="1:4" s="6" customFormat="1" ht="12.75" customHeight="1">
      <c r="A1209" s="722" t="s">
        <v>3186</v>
      </c>
      <c r="B1209" s="723"/>
      <c r="C1209" s="723"/>
      <c r="D1209" s="724"/>
    </row>
    <row r="1210" spans="1:4" s="305" customFormat="1" ht="12.75">
      <c r="A1210" s="2">
        <v>5</v>
      </c>
      <c r="B1210" s="1" t="s">
        <v>3588</v>
      </c>
      <c r="C1210" s="2">
        <v>2014</v>
      </c>
      <c r="D1210" s="108">
        <v>2458.77</v>
      </c>
    </row>
    <row r="1211" spans="1:4" s="305" customFormat="1" ht="12.75">
      <c r="A1211" s="2">
        <v>6</v>
      </c>
      <c r="B1211" s="1" t="s">
        <v>3589</v>
      </c>
      <c r="C1211" s="2">
        <v>2014</v>
      </c>
      <c r="D1211" s="108">
        <v>2387</v>
      </c>
    </row>
    <row r="1212" spans="1:4" s="305" customFormat="1" ht="12.75">
      <c r="A1212" s="2">
        <v>7</v>
      </c>
      <c r="B1212" s="1" t="s">
        <v>3340</v>
      </c>
      <c r="C1212" s="2">
        <v>2015</v>
      </c>
      <c r="D1212" s="108">
        <v>399</v>
      </c>
    </row>
    <row r="1213" spans="1:4" s="305" customFormat="1" ht="12.75">
      <c r="A1213" s="2">
        <v>8</v>
      </c>
      <c r="B1213" s="1" t="s">
        <v>3360</v>
      </c>
      <c r="C1213" s="2">
        <v>2015</v>
      </c>
      <c r="D1213" s="108">
        <v>269</v>
      </c>
    </row>
    <row r="1214" spans="1:4" s="305" customFormat="1" ht="12.75">
      <c r="A1214" s="2">
        <v>9</v>
      </c>
      <c r="B1214" s="1" t="s">
        <v>3361</v>
      </c>
      <c r="C1214" s="2">
        <v>2015</v>
      </c>
      <c r="D1214" s="108">
        <v>2069.1</v>
      </c>
    </row>
    <row r="1215" spans="1:4" s="305" customFormat="1" ht="12.75">
      <c r="A1215" s="2">
        <v>10</v>
      </c>
      <c r="B1215" s="1" t="s">
        <v>3362</v>
      </c>
      <c r="C1215" s="2">
        <v>2015</v>
      </c>
      <c r="D1215" s="108">
        <v>3704</v>
      </c>
    </row>
    <row r="1216" spans="1:4" s="305" customFormat="1" ht="12.75">
      <c r="A1216" s="2">
        <v>11</v>
      </c>
      <c r="B1216" s="1" t="s">
        <v>3587</v>
      </c>
      <c r="C1216" s="2">
        <v>2015</v>
      </c>
      <c r="D1216" s="108">
        <v>1525</v>
      </c>
    </row>
    <row r="1217" spans="1:4" s="305" customFormat="1" ht="12.75">
      <c r="A1217" s="2">
        <v>13</v>
      </c>
      <c r="B1217" s="1" t="s">
        <v>3586</v>
      </c>
      <c r="C1217" s="2">
        <v>2015</v>
      </c>
      <c r="D1217" s="108">
        <v>1691.61</v>
      </c>
    </row>
    <row r="1218" spans="1:4" s="305" customFormat="1" ht="12.75">
      <c r="A1218" s="2">
        <v>14</v>
      </c>
      <c r="B1218" s="1" t="s">
        <v>2367</v>
      </c>
      <c r="C1218" s="2">
        <v>2015</v>
      </c>
      <c r="D1218" s="108">
        <v>7874.46</v>
      </c>
    </row>
    <row r="1219" spans="1:4" s="305" customFormat="1" ht="12.75">
      <c r="A1219" s="2">
        <v>15</v>
      </c>
      <c r="B1219" s="1" t="s">
        <v>3590</v>
      </c>
      <c r="C1219" s="2">
        <v>2016</v>
      </c>
      <c r="D1219" s="108">
        <v>678</v>
      </c>
    </row>
    <row r="1220" spans="1:4" s="305" customFormat="1" ht="12.75">
      <c r="A1220" s="2">
        <v>16</v>
      </c>
      <c r="B1220" s="1" t="s">
        <v>3591</v>
      </c>
      <c r="C1220" s="2">
        <v>2016</v>
      </c>
      <c r="D1220" s="108">
        <v>2249.99</v>
      </c>
    </row>
    <row r="1221" spans="1:4" s="305" customFormat="1" ht="12.75">
      <c r="A1221" s="2">
        <v>17</v>
      </c>
      <c r="B1221" s="1" t="s">
        <v>3592</v>
      </c>
      <c r="C1221" s="2">
        <v>2016</v>
      </c>
      <c r="D1221" s="108">
        <v>259</v>
      </c>
    </row>
    <row r="1222" spans="1:4" s="305" customFormat="1" ht="12.75">
      <c r="A1222" s="2">
        <v>18</v>
      </c>
      <c r="B1222" s="1" t="s">
        <v>4211</v>
      </c>
      <c r="C1222" s="2">
        <v>2016</v>
      </c>
      <c r="D1222" s="108">
        <v>2989</v>
      </c>
    </row>
    <row r="1223" spans="1:4" s="305" customFormat="1" ht="12.75">
      <c r="A1223" s="2">
        <v>19</v>
      </c>
      <c r="B1223" s="1" t="s">
        <v>4212</v>
      </c>
      <c r="C1223" s="2">
        <v>2013</v>
      </c>
      <c r="D1223" s="108">
        <v>1344</v>
      </c>
    </row>
    <row r="1224" spans="1:4" s="305" customFormat="1" ht="12.75">
      <c r="A1224" s="2">
        <v>20</v>
      </c>
      <c r="B1224" s="1" t="s">
        <v>4213</v>
      </c>
      <c r="C1224" s="2">
        <v>2014</v>
      </c>
      <c r="D1224" s="108">
        <v>2000</v>
      </c>
    </row>
    <row r="1225" spans="1:4" s="305" customFormat="1" ht="12.75">
      <c r="A1225" s="2">
        <v>21</v>
      </c>
      <c r="B1225" s="1" t="s">
        <v>4214</v>
      </c>
      <c r="C1225" s="2">
        <v>2014</v>
      </c>
      <c r="D1225" s="108">
        <v>1006.99</v>
      </c>
    </row>
    <row r="1226" spans="1:4" s="305" customFormat="1" ht="12.75">
      <c r="A1226" s="2">
        <v>22</v>
      </c>
      <c r="B1226" s="1" t="s">
        <v>4215</v>
      </c>
      <c r="C1226" s="2">
        <v>2014</v>
      </c>
      <c r="D1226" s="108">
        <v>1968</v>
      </c>
    </row>
    <row r="1227" spans="1:4" s="305" customFormat="1" ht="12.75">
      <c r="A1227" s="2">
        <v>23</v>
      </c>
      <c r="B1227" s="1" t="s">
        <v>4216</v>
      </c>
      <c r="C1227" s="2">
        <v>2014</v>
      </c>
      <c r="D1227" s="108">
        <v>1750.29</v>
      </c>
    </row>
    <row r="1228" spans="1:4" s="305" customFormat="1" ht="12.75">
      <c r="A1228" s="2">
        <v>24</v>
      </c>
      <c r="B1228" s="1" t="s">
        <v>4217</v>
      </c>
      <c r="C1228" s="2">
        <v>2014</v>
      </c>
      <c r="D1228" s="108">
        <v>1009</v>
      </c>
    </row>
    <row r="1229" spans="1:4" s="305" customFormat="1" ht="12.75">
      <c r="A1229" s="2">
        <v>25</v>
      </c>
      <c r="B1229" s="1" t="s">
        <v>4218</v>
      </c>
      <c r="C1229" s="2">
        <v>2014</v>
      </c>
      <c r="D1229" s="108">
        <v>1099</v>
      </c>
    </row>
    <row r="1230" spans="1:4" s="305" customFormat="1" ht="12.75">
      <c r="A1230" s="2">
        <v>26</v>
      </c>
      <c r="B1230" s="1" t="s">
        <v>4219</v>
      </c>
      <c r="C1230" s="2">
        <v>2014</v>
      </c>
      <c r="D1230" s="108">
        <v>1395</v>
      </c>
    </row>
    <row r="1231" spans="1:4" s="305" customFormat="1" ht="12.75">
      <c r="A1231" s="2">
        <v>27</v>
      </c>
      <c r="B1231" s="1" t="s">
        <v>3629</v>
      </c>
      <c r="C1231" s="2">
        <v>2014</v>
      </c>
      <c r="D1231" s="108">
        <v>249.99</v>
      </c>
    </row>
    <row r="1232" spans="1:4" s="305" customFormat="1" ht="12.75">
      <c r="A1232" s="2">
        <v>28</v>
      </c>
      <c r="B1232" s="1" t="s">
        <v>3248</v>
      </c>
      <c r="C1232" s="2">
        <v>2014</v>
      </c>
      <c r="D1232" s="108">
        <v>239</v>
      </c>
    </row>
    <row r="1233" spans="1:4" s="305" customFormat="1" ht="12.75">
      <c r="A1233" s="2">
        <v>29</v>
      </c>
      <c r="B1233" s="1" t="s">
        <v>4220</v>
      </c>
      <c r="C1233" s="2">
        <v>2015</v>
      </c>
      <c r="D1233" s="108">
        <v>1999.98</v>
      </c>
    </row>
    <row r="1234" spans="1:4" s="305" customFormat="1" ht="12.75">
      <c r="A1234" s="2">
        <v>30</v>
      </c>
      <c r="B1234" s="1" t="s">
        <v>4221</v>
      </c>
      <c r="C1234" s="2">
        <v>2015</v>
      </c>
      <c r="D1234" s="108">
        <v>844.76</v>
      </c>
    </row>
    <row r="1235" spans="1:4" s="305" customFormat="1" ht="12.75">
      <c r="A1235" s="2">
        <v>31</v>
      </c>
      <c r="B1235" s="1" t="s">
        <v>4222</v>
      </c>
      <c r="C1235" s="2">
        <v>2015</v>
      </c>
      <c r="D1235" s="108">
        <v>185</v>
      </c>
    </row>
    <row r="1236" spans="1:4" s="305" customFormat="1" ht="12.75">
      <c r="A1236" s="2">
        <v>36</v>
      </c>
      <c r="B1236" s="1" t="s">
        <v>4223</v>
      </c>
      <c r="C1236" s="2">
        <v>2013</v>
      </c>
      <c r="D1236" s="108">
        <v>1298.88</v>
      </c>
    </row>
    <row r="1237" spans="1:4" s="60" customFormat="1" ht="12.75" customHeight="1">
      <c r="A1237" s="769" t="s">
        <v>2358</v>
      </c>
      <c r="B1237" s="770"/>
      <c r="C1237" s="771"/>
      <c r="D1237" s="625">
        <f>SUM(D1210:D1236)</f>
        <v>44943.82</v>
      </c>
    </row>
    <row r="1238" spans="1:4" s="6" customFormat="1" ht="12.75" customHeight="1">
      <c r="A1238" s="722" t="s">
        <v>3187</v>
      </c>
      <c r="B1238" s="723"/>
      <c r="C1238" s="723"/>
      <c r="D1238" s="724"/>
    </row>
    <row r="1239" spans="1:4" s="6" customFormat="1" ht="12.75" customHeight="1">
      <c r="A1239" s="2">
        <v>1</v>
      </c>
      <c r="B1239" s="10" t="s">
        <v>3438</v>
      </c>
      <c r="C1239" s="2">
        <v>2014</v>
      </c>
      <c r="D1239" s="387">
        <v>968.99</v>
      </c>
    </row>
    <row r="1240" spans="1:4" s="6" customFormat="1" ht="12.75" customHeight="1">
      <c r="A1240" s="2">
        <v>2</v>
      </c>
      <c r="B1240" s="10" t="s">
        <v>3439</v>
      </c>
      <c r="C1240" s="2">
        <v>2014</v>
      </c>
      <c r="D1240" s="387">
        <v>1399</v>
      </c>
    </row>
    <row r="1241" spans="1:4" s="6" customFormat="1" ht="12.75" customHeight="1">
      <c r="A1241" s="2">
        <v>3</v>
      </c>
      <c r="B1241" s="10" t="s">
        <v>3440</v>
      </c>
      <c r="C1241" s="2">
        <v>2015</v>
      </c>
      <c r="D1241" s="387">
        <v>300</v>
      </c>
    </row>
    <row r="1242" spans="1:4" s="6" customFormat="1" ht="12.75" customHeight="1">
      <c r="A1242" s="2">
        <v>4</v>
      </c>
      <c r="B1242" s="10" t="s">
        <v>3344</v>
      </c>
      <c r="C1242" s="2">
        <v>2014</v>
      </c>
      <c r="D1242" s="387">
        <v>299.99</v>
      </c>
    </row>
    <row r="1243" spans="1:4" s="6" customFormat="1" ht="12.75" customHeight="1">
      <c r="A1243" s="2">
        <v>5</v>
      </c>
      <c r="B1243" s="10" t="s">
        <v>3540</v>
      </c>
      <c r="C1243" s="2">
        <v>2015</v>
      </c>
      <c r="D1243" s="415">
        <v>749</v>
      </c>
    </row>
    <row r="1244" spans="1:4" s="6" customFormat="1" ht="12.75" customHeight="1">
      <c r="A1244" s="2">
        <v>6</v>
      </c>
      <c r="B1244" s="10" t="s">
        <v>3541</v>
      </c>
      <c r="C1244" s="2">
        <v>2016</v>
      </c>
      <c r="D1244" s="415">
        <v>1000</v>
      </c>
    </row>
    <row r="1245" spans="1:4" s="6" customFormat="1" ht="12.75" customHeight="1">
      <c r="A1245" s="2">
        <v>7</v>
      </c>
      <c r="B1245" s="10" t="s">
        <v>3542</v>
      </c>
      <c r="C1245" s="2">
        <v>2015</v>
      </c>
      <c r="D1245" s="415">
        <v>1596.3</v>
      </c>
    </row>
    <row r="1246" spans="1:4" s="6" customFormat="1" ht="12.75" customHeight="1">
      <c r="A1246" s="2">
        <v>8</v>
      </c>
      <c r="B1246" s="10" t="s">
        <v>4346</v>
      </c>
      <c r="C1246" s="2">
        <v>2016</v>
      </c>
      <c r="D1246" s="415">
        <v>399</v>
      </c>
    </row>
    <row r="1247" spans="1:4" s="60" customFormat="1" ht="12.75">
      <c r="A1247" s="82"/>
      <c r="B1247" s="82" t="s">
        <v>2358</v>
      </c>
      <c r="C1247" s="83"/>
      <c r="D1247" s="625">
        <f>SUM(D1239:D1246)</f>
        <v>6712.28</v>
      </c>
    </row>
    <row r="1248" spans="1:4" s="6" customFormat="1" ht="12.75" customHeight="1">
      <c r="A1248" s="722" t="s">
        <v>4014</v>
      </c>
      <c r="B1248" s="723"/>
      <c r="C1248" s="723"/>
      <c r="D1248" s="724"/>
    </row>
    <row r="1249" spans="1:4" s="6" customFormat="1" ht="12.75">
      <c r="A1249" s="2">
        <v>1</v>
      </c>
      <c r="B1249" s="243" t="s">
        <v>4015</v>
      </c>
      <c r="C1249" s="244">
        <v>2014</v>
      </c>
      <c r="D1249" s="631">
        <v>1459</v>
      </c>
    </row>
    <row r="1250" spans="1:4" s="6" customFormat="1" ht="12.75">
      <c r="A1250" s="2">
        <v>2</v>
      </c>
      <c r="B1250" s="243" t="s">
        <v>4016</v>
      </c>
      <c r="C1250" s="244">
        <v>2014</v>
      </c>
      <c r="D1250" s="632">
        <v>11590</v>
      </c>
    </row>
    <row r="1251" spans="1:4" s="6" customFormat="1" ht="12.75">
      <c r="A1251" s="2">
        <v>3</v>
      </c>
      <c r="B1251" s="243" t="s">
        <v>4017</v>
      </c>
      <c r="C1251" s="244">
        <v>2014</v>
      </c>
      <c r="D1251" s="632">
        <v>52800</v>
      </c>
    </row>
    <row r="1252" spans="1:4" s="219" customFormat="1" ht="12.75">
      <c r="A1252" s="2">
        <v>4</v>
      </c>
      <c r="B1252" s="243" t="s">
        <v>4018</v>
      </c>
      <c r="C1252" s="244">
        <v>2016</v>
      </c>
      <c r="D1252" s="245">
        <v>3645</v>
      </c>
    </row>
    <row r="1253" spans="1:4" s="6" customFormat="1" ht="12.75">
      <c r="A1253" s="2">
        <v>5</v>
      </c>
      <c r="B1253" s="243" t="s">
        <v>4019</v>
      </c>
      <c r="C1253" s="244">
        <v>2017</v>
      </c>
      <c r="D1253" s="632">
        <v>4500</v>
      </c>
    </row>
    <row r="1254" spans="1:4" s="60" customFormat="1" ht="12.75" customHeight="1">
      <c r="A1254" s="789" t="s">
        <v>2358</v>
      </c>
      <c r="B1254" s="790"/>
      <c r="C1254" s="791"/>
      <c r="D1254" s="633">
        <f>SUM(D1249:D1253)</f>
        <v>73994</v>
      </c>
    </row>
    <row r="1255" spans="1:4" s="6" customFormat="1" ht="12.75" customHeight="1">
      <c r="A1255" s="722" t="s">
        <v>3188</v>
      </c>
      <c r="B1255" s="723"/>
      <c r="C1255" s="723"/>
      <c r="D1255" s="724"/>
    </row>
    <row r="1256" spans="1:4" s="6" customFormat="1" ht="12.75">
      <c r="A1256" s="2">
        <v>1</v>
      </c>
      <c r="B1256" s="1" t="s">
        <v>3872</v>
      </c>
      <c r="C1256" s="2">
        <v>2013</v>
      </c>
      <c r="D1256" s="108">
        <v>4266</v>
      </c>
    </row>
    <row r="1257" spans="1:4" s="6" customFormat="1" ht="12.75">
      <c r="A1257" s="2">
        <f>A1256+1</f>
        <v>2</v>
      </c>
      <c r="B1257" s="1" t="s">
        <v>3873</v>
      </c>
      <c r="C1257" s="2">
        <v>2013</v>
      </c>
      <c r="D1257" s="108">
        <v>4898.26</v>
      </c>
    </row>
    <row r="1258" spans="1:4" s="6" customFormat="1" ht="12.75">
      <c r="A1258" s="2">
        <f aca="true" t="shared" si="4" ref="A1258:A1265">A1257+1</f>
        <v>3</v>
      </c>
      <c r="B1258" s="1" t="s">
        <v>2970</v>
      </c>
      <c r="C1258" s="2">
        <v>2013</v>
      </c>
      <c r="D1258" s="108">
        <v>1499.99</v>
      </c>
    </row>
    <row r="1259" spans="1:4" s="6" customFormat="1" ht="12.75">
      <c r="A1259" s="2">
        <f t="shared" si="4"/>
        <v>4</v>
      </c>
      <c r="B1259" s="1" t="s">
        <v>2971</v>
      </c>
      <c r="C1259" s="2">
        <v>2013</v>
      </c>
      <c r="D1259" s="108">
        <v>600</v>
      </c>
    </row>
    <row r="1260" spans="1:4" s="6" customFormat="1" ht="12.75">
      <c r="A1260" s="2">
        <f t="shared" si="4"/>
        <v>5</v>
      </c>
      <c r="B1260" s="1" t="s">
        <v>3874</v>
      </c>
      <c r="C1260" s="2">
        <v>2013</v>
      </c>
      <c r="D1260" s="108">
        <v>900</v>
      </c>
    </row>
    <row r="1261" spans="1:4" s="6" customFormat="1" ht="12.75">
      <c r="A1261" s="2">
        <f t="shared" si="4"/>
        <v>6</v>
      </c>
      <c r="B1261" s="1" t="s">
        <v>1762</v>
      </c>
      <c r="C1261" s="2">
        <v>2014</v>
      </c>
      <c r="D1261" s="108">
        <v>2290</v>
      </c>
    </row>
    <row r="1262" spans="1:4" s="6" customFormat="1" ht="12.75">
      <c r="A1262" s="2">
        <f t="shared" si="4"/>
        <v>7</v>
      </c>
      <c r="B1262" s="1" t="s">
        <v>1762</v>
      </c>
      <c r="C1262" s="2">
        <v>2015</v>
      </c>
      <c r="D1262" s="108">
        <v>1439</v>
      </c>
    </row>
    <row r="1263" spans="1:4" s="6" customFormat="1" ht="12.75">
      <c r="A1263" s="2">
        <f t="shared" si="4"/>
        <v>8</v>
      </c>
      <c r="B1263" s="1" t="s">
        <v>1762</v>
      </c>
      <c r="C1263" s="2">
        <v>2015</v>
      </c>
      <c r="D1263" s="108">
        <v>4194</v>
      </c>
    </row>
    <row r="1264" spans="1:4" s="6" customFormat="1" ht="12.75">
      <c r="A1264" s="2">
        <f t="shared" si="4"/>
        <v>9</v>
      </c>
      <c r="B1264" s="1" t="s">
        <v>3871</v>
      </c>
      <c r="C1264" s="2">
        <v>2016</v>
      </c>
      <c r="D1264" s="108">
        <v>2799</v>
      </c>
    </row>
    <row r="1265" spans="1:4" s="6" customFormat="1" ht="12.75">
      <c r="A1265" s="2">
        <f t="shared" si="4"/>
        <v>10</v>
      </c>
      <c r="B1265" s="1" t="s">
        <v>4293</v>
      </c>
      <c r="C1265" s="2">
        <v>2016</v>
      </c>
      <c r="D1265" s="108">
        <v>36014.4</v>
      </c>
    </row>
    <row r="1266" spans="1:4" s="60" customFormat="1" ht="12.75" customHeight="1">
      <c r="A1266" s="769" t="s">
        <v>2358</v>
      </c>
      <c r="B1266" s="770"/>
      <c r="C1266" s="771"/>
      <c r="D1266" s="625">
        <f>SUM(D1256:D1265)</f>
        <v>58900.65</v>
      </c>
    </row>
    <row r="1267" spans="1:4" s="60" customFormat="1" ht="12.75" customHeight="1">
      <c r="A1267" s="792" t="s">
        <v>3189</v>
      </c>
      <c r="B1267" s="793"/>
      <c r="C1267" s="793"/>
      <c r="D1267" s="793"/>
    </row>
    <row r="1268" spans="1:4" s="60" customFormat="1" ht="12.75">
      <c r="A1268" s="324">
        <v>2</v>
      </c>
      <c r="B1268" s="325" t="s">
        <v>3094</v>
      </c>
      <c r="C1268" s="324">
        <v>2013</v>
      </c>
      <c r="D1268" s="326">
        <v>1400</v>
      </c>
    </row>
    <row r="1269" spans="1:4" s="60" customFormat="1" ht="12.75">
      <c r="A1269" s="324">
        <v>3</v>
      </c>
      <c r="B1269" s="325" t="s">
        <v>3095</v>
      </c>
      <c r="C1269" s="324">
        <v>2013</v>
      </c>
      <c r="D1269" s="326">
        <v>1008</v>
      </c>
    </row>
    <row r="1270" spans="1:4" s="6" customFormat="1" ht="12.75">
      <c r="A1270" s="324">
        <v>4</v>
      </c>
      <c r="B1270" s="10" t="s">
        <v>3147</v>
      </c>
      <c r="C1270" s="2">
        <v>2014</v>
      </c>
      <c r="D1270" s="242">
        <v>4800</v>
      </c>
    </row>
    <row r="1271" spans="1:4" s="6" customFormat="1" ht="12.75">
      <c r="A1271" s="327">
        <v>5</v>
      </c>
      <c r="B1271" s="10" t="s">
        <v>3242</v>
      </c>
      <c r="C1271" s="2">
        <v>2014</v>
      </c>
      <c r="D1271" s="242">
        <v>7040</v>
      </c>
    </row>
    <row r="1272" spans="1:4" s="6" customFormat="1" ht="12.75">
      <c r="A1272" s="430">
        <v>6</v>
      </c>
      <c r="B1272" s="355" t="s">
        <v>3243</v>
      </c>
      <c r="C1272" s="221">
        <v>2014</v>
      </c>
      <c r="D1272" s="431">
        <v>2007</v>
      </c>
    </row>
    <row r="1273" spans="1:4" s="6" customFormat="1" ht="12.75">
      <c r="A1273" s="334">
        <v>7</v>
      </c>
      <c r="B1273" s="355" t="s">
        <v>3243</v>
      </c>
      <c r="C1273" s="221">
        <v>2015</v>
      </c>
      <c r="D1273" s="242">
        <v>1582</v>
      </c>
    </row>
    <row r="1274" spans="1:4" s="6" customFormat="1" ht="12.75">
      <c r="A1274" s="334">
        <v>8</v>
      </c>
      <c r="B1274" s="432" t="s">
        <v>3614</v>
      </c>
      <c r="C1274" s="221">
        <v>2015</v>
      </c>
      <c r="D1274" s="326">
        <v>2657</v>
      </c>
    </row>
    <row r="1275" spans="1:4" s="6" customFormat="1" ht="12.75">
      <c r="A1275" s="334">
        <v>9</v>
      </c>
      <c r="B1275" s="355" t="s">
        <v>3615</v>
      </c>
      <c r="C1275" s="221">
        <v>2015</v>
      </c>
      <c r="D1275" s="242">
        <v>6381</v>
      </c>
    </row>
    <row r="1276" spans="1:4" s="6" customFormat="1" ht="12.75">
      <c r="A1276" s="334">
        <v>10</v>
      </c>
      <c r="B1276" s="325" t="s">
        <v>3095</v>
      </c>
      <c r="C1276" s="221">
        <v>2015</v>
      </c>
      <c r="D1276" s="242">
        <v>1008.6</v>
      </c>
    </row>
    <row r="1277" spans="1:4" s="6" customFormat="1" ht="12.75">
      <c r="A1277" s="334">
        <v>11</v>
      </c>
      <c r="B1277" s="432" t="s">
        <v>600</v>
      </c>
      <c r="C1277" s="221">
        <v>2015</v>
      </c>
      <c r="D1277" s="242">
        <v>1760</v>
      </c>
    </row>
    <row r="1278" spans="1:4" s="60" customFormat="1" ht="12.75" customHeight="1">
      <c r="A1278" s="769" t="s">
        <v>2358</v>
      </c>
      <c r="B1278" s="770"/>
      <c r="C1278" s="771"/>
      <c r="D1278" s="625">
        <f>SUM(D1268:D1277)</f>
        <v>29643.6</v>
      </c>
    </row>
    <row r="1279" spans="1:4" s="6" customFormat="1" ht="12.75" customHeight="1">
      <c r="A1279" s="722" t="s">
        <v>3190</v>
      </c>
      <c r="B1279" s="723"/>
      <c r="C1279" s="723"/>
      <c r="D1279" s="724"/>
    </row>
    <row r="1280" spans="1:4" s="6" customFormat="1" ht="12.75">
      <c r="A1280" s="2">
        <v>1</v>
      </c>
      <c r="B1280" s="1" t="s">
        <v>222</v>
      </c>
      <c r="C1280" s="2">
        <v>2013</v>
      </c>
      <c r="D1280" s="108">
        <v>229</v>
      </c>
    </row>
    <row r="1281" spans="1:4" s="6" customFormat="1" ht="12.75">
      <c r="A1281" s="2">
        <v>2</v>
      </c>
      <c r="B1281" s="1" t="s">
        <v>3503</v>
      </c>
      <c r="C1281" s="2">
        <v>2013</v>
      </c>
      <c r="D1281" s="108">
        <v>3000</v>
      </c>
    </row>
    <row r="1282" spans="1:4" s="6" customFormat="1" ht="12.75">
      <c r="A1282" s="2">
        <v>3</v>
      </c>
      <c r="B1282" s="1" t="s">
        <v>3504</v>
      </c>
      <c r="C1282" s="2">
        <v>2013</v>
      </c>
      <c r="D1282" s="108">
        <v>935</v>
      </c>
    </row>
    <row r="1283" spans="1:4" s="6" customFormat="1" ht="12.75">
      <c r="A1283" s="2">
        <v>4</v>
      </c>
      <c r="B1283" s="1" t="s">
        <v>3505</v>
      </c>
      <c r="C1283" s="2">
        <v>2014</v>
      </c>
      <c r="D1283" s="108">
        <v>2000</v>
      </c>
    </row>
    <row r="1284" spans="1:4" s="6" customFormat="1" ht="12.75">
      <c r="A1284" s="2">
        <v>5</v>
      </c>
      <c r="B1284" s="1" t="s">
        <v>4360</v>
      </c>
      <c r="C1284" s="2">
        <v>2016</v>
      </c>
      <c r="D1284" s="108">
        <v>2739</v>
      </c>
    </row>
    <row r="1285" spans="1:4" s="6" customFormat="1" ht="12.75">
      <c r="A1285" s="2">
        <v>6</v>
      </c>
      <c r="B1285" s="1" t="s">
        <v>4361</v>
      </c>
      <c r="C1285" s="2">
        <v>2016</v>
      </c>
      <c r="D1285" s="108">
        <v>2492</v>
      </c>
    </row>
    <row r="1286" spans="1:4" s="6" customFormat="1" ht="12.75">
      <c r="A1286" s="2">
        <v>7</v>
      </c>
      <c r="B1286" s="414" t="s">
        <v>4362</v>
      </c>
      <c r="C1286" s="320">
        <v>2016</v>
      </c>
      <c r="D1286" s="337">
        <v>3339</v>
      </c>
    </row>
    <row r="1287" spans="1:4" s="6" customFormat="1" ht="12.75">
      <c r="A1287" s="2">
        <v>8</v>
      </c>
      <c r="B1287" s="414" t="s">
        <v>4363</v>
      </c>
      <c r="C1287" s="320">
        <v>2016</v>
      </c>
      <c r="D1287" s="337">
        <v>3339</v>
      </c>
    </row>
    <row r="1288" spans="1:4" s="60" customFormat="1" ht="12.75" customHeight="1">
      <c r="A1288" s="769" t="s">
        <v>2358</v>
      </c>
      <c r="B1288" s="770"/>
      <c r="C1288" s="771"/>
      <c r="D1288" s="625">
        <f>SUM(D1280:D1287)</f>
        <v>18073</v>
      </c>
    </row>
    <row r="1289" spans="1:4" s="6" customFormat="1" ht="12.75" customHeight="1">
      <c r="A1289" s="722" t="s">
        <v>3191</v>
      </c>
      <c r="B1289" s="723"/>
      <c r="C1289" s="723"/>
      <c r="D1289" s="724"/>
    </row>
    <row r="1290" spans="1:4" s="6" customFormat="1" ht="12.75">
      <c r="A1290" s="2">
        <v>1</v>
      </c>
      <c r="B1290" s="1" t="s">
        <v>4249</v>
      </c>
      <c r="C1290" s="2">
        <v>2016</v>
      </c>
      <c r="D1290" s="108">
        <v>3299</v>
      </c>
    </row>
    <row r="1291" spans="1:4" s="60" customFormat="1" ht="12.75" customHeight="1">
      <c r="A1291" s="769" t="s">
        <v>2358</v>
      </c>
      <c r="B1291" s="770"/>
      <c r="C1291" s="771"/>
      <c r="D1291" s="625">
        <f>SUM(D1290:D1290)</f>
        <v>3299</v>
      </c>
    </row>
    <row r="1292" spans="1:4" s="6" customFormat="1" ht="12.75" customHeight="1">
      <c r="A1292" s="775" t="s">
        <v>3192</v>
      </c>
      <c r="B1292" s="776"/>
      <c r="C1292" s="776"/>
      <c r="D1292" s="777"/>
    </row>
    <row r="1293" spans="1:4" s="105" customFormat="1" ht="12.75">
      <c r="A1293" s="2">
        <v>1</v>
      </c>
      <c r="B1293" s="325" t="s">
        <v>3146</v>
      </c>
      <c r="C1293" s="324">
        <v>2014</v>
      </c>
      <c r="D1293" s="353">
        <v>1799</v>
      </c>
    </row>
    <row r="1294" spans="1:4" s="60" customFormat="1" ht="12.75" customHeight="1">
      <c r="A1294" s="772" t="s">
        <v>2358</v>
      </c>
      <c r="B1294" s="773"/>
      <c r="C1294" s="774"/>
      <c r="D1294" s="625">
        <f>SUM(D1293:D1293)</f>
        <v>1799</v>
      </c>
    </row>
    <row r="1295" spans="1:4" s="6" customFormat="1" ht="12.75" customHeight="1">
      <c r="A1295" s="722" t="s">
        <v>3193</v>
      </c>
      <c r="B1295" s="723"/>
      <c r="C1295" s="723"/>
      <c r="D1295" s="724"/>
    </row>
    <row r="1296" spans="1:4" s="6" customFormat="1" ht="12.75">
      <c r="A1296" s="2">
        <v>1</v>
      </c>
      <c r="B1296" s="124" t="s">
        <v>1947</v>
      </c>
      <c r="C1296" s="123">
        <v>2014</v>
      </c>
      <c r="D1296" s="125">
        <v>1626</v>
      </c>
    </row>
    <row r="1297" spans="1:4" s="6" customFormat="1" ht="12.75">
      <c r="A1297" s="2">
        <v>2</v>
      </c>
      <c r="B1297" s="1" t="s">
        <v>2114</v>
      </c>
      <c r="C1297" s="2">
        <v>2013</v>
      </c>
      <c r="D1297" s="108">
        <v>4920</v>
      </c>
    </row>
    <row r="1298" spans="1:4" s="6" customFormat="1" ht="12.75">
      <c r="A1298" s="2">
        <v>3</v>
      </c>
      <c r="B1298" s="1" t="s">
        <v>3330</v>
      </c>
      <c r="C1298" s="2">
        <v>2015</v>
      </c>
      <c r="D1298" s="108">
        <v>860</v>
      </c>
    </row>
    <row r="1299" spans="1:4" s="6" customFormat="1" ht="12.75">
      <c r="A1299" s="2">
        <v>4</v>
      </c>
      <c r="B1299" s="124" t="s">
        <v>2119</v>
      </c>
      <c r="C1299" s="123">
        <v>2013</v>
      </c>
      <c r="D1299" s="125">
        <v>2247</v>
      </c>
    </row>
    <row r="1300" spans="1:4" s="6" customFormat="1" ht="12.75">
      <c r="A1300" s="2">
        <v>5</v>
      </c>
      <c r="B1300" s="124" t="s">
        <v>2120</v>
      </c>
      <c r="C1300" s="123">
        <v>2013</v>
      </c>
      <c r="D1300" s="125">
        <v>1290</v>
      </c>
    </row>
    <row r="1301" spans="1:4" s="6" customFormat="1" ht="12.75">
      <c r="A1301" s="2">
        <v>6</v>
      </c>
      <c r="B1301" s="124" t="s">
        <v>3331</v>
      </c>
      <c r="C1301" s="123">
        <v>2014</v>
      </c>
      <c r="D1301" s="125">
        <v>2438</v>
      </c>
    </row>
    <row r="1302" spans="1:4" s="6" customFormat="1" ht="12.75">
      <c r="A1302" s="2">
        <v>7</v>
      </c>
      <c r="B1302" s="124" t="s">
        <v>4135</v>
      </c>
      <c r="C1302" s="123">
        <v>2016</v>
      </c>
      <c r="D1302" s="125">
        <v>1280</v>
      </c>
    </row>
    <row r="1303" spans="1:4" s="6" customFormat="1" ht="12.75">
      <c r="A1303" s="2">
        <v>8</v>
      </c>
      <c r="B1303" s="1" t="s">
        <v>3332</v>
      </c>
      <c r="C1303" s="2">
        <v>2015</v>
      </c>
      <c r="D1303" s="108">
        <v>1048</v>
      </c>
    </row>
    <row r="1304" spans="1:4" s="6" customFormat="1" ht="12.75">
      <c r="A1304" s="2">
        <v>9</v>
      </c>
      <c r="B1304" s="1" t="s">
        <v>3607</v>
      </c>
      <c r="C1304" s="2">
        <v>2016</v>
      </c>
      <c r="D1304" s="108">
        <v>1200</v>
      </c>
    </row>
    <row r="1305" spans="1:4" s="6" customFormat="1" ht="12.75">
      <c r="A1305" s="2">
        <v>10</v>
      </c>
      <c r="B1305" s="1" t="s">
        <v>4136</v>
      </c>
      <c r="C1305" s="2">
        <v>2016</v>
      </c>
      <c r="D1305" s="108">
        <v>1305.2</v>
      </c>
    </row>
    <row r="1306" spans="1:4" s="6" customFormat="1" ht="12.75">
      <c r="A1306" s="2">
        <v>11</v>
      </c>
      <c r="B1306" s="1" t="s">
        <v>3333</v>
      </c>
      <c r="C1306" s="2">
        <v>2014</v>
      </c>
      <c r="D1306" s="108">
        <v>812</v>
      </c>
    </row>
    <row r="1307" spans="1:4" s="6" customFormat="1" ht="12.75">
      <c r="A1307" s="2">
        <v>12</v>
      </c>
      <c r="B1307" s="1" t="s">
        <v>4137</v>
      </c>
      <c r="C1307" s="2">
        <v>2015</v>
      </c>
      <c r="D1307" s="108">
        <v>1443</v>
      </c>
    </row>
    <row r="1308" spans="1:4" s="6" customFormat="1" ht="12.75">
      <c r="A1308" s="2">
        <v>13</v>
      </c>
      <c r="B1308" s="1" t="s">
        <v>3334</v>
      </c>
      <c r="C1308" s="2">
        <v>2015</v>
      </c>
      <c r="D1308" s="108">
        <v>960</v>
      </c>
    </row>
    <row r="1309" spans="1:4" s="6" customFormat="1" ht="12.75">
      <c r="A1309" s="2">
        <v>14</v>
      </c>
      <c r="B1309" s="1" t="s">
        <v>4138</v>
      </c>
      <c r="C1309" s="2">
        <v>2015</v>
      </c>
      <c r="D1309" s="108">
        <v>1506</v>
      </c>
    </row>
    <row r="1310" spans="1:4" s="6" customFormat="1" ht="25.5">
      <c r="A1310" s="2">
        <v>15</v>
      </c>
      <c r="B1310" s="1" t="s">
        <v>4139</v>
      </c>
      <c r="C1310" s="2">
        <v>2015</v>
      </c>
      <c r="D1310" s="108">
        <v>1800</v>
      </c>
    </row>
    <row r="1311" spans="1:4" s="6" customFormat="1" ht="12.75">
      <c r="A1311" s="2">
        <v>16</v>
      </c>
      <c r="B1311" s="1" t="s">
        <v>4140</v>
      </c>
      <c r="C1311" s="2">
        <v>2015</v>
      </c>
      <c r="D1311" s="108">
        <v>17496</v>
      </c>
    </row>
    <row r="1312" spans="1:4" s="6" customFormat="1" ht="12.75">
      <c r="A1312" s="2">
        <v>17</v>
      </c>
      <c r="B1312" s="1" t="s">
        <v>4141</v>
      </c>
      <c r="C1312" s="2">
        <v>2015</v>
      </c>
      <c r="D1312" s="108">
        <v>2039</v>
      </c>
    </row>
    <row r="1313" spans="1:4" s="6" customFormat="1" ht="12.75">
      <c r="A1313" s="2">
        <v>18</v>
      </c>
      <c r="B1313" s="1" t="s">
        <v>4142</v>
      </c>
      <c r="C1313" s="2">
        <v>2015</v>
      </c>
      <c r="D1313" s="108">
        <v>4464</v>
      </c>
    </row>
    <row r="1314" spans="1:4" s="6" customFormat="1" ht="12.75">
      <c r="A1314" s="2">
        <v>19</v>
      </c>
      <c r="B1314" s="1" t="s">
        <v>4143</v>
      </c>
      <c r="C1314" s="2">
        <v>2017</v>
      </c>
      <c r="D1314" s="108">
        <v>3666.59</v>
      </c>
    </row>
    <row r="1315" spans="1:4" s="6" customFormat="1" ht="12.75">
      <c r="A1315" s="2">
        <v>20</v>
      </c>
      <c r="B1315" s="1" t="s">
        <v>4144</v>
      </c>
      <c r="C1315" s="2">
        <v>2015</v>
      </c>
      <c r="D1315" s="108">
        <v>2266</v>
      </c>
    </row>
    <row r="1316" spans="1:4" s="6" customFormat="1" ht="12.75">
      <c r="A1316" s="2">
        <v>21</v>
      </c>
      <c r="B1316" s="1" t="s">
        <v>3335</v>
      </c>
      <c r="C1316" s="2">
        <v>2014</v>
      </c>
      <c r="D1316" s="108">
        <v>2357</v>
      </c>
    </row>
    <row r="1317" spans="1:4" s="60" customFormat="1" ht="13.5" customHeight="1">
      <c r="A1317" s="769" t="s">
        <v>2358</v>
      </c>
      <c r="B1317" s="770"/>
      <c r="C1317" s="771"/>
      <c r="D1317" s="625">
        <f>SUM(D1296:D1316)</f>
        <v>57023.78999999999</v>
      </c>
    </row>
    <row r="1318" spans="1:4" s="6" customFormat="1" ht="12.75" customHeight="1">
      <c r="A1318" s="722" t="s">
        <v>3194</v>
      </c>
      <c r="B1318" s="723"/>
      <c r="C1318" s="723"/>
      <c r="D1318" s="724"/>
    </row>
    <row r="1319" spans="1:4" s="6" customFormat="1" ht="12.75">
      <c r="A1319" s="142">
        <v>1</v>
      </c>
      <c r="B1319" s="1" t="s">
        <v>553</v>
      </c>
      <c r="C1319" s="2">
        <v>2014</v>
      </c>
      <c r="D1319" s="108">
        <v>1680</v>
      </c>
    </row>
    <row r="1320" spans="1:4" s="60" customFormat="1" ht="12.75" customHeight="1">
      <c r="A1320" s="769" t="s">
        <v>2358</v>
      </c>
      <c r="B1320" s="770"/>
      <c r="C1320" s="771"/>
      <c r="D1320" s="625">
        <f>SUM(D1319:D1319)</f>
        <v>1680</v>
      </c>
    </row>
    <row r="1321" spans="1:4" s="6" customFormat="1" ht="12.75" customHeight="1">
      <c r="A1321" s="722" t="s">
        <v>3195</v>
      </c>
      <c r="B1321" s="723"/>
      <c r="C1321" s="723"/>
      <c r="D1321" s="724"/>
    </row>
    <row r="1322" spans="1:4" s="247" customFormat="1" ht="12.75">
      <c r="A1322" s="2">
        <v>1</v>
      </c>
      <c r="B1322" s="1" t="s">
        <v>622</v>
      </c>
      <c r="C1322" s="2">
        <v>2013</v>
      </c>
      <c r="D1322" s="350">
        <v>1469.28</v>
      </c>
    </row>
    <row r="1323" spans="1:4" s="247" customFormat="1" ht="12.75">
      <c r="A1323" s="2">
        <v>2</v>
      </c>
      <c r="B1323" s="1" t="s">
        <v>622</v>
      </c>
      <c r="C1323" s="2">
        <v>2013</v>
      </c>
      <c r="D1323" s="242">
        <v>1469.28</v>
      </c>
    </row>
    <row r="1324" spans="1:4" s="247" customFormat="1" ht="12.75">
      <c r="A1324" s="2">
        <v>3</v>
      </c>
      <c r="B1324" s="1" t="s">
        <v>3858</v>
      </c>
      <c r="C1324" s="2">
        <v>2015</v>
      </c>
      <c r="D1324" s="439">
        <v>3449</v>
      </c>
    </row>
    <row r="1325" spans="1:4" s="247" customFormat="1" ht="12.75">
      <c r="A1325" s="2">
        <v>4</v>
      </c>
      <c r="B1325" s="1" t="s">
        <v>4370</v>
      </c>
      <c r="C1325" s="2">
        <v>2016</v>
      </c>
      <c r="D1325" s="242">
        <v>3499</v>
      </c>
    </row>
    <row r="1326" spans="1:4" s="247" customFormat="1" ht="12.75">
      <c r="A1326" s="2">
        <v>5</v>
      </c>
      <c r="B1326" s="1" t="s">
        <v>4370</v>
      </c>
      <c r="C1326" s="2">
        <v>2016</v>
      </c>
      <c r="D1326" s="242">
        <v>3499</v>
      </c>
    </row>
    <row r="1327" spans="1:4" s="247" customFormat="1" ht="12.75">
      <c r="A1327" s="2">
        <v>6</v>
      </c>
      <c r="B1327" s="1" t="s">
        <v>4370</v>
      </c>
      <c r="C1327" s="2">
        <v>2016</v>
      </c>
      <c r="D1327" s="242">
        <v>3499</v>
      </c>
    </row>
    <row r="1328" spans="1:4" s="60" customFormat="1" ht="12.75" customHeight="1">
      <c r="A1328" s="769" t="s">
        <v>2358</v>
      </c>
      <c r="B1328" s="770"/>
      <c r="C1328" s="771"/>
      <c r="D1328" s="625">
        <f>SUM(D1322:D1327)</f>
        <v>16884.559999999998</v>
      </c>
    </row>
    <row r="1329" spans="1:4" s="6" customFormat="1" ht="12.75" customHeight="1">
      <c r="A1329" s="722" t="s">
        <v>3196</v>
      </c>
      <c r="B1329" s="723"/>
      <c r="C1329" s="723"/>
      <c r="D1329" s="724"/>
    </row>
    <row r="1330" spans="1:4" s="6" customFormat="1" ht="12.75" customHeight="1">
      <c r="A1330" s="2">
        <v>1</v>
      </c>
      <c r="B1330" s="1" t="s">
        <v>1705</v>
      </c>
      <c r="C1330" s="2">
        <v>2013</v>
      </c>
      <c r="D1330" s="350">
        <v>397</v>
      </c>
    </row>
    <row r="1331" spans="1:4" s="6" customFormat="1" ht="12.75" customHeight="1">
      <c r="A1331" s="2">
        <v>2</v>
      </c>
      <c r="B1331" s="620" t="s">
        <v>1706</v>
      </c>
      <c r="C1331" s="617">
        <v>2013</v>
      </c>
      <c r="D1331" s="242">
        <v>1455</v>
      </c>
    </row>
    <row r="1332" spans="1:4" s="6" customFormat="1" ht="12.75" customHeight="1">
      <c r="A1332" s="2">
        <v>3</v>
      </c>
      <c r="B1332" s="1" t="s">
        <v>4278</v>
      </c>
      <c r="C1332" s="2">
        <v>2014</v>
      </c>
      <c r="D1332" s="242">
        <v>5147.55</v>
      </c>
    </row>
    <row r="1333" spans="1:4" s="6" customFormat="1" ht="12.75" customHeight="1">
      <c r="A1333" s="2">
        <v>4</v>
      </c>
      <c r="B1333" s="1" t="s">
        <v>3348</v>
      </c>
      <c r="C1333" s="2">
        <v>2014</v>
      </c>
      <c r="D1333" s="242">
        <v>1224</v>
      </c>
    </row>
    <row r="1334" spans="1:4" s="6" customFormat="1" ht="12.75" customHeight="1">
      <c r="A1334" s="2">
        <v>5</v>
      </c>
      <c r="B1334" s="1" t="s">
        <v>4279</v>
      </c>
      <c r="C1334" s="2">
        <v>2015</v>
      </c>
      <c r="D1334" s="242">
        <v>230.3</v>
      </c>
    </row>
    <row r="1335" spans="1:4" s="6" customFormat="1" ht="12.75" customHeight="1">
      <c r="A1335" s="2">
        <v>6</v>
      </c>
      <c r="B1335" s="1" t="s">
        <v>4280</v>
      </c>
      <c r="C1335" s="2">
        <v>2016</v>
      </c>
      <c r="D1335" s="242">
        <v>258.3</v>
      </c>
    </row>
    <row r="1336" spans="1:4" s="6" customFormat="1" ht="12.75" customHeight="1">
      <c r="A1336" s="2">
        <v>7</v>
      </c>
      <c r="B1336" s="1" t="s">
        <v>600</v>
      </c>
      <c r="C1336" s="2">
        <v>2016</v>
      </c>
      <c r="D1336" s="242">
        <v>1500</v>
      </c>
    </row>
    <row r="1337" spans="1:4" s="60" customFormat="1" ht="12.75" customHeight="1">
      <c r="A1337" s="769" t="s">
        <v>2358</v>
      </c>
      <c r="B1337" s="770"/>
      <c r="C1337" s="771"/>
      <c r="D1337" s="625">
        <f>SUM(D1330:D1336)</f>
        <v>10212.149999999998</v>
      </c>
    </row>
    <row r="1338" spans="1:4" s="6" customFormat="1" ht="12.75" customHeight="1">
      <c r="A1338" s="722" t="s">
        <v>3197</v>
      </c>
      <c r="B1338" s="723"/>
      <c r="C1338" s="723"/>
      <c r="D1338" s="724"/>
    </row>
    <row r="1339" spans="1:4" s="247" customFormat="1" ht="12.75" customHeight="1">
      <c r="A1339" s="2">
        <v>1</v>
      </c>
      <c r="B1339" s="1" t="s">
        <v>3447</v>
      </c>
      <c r="C1339" s="2">
        <v>2014</v>
      </c>
      <c r="D1339" s="108">
        <v>2890.24</v>
      </c>
    </row>
    <row r="1340" spans="1:4" s="247" customFormat="1" ht="12.75" customHeight="1">
      <c r="A1340" s="2">
        <f>A1339+1</f>
        <v>2</v>
      </c>
      <c r="B1340" s="1" t="s">
        <v>3448</v>
      </c>
      <c r="C1340" s="2">
        <v>2014</v>
      </c>
      <c r="D1340" s="108">
        <v>12557</v>
      </c>
    </row>
    <row r="1341" spans="1:4" s="247" customFormat="1" ht="12.75" customHeight="1">
      <c r="A1341" s="2">
        <f>A1340+1</f>
        <v>3</v>
      </c>
      <c r="B1341" s="1" t="s">
        <v>3449</v>
      </c>
      <c r="C1341" s="2">
        <v>2014</v>
      </c>
      <c r="D1341" s="108">
        <v>13157</v>
      </c>
    </row>
    <row r="1342" spans="1:4" s="247" customFormat="1" ht="12.75" customHeight="1">
      <c r="A1342" s="2">
        <f aca="true" t="shared" si="5" ref="A1342:A1349">A1341+1</f>
        <v>4</v>
      </c>
      <c r="B1342" s="1" t="s">
        <v>3450</v>
      </c>
      <c r="C1342" s="2">
        <v>2015</v>
      </c>
      <c r="D1342" s="108">
        <v>1796.65</v>
      </c>
    </row>
    <row r="1343" spans="1:4" s="247" customFormat="1" ht="12.75" customHeight="1">
      <c r="A1343" s="2">
        <f t="shared" si="5"/>
        <v>5</v>
      </c>
      <c r="B1343" s="1" t="s">
        <v>3451</v>
      </c>
      <c r="C1343" s="2">
        <v>2015</v>
      </c>
      <c r="D1343" s="108">
        <v>1796.65</v>
      </c>
    </row>
    <row r="1344" spans="1:4" s="247" customFormat="1" ht="12.75" customHeight="1">
      <c r="A1344" s="2">
        <f t="shared" si="5"/>
        <v>6</v>
      </c>
      <c r="B1344" s="1" t="s">
        <v>3452</v>
      </c>
      <c r="C1344" s="2">
        <v>2015</v>
      </c>
      <c r="D1344" s="108">
        <v>1796.65</v>
      </c>
    </row>
    <row r="1345" spans="1:4" s="247" customFormat="1" ht="12.75" customHeight="1">
      <c r="A1345" s="2">
        <f t="shared" si="5"/>
        <v>7</v>
      </c>
      <c r="B1345" s="1" t="s">
        <v>3453</v>
      </c>
      <c r="C1345" s="2">
        <v>2015</v>
      </c>
      <c r="D1345" s="108">
        <v>1796.65</v>
      </c>
    </row>
    <row r="1346" spans="1:4" s="247" customFormat="1" ht="12.75" customHeight="1">
      <c r="A1346" s="2">
        <f t="shared" si="5"/>
        <v>8</v>
      </c>
      <c r="B1346" s="1" t="s">
        <v>3454</v>
      </c>
      <c r="C1346" s="2">
        <v>2015</v>
      </c>
      <c r="D1346" s="108">
        <v>1796.65</v>
      </c>
    </row>
    <row r="1347" spans="1:4" s="247" customFormat="1" ht="12.75" customHeight="1">
      <c r="A1347" s="2">
        <f t="shared" si="5"/>
        <v>9</v>
      </c>
      <c r="B1347" s="1" t="s">
        <v>3455</v>
      </c>
      <c r="C1347" s="2">
        <v>2015</v>
      </c>
      <c r="D1347" s="108">
        <v>9770</v>
      </c>
    </row>
    <row r="1348" spans="1:4" s="247" customFormat="1" ht="12.75" customHeight="1">
      <c r="A1348" s="2">
        <f>A1347+1</f>
        <v>10</v>
      </c>
      <c r="B1348" s="1" t="s">
        <v>3456</v>
      </c>
      <c r="C1348" s="2">
        <v>2015</v>
      </c>
      <c r="D1348" s="108">
        <v>9770</v>
      </c>
    </row>
    <row r="1349" spans="1:4" s="247" customFormat="1" ht="12.75" customHeight="1">
      <c r="A1349" s="2">
        <f t="shared" si="5"/>
        <v>11</v>
      </c>
      <c r="B1349" s="1" t="s">
        <v>3457</v>
      </c>
      <c r="C1349" s="2">
        <v>2015</v>
      </c>
      <c r="D1349" s="108">
        <v>9770</v>
      </c>
    </row>
    <row r="1350" spans="1:4" s="247" customFormat="1" ht="12.75" customHeight="1">
      <c r="A1350" s="2">
        <f>A1349+1</f>
        <v>12</v>
      </c>
      <c r="B1350" s="1" t="s">
        <v>3458</v>
      </c>
      <c r="C1350" s="2">
        <v>2015</v>
      </c>
      <c r="D1350" s="108">
        <v>10100</v>
      </c>
    </row>
    <row r="1351" spans="1:4" s="60" customFormat="1" ht="12.75" customHeight="1">
      <c r="A1351" s="769" t="s">
        <v>2358</v>
      </c>
      <c r="B1351" s="770"/>
      <c r="C1351" s="771"/>
      <c r="D1351" s="625">
        <f>SUM(D1339:D1350)</f>
        <v>76997.49</v>
      </c>
    </row>
    <row r="1352" spans="1:4" s="60" customFormat="1" ht="12.75" customHeight="1">
      <c r="A1352" s="722" t="s">
        <v>4078</v>
      </c>
      <c r="B1352" s="723"/>
      <c r="C1352" s="723"/>
      <c r="D1352" s="724"/>
    </row>
    <row r="1353" spans="1:4" s="60" customFormat="1" ht="12.75" customHeight="1">
      <c r="A1353" s="142">
        <v>1</v>
      </c>
      <c r="B1353" s="1" t="s">
        <v>4079</v>
      </c>
      <c r="C1353" s="2">
        <v>2015</v>
      </c>
      <c r="D1353" s="108">
        <v>1966.63</v>
      </c>
    </row>
    <row r="1354" spans="1:4" s="60" customFormat="1" ht="12.75" customHeight="1">
      <c r="A1354" s="769" t="s">
        <v>2358</v>
      </c>
      <c r="B1354" s="770"/>
      <c r="C1354" s="770"/>
      <c r="D1354" s="627">
        <f>SUM(D1353)</f>
        <v>1966.63</v>
      </c>
    </row>
    <row r="1355" spans="1:4" s="6" customFormat="1" ht="25.5" customHeight="1">
      <c r="A1355" s="722" t="s">
        <v>3074</v>
      </c>
      <c r="B1355" s="723"/>
      <c r="C1355" s="723"/>
      <c r="D1355" s="724"/>
    </row>
    <row r="1356" spans="1:4" s="247" customFormat="1" ht="12.75">
      <c r="A1356" s="2">
        <v>1</v>
      </c>
      <c r="B1356" s="147" t="s">
        <v>4307</v>
      </c>
      <c r="C1356" s="144">
        <v>2014</v>
      </c>
      <c r="D1356" s="366">
        <v>2681.4</v>
      </c>
    </row>
    <row r="1357" spans="1:4" s="247" customFormat="1" ht="12.75">
      <c r="A1357" s="142">
        <v>2</v>
      </c>
      <c r="B1357" s="147" t="s">
        <v>4308</v>
      </c>
      <c r="C1357" s="144">
        <v>2016</v>
      </c>
      <c r="D1357" s="366">
        <v>19926</v>
      </c>
    </row>
    <row r="1358" spans="1:4" s="247" customFormat="1" ht="12.75">
      <c r="A1358" s="142">
        <v>3</v>
      </c>
      <c r="B1358" s="147" t="s">
        <v>4309</v>
      </c>
      <c r="C1358" s="144">
        <v>2016</v>
      </c>
      <c r="D1358" s="366">
        <v>9849.6</v>
      </c>
    </row>
    <row r="1359" spans="1:4" s="247" customFormat="1" ht="12.75">
      <c r="A1359" s="142">
        <v>4</v>
      </c>
      <c r="B1359" s="147" t="s">
        <v>4310</v>
      </c>
      <c r="C1359" s="144">
        <v>2016</v>
      </c>
      <c r="D1359" s="366">
        <v>3529.84</v>
      </c>
    </row>
    <row r="1360" spans="1:4" s="247" customFormat="1" ht="12.75">
      <c r="A1360" s="142">
        <v>5</v>
      </c>
      <c r="B1360" s="147" t="s">
        <v>4311</v>
      </c>
      <c r="C1360" s="144">
        <v>2016</v>
      </c>
      <c r="D1360" s="366">
        <v>3509</v>
      </c>
    </row>
    <row r="1361" spans="1:4" s="247" customFormat="1" ht="12.75">
      <c r="A1361" s="142">
        <v>6</v>
      </c>
      <c r="B1361" s="147" t="s">
        <v>4312</v>
      </c>
      <c r="C1361" s="144">
        <v>2016</v>
      </c>
      <c r="D1361" s="366">
        <v>7189.39</v>
      </c>
    </row>
    <row r="1362" spans="1:4" s="247" customFormat="1" ht="12.75">
      <c r="A1362" s="142">
        <v>7</v>
      </c>
      <c r="B1362" s="147" t="s">
        <v>4313</v>
      </c>
      <c r="C1362" s="144">
        <v>2016</v>
      </c>
      <c r="D1362" s="366">
        <v>3509.1</v>
      </c>
    </row>
    <row r="1363" spans="1:4" s="60" customFormat="1" ht="12.75" customHeight="1">
      <c r="A1363" s="769" t="s">
        <v>2358</v>
      </c>
      <c r="B1363" s="770"/>
      <c r="C1363" s="771"/>
      <c r="D1363" s="625">
        <f>SUM(D1356:D1362)</f>
        <v>50194.329999999994</v>
      </c>
    </row>
    <row r="1364" spans="1:4" s="6" customFormat="1" ht="12.75">
      <c r="A1364" s="35"/>
      <c r="B1364" s="35"/>
      <c r="C1364" s="23"/>
      <c r="D1364" s="634"/>
    </row>
    <row r="1365" spans="1:4" s="6" customFormat="1" ht="12.75">
      <c r="A1365" s="35"/>
      <c r="B1365" s="35"/>
      <c r="C1365" s="23"/>
      <c r="D1365" s="634"/>
    </row>
    <row r="1366" spans="1:4" s="6" customFormat="1" ht="12.75" customHeight="1">
      <c r="A1366" s="779" t="s">
        <v>758</v>
      </c>
      <c r="B1366" s="780"/>
      <c r="C1366" s="780"/>
      <c r="D1366" s="781"/>
    </row>
    <row r="1367" spans="1:4" s="6" customFormat="1" ht="25.5">
      <c r="A1367" s="57" t="s">
        <v>684</v>
      </c>
      <c r="B1367" s="57" t="s">
        <v>685</v>
      </c>
      <c r="C1367" s="57" t="s">
        <v>2488</v>
      </c>
      <c r="D1367" s="622" t="s">
        <v>2582</v>
      </c>
    </row>
    <row r="1368" spans="1:4" s="6" customFormat="1" ht="12.75" customHeight="1">
      <c r="A1368" s="722" t="s">
        <v>2640</v>
      </c>
      <c r="B1368" s="723"/>
      <c r="C1368" s="723"/>
      <c r="D1368" s="724"/>
    </row>
    <row r="1369" spans="1:4" s="6" customFormat="1" ht="25.5">
      <c r="A1369" s="123">
        <v>1</v>
      </c>
      <c r="B1369" s="124" t="s">
        <v>993</v>
      </c>
      <c r="C1369" s="123">
        <v>2013</v>
      </c>
      <c r="D1369" s="125">
        <v>61532.98</v>
      </c>
    </row>
    <row r="1370" spans="1:4" s="6" customFormat="1" ht="12.75" customHeight="1">
      <c r="A1370" s="769" t="s">
        <v>2358</v>
      </c>
      <c r="B1370" s="770"/>
      <c r="C1370" s="771"/>
      <c r="D1370" s="625">
        <f>SUM(D1369)</f>
        <v>61532.98</v>
      </c>
    </row>
    <row r="1371" spans="1:4" s="6" customFormat="1" ht="12.75" customHeight="1">
      <c r="A1371" s="722" t="s">
        <v>804</v>
      </c>
      <c r="B1371" s="723"/>
      <c r="C1371" s="723"/>
      <c r="D1371" s="723"/>
    </row>
    <row r="1372" spans="1:4" s="6" customFormat="1" ht="51">
      <c r="A1372" s="2">
        <v>1</v>
      </c>
      <c r="B1372" s="10" t="s">
        <v>2935</v>
      </c>
      <c r="C1372" s="2">
        <v>2013</v>
      </c>
      <c r="D1372" s="337">
        <v>91000</v>
      </c>
    </row>
    <row r="1373" spans="1:4" s="6" customFormat="1" ht="44.25" customHeight="1">
      <c r="A1373" s="142">
        <v>2</v>
      </c>
      <c r="B1373" s="10" t="s">
        <v>3839</v>
      </c>
      <c r="C1373" s="2">
        <v>2016</v>
      </c>
      <c r="D1373" s="108">
        <v>162902.09</v>
      </c>
    </row>
    <row r="1374" spans="1:4" s="6" customFormat="1" ht="54" customHeight="1">
      <c r="A1374" s="2">
        <v>3</v>
      </c>
      <c r="B1374" s="10" t="s">
        <v>4038</v>
      </c>
      <c r="C1374" s="2">
        <v>2017</v>
      </c>
      <c r="D1374" s="108">
        <v>120701.84</v>
      </c>
    </row>
    <row r="1375" spans="1:4" s="6" customFormat="1" ht="12.75" customHeight="1">
      <c r="A1375" s="769" t="s">
        <v>2358</v>
      </c>
      <c r="B1375" s="770"/>
      <c r="C1375" s="771"/>
      <c r="D1375" s="625">
        <f>SUM(D1372:D1374)</f>
        <v>374603.93</v>
      </c>
    </row>
    <row r="1376" spans="1:4" s="60" customFormat="1" ht="12.75" customHeight="1">
      <c r="A1376" s="722" t="s">
        <v>198</v>
      </c>
      <c r="B1376" s="723"/>
      <c r="C1376" s="723"/>
      <c r="D1376" s="724"/>
    </row>
    <row r="1377" spans="1:4" s="60" customFormat="1" ht="12.75" customHeight="1">
      <c r="A1377" s="2">
        <v>1</v>
      </c>
      <c r="B1377" s="1" t="s">
        <v>3531</v>
      </c>
      <c r="C1377" s="2">
        <v>2015</v>
      </c>
      <c r="D1377" s="108">
        <v>12915</v>
      </c>
    </row>
    <row r="1378" spans="1:4" s="60" customFormat="1" ht="12.75" customHeight="1">
      <c r="A1378" s="769" t="s">
        <v>2358</v>
      </c>
      <c r="B1378" s="770"/>
      <c r="C1378" s="771"/>
      <c r="D1378" s="623">
        <f>SUM(D1377:D1377)</f>
        <v>12915</v>
      </c>
    </row>
    <row r="1379" spans="1:4" s="60" customFormat="1" ht="12.75" customHeight="1">
      <c r="A1379" s="722" t="s">
        <v>3632</v>
      </c>
      <c r="B1379" s="723"/>
      <c r="C1379" s="723"/>
      <c r="D1379" s="724"/>
    </row>
    <row r="1380" spans="1:4" s="60" customFormat="1" ht="12.75" customHeight="1">
      <c r="A1380" s="2">
        <v>1</v>
      </c>
      <c r="B1380" s="1" t="s">
        <v>3633</v>
      </c>
      <c r="C1380" s="2">
        <v>2016</v>
      </c>
      <c r="D1380" s="337">
        <v>300</v>
      </c>
    </row>
    <row r="1381" spans="1:4" s="60" customFormat="1" ht="12.75" customHeight="1">
      <c r="A1381" s="2">
        <v>2</v>
      </c>
      <c r="B1381" s="1" t="s">
        <v>3634</v>
      </c>
      <c r="C1381" s="2">
        <v>2015</v>
      </c>
      <c r="D1381" s="108">
        <v>1200</v>
      </c>
    </row>
    <row r="1382" spans="1:4" s="60" customFormat="1" ht="12.75" customHeight="1">
      <c r="A1382" s="2">
        <v>3</v>
      </c>
      <c r="B1382" s="1" t="s">
        <v>3633</v>
      </c>
      <c r="C1382" s="2">
        <v>2013</v>
      </c>
      <c r="D1382" s="108">
        <v>400</v>
      </c>
    </row>
    <row r="1383" spans="1:4" s="60" customFormat="1" ht="12.75" customHeight="1">
      <c r="A1383" s="2">
        <v>4</v>
      </c>
      <c r="B1383" s="1" t="s">
        <v>3635</v>
      </c>
      <c r="C1383" s="2">
        <v>2016</v>
      </c>
      <c r="D1383" s="108">
        <v>861</v>
      </c>
    </row>
    <row r="1384" spans="1:4" s="60" customFormat="1" ht="12.75" customHeight="1">
      <c r="A1384" s="2">
        <v>5</v>
      </c>
      <c r="B1384" s="1" t="s">
        <v>3635</v>
      </c>
      <c r="C1384" s="2">
        <v>2013</v>
      </c>
      <c r="D1384" s="108">
        <v>400</v>
      </c>
    </row>
    <row r="1385" spans="1:4" s="6" customFormat="1" ht="12.75">
      <c r="A1385" s="2">
        <v>5</v>
      </c>
      <c r="B1385" s="1" t="s">
        <v>3141</v>
      </c>
      <c r="C1385" s="2">
        <v>2013</v>
      </c>
      <c r="D1385" s="108">
        <v>1399.74</v>
      </c>
    </row>
    <row r="1386" spans="1:4" s="60" customFormat="1" ht="12.75" customHeight="1">
      <c r="A1386" s="769" t="s">
        <v>2358</v>
      </c>
      <c r="B1386" s="770"/>
      <c r="C1386" s="771"/>
      <c r="D1386" s="624">
        <f>SUM(D1380:D1385)</f>
        <v>4560.74</v>
      </c>
    </row>
    <row r="1387" spans="1:4" s="6" customFormat="1" ht="12.75" customHeight="1">
      <c r="A1387" s="722" t="s">
        <v>88</v>
      </c>
      <c r="B1387" s="723"/>
      <c r="C1387" s="723"/>
      <c r="D1387" s="724"/>
    </row>
    <row r="1388" spans="1:4" s="6" customFormat="1" ht="25.5">
      <c r="A1388" s="2">
        <v>1</v>
      </c>
      <c r="B1388" s="1" t="s">
        <v>3566</v>
      </c>
      <c r="C1388" s="2">
        <v>2016</v>
      </c>
      <c r="D1388" s="108">
        <v>750</v>
      </c>
    </row>
    <row r="1389" spans="1:4" s="60" customFormat="1" ht="12.75" customHeight="1">
      <c r="A1389" s="769" t="s">
        <v>2358</v>
      </c>
      <c r="B1389" s="770"/>
      <c r="C1389" s="771"/>
      <c r="D1389" s="624">
        <f>SUM(D1388:D1388)</f>
        <v>750</v>
      </c>
    </row>
    <row r="1390" spans="1:4" s="60" customFormat="1" ht="12.75" customHeight="1">
      <c r="A1390" s="722" t="s">
        <v>89</v>
      </c>
      <c r="B1390" s="723"/>
      <c r="C1390" s="723"/>
      <c r="D1390" s="724"/>
    </row>
    <row r="1391" spans="1:4" s="60" customFormat="1" ht="12.75">
      <c r="A1391" s="2">
        <v>2</v>
      </c>
      <c r="B1391" s="1" t="s">
        <v>3593</v>
      </c>
      <c r="C1391" s="2">
        <v>2015</v>
      </c>
      <c r="D1391" s="337">
        <v>848.7</v>
      </c>
    </row>
    <row r="1392" spans="1:4" s="60" customFormat="1" ht="12.75" customHeight="1">
      <c r="A1392" s="769" t="s">
        <v>2358</v>
      </c>
      <c r="B1392" s="770"/>
      <c r="C1392" s="771"/>
      <c r="D1392" s="624">
        <f>SUM(D1390:D1391)</f>
        <v>848.7</v>
      </c>
    </row>
    <row r="1393" spans="1:4" s="6" customFormat="1" ht="12.75" customHeight="1">
      <c r="A1393" s="722" t="s">
        <v>90</v>
      </c>
      <c r="B1393" s="723"/>
      <c r="C1393" s="723"/>
      <c r="D1393" s="724"/>
    </row>
    <row r="1394" spans="1:4" s="247" customFormat="1" ht="12.75">
      <c r="A1394" s="142">
        <v>3</v>
      </c>
      <c r="B1394" s="1" t="s">
        <v>2972</v>
      </c>
      <c r="C1394" s="2">
        <v>2013</v>
      </c>
      <c r="D1394" s="108">
        <v>4508</v>
      </c>
    </row>
    <row r="1395" spans="1:4" s="60" customFormat="1" ht="12.75" customHeight="1">
      <c r="A1395" s="769" t="s">
        <v>2358</v>
      </c>
      <c r="B1395" s="770"/>
      <c r="C1395" s="771"/>
      <c r="D1395" s="625">
        <f>SUM(D1394:D1394)</f>
        <v>4508</v>
      </c>
    </row>
    <row r="1396" spans="1:4" s="60" customFormat="1" ht="12.75" customHeight="1">
      <c r="A1396" s="775" t="s">
        <v>91</v>
      </c>
      <c r="B1396" s="776"/>
      <c r="C1396" s="776"/>
      <c r="D1396" s="776"/>
    </row>
    <row r="1397" spans="1:4" s="60" customFormat="1" ht="12.75">
      <c r="A1397" s="334">
        <v>3</v>
      </c>
      <c r="B1397" s="333" t="s">
        <v>3244</v>
      </c>
      <c r="C1397" s="334">
        <v>2014</v>
      </c>
      <c r="D1397" s="335">
        <v>9025</v>
      </c>
    </row>
    <row r="1398" spans="1:4" s="60" customFormat="1" ht="12.75">
      <c r="A1398" s="334">
        <v>4</v>
      </c>
      <c r="B1398" s="1" t="s">
        <v>3622</v>
      </c>
      <c r="C1398" s="334">
        <v>2015</v>
      </c>
      <c r="D1398" s="434">
        <v>5479</v>
      </c>
    </row>
    <row r="1399" spans="1:4" s="60" customFormat="1" ht="12.75">
      <c r="A1399" s="334">
        <v>5</v>
      </c>
      <c r="B1399" s="1" t="s">
        <v>3623</v>
      </c>
      <c r="C1399" s="334">
        <v>2015</v>
      </c>
      <c r="D1399" s="434">
        <v>3044</v>
      </c>
    </row>
    <row r="1400" spans="1:4" s="60" customFormat="1" ht="12.75">
      <c r="A1400" s="334">
        <v>6</v>
      </c>
      <c r="B1400" s="1" t="s">
        <v>3624</v>
      </c>
      <c r="C1400" s="334">
        <v>2015</v>
      </c>
      <c r="D1400" s="434">
        <v>4817</v>
      </c>
    </row>
    <row r="1401" spans="1:4" s="60" customFormat="1" ht="12.75" customHeight="1">
      <c r="A1401" s="772" t="s">
        <v>2358</v>
      </c>
      <c r="B1401" s="773"/>
      <c r="C1401" s="774"/>
      <c r="D1401" s="635">
        <f>SUM(D1397:D1400)</f>
        <v>22365</v>
      </c>
    </row>
    <row r="1402" spans="1:4" s="6" customFormat="1" ht="12.75" customHeight="1">
      <c r="A1402" s="722" t="s">
        <v>92</v>
      </c>
      <c r="B1402" s="723"/>
      <c r="C1402" s="723"/>
      <c r="D1402" s="724"/>
    </row>
    <row r="1403" spans="1:4" s="6" customFormat="1" ht="12.75">
      <c r="A1403" s="2">
        <v>2</v>
      </c>
      <c r="B1403" s="1" t="s">
        <v>855</v>
      </c>
      <c r="C1403" s="2">
        <v>2013</v>
      </c>
      <c r="D1403" s="108">
        <v>2755.2</v>
      </c>
    </row>
    <row r="1404" spans="1:4" s="6" customFormat="1" ht="12.75">
      <c r="A1404" s="2">
        <v>3</v>
      </c>
      <c r="B1404" s="1" t="s">
        <v>856</v>
      </c>
      <c r="C1404" s="2">
        <v>2013</v>
      </c>
      <c r="D1404" s="108">
        <v>984</v>
      </c>
    </row>
    <row r="1405" spans="1:4" s="6" customFormat="1" ht="12.75">
      <c r="A1405" s="2">
        <v>4</v>
      </c>
      <c r="B1405" s="1" t="s">
        <v>856</v>
      </c>
      <c r="C1405" s="2">
        <v>2013</v>
      </c>
      <c r="D1405" s="108">
        <v>549.99</v>
      </c>
    </row>
    <row r="1406" spans="1:4" s="60" customFormat="1" ht="12.75" customHeight="1">
      <c r="A1406" s="769" t="s">
        <v>2358</v>
      </c>
      <c r="B1406" s="770"/>
      <c r="C1406" s="771"/>
      <c r="D1406" s="625">
        <f>SUM(D1403:D1405)</f>
        <v>4289.19</v>
      </c>
    </row>
    <row r="1407" spans="1:4" s="60" customFormat="1" ht="12.75" customHeight="1">
      <c r="A1407" s="722" t="s">
        <v>3429</v>
      </c>
      <c r="B1407" s="723"/>
      <c r="C1407" s="723"/>
      <c r="D1407" s="724"/>
    </row>
    <row r="1408" spans="1:4" s="60" customFormat="1" ht="12.75" customHeight="1">
      <c r="A1408" s="2">
        <v>1</v>
      </c>
      <c r="B1408" s="10" t="s">
        <v>3430</v>
      </c>
      <c r="C1408" s="2">
        <v>2015</v>
      </c>
      <c r="D1408" s="636">
        <v>701.1</v>
      </c>
    </row>
    <row r="1409" spans="1:4" s="60" customFormat="1" ht="12.75" customHeight="1">
      <c r="A1409" s="2">
        <v>2</v>
      </c>
      <c r="B1409" s="10" t="s">
        <v>3431</v>
      </c>
      <c r="C1409" s="2">
        <v>2015</v>
      </c>
      <c r="D1409" s="636">
        <v>323.49</v>
      </c>
    </row>
    <row r="1410" spans="1:4" s="60" customFormat="1" ht="12.75" customHeight="1">
      <c r="A1410" s="2">
        <v>3</v>
      </c>
      <c r="B1410" s="10" t="s">
        <v>3432</v>
      </c>
      <c r="C1410" s="2">
        <v>2015</v>
      </c>
      <c r="D1410" s="636">
        <v>284.13</v>
      </c>
    </row>
    <row r="1411" spans="1:4" s="60" customFormat="1" ht="12.75" customHeight="1">
      <c r="A1411" s="2">
        <v>4</v>
      </c>
      <c r="B1411" s="10" t="s">
        <v>3433</v>
      </c>
      <c r="C1411" s="2">
        <v>2015</v>
      </c>
      <c r="D1411" s="636">
        <v>348.09</v>
      </c>
    </row>
    <row r="1412" spans="1:4" s="60" customFormat="1" ht="12.75" customHeight="1">
      <c r="A1412" s="2">
        <v>5</v>
      </c>
      <c r="B1412" s="10" t="s">
        <v>3434</v>
      </c>
      <c r="C1412" s="2">
        <v>2015</v>
      </c>
      <c r="D1412" s="636">
        <v>725</v>
      </c>
    </row>
    <row r="1413" spans="1:4" s="60" customFormat="1" ht="12.75" customHeight="1">
      <c r="A1413" s="2">
        <v>6</v>
      </c>
      <c r="B1413" s="10" t="s">
        <v>3435</v>
      </c>
      <c r="C1413" s="2">
        <v>2015</v>
      </c>
      <c r="D1413" s="636">
        <v>269</v>
      </c>
    </row>
    <row r="1414" spans="1:4" s="60" customFormat="1" ht="12.75" customHeight="1">
      <c r="A1414" s="2">
        <v>7</v>
      </c>
      <c r="B1414" s="10" t="s">
        <v>3436</v>
      </c>
      <c r="C1414" s="2">
        <v>2015</v>
      </c>
      <c r="D1414" s="636">
        <v>299</v>
      </c>
    </row>
    <row r="1415" spans="1:4" s="60" customFormat="1" ht="12.75" customHeight="1">
      <c r="A1415" s="2">
        <v>8</v>
      </c>
      <c r="B1415" s="10" t="s">
        <v>3436</v>
      </c>
      <c r="C1415" s="2">
        <v>2015</v>
      </c>
      <c r="D1415" s="636">
        <v>299</v>
      </c>
    </row>
    <row r="1416" spans="1:4" s="60" customFormat="1" ht="12.75" customHeight="1">
      <c r="A1416" s="2">
        <v>9</v>
      </c>
      <c r="B1416" s="10" t="s">
        <v>3436</v>
      </c>
      <c r="C1416" s="2">
        <v>2015</v>
      </c>
      <c r="D1416" s="636">
        <v>299</v>
      </c>
    </row>
    <row r="1417" spans="1:4" s="60" customFormat="1" ht="12.75" customHeight="1">
      <c r="A1417" s="2">
        <v>10</v>
      </c>
      <c r="B1417" s="10" t="s">
        <v>3436</v>
      </c>
      <c r="C1417" s="2">
        <v>2015</v>
      </c>
      <c r="D1417" s="636">
        <v>299</v>
      </c>
    </row>
    <row r="1418" spans="1:4" s="60" customFormat="1" ht="12.75" customHeight="1">
      <c r="A1418" s="2">
        <v>11</v>
      </c>
      <c r="B1418" s="10" t="s">
        <v>3437</v>
      </c>
      <c r="C1418" s="2">
        <v>2015</v>
      </c>
      <c r="D1418" s="636">
        <v>299</v>
      </c>
    </row>
    <row r="1419" spans="1:4" s="60" customFormat="1" ht="12.75" customHeight="1">
      <c r="A1419" s="769" t="s">
        <v>2358</v>
      </c>
      <c r="B1419" s="770"/>
      <c r="C1419" s="771"/>
      <c r="D1419" s="625">
        <f>SUM(D1408:D1418)</f>
        <v>4145.81</v>
      </c>
    </row>
    <row r="1420" spans="1:4" s="60" customFormat="1" ht="12.75" customHeight="1">
      <c r="A1420" s="786" t="s">
        <v>93</v>
      </c>
      <c r="B1420" s="787"/>
      <c r="C1420" s="787"/>
      <c r="D1420" s="788"/>
    </row>
    <row r="1421" spans="1:4" s="247" customFormat="1" ht="25.5">
      <c r="A1421" s="2">
        <v>1</v>
      </c>
      <c r="B1421" s="1" t="s">
        <v>3646</v>
      </c>
      <c r="C1421" s="2">
        <v>2013</v>
      </c>
      <c r="D1421" s="242">
        <v>18509.29</v>
      </c>
    </row>
    <row r="1422" spans="1:4" s="247" customFormat="1" ht="25.5">
      <c r="A1422" s="2">
        <v>2</v>
      </c>
      <c r="B1422" s="1" t="s">
        <v>3647</v>
      </c>
      <c r="C1422" s="2">
        <v>2013</v>
      </c>
      <c r="D1422" s="242">
        <v>347253.41</v>
      </c>
    </row>
    <row r="1423" spans="1:4" s="247" customFormat="1" ht="25.5">
      <c r="A1423" s="2">
        <v>3</v>
      </c>
      <c r="B1423" s="1" t="s">
        <v>3648</v>
      </c>
      <c r="C1423" s="2">
        <v>2014</v>
      </c>
      <c r="D1423" s="242">
        <v>14200</v>
      </c>
    </row>
    <row r="1424" spans="1:4" s="60" customFormat="1" ht="12.75">
      <c r="A1424" s="783" t="s">
        <v>2358</v>
      </c>
      <c r="B1424" s="784"/>
      <c r="C1424" s="785"/>
      <c r="D1424" s="625">
        <f>SUM(D1421:D1423)</f>
        <v>379962.69999999995</v>
      </c>
    </row>
    <row r="1425" spans="1:4" s="6" customFormat="1" ht="12.75">
      <c r="A1425" s="722" t="s">
        <v>4078</v>
      </c>
      <c r="B1425" s="723"/>
      <c r="C1425" s="723"/>
      <c r="D1425" s="724"/>
    </row>
    <row r="1426" spans="1:4" s="6" customFormat="1" ht="25.5">
      <c r="A1426" s="142">
        <v>1</v>
      </c>
      <c r="B1426" s="1" t="s">
        <v>4083</v>
      </c>
      <c r="C1426" s="2">
        <v>2014</v>
      </c>
      <c r="D1426" s="108">
        <v>1339</v>
      </c>
    </row>
    <row r="1427" spans="1:4" s="6" customFormat="1" ht="12.75">
      <c r="A1427" s="769" t="s">
        <v>2358</v>
      </c>
      <c r="B1427" s="770"/>
      <c r="C1427" s="770"/>
      <c r="D1427" s="627">
        <f>SUM(D1426)</f>
        <v>1339</v>
      </c>
    </row>
    <row r="1428" spans="1:4" s="6" customFormat="1" ht="12.75">
      <c r="A1428" s="786" t="s">
        <v>4148</v>
      </c>
      <c r="B1428" s="787"/>
      <c r="C1428" s="787"/>
      <c r="D1428" s="788"/>
    </row>
    <row r="1429" spans="1:4" s="6" customFormat="1" ht="21" customHeight="1">
      <c r="A1429" s="2">
        <v>1</v>
      </c>
      <c r="B1429" s="1" t="s">
        <v>4145</v>
      </c>
      <c r="C1429" s="2">
        <v>2016</v>
      </c>
      <c r="D1429" s="242">
        <v>2760</v>
      </c>
    </row>
    <row r="1430" spans="1:4" s="6" customFormat="1" ht="25.5">
      <c r="A1430" s="2">
        <v>2</v>
      </c>
      <c r="B1430" s="1" t="s">
        <v>4146</v>
      </c>
      <c r="C1430" s="2">
        <v>2016</v>
      </c>
      <c r="D1430" s="242">
        <v>2760</v>
      </c>
    </row>
    <row r="1431" spans="1:4" s="6" customFormat="1" ht="25.5">
      <c r="A1431" s="2">
        <v>3</v>
      </c>
      <c r="B1431" s="1" t="s">
        <v>4147</v>
      </c>
      <c r="C1431" s="2">
        <v>2016</v>
      </c>
      <c r="D1431" s="242">
        <v>2760</v>
      </c>
    </row>
    <row r="1432" spans="1:4" s="6" customFormat="1" ht="12.75">
      <c r="A1432" s="783" t="s">
        <v>2358</v>
      </c>
      <c r="B1432" s="784"/>
      <c r="C1432" s="785"/>
      <c r="D1432" s="625">
        <f>SUM(D1429:D1431)</f>
        <v>8280</v>
      </c>
    </row>
    <row r="1433" spans="1:4" s="6" customFormat="1" ht="12.75">
      <c r="A1433" s="517"/>
      <c r="B1433" s="518"/>
      <c r="C1433" s="519"/>
      <c r="D1433" s="637"/>
    </row>
    <row r="1434" spans="1:4" s="6" customFormat="1" ht="17.25" customHeight="1">
      <c r="A1434" s="8"/>
      <c r="B1434" s="778" t="s">
        <v>480</v>
      </c>
      <c r="C1434" s="778"/>
      <c r="D1434" s="638">
        <f>D30+D33+D401+D410+D416+D426+D430+D435+D445+D457+D460+D468+D480+D517+D563+D639+D659+D666+D681+D696+D727+D734+D746+D787+D825+D983+D1011+D1042+D1047+D1052</f>
        <v>2590318.0999999945</v>
      </c>
    </row>
    <row r="1435" spans="1:4" s="6" customFormat="1" ht="17.25" customHeight="1">
      <c r="A1435" s="8"/>
      <c r="B1435" s="778" t="s">
        <v>481</v>
      </c>
      <c r="C1435" s="778"/>
      <c r="D1435" s="638">
        <f>D1074+D1091+D1094+D1112+D1162+D1166+D1173+D1177+D1184+D1202+D1208+D1237+D1247+D1254+D1266+D1278+D1288+D1291+D1294+D1317+D1320+D1328+D1337+D1351+D1363+D1169+D1354+D1098+D1180</f>
        <v>1558632.0000000005</v>
      </c>
    </row>
    <row r="1436" spans="1:4" s="6" customFormat="1" ht="17.25" customHeight="1">
      <c r="A1436" s="8"/>
      <c r="B1436" s="778" t="s">
        <v>754</v>
      </c>
      <c r="C1436" s="778"/>
      <c r="D1436" s="638">
        <f>D1370+D1375+D1419+D1389+D1392+D1395+D1401+D1406+D1424+D1378+D1386+D1427</f>
        <v>871821.0499999999</v>
      </c>
    </row>
    <row r="1437" spans="1:4" s="6" customFormat="1" ht="12.75" customHeight="1">
      <c r="A1437" s="8"/>
      <c r="B1437" s="8"/>
      <c r="C1437" s="23"/>
      <c r="D1437" s="639"/>
    </row>
    <row r="1438" spans="1:4" s="6" customFormat="1" ht="12.75">
      <c r="A1438" s="8"/>
      <c r="B1438" s="309"/>
      <c r="C1438" s="9"/>
      <c r="D1438" s="309"/>
    </row>
    <row r="1439" spans="1:4" s="6" customFormat="1" ht="12.75">
      <c r="A1439" s="8"/>
      <c r="B1439" s="309"/>
      <c r="C1439" s="9"/>
      <c r="D1439" s="309"/>
    </row>
    <row r="1440" spans="1:4" s="6" customFormat="1" ht="12.75">
      <c r="A1440" s="8"/>
      <c r="B1440" s="309"/>
      <c r="C1440" s="9"/>
      <c r="D1440" s="309"/>
    </row>
    <row r="1441" spans="1:4" s="6" customFormat="1" ht="12.75">
      <c r="A1441" s="8"/>
      <c r="B1441" s="309"/>
      <c r="C1441" s="9"/>
      <c r="D1441" s="309"/>
    </row>
    <row r="1442" spans="1:4" s="6" customFormat="1" ht="12.75">
      <c r="A1442" s="8"/>
      <c r="B1442" s="8"/>
      <c r="C1442" s="9"/>
      <c r="D1442" s="309"/>
    </row>
    <row r="1443" spans="1:4" s="6" customFormat="1" ht="12.75">
      <c r="A1443" s="8"/>
      <c r="B1443" s="8"/>
      <c r="C1443" s="9"/>
      <c r="D1443" s="309"/>
    </row>
    <row r="1444" spans="1:4" s="6" customFormat="1" ht="12.75">
      <c r="A1444" s="8"/>
      <c r="B1444" s="8"/>
      <c r="C1444" s="9"/>
      <c r="D1444" s="309"/>
    </row>
    <row r="1445" spans="1:4" s="6" customFormat="1" ht="12.75">
      <c r="A1445" s="8"/>
      <c r="B1445" s="8"/>
      <c r="C1445" s="9"/>
      <c r="D1445" s="309"/>
    </row>
    <row r="1446" spans="1:4" s="6" customFormat="1" ht="12.75">
      <c r="A1446" s="8"/>
      <c r="B1446" s="8"/>
      <c r="C1446" s="9"/>
      <c r="D1446" s="309"/>
    </row>
    <row r="1447" spans="1:4" ht="12.75">
      <c r="A1447" s="8"/>
      <c r="C1447" s="9"/>
      <c r="D1447" s="309"/>
    </row>
    <row r="1448" spans="1:4" ht="12.75">
      <c r="A1448" s="8"/>
      <c r="C1448" s="9"/>
      <c r="D1448" s="309"/>
    </row>
    <row r="1449" spans="1:4" ht="12.75">
      <c r="A1449" s="8"/>
      <c r="C1449" s="9"/>
      <c r="D1449" s="309"/>
    </row>
    <row r="1450" spans="1:4" ht="12.75">
      <c r="A1450" s="8"/>
      <c r="C1450" s="9"/>
      <c r="D1450" s="309"/>
    </row>
    <row r="1451" spans="1:4" ht="12.75">
      <c r="A1451" s="8"/>
      <c r="C1451" s="9"/>
      <c r="D1451" s="309"/>
    </row>
    <row r="1452" spans="1:4" ht="12.75">
      <c r="A1452" s="8"/>
      <c r="C1452" s="9"/>
      <c r="D1452" s="309"/>
    </row>
    <row r="1453" spans="1:4" ht="12.75">
      <c r="A1453" s="8"/>
      <c r="C1453" s="9"/>
      <c r="D1453" s="309"/>
    </row>
    <row r="1454" spans="1:4" ht="12.75">
      <c r="A1454" s="8"/>
      <c r="C1454" s="9"/>
      <c r="D1454" s="309"/>
    </row>
    <row r="1455" spans="1:4" ht="12.75">
      <c r="A1455" s="8"/>
      <c r="C1455" s="9"/>
      <c r="D1455" s="309"/>
    </row>
    <row r="1456" spans="1:4" ht="12.75">
      <c r="A1456" s="8"/>
      <c r="C1456" s="9"/>
      <c r="D1456" s="309"/>
    </row>
    <row r="1457" spans="1:4" ht="12.75">
      <c r="A1457" s="8"/>
      <c r="C1457" s="9"/>
      <c r="D1457" s="309"/>
    </row>
    <row r="1458" spans="1:4" ht="12.75">
      <c r="A1458" s="8"/>
      <c r="C1458" s="9"/>
      <c r="D1458" s="309"/>
    </row>
    <row r="1459" spans="1:4" ht="14.25" customHeight="1">
      <c r="A1459" s="8"/>
      <c r="C1459" s="9"/>
      <c r="D1459" s="309"/>
    </row>
    <row r="1460" spans="1:4" ht="12.75">
      <c r="A1460" s="8"/>
      <c r="C1460" s="9"/>
      <c r="D1460" s="309"/>
    </row>
    <row r="1461" spans="1:4" ht="12.75">
      <c r="A1461" s="8"/>
      <c r="C1461" s="9"/>
      <c r="D1461" s="309"/>
    </row>
    <row r="1462" spans="1:4" ht="14.25" customHeight="1">
      <c r="A1462" s="8"/>
      <c r="C1462" s="9"/>
      <c r="D1462" s="309"/>
    </row>
    <row r="1463" spans="1:4" ht="12.75">
      <c r="A1463" s="8"/>
      <c r="C1463" s="9"/>
      <c r="D1463" s="309"/>
    </row>
    <row r="1464" spans="1:4" s="6" customFormat="1" ht="12.75">
      <c r="A1464" s="8"/>
      <c r="B1464" s="8"/>
      <c r="C1464" s="9"/>
      <c r="D1464" s="309"/>
    </row>
    <row r="1465" spans="1:4" s="6" customFormat="1" ht="12.75">
      <c r="A1465" s="8"/>
      <c r="B1465" s="8"/>
      <c r="C1465" s="9"/>
      <c r="D1465" s="309"/>
    </row>
    <row r="1466" spans="1:4" s="6" customFormat="1" ht="12.75">
      <c r="A1466" s="8"/>
      <c r="B1466" s="8"/>
      <c r="C1466" s="9"/>
      <c r="D1466" s="309"/>
    </row>
    <row r="1467" spans="1:4" s="6" customFormat="1" ht="12.75">
      <c r="A1467" s="8"/>
      <c r="B1467" s="8"/>
      <c r="C1467" s="9"/>
      <c r="D1467" s="309"/>
    </row>
    <row r="1468" spans="1:4" s="6" customFormat="1" ht="12.75">
      <c r="A1468" s="8"/>
      <c r="B1468" s="8"/>
      <c r="C1468" s="9"/>
      <c r="D1468" s="309"/>
    </row>
    <row r="1469" spans="1:4" s="6" customFormat="1" ht="12.75">
      <c r="A1469" s="8"/>
      <c r="B1469" s="8"/>
      <c r="C1469" s="9"/>
      <c r="D1469" s="309"/>
    </row>
    <row r="1470" spans="1:4" s="6" customFormat="1" ht="12.75">
      <c r="A1470" s="8"/>
      <c r="B1470" s="8"/>
      <c r="C1470" s="9"/>
      <c r="D1470" s="309"/>
    </row>
    <row r="1471" spans="1:4" ht="12.75" customHeight="1">
      <c r="A1471" s="8"/>
      <c r="C1471" s="9"/>
      <c r="D1471" s="309"/>
    </row>
    <row r="1472" spans="1:4" s="6" customFormat="1" ht="12.75">
      <c r="A1472" s="8"/>
      <c r="B1472" s="8"/>
      <c r="C1472" s="9"/>
      <c r="D1472" s="309"/>
    </row>
    <row r="1473" spans="1:4" s="6" customFormat="1" ht="12.75">
      <c r="A1473" s="8"/>
      <c r="B1473" s="8"/>
      <c r="C1473" s="9"/>
      <c r="D1473" s="309"/>
    </row>
    <row r="1474" spans="1:4" s="6" customFormat="1" ht="12.75">
      <c r="A1474" s="8"/>
      <c r="B1474" s="8"/>
      <c r="C1474" s="9"/>
      <c r="D1474" s="309"/>
    </row>
    <row r="1475" spans="1:4" s="6" customFormat="1" ht="12.75">
      <c r="A1475" s="8"/>
      <c r="B1475" s="8"/>
      <c r="C1475" s="9"/>
      <c r="D1475" s="309"/>
    </row>
    <row r="1476" spans="1:4" s="6" customFormat="1" ht="12.75">
      <c r="A1476" s="8"/>
      <c r="B1476" s="8"/>
      <c r="C1476" s="9"/>
      <c r="D1476" s="309"/>
    </row>
    <row r="1477" spans="1:4" s="6" customFormat="1" ht="12.75">
      <c r="A1477" s="8"/>
      <c r="B1477" s="8"/>
      <c r="C1477" s="9"/>
      <c r="D1477" s="309"/>
    </row>
    <row r="1478" spans="1:4" s="6" customFormat="1" ht="12.75">
      <c r="A1478" s="8"/>
      <c r="B1478" s="8"/>
      <c r="C1478" s="9"/>
      <c r="D1478" s="309"/>
    </row>
    <row r="1479" spans="1:4" s="6" customFormat="1" ht="18" customHeight="1">
      <c r="A1479" s="8"/>
      <c r="B1479" s="8"/>
      <c r="C1479" s="9"/>
      <c r="D1479" s="309"/>
    </row>
    <row r="1480" spans="1:4" ht="12.75">
      <c r="A1480" s="8"/>
      <c r="C1480" s="9"/>
      <c r="D1480" s="309"/>
    </row>
    <row r="1481" spans="1:4" s="6" customFormat="1" ht="12.75">
      <c r="A1481" s="8"/>
      <c r="B1481" s="8"/>
      <c r="C1481" s="9"/>
      <c r="D1481" s="309"/>
    </row>
    <row r="1482" spans="1:4" s="6" customFormat="1" ht="12.75">
      <c r="A1482" s="8"/>
      <c r="B1482" s="8"/>
      <c r="C1482" s="9"/>
      <c r="D1482" s="309"/>
    </row>
    <row r="1483" spans="1:4" s="6" customFormat="1" ht="12.75">
      <c r="A1483" s="8"/>
      <c r="B1483" s="8"/>
      <c r="C1483" s="9"/>
      <c r="D1483" s="309"/>
    </row>
    <row r="1484" spans="1:4" ht="12.75" customHeight="1">
      <c r="A1484" s="8"/>
      <c r="C1484" s="9"/>
      <c r="D1484" s="309"/>
    </row>
    <row r="1485" spans="1:4" s="6" customFormat="1" ht="12.75">
      <c r="A1485" s="8"/>
      <c r="B1485" s="8"/>
      <c r="C1485" s="9"/>
      <c r="D1485" s="309"/>
    </row>
    <row r="1486" spans="1:4" s="6" customFormat="1" ht="12.75">
      <c r="A1486" s="8"/>
      <c r="B1486" s="8"/>
      <c r="C1486" s="9"/>
      <c r="D1486" s="309"/>
    </row>
    <row r="1487" spans="1:4" s="6" customFormat="1" ht="12.75">
      <c r="A1487" s="8"/>
      <c r="B1487" s="8"/>
      <c r="C1487" s="9"/>
      <c r="D1487" s="309"/>
    </row>
    <row r="1488" spans="1:4" s="6" customFormat="1" ht="12.75">
      <c r="A1488" s="8"/>
      <c r="B1488" s="8"/>
      <c r="C1488" s="9"/>
      <c r="D1488" s="309"/>
    </row>
    <row r="1489" spans="1:4" s="6" customFormat="1" ht="12.75">
      <c r="A1489" s="8"/>
      <c r="B1489" s="8"/>
      <c r="C1489" s="9"/>
      <c r="D1489" s="309"/>
    </row>
    <row r="1490" spans="1:4" s="6" customFormat="1" ht="12.75">
      <c r="A1490" s="8"/>
      <c r="B1490" s="8"/>
      <c r="C1490" s="9"/>
      <c r="D1490" s="309"/>
    </row>
    <row r="1491" spans="1:4" ht="12.75">
      <c r="A1491" s="8"/>
      <c r="C1491" s="9"/>
      <c r="D1491" s="309"/>
    </row>
    <row r="1492" spans="1:4" ht="12.75">
      <c r="A1492" s="8"/>
      <c r="C1492" s="9"/>
      <c r="D1492" s="309"/>
    </row>
    <row r="1493" spans="1:4" ht="12.75">
      <c r="A1493" s="8"/>
      <c r="C1493" s="9"/>
      <c r="D1493" s="309"/>
    </row>
    <row r="1494" spans="1:4" ht="14.25" customHeight="1">
      <c r="A1494" s="8"/>
      <c r="C1494" s="9"/>
      <c r="D1494" s="309"/>
    </row>
    <row r="1495" spans="1:4" ht="12.75">
      <c r="A1495" s="8"/>
      <c r="C1495" s="9"/>
      <c r="D1495" s="309"/>
    </row>
    <row r="1496" spans="1:4" ht="12.75">
      <c r="A1496" s="8"/>
      <c r="C1496" s="9"/>
      <c r="D1496" s="309"/>
    </row>
    <row r="1497" spans="1:4" ht="12.75">
      <c r="A1497" s="8"/>
      <c r="C1497" s="9"/>
      <c r="D1497" s="309"/>
    </row>
    <row r="1498" spans="1:4" ht="12.75">
      <c r="A1498" s="8"/>
      <c r="C1498" s="9"/>
      <c r="D1498" s="309"/>
    </row>
    <row r="1499" spans="1:4" ht="12.75">
      <c r="A1499" s="8"/>
      <c r="C1499" s="9"/>
      <c r="D1499" s="309"/>
    </row>
    <row r="1500" spans="1:4" ht="12.75">
      <c r="A1500" s="8"/>
      <c r="C1500" s="9"/>
      <c r="D1500" s="309"/>
    </row>
    <row r="1501" spans="1:4" ht="12.75">
      <c r="A1501" s="8"/>
      <c r="C1501" s="9"/>
      <c r="D1501" s="309"/>
    </row>
    <row r="1502" spans="1:4" ht="12.75">
      <c r="A1502" s="8"/>
      <c r="C1502" s="9"/>
      <c r="D1502" s="309"/>
    </row>
    <row r="1503" spans="1:4" ht="12.75">
      <c r="A1503" s="8"/>
      <c r="C1503" s="9"/>
      <c r="D1503" s="309"/>
    </row>
    <row r="1504" spans="1:4" ht="12.75">
      <c r="A1504" s="8"/>
      <c r="C1504" s="9"/>
      <c r="D1504" s="309"/>
    </row>
    <row r="1505" spans="1:4" ht="12.75">
      <c r="A1505" s="8"/>
      <c r="C1505" s="9"/>
      <c r="D1505" s="309"/>
    </row>
    <row r="1506" spans="1:4" ht="12.75">
      <c r="A1506" s="8"/>
      <c r="C1506" s="9"/>
      <c r="D1506" s="309"/>
    </row>
    <row r="1507" spans="1:4" ht="12.75">
      <c r="A1507" s="8"/>
      <c r="C1507" s="9"/>
      <c r="D1507" s="309"/>
    </row>
    <row r="1508" spans="1:4" ht="12.75">
      <c r="A1508" s="8"/>
      <c r="C1508" s="9"/>
      <c r="D1508" s="309"/>
    </row>
    <row r="1509" spans="1:4" ht="12.75">
      <c r="A1509" s="8"/>
      <c r="C1509" s="9"/>
      <c r="D1509" s="309"/>
    </row>
    <row r="1510" spans="1:4" ht="12.75">
      <c r="A1510" s="8"/>
      <c r="C1510" s="9"/>
      <c r="D1510" s="309"/>
    </row>
    <row r="1511" spans="1:4" ht="12.75">
      <c r="A1511" s="8"/>
      <c r="C1511" s="9"/>
      <c r="D1511" s="309"/>
    </row>
    <row r="1512" spans="1:4" ht="12.75">
      <c r="A1512" s="8"/>
      <c r="C1512" s="9"/>
      <c r="D1512" s="309"/>
    </row>
    <row r="1513" spans="1:4" ht="12.75">
      <c r="A1513" s="8"/>
      <c r="C1513" s="9"/>
      <c r="D1513" s="309"/>
    </row>
    <row r="1514" spans="1:4" ht="12.75">
      <c r="A1514" s="8"/>
      <c r="C1514" s="9"/>
      <c r="D1514" s="309"/>
    </row>
    <row r="1515" spans="1:4" ht="12.75">
      <c r="A1515" s="8"/>
      <c r="C1515" s="9"/>
      <c r="D1515" s="309"/>
    </row>
    <row r="1516" spans="1:4" ht="12.75">
      <c r="A1516" s="8"/>
      <c r="C1516" s="9"/>
      <c r="D1516" s="309"/>
    </row>
    <row r="1517" spans="1:4" ht="12.75">
      <c r="A1517" s="8"/>
      <c r="C1517" s="9"/>
      <c r="D1517" s="309"/>
    </row>
    <row r="1518" spans="1:4" ht="12.75">
      <c r="A1518" s="8"/>
      <c r="C1518" s="9"/>
      <c r="D1518" s="309"/>
    </row>
    <row r="1519" spans="1:4" ht="12.75">
      <c r="A1519" s="8"/>
      <c r="C1519" s="9"/>
      <c r="D1519" s="309"/>
    </row>
    <row r="1520" spans="1:4" ht="12.75">
      <c r="A1520" s="8"/>
      <c r="C1520" s="9"/>
      <c r="D1520" s="309"/>
    </row>
    <row r="1521" spans="1:4" ht="12.75">
      <c r="A1521" s="8"/>
      <c r="C1521" s="9"/>
      <c r="D1521" s="309"/>
    </row>
    <row r="1522" spans="1:4" ht="12.75">
      <c r="A1522" s="8"/>
      <c r="C1522" s="9"/>
      <c r="D1522" s="309"/>
    </row>
    <row r="1523" spans="1:4" ht="12.75">
      <c r="A1523" s="8"/>
      <c r="C1523" s="9"/>
      <c r="D1523" s="309"/>
    </row>
    <row r="1524" spans="1:4" ht="12.75">
      <c r="A1524" s="8"/>
      <c r="C1524" s="9"/>
      <c r="D1524" s="309"/>
    </row>
    <row r="1525" spans="1:4" ht="12.75">
      <c r="A1525" s="8"/>
      <c r="C1525" s="9"/>
      <c r="D1525" s="309"/>
    </row>
    <row r="1526" spans="1:4" ht="12.75">
      <c r="A1526" s="8"/>
      <c r="C1526" s="9"/>
      <c r="D1526" s="309"/>
    </row>
    <row r="1527" spans="1:4" s="6" customFormat="1" ht="12.75">
      <c r="A1527" s="8"/>
      <c r="B1527" s="8"/>
      <c r="C1527" s="9"/>
      <c r="D1527" s="309"/>
    </row>
    <row r="1528" spans="1:4" s="6" customFormat="1" ht="12.75">
      <c r="A1528" s="8"/>
      <c r="B1528" s="8"/>
      <c r="C1528" s="9"/>
      <c r="D1528" s="309"/>
    </row>
    <row r="1529" spans="1:4" s="6" customFormat="1" ht="12.75">
      <c r="A1529" s="8"/>
      <c r="B1529" s="8"/>
      <c r="C1529" s="9"/>
      <c r="D1529" s="309"/>
    </row>
    <row r="1530" spans="1:4" s="6" customFormat="1" ht="12.75">
      <c r="A1530" s="8"/>
      <c r="B1530" s="8"/>
      <c r="C1530" s="9"/>
      <c r="D1530" s="309"/>
    </row>
    <row r="1531" spans="1:4" s="6" customFormat="1" ht="12.75">
      <c r="A1531" s="8"/>
      <c r="B1531" s="8"/>
      <c r="C1531" s="9"/>
      <c r="D1531" s="309"/>
    </row>
    <row r="1532" spans="1:4" s="6" customFormat="1" ht="12.75">
      <c r="A1532" s="8"/>
      <c r="B1532" s="8"/>
      <c r="C1532" s="9"/>
      <c r="D1532" s="309"/>
    </row>
    <row r="1533" spans="1:4" s="6" customFormat="1" ht="12.75">
      <c r="A1533" s="8"/>
      <c r="B1533" s="8"/>
      <c r="C1533" s="9"/>
      <c r="D1533" s="309"/>
    </row>
    <row r="1534" spans="1:4" s="6" customFormat="1" ht="12.75">
      <c r="A1534" s="8"/>
      <c r="B1534" s="8"/>
      <c r="C1534" s="9"/>
      <c r="D1534" s="309"/>
    </row>
    <row r="1535" spans="1:4" s="6" customFormat="1" ht="12.75">
      <c r="A1535" s="8"/>
      <c r="B1535" s="8"/>
      <c r="C1535" s="9"/>
      <c r="D1535" s="309"/>
    </row>
    <row r="1536" spans="1:4" s="6" customFormat="1" ht="12.75">
      <c r="A1536" s="8"/>
      <c r="B1536" s="8"/>
      <c r="C1536" s="9"/>
      <c r="D1536" s="309"/>
    </row>
    <row r="1537" spans="1:4" s="6" customFormat="1" ht="12.75">
      <c r="A1537" s="8"/>
      <c r="B1537" s="8"/>
      <c r="C1537" s="9"/>
      <c r="D1537" s="309"/>
    </row>
    <row r="1538" spans="1:4" s="6" customFormat="1" ht="12.75">
      <c r="A1538" s="8"/>
      <c r="B1538" s="8"/>
      <c r="C1538" s="9"/>
      <c r="D1538" s="309"/>
    </row>
    <row r="1539" spans="1:4" s="6" customFormat="1" ht="12.75">
      <c r="A1539" s="8"/>
      <c r="B1539" s="8"/>
      <c r="C1539" s="9"/>
      <c r="D1539" s="309"/>
    </row>
    <row r="1540" spans="1:4" s="6" customFormat="1" ht="12.75">
      <c r="A1540" s="8"/>
      <c r="B1540" s="8"/>
      <c r="C1540" s="9"/>
      <c r="D1540" s="309"/>
    </row>
    <row r="1541" spans="1:4" s="6" customFormat="1" ht="12.75">
      <c r="A1541" s="8"/>
      <c r="B1541" s="8"/>
      <c r="C1541" s="9"/>
      <c r="D1541" s="309"/>
    </row>
    <row r="1542" spans="1:4" s="6" customFormat="1" ht="12.75">
      <c r="A1542" s="8"/>
      <c r="B1542" s="8"/>
      <c r="C1542" s="9"/>
      <c r="D1542" s="309"/>
    </row>
    <row r="1543" spans="1:4" s="6" customFormat="1" ht="12.75">
      <c r="A1543" s="8"/>
      <c r="B1543" s="8"/>
      <c r="C1543" s="9"/>
      <c r="D1543" s="309"/>
    </row>
    <row r="1544" spans="1:4" s="6" customFormat="1" ht="12.75">
      <c r="A1544" s="8"/>
      <c r="B1544" s="8"/>
      <c r="C1544" s="9"/>
      <c r="D1544" s="309"/>
    </row>
    <row r="1545" spans="1:4" s="6" customFormat="1" ht="12.75">
      <c r="A1545" s="8"/>
      <c r="B1545" s="8"/>
      <c r="C1545" s="9"/>
      <c r="D1545" s="309"/>
    </row>
    <row r="1546" spans="1:4" s="6" customFormat="1" ht="12.75">
      <c r="A1546" s="8"/>
      <c r="B1546" s="8"/>
      <c r="C1546" s="9"/>
      <c r="D1546" s="309"/>
    </row>
    <row r="1547" spans="1:4" s="6" customFormat="1" ht="12.75">
      <c r="A1547" s="8"/>
      <c r="B1547" s="8"/>
      <c r="C1547" s="9"/>
      <c r="D1547" s="309"/>
    </row>
    <row r="1548" spans="1:4" s="6" customFormat="1" ht="12.75">
      <c r="A1548" s="8"/>
      <c r="B1548" s="8"/>
      <c r="C1548" s="9"/>
      <c r="D1548" s="309"/>
    </row>
    <row r="1549" spans="1:4" s="6" customFormat="1" ht="12.75">
      <c r="A1549" s="8"/>
      <c r="B1549" s="8"/>
      <c r="C1549" s="9"/>
      <c r="D1549" s="309"/>
    </row>
    <row r="1550" spans="1:4" s="6" customFormat="1" ht="12.75">
      <c r="A1550" s="8"/>
      <c r="B1550" s="8"/>
      <c r="C1550" s="9"/>
      <c r="D1550" s="309"/>
    </row>
    <row r="1551" spans="1:4" s="6" customFormat="1" ht="12.75">
      <c r="A1551" s="8"/>
      <c r="B1551" s="8"/>
      <c r="C1551" s="9"/>
      <c r="D1551" s="309"/>
    </row>
    <row r="1552" spans="1:4" s="6" customFormat="1" ht="12.75">
      <c r="A1552" s="8"/>
      <c r="B1552" s="8"/>
      <c r="C1552" s="9"/>
      <c r="D1552" s="309"/>
    </row>
    <row r="1553" spans="1:4" s="6" customFormat="1" ht="12.75">
      <c r="A1553" s="8"/>
      <c r="B1553" s="8"/>
      <c r="C1553" s="9"/>
      <c r="D1553" s="309"/>
    </row>
    <row r="1554" spans="1:4" s="6" customFormat="1" ht="12.75">
      <c r="A1554" s="8"/>
      <c r="B1554" s="8"/>
      <c r="C1554" s="9"/>
      <c r="D1554" s="309"/>
    </row>
    <row r="1555" spans="1:4" s="6" customFormat="1" ht="18" customHeight="1">
      <c r="A1555" s="8"/>
      <c r="B1555" s="8"/>
      <c r="C1555" s="9"/>
      <c r="D1555" s="309"/>
    </row>
    <row r="1556" spans="1:4" ht="12.75">
      <c r="A1556" s="8"/>
      <c r="C1556" s="9"/>
      <c r="D1556" s="309"/>
    </row>
    <row r="1557" spans="1:4" s="6" customFormat="1" ht="12.75">
      <c r="A1557" s="8"/>
      <c r="B1557" s="8"/>
      <c r="C1557" s="9"/>
      <c r="D1557" s="309"/>
    </row>
    <row r="1558" spans="1:4" s="6" customFormat="1" ht="12.75">
      <c r="A1558" s="8"/>
      <c r="B1558" s="8"/>
      <c r="C1558" s="9"/>
      <c r="D1558" s="309"/>
    </row>
    <row r="1559" spans="1:4" s="6" customFormat="1" ht="12.75">
      <c r="A1559" s="8"/>
      <c r="B1559" s="8"/>
      <c r="C1559" s="9"/>
      <c r="D1559" s="309"/>
    </row>
    <row r="1560" spans="1:4" s="6" customFormat="1" ht="18" customHeight="1">
      <c r="A1560" s="8"/>
      <c r="B1560" s="8"/>
      <c r="C1560" s="9"/>
      <c r="D1560" s="309"/>
    </row>
    <row r="1561" spans="1:4" ht="12.75">
      <c r="A1561" s="8"/>
      <c r="C1561" s="9"/>
      <c r="D1561" s="309"/>
    </row>
    <row r="1562" spans="1:4" ht="14.25" customHeight="1">
      <c r="A1562" s="8"/>
      <c r="C1562" s="9"/>
      <c r="D1562" s="309"/>
    </row>
    <row r="1563" spans="1:4" ht="14.25" customHeight="1">
      <c r="A1563" s="8"/>
      <c r="C1563" s="9"/>
      <c r="D1563" s="309"/>
    </row>
    <row r="1564" spans="1:4" ht="14.25" customHeight="1">
      <c r="A1564" s="8"/>
      <c r="C1564" s="9"/>
      <c r="D1564" s="309"/>
    </row>
    <row r="1565" spans="1:4" ht="12.75">
      <c r="A1565" s="8"/>
      <c r="C1565" s="9"/>
      <c r="D1565" s="309"/>
    </row>
    <row r="1566" spans="1:4" ht="14.25" customHeight="1">
      <c r="A1566" s="8"/>
      <c r="C1566" s="9"/>
      <c r="D1566" s="309"/>
    </row>
    <row r="1567" spans="1:4" ht="12.75">
      <c r="A1567" s="8"/>
      <c r="C1567" s="9"/>
      <c r="D1567" s="309"/>
    </row>
    <row r="1568" spans="1:4" ht="14.25" customHeight="1">
      <c r="A1568" s="8"/>
      <c r="C1568" s="9"/>
      <c r="D1568" s="309"/>
    </row>
    <row r="1569" spans="1:4" ht="12.75">
      <c r="A1569" s="8"/>
      <c r="C1569" s="9"/>
      <c r="D1569" s="309"/>
    </row>
    <row r="1570" spans="1:4" s="6" customFormat="1" ht="30" customHeight="1">
      <c r="A1570" s="8"/>
      <c r="B1570" s="8"/>
      <c r="C1570" s="9"/>
      <c r="D1570" s="309"/>
    </row>
    <row r="1571" spans="1:4" s="6" customFormat="1" ht="12.75">
      <c r="A1571" s="8"/>
      <c r="B1571" s="8"/>
      <c r="C1571" s="9"/>
      <c r="D1571" s="309"/>
    </row>
    <row r="1572" spans="1:4" s="6" customFormat="1" ht="12.75">
      <c r="A1572" s="8"/>
      <c r="B1572" s="8"/>
      <c r="C1572" s="9"/>
      <c r="D1572" s="309"/>
    </row>
    <row r="1573" spans="1:4" s="6" customFormat="1" ht="12.75">
      <c r="A1573" s="8"/>
      <c r="B1573" s="8"/>
      <c r="C1573" s="9"/>
      <c r="D1573" s="309"/>
    </row>
    <row r="1574" spans="1:4" s="6" customFormat="1" ht="12.75">
      <c r="A1574" s="8"/>
      <c r="B1574" s="8"/>
      <c r="C1574" s="9"/>
      <c r="D1574" s="309"/>
    </row>
    <row r="1575" spans="1:4" s="6" customFormat="1" ht="12.75">
      <c r="A1575" s="8"/>
      <c r="B1575" s="8"/>
      <c r="C1575" s="9"/>
      <c r="D1575" s="309"/>
    </row>
    <row r="1576" spans="1:4" s="6" customFormat="1" ht="12.75">
      <c r="A1576" s="8"/>
      <c r="B1576" s="8"/>
      <c r="C1576" s="9"/>
      <c r="D1576" s="309"/>
    </row>
    <row r="1577" spans="1:4" s="6" customFormat="1" ht="12.75">
      <c r="A1577" s="8"/>
      <c r="B1577" s="8"/>
      <c r="C1577" s="9"/>
      <c r="D1577" s="309"/>
    </row>
    <row r="1578" spans="1:4" s="6" customFormat="1" ht="12.75">
      <c r="A1578" s="8"/>
      <c r="B1578" s="8"/>
      <c r="C1578" s="9"/>
      <c r="D1578" s="309"/>
    </row>
    <row r="1579" spans="1:4" s="6" customFormat="1" ht="12.75">
      <c r="A1579" s="8"/>
      <c r="B1579" s="8"/>
      <c r="C1579" s="9"/>
      <c r="D1579" s="309"/>
    </row>
    <row r="1580" spans="1:4" s="6" customFormat="1" ht="12.75">
      <c r="A1580" s="8"/>
      <c r="B1580" s="8"/>
      <c r="C1580" s="9"/>
      <c r="D1580" s="309"/>
    </row>
    <row r="1581" spans="1:4" s="6" customFormat="1" ht="12.75">
      <c r="A1581" s="8"/>
      <c r="B1581" s="8"/>
      <c r="C1581" s="9"/>
      <c r="D1581" s="309"/>
    </row>
    <row r="1582" spans="1:4" s="6" customFormat="1" ht="12.75">
      <c r="A1582" s="8"/>
      <c r="B1582" s="8"/>
      <c r="C1582" s="9"/>
      <c r="D1582" s="309"/>
    </row>
    <row r="1583" spans="1:4" s="6" customFormat="1" ht="12.75">
      <c r="A1583" s="8"/>
      <c r="B1583" s="8"/>
      <c r="C1583" s="9"/>
      <c r="D1583" s="309"/>
    </row>
    <row r="1584" spans="1:4" s="6" customFormat="1" ht="12.75">
      <c r="A1584" s="8"/>
      <c r="B1584" s="8"/>
      <c r="C1584" s="9"/>
      <c r="D1584" s="309"/>
    </row>
    <row r="1585" spans="1:4" ht="12.75">
      <c r="A1585" s="8"/>
      <c r="C1585" s="9"/>
      <c r="D1585" s="309"/>
    </row>
    <row r="1586" spans="1:4" ht="12.75">
      <c r="A1586" s="8"/>
      <c r="C1586" s="9"/>
      <c r="D1586" s="309"/>
    </row>
    <row r="1587" spans="1:4" ht="18" customHeight="1">
      <c r="A1587" s="8"/>
      <c r="C1587" s="9"/>
      <c r="D1587" s="309"/>
    </row>
    <row r="1588" spans="1:4" ht="20.25" customHeight="1">
      <c r="A1588" s="8"/>
      <c r="C1588" s="9"/>
      <c r="D1588" s="309"/>
    </row>
    <row r="1589" spans="1:4" ht="12.75">
      <c r="A1589" s="8"/>
      <c r="C1589" s="9"/>
      <c r="D1589" s="309"/>
    </row>
    <row r="1590" spans="1:4" ht="12.75">
      <c r="A1590" s="8"/>
      <c r="C1590" s="9"/>
      <c r="D1590" s="309"/>
    </row>
    <row r="1591" spans="1:4" ht="12.75">
      <c r="A1591" s="8"/>
      <c r="C1591" s="9"/>
      <c r="D1591" s="309"/>
    </row>
    <row r="1592" spans="1:4" ht="12.75">
      <c r="A1592" s="8"/>
      <c r="C1592" s="9"/>
      <c r="D1592" s="309"/>
    </row>
    <row r="1593" spans="1:4" ht="12.75">
      <c r="A1593" s="8"/>
      <c r="C1593" s="9"/>
      <c r="D1593" s="309"/>
    </row>
    <row r="1594" spans="1:4" ht="12.75">
      <c r="A1594" s="8"/>
      <c r="C1594" s="9"/>
      <c r="D1594" s="309"/>
    </row>
    <row r="1595" spans="1:4" ht="12.75">
      <c r="A1595" s="8"/>
      <c r="C1595" s="9"/>
      <c r="D1595" s="309"/>
    </row>
    <row r="1596" spans="1:4" ht="12.75">
      <c r="A1596" s="8"/>
      <c r="C1596" s="9"/>
      <c r="D1596" s="309"/>
    </row>
    <row r="1597" spans="1:4" ht="12.75">
      <c r="A1597" s="8"/>
      <c r="C1597" s="9"/>
      <c r="D1597" s="309"/>
    </row>
    <row r="1598" spans="1:4" ht="12.75">
      <c r="A1598" s="8"/>
      <c r="C1598" s="9"/>
      <c r="D1598" s="309"/>
    </row>
    <row r="1599" spans="1:4" ht="12.75">
      <c r="A1599" s="8"/>
      <c r="C1599" s="9"/>
      <c r="D1599" s="309"/>
    </row>
    <row r="1600" spans="1:4" ht="12.75">
      <c r="A1600" s="8"/>
      <c r="C1600" s="9"/>
      <c r="D1600" s="309"/>
    </row>
    <row r="1601" spans="1:4" ht="12.75">
      <c r="A1601" s="8"/>
      <c r="C1601" s="9"/>
      <c r="D1601" s="309"/>
    </row>
    <row r="1602" spans="1:4" ht="12.75">
      <c r="A1602" s="8"/>
      <c r="C1602" s="9"/>
      <c r="D1602" s="309"/>
    </row>
    <row r="1603" spans="1:4" ht="12.75">
      <c r="A1603" s="8"/>
      <c r="C1603" s="9"/>
      <c r="D1603" s="309"/>
    </row>
    <row r="1604" spans="1:4" ht="12.75">
      <c r="A1604" s="8"/>
      <c r="C1604" s="9"/>
      <c r="D1604" s="309"/>
    </row>
    <row r="1605" spans="1:4" ht="12.75">
      <c r="A1605" s="8"/>
      <c r="C1605" s="9"/>
      <c r="D1605" s="309"/>
    </row>
    <row r="1606" spans="1:4" ht="12.75">
      <c r="A1606" s="8"/>
      <c r="C1606" s="9"/>
      <c r="D1606" s="309"/>
    </row>
    <row r="1607" spans="1:4" ht="12.75">
      <c r="A1607" s="8"/>
      <c r="C1607" s="9"/>
      <c r="D1607" s="309"/>
    </row>
    <row r="1608" spans="1:4" ht="12.75">
      <c r="A1608" s="8"/>
      <c r="C1608" s="9"/>
      <c r="D1608" s="309"/>
    </row>
    <row r="1609" spans="1:4" ht="12.75">
      <c r="A1609" s="8"/>
      <c r="C1609" s="9"/>
      <c r="D1609" s="309"/>
    </row>
    <row r="1610" spans="1:4" ht="12.75">
      <c r="A1610" s="8"/>
      <c r="C1610" s="9"/>
      <c r="D1610" s="309"/>
    </row>
    <row r="1611" spans="1:4" ht="12.75">
      <c r="A1611" s="8"/>
      <c r="C1611" s="9"/>
      <c r="D1611" s="309"/>
    </row>
    <row r="1612" spans="1:4" ht="12.75">
      <c r="A1612" s="8"/>
      <c r="C1612" s="9"/>
      <c r="D1612" s="309"/>
    </row>
    <row r="1613" spans="1:4" ht="12.75">
      <c r="A1613" s="8"/>
      <c r="C1613" s="9"/>
      <c r="D1613" s="309"/>
    </row>
    <row r="1614" spans="1:4" ht="12.75">
      <c r="A1614" s="8"/>
      <c r="C1614" s="9"/>
      <c r="D1614" s="309"/>
    </row>
    <row r="1615" spans="1:4" ht="12.75">
      <c r="A1615" s="8"/>
      <c r="C1615" s="9"/>
      <c r="D1615" s="309"/>
    </row>
    <row r="1616" spans="1:4" ht="12.75">
      <c r="A1616" s="8"/>
      <c r="C1616" s="9"/>
      <c r="D1616" s="309"/>
    </row>
    <row r="1617" spans="1:4" ht="12.75">
      <c r="A1617" s="8"/>
      <c r="C1617" s="9"/>
      <c r="D1617" s="309"/>
    </row>
    <row r="1618" spans="1:4" ht="12.75">
      <c r="A1618" s="8"/>
      <c r="C1618" s="9"/>
      <c r="D1618" s="309"/>
    </row>
    <row r="1619" spans="1:4" ht="12.75">
      <c r="A1619" s="8"/>
      <c r="C1619" s="9"/>
      <c r="D1619" s="309"/>
    </row>
    <row r="1620" spans="1:4" ht="12.75">
      <c r="A1620" s="8"/>
      <c r="C1620" s="9"/>
      <c r="D1620" s="309"/>
    </row>
    <row r="1621" spans="1:4" ht="12.75">
      <c r="A1621" s="8"/>
      <c r="C1621" s="9"/>
      <c r="D1621" s="309"/>
    </row>
    <row r="1622" spans="1:4" ht="12.75">
      <c r="A1622" s="8"/>
      <c r="C1622" s="9"/>
      <c r="D1622" s="309"/>
    </row>
    <row r="1623" spans="1:4" ht="12.75">
      <c r="A1623" s="8"/>
      <c r="C1623" s="9"/>
      <c r="D1623" s="309"/>
    </row>
    <row r="1624" spans="1:4" ht="12.75">
      <c r="A1624" s="8"/>
      <c r="C1624" s="9"/>
      <c r="D1624" s="309"/>
    </row>
    <row r="1625" spans="1:4" ht="12.75">
      <c r="A1625" s="8"/>
      <c r="C1625" s="9"/>
      <c r="D1625" s="309"/>
    </row>
    <row r="1626" spans="1:4" ht="12.75">
      <c r="A1626" s="8"/>
      <c r="C1626" s="9"/>
      <c r="D1626" s="309"/>
    </row>
    <row r="1627" spans="1:4" ht="12.75">
      <c r="A1627" s="8"/>
      <c r="C1627" s="9"/>
      <c r="D1627" s="309"/>
    </row>
    <row r="1628" spans="1:4" ht="12.75">
      <c r="A1628" s="8"/>
      <c r="C1628" s="9"/>
      <c r="D1628" s="309"/>
    </row>
    <row r="1629" spans="1:4" ht="12.75">
      <c r="A1629" s="8"/>
      <c r="C1629" s="9"/>
      <c r="D1629" s="309"/>
    </row>
    <row r="1630" spans="1:4" ht="12.75">
      <c r="A1630" s="8"/>
      <c r="C1630" s="9"/>
      <c r="D1630" s="309"/>
    </row>
    <row r="1631" spans="1:4" ht="12.75">
      <c r="A1631" s="8"/>
      <c r="C1631" s="9"/>
      <c r="D1631" s="309"/>
    </row>
    <row r="1632" spans="1:4" ht="12.75">
      <c r="A1632" s="8"/>
      <c r="C1632" s="9"/>
      <c r="D1632" s="309"/>
    </row>
    <row r="1633" spans="1:4" ht="12.75">
      <c r="A1633" s="8"/>
      <c r="C1633" s="9"/>
      <c r="D1633" s="309"/>
    </row>
    <row r="1634" spans="1:4" ht="12.75">
      <c r="A1634" s="8"/>
      <c r="C1634" s="9"/>
      <c r="D1634" s="309"/>
    </row>
    <row r="1635" spans="1:4" ht="12.75">
      <c r="A1635" s="8"/>
      <c r="C1635" s="9"/>
      <c r="D1635" s="309"/>
    </row>
    <row r="1636" spans="1:4" ht="12.75">
      <c r="A1636" s="8"/>
      <c r="C1636" s="9"/>
      <c r="D1636" s="309"/>
    </row>
    <row r="1637" spans="1:4" ht="12.75">
      <c r="A1637" s="8"/>
      <c r="C1637" s="9"/>
      <c r="D1637" s="309"/>
    </row>
    <row r="1638" spans="1:4" ht="12.75">
      <c r="A1638" s="8"/>
      <c r="C1638" s="9"/>
      <c r="D1638" s="309"/>
    </row>
    <row r="1639" spans="1:4" ht="12.75">
      <c r="A1639" s="8"/>
      <c r="C1639" s="9"/>
      <c r="D1639" s="309"/>
    </row>
    <row r="1640" spans="1:4" ht="12.75">
      <c r="A1640" s="8"/>
      <c r="C1640" s="9"/>
      <c r="D1640" s="309"/>
    </row>
    <row r="1641" spans="1:4" ht="12.75">
      <c r="A1641" s="8"/>
      <c r="C1641" s="9"/>
      <c r="D1641" s="309"/>
    </row>
    <row r="1642" spans="1:4" ht="12.75">
      <c r="A1642" s="8"/>
      <c r="C1642" s="9"/>
      <c r="D1642" s="309"/>
    </row>
    <row r="1643" spans="1:4" ht="12.75">
      <c r="A1643" s="8"/>
      <c r="C1643" s="9"/>
      <c r="D1643" s="309"/>
    </row>
    <row r="1644" spans="1:4" ht="12.75">
      <c r="A1644" s="8"/>
      <c r="C1644" s="9"/>
      <c r="D1644" s="309"/>
    </row>
    <row r="1645" spans="1:4" ht="12.75">
      <c r="A1645" s="8"/>
      <c r="C1645" s="9"/>
      <c r="D1645" s="309"/>
    </row>
    <row r="1646" spans="1:4" ht="12.75">
      <c r="A1646" s="8"/>
      <c r="C1646" s="9"/>
      <c r="D1646" s="309"/>
    </row>
    <row r="1647" spans="1:4" ht="12.75">
      <c r="A1647" s="8"/>
      <c r="C1647" s="9"/>
      <c r="D1647" s="309"/>
    </row>
    <row r="1648" spans="1:4" ht="12.75">
      <c r="A1648" s="8"/>
      <c r="C1648" s="9"/>
      <c r="D1648" s="309"/>
    </row>
    <row r="1649" spans="1:4" ht="12.75">
      <c r="A1649" s="8"/>
      <c r="C1649" s="9"/>
      <c r="D1649" s="309"/>
    </row>
    <row r="1650" spans="1:4" ht="12.75">
      <c r="A1650" s="8"/>
      <c r="C1650" s="9"/>
      <c r="D1650" s="309"/>
    </row>
    <row r="1651" spans="1:4" ht="12.75">
      <c r="A1651" s="8"/>
      <c r="C1651" s="9"/>
      <c r="D1651" s="309"/>
    </row>
    <row r="1652" spans="1:4" ht="12.75">
      <c r="A1652" s="8"/>
      <c r="C1652" s="9"/>
      <c r="D1652" s="309"/>
    </row>
    <row r="1653" spans="1:4" ht="12.75">
      <c r="A1653" s="8"/>
      <c r="C1653" s="9"/>
      <c r="D1653" s="309"/>
    </row>
    <row r="1654" spans="1:4" ht="12.75">
      <c r="A1654" s="8"/>
      <c r="C1654" s="9"/>
      <c r="D1654" s="309"/>
    </row>
    <row r="1655" spans="1:4" ht="12.75">
      <c r="A1655" s="8"/>
      <c r="C1655" s="9"/>
      <c r="D1655" s="309"/>
    </row>
    <row r="1656" spans="1:4" ht="12.75">
      <c r="A1656" s="8"/>
      <c r="C1656" s="9"/>
      <c r="D1656" s="309"/>
    </row>
    <row r="1657" spans="1:4" ht="12.75">
      <c r="A1657" s="8"/>
      <c r="C1657" s="9"/>
      <c r="D1657" s="309"/>
    </row>
    <row r="1658" spans="1:4" ht="12.75">
      <c r="A1658" s="8"/>
      <c r="C1658" s="9"/>
      <c r="D1658" s="309"/>
    </row>
    <row r="1659" spans="1:4" ht="12.75">
      <c r="A1659" s="8"/>
      <c r="C1659" s="9"/>
      <c r="D1659" s="309"/>
    </row>
    <row r="1660" spans="1:4" ht="12.75">
      <c r="A1660" s="8"/>
      <c r="C1660" s="9"/>
      <c r="D1660" s="309"/>
    </row>
    <row r="1661" spans="1:4" ht="12.75">
      <c r="A1661" s="8"/>
      <c r="C1661" s="9"/>
      <c r="D1661" s="309"/>
    </row>
    <row r="1662" spans="1:4" ht="12.75">
      <c r="A1662" s="8"/>
      <c r="C1662" s="9"/>
      <c r="D1662" s="309"/>
    </row>
    <row r="1663" spans="1:4" ht="12.75">
      <c r="A1663" s="8"/>
      <c r="C1663" s="9"/>
      <c r="D1663" s="309"/>
    </row>
    <row r="1664" spans="1:4" ht="12.75">
      <c r="A1664" s="8"/>
      <c r="C1664" s="9"/>
      <c r="D1664" s="309"/>
    </row>
    <row r="1665" spans="1:4" ht="12.75">
      <c r="A1665" s="8"/>
      <c r="C1665" s="9"/>
      <c r="D1665" s="309"/>
    </row>
    <row r="1666" spans="1:4" ht="12.75">
      <c r="A1666" s="8"/>
      <c r="C1666" s="9"/>
      <c r="D1666" s="309"/>
    </row>
    <row r="1667" spans="1:4" ht="12.75">
      <c r="A1667" s="8"/>
      <c r="C1667" s="9"/>
      <c r="D1667" s="309"/>
    </row>
    <row r="1668" spans="1:4" ht="12.75">
      <c r="A1668" s="8"/>
      <c r="C1668" s="9"/>
      <c r="D1668" s="309"/>
    </row>
    <row r="1669" spans="1:4" ht="12.75">
      <c r="A1669" s="8"/>
      <c r="C1669" s="9"/>
      <c r="D1669" s="309"/>
    </row>
    <row r="1670" spans="1:4" ht="12.75">
      <c r="A1670" s="8"/>
      <c r="C1670" s="9"/>
      <c r="D1670" s="309"/>
    </row>
    <row r="1671" spans="1:4" ht="12.75">
      <c r="A1671" s="8"/>
      <c r="C1671" s="9"/>
      <c r="D1671" s="309"/>
    </row>
    <row r="1672" spans="1:4" ht="12.75">
      <c r="A1672" s="8"/>
      <c r="C1672" s="9"/>
      <c r="D1672" s="309"/>
    </row>
    <row r="1673" spans="1:4" ht="12.75">
      <c r="A1673" s="8"/>
      <c r="C1673" s="9"/>
      <c r="D1673" s="309"/>
    </row>
    <row r="1674" spans="1:4" ht="12.75">
      <c r="A1674" s="8"/>
      <c r="C1674" s="9"/>
      <c r="D1674" s="309"/>
    </row>
    <row r="1675" spans="1:4" ht="12.75">
      <c r="A1675" s="8"/>
      <c r="C1675" s="9"/>
      <c r="D1675" s="309"/>
    </row>
    <row r="1676" spans="1:4" ht="12.75">
      <c r="A1676" s="8"/>
      <c r="C1676" s="9"/>
      <c r="D1676" s="309"/>
    </row>
    <row r="1677" spans="1:4" ht="12.75">
      <c r="A1677" s="8"/>
      <c r="C1677" s="9"/>
      <c r="D1677" s="309"/>
    </row>
    <row r="1678" spans="1:4" ht="12.75">
      <c r="A1678" s="8"/>
      <c r="C1678" s="9"/>
      <c r="D1678" s="309"/>
    </row>
    <row r="1679" spans="1:4" ht="12.75">
      <c r="A1679" s="8"/>
      <c r="C1679" s="9"/>
      <c r="D1679" s="309"/>
    </row>
    <row r="1680" spans="1:4" ht="12.75">
      <c r="A1680" s="8"/>
      <c r="C1680" s="9"/>
      <c r="D1680" s="309"/>
    </row>
    <row r="1681" spans="1:4" ht="12.75">
      <c r="A1681" s="8"/>
      <c r="C1681" s="9"/>
      <c r="D1681" s="309"/>
    </row>
    <row r="1682" spans="1:4" ht="12.75">
      <c r="A1682" s="8"/>
      <c r="C1682" s="9"/>
      <c r="D1682" s="309"/>
    </row>
    <row r="1683" spans="1:4" ht="12.75">
      <c r="A1683" s="8"/>
      <c r="C1683" s="9"/>
      <c r="D1683" s="309"/>
    </row>
    <row r="1684" spans="1:4" ht="12.75">
      <c r="A1684" s="8"/>
      <c r="C1684" s="9"/>
      <c r="D1684" s="309"/>
    </row>
    <row r="1685" spans="1:4" ht="12.75">
      <c r="A1685" s="8"/>
      <c r="C1685" s="9"/>
      <c r="D1685" s="309"/>
    </row>
    <row r="1686" spans="1:4" ht="12.75">
      <c r="A1686" s="8"/>
      <c r="C1686" s="9"/>
      <c r="D1686" s="309"/>
    </row>
    <row r="1687" spans="1:4" ht="12.75">
      <c r="A1687" s="8"/>
      <c r="C1687" s="9"/>
      <c r="D1687" s="309"/>
    </row>
    <row r="1688" spans="1:4" ht="12.75">
      <c r="A1688" s="8"/>
      <c r="C1688" s="9"/>
      <c r="D1688" s="309"/>
    </row>
    <row r="1689" spans="1:4" ht="12.75">
      <c r="A1689" s="8"/>
      <c r="C1689" s="9"/>
      <c r="D1689" s="309"/>
    </row>
    <row r="1690" spans="1:4" ht="12.75">
      <c r="A1690" s="8"/>
      <c r="C1690" s="9"/>
      <c r="D1690" s="309"/>
    </row>
    <row r="1691" spans="1:4" ht="12.75">
      <c r="A1691" s="8"/>
      <c r="C1691" s="9"/>
      <c r="D1691" s="309"/>
    </row>
    <row r="1692" spans="1:4" ht="12.75">
      <c r="A1692" s="8"/>
      <c r="C1692" s="9"/>
      <c r="D1692" s="309"/>
    </row>
    <row r="1693" spans="1:4" ht="12.75">
      <c r="A1693" s="8"/>
      <c r="C1693" s="9"/>
      <c r="D1693" s="309"/>
    </row>
    <row r="1694" spans="1:4" ht="12.75">
      <c r="A1694" s="8"/>
      <c r="C1694" s="9"/>
      <c r="D1694" s="309"/>
    </row>
    <row r="1695" spans="1:4" ht="12.75">
      <c r="A1695" s="8"/>
      <c r="C1695" s="9"/>
      <c r="D1695" s="309"/>
    </row>
    <row r="1696" spans="1:4" ht="12.75">
      <c r="A1696" s="8"/>
      <c r="C1696" s="9"/>
      <c r="D1696" s="309"/>
    </row>
    <row r="1697" spans="1:4" ht="12.75">
      <c r="A1697" s="8"/>
      <c r="C1697" s="9"/>
      <c r="D1697" s="309"/>
    </row>
    <row r="1698" spans="1:4" ht="12.75">
      <c r="A1698" s="8"/>
      <c r="C1698" s="9"/>
      <c r="D1698" s="309"/>
    </row>
    <row r="1699" spans="1:4" ht="12.75">
      <c r="A1699" s="8"/>
      <c r="C1699" s="9"/>
      <c r="D1699" s="309"/>
    </row>
    <row r="1700" spans="1:4" ht="12.75">
      <c r="A1700" s="8"/>
      <c r="C1700" s="9"/>
      <c r="D1700" s="309"/>
    </row>
    <row r="1701" spans="1:4" ht="12.75">
      <c r="A1701" s="8"/>
      <c r="C1701" s="9"/>
      <c r="D1701" s="309"/>
    </row>
    <row r="1702" spans="1:4" ht="12.75">
      <c r="A1702" s="8"/>
      <c r="C1702" s="9"/>
      <c r="D1702" s="309"/>
    </row>
    <row r="1703" spans="1:4" ht="12.75">
      <c r="A1703" s="8"/>
      <c r="C1703" s="9"/>
      <c r="D1703" s="309"/>
    </row>
    <row r="1704" spans="1:4" ht="12.75">
      <c r="A1704" s="8"/>
      <c r="C1704" s="9"/>
      <c r="D1704" s="309"/>
    </row>
    <row r="1705" spans="1:4" ht="12.75">
      <c r="A1705" s="8"/>
      <c r="C1705" s="9"/>
      <c r="D1705" s="309"/>
    </row>
    <row r="1706" spans="1:4" ht="12.75">
      <c r="A1706" s="8"/>
      <c r="C1706" s="9"/>
      <c r="D1706" s="309"/>
    </row>
    <row r="1707" spans="1:4" ht="12.75">
      <c r="A1707" s="8"/>
      <c r="C1707" s="9"/>
      <c r="D1707" s="309"/>
    </row>
    <row r="1708" spans="1:4" ht="12.75">
      <c r="A1708" s="8"/>
      <c r="C1708" s="9"/>
      <c r="D1708" s="309"/>
    </row>
    <row r="1709" spans="1:4" ht="12.75">
      <c r="A1709" s="8"/>
      <c r="C1709" s="9"/>
      <c r="D1709" s="309"/>
    </row>
    <row r="1710" spans="1:4" ht="12.75">
      <c r="A1710" s="8"/>
      <c r="C1710" s="9"/>
      <c r="D1710" s="309"/>
    </row>
    <row r="1711" spans="1:4" ht="12.75">
      <c r="A1711" s="8"/>
      <c r="C1711" s="9"/>
      <c r="D1711" s="309"/>
    </row>
    <row r="1712" spans="1:4" ht="12.75">
      <c r="A1712" s="8"/>
      <c r="C1712" s="9"/>
      <c r="D1712" s="309"/>
    </row>
    <row r="1713" spans="1:4" ht="12.75">
      <c r="A1713" s="8"/>
      <c r="C1713" s="9"/>
      <c r="D1713" s="309"/>
    </row>
    <row r="1714" spans="1:4" ht="12.75">
      <c r="A1714" s="8"/>
      <c r="C1714" s="9"/>
      <c r="D1714" s="309"/>
    </row>
    <row r="1715" spans="1:4" ht="12.75">
      <c r="A1715" s="8"/>
      <c r="C1715" s="9"/>
      <c r="D1715" s="309"/>
    </row>
    <row r="1716" spans="1:4" ht="12.75">
      <c r="A1716" s="8"/>
      <c r="C1716" s="9"/>
      <c r="D1716" s="309"/>
    </row>
    <row r="1717" spans="1:4" ht="12.75">
      <c r="A1717" s="8"/>
      <c r="C1717" s="9"/>
      <c r="D1717" s="309"/>
    </row>
    <row r="1718" spans="1:4" ht="12.75">
      <c r="A1718" s="8"/>
      <c r="C1718" s="9"/>
      <c r="D1718" s="309"/>
    </row>
    <row r="1719" spans="1:4" ht="12.75">
      <c r="A1719" s="8"/>
      <c r="C1719" s="9"/>
      <c r="D1719" s="309"/>
    </row>
    <row r="1720" spans="1:4" ht="12.75">
      <c r="A1720" s="8"/>
      <c r="C1720" s="9"/>
      <c r="D1720" s="309"/>
    </row>
    <row r="1721" spans="1:4" ht="12.75">
      <c r="A1721" s="8"/>
      <c r="C1721" s="9"/>
      <c r="D1721" s="309"/>
    </row>
    <row r="1722" spans="1:4" ht="12.75">
      <c r="A1722" s="8"/>
      <c r="C1722" s="9"/>
      <c r="D1722" s="309"/>
    </row>
    <row r="1723" spans="1:4" ht="12.75">
      <c r="A1723" s="8"/>
      <c r="C1723" s="9"/>
      <c r="D1723" s="309"/>
    </row>
    <row r="1724" spans="1:4" ht="12.75">
      <c r="A1724" s="8"/>
      <c r="C1724" s="9"/>
      <c r="D1724" s="309"/>
    </row>
    <row r="1725" spans="1:4" ht="12.75">
      <c r="A1725" s="8"/>
      <c r="C1725" s="9"/>
      <c r="D1725" s="309"/>
    </row>
    <row r="1726" spans="1:4" ht="12.75">
      <c r="A1726" s="8"/>
      <c r="C1726" s="9"/>
      <c r="D1726" s="309"/>
    </row>
    <row r="1727" spans="1:4" ht="12.75">
      <c r="A1727" s="8"/>
      <c r="C1727" s="9"/>
      <c r="D1727" s="309"/>
    </row>
    <row r="1728" spans="1:4" ht="12.75">
      <c r="A1728" s="8"/>
      <c r="C1728" s="9"/>
      <c r="D1728" s="309"/>
    </row>
    <row r="1729" spans="1:4" ht="12.75">
      <c r="A1729" s="8"/>
      <c r="C1729" s="9"/>
      <c r="D1729" s="309"/>
    </row>
    <row r="1730" spans="1:4" ht="12.75">
      <c r="A1730" s="8"/>
      <c r="C1730" s="9"/>
      <c r="D1730" s="309"/>
    </row>
    <row r="1731" spans="1:4" ht="12.75">
      <c r="A1731" s="8"/>
      <c r="C1731" s="9"/>
      <c r="D1731" s="309"/>
    </row>
    <row r="1732" spans="1:4" ht="12.75">
      <c r="A1732" s="8"/>
      <c r="C1732" s="9"/>
      <c r="D1732" s="309"/>
    </row>
    <row r="1733" spans="1:4" ht="12.75">
      <c r="A1733" s="8"/>
      <c r="C1733" s="9"/>
      <c r="D1733" s="309"/>
    </row>
    <row r="1734" spans="1:4" ht="12.75">
      <c r="A1734" s="8"/>
      <c r="C1734" s="9"/>
      <c r="D1734" s="309"/>
    </row>
    <row r="1735" spans="1:4" ht="12.75">
      <c r="A1735" s="8"/>
      <c r="C1735" s="9"/>
      <c r="D1735" s="309"/>
    </row>
    <row r="1736" spans="1:4" ht="12.75">
      <c r="A1736" s="8"/>
      <c r="C1736" s="9"/>
      <c r="D1736" s="309"/>
    </row>
    <row r="1737" spans="1:4" ht="12.75">
      <c r="A1737" s="8"/>
      <c r="C1737" s="9"/>
      <c r="D1737" s="309"/>
    </row>
    <row r="1738" spans="1:4" ht="12.75">
      <c r="A1738" s="8"/>
      <c r="C1738" s="9"/>
      <c r="D1738" s="309"/>
    </row>
    <row r="1739" spans="1:4" ht="12.75">
      <c r="A1739" s="8"/>
      <c r="C1739" s="9"/>
      <c r="D1739" s="309"/>
    </row>
    <row r="1740" spans="1:4" ht="12.75">
      <c r="A1740" s="8"/>
      <c r="C1740" s="9"/>
      <c r="D1740" s="309"/>
    </row>
    <row r="1741" spans="1:4" ht="12.75">
      <c r="A1741" s="8"/>
      <c r="C1741" s="9"/>
      <c r="D1741" s="309"/>
    </row>
    <row r="1742" spans="1:4" ht="12.75">
      <c r="A1742" s="8"/>
      <c r="C1742" s="9"/>
      <c r="D1742" s="309"/>
    </row>
    <row r="1743" spans="1:4" ht="12.75">
      <c r="A1743" s="8"/>
      <c r="C1743" s="9"/>
      <c r="D1743" s="309"/>
    </row>
    <row r="1744" spans="1:4" ht="12.75">
      <c r="A1744" s="8"/>
      <c r="C1744" s="9"/>
      <c r="D1744" s="309"/>
    </row>
    <row r="1745" spans="1:4" ht="12.75">
      <c r="A1745" s="8"/>
      <c r="C1745" s="9"/>
      <c r="D1745" s="309"/>
    </row>
    <row r="1746" spans="1:4" ht="12.75">
      <c r="A1746" s="8"/>
      <c r="C1746" s="9"/>
      <c r="D1746" s="309"/>
    </row>
    <row r="1747" spans="1:4" ht="12.75">
      <c r="A1747" s="8"/>
      <c r="C1747" s="9"/>
      <c r="D1747" s="309"/>
    </row>
    <row r="1748" spans="1:4" ht="12.75">
      <c r="A1748" s="8"/>
      <c r="C1748" s="9"/>
      <c r="D1748" s="309"/>
    </row>
    <row r="1749" spans="1:4" ht="12.75">
      <c r="A1749" s="8"/>
      <c r="C1749" s="9"/>
      <c r="D1749" s="309"/>
    </row>
    <row r="1750" spans="1:4" ht="12.75">
      <c r="A1750" s="8"/>
      <c r="C1750" s="9"/>
      <c r="D1750" s="309"/>
    </row>
    <row r="1751" spans="1:4" ht="12.75">
      <c r="A1751" s="8"/>
      <c r="C1751" s="9"/>
      <c r="D1751" s="309"/>
    </row>
    <row r="1752" spans="1:4" ht="12.75">
      <c r="A1752" s="8"/>
      <c r="C1752" s="9"/>
      <c r="D1752" s="309"/>
    </row>
    <row r="1753" spans="1:4" ht="12.75">
      <c r="A1753" s="8"/>
      <c r="C1753" s="9"/>
      <c r="D1753" s="309"/>
    </row>
    <row r="1754" spans="1:4" ht="12.75">
      <c r="A1754" s="8"/>
      <c r="C1754" s="9"/>
      <c r="D1754" s="309"/>
    </row>
    <row r="1755" spans="1:4" ht="12.75">
      <c r="A1755" s="8"/>
      <c r="C1755" s="9"/>
      <c r="D1755" s="309"/>
    </row>
    <row r="1756" spans="1:4" ht="12.75">
      <c r="A1756" s="8"/>
      <c r="C1756" s="9"/>
      <c r="D1756" s="309"/>
    </row>
    <row r="1757" spans="1:4" ht="12.75">
      <c r="A1757" s="8"/>
      <c r="C1757" s="9"/>
      <c r="D1757" s="309"/>
    </row>
    <row r="1758" spans="1:4" ht="12.75">
      <c r="A1758" s="8"/>
      <c r="C1758" s="9"/>
      <c r="D1758" s="309"/>
    </row>
    <row r="1759" spans="1:4" ht="12.75">
      <c r="A1759" s="8"/>
      <c r="C1759" s="9"/>
      <c r="D1759" s="309"/>
    </row>
    <row r="1760" spans="1:4" ht="12.75">
      <c r="A1760" s="8"/>
      <c r="C1760" s="9"/>
      <c r="D1760" s="309"/>
    </row>
    <row r="1761" spans="1:4" ht="12.75">
      <c r="A1761" s="8"/>
      <c r="C1761" s="9"/>
      <c r="D1761" s="309"/>
    </row>
    <row r="1762" spans="1:4" ht="12.75">
      <c r="A1762" s="8"/>
      <c r="C1762" s="9"/>
      <c r="D1762" s="309"/>
    </row>
    <row r="1763" spans="1:4" ht="12.75">
      <c r="A1763" s="8"/>
      <c r="C1763" s="9"/>
      <c r="D1763" s="309"/>
    </row>
    <row r="1764" spans="1:4" ht="12.75">
      <c r="A1764" s="8"/>
      <c r="C1764" s="9"/>
      <c r="D1764" s="309"/>
    </row>
    <row r="1765" spans="1:4" ht="12.75">
      <c r="A1765" s="8"/>
      <c r="C1765" s="9"/>
      <c r="D1765" s="309"/>
    </row>
    <row r="1766" spans="1:4" ht="12.75">
      <c r="A1766" s="8"/>
      <c r="C1766" s="9"/>
      <c r="D1766" s="309"/>
    </row>
    <row r="1767" spans="1:4" ht="12.75">
      <c r="A1767" s="8"/>
      <c r="C1767" s="9"/>
      <c r="D1767" s="309"/>
    </row>
    <row r="1768" spans="1:4" ht="12.75">
      <c r="A1768" s="8"/>
      <c r="C1768" s="9"/>
      <c r="D1768" s="309"/>
    </row>
    <row r="1769" spans="1:4" ht="12.75">
      <c r="A1769" s="8"/>
      <c r="C1769" s="9"/>
      <c r="D1769" s="309"/>
    </row>
    <row r="1770" spans="1:4" ht="12.75">
      <c r="A1770" s="8"/>
      <c r="C1770" s="9"/>
      <c r="D1770" s="309"/>
    </row>
    <row r="1771" spans="1:4" ht="12.75">
      <c r="A1771" s="8"/>
      <c r="C1771" s="9"/>
      <c r="D1771" s="309"/>
    </row>
    <row r="1772" spans="1:4" ht="12.75">
      <c r="A1772" s="8"/>
      <c r="C1772" s="9"/>
      <c r="D1772" s="309"/>
    </row>
    <row r="1773" spans="1:4" ht="12.75">
      <c r="A1773" s="8"/>
      <c r="C1773" s="9"/>
      <c r="D1773" s="309"/>
    </row>
    <row r="1774" spans="1:4" ht="12.75">
      <c r="A1774" s="8"/>
      <c r="C1774" s="9"/>
      <c r="D1774" s="309"/>
    </row>
    <row r="1775" spans="1:4" ht="12.75">
      <c r="A1775" s="8"/>
      <c r="C1775" s="9"/>
      <c r="D1775" s="309"/>
    </row>
    <row r="1776" spans="1:4" ht="12.75">
      <c r="A1776" s="8"/>
      <c r="C1776" s="9"/>
      <c r="D1776" s="309"/>
    </row>
    <row r="1777" spans="1:4" ht="12.75">
      <c r="A1777" s="8"/>
      <c r="C1777" s="9"/>
      <c r="D1777" s="309"/>
    </row>
    <row r="1778" spans="1:4" ht="12.75">
      <c r="A1778" s="8"/>
      <c r="C1778" s="9"/>
      <c r="D1778" s="309"/>
    </row>
    <row r="1779" spans="1:4" ht="12.75">
      <c r="A1779" s="8"/>
      <c r="C1779" s="9"/>
      <c r="D1779" s="309"/>
    </row>
    <row r="1780" spans="1:4" ht="12.75">
      <c r="A1780" s="8"/>
      <c r="C1780" s="9"/>
      <c r="D1780" s="309"/>
    </row>
    <row r="1781" spans="1:4" ht="12.75">
      <c r="A1781" s="8"/>
      <c r="C1781" s="9"/>
      <c r="D1781" s="309"/>
    </row>
    <row r="1782" spans="1:4" ht="12.75">
      <c r="A1782" s="8"/>
      <c r="C1782" s="9"/>
      <c r="D1782" s="309"/>
    </row>
    <row r="1783" spans="1:4" ht="12.75">
      <c r="A1783" s="8"/>
      <c r="C1783" s="9"/>
      <c r="D1783" s="309"/>
    </row>
    <row r="1784" spans="1:4" ht="12.75">
      <c r="A1784" s="8"/>
      <c r="C1784" s="9"/>
      <c r="D1784" s="309"/>
    </row>
    <row r="1785" spans="1:4" ht="12.75">
      <c r="A1785" s="8"/>
      <c r="C1785" s="9"/>
      <c r="D1785" s="309"/>
    </row>
    <row r="1786" spans="1:4" ht="12.75">
      <c r="A1786" s="8"/>
      <c r="C1786" s="9"/>
      <c r="D1786" s="309"/>
    </row>
    <row r="1787" spans="1:4" ht="12.75">
      <c r="A1787" s="8"/>
      <c r="C1787" s="9"/>
      <c r="D1787" s="309"/>
    </row>
    <row r="1788" spans="1:4" ht="12.75">
      <c r="A1788" s="8"/>
      <c r="C1788" s="9"/>
      <c r="D1788" s="309"/>
    </row>
    <row r="1789" spans="1:4" ht="12.75">
      <c r="A1789" s="8"/>
      <c r="C1789" s="9"/>
      <c r="D1789" s="309"/>
    </row>
    <row r="1790" spans="1:4" ht="12.75">
      <c r="A1790" s="8"/>
      <c r="C1790" s="9"/>
      <c r="D1790" s="309"/>
    </row>
    <row r="1791" spans="1:4" ht="12.75">
      <c r="A1791" s="8"/>
      <c r="C1791" s="9"/>
      <c r="D1791" s="309"/>
    </row>
    <row r="1792" spans="1:4" ht="12.75">
      <c r="A1792" s="8"/>
      <c r="C1792" s="9"/>
      <c r="D1792" s="309"/>
    </row>
    <row r="1793" spans="1:4" ht="12.75">
      <c r="A1793" s="8"/>
      <c r="C1793" s="9"/>
      <c r="D1793" s="309"/>
    </row>
    <row r="1794" spans="1:4" ht="12.75">
      <c r="A1794" s="8"/>
      <c r="C1794" s="9"/>
      <c r="D1794" s="309"/>
    </row>
    <row r="1795" spans="1:4" ht="12.75">
      <c r="A1795" s="8"/>
      <c r="C1795" s="9"/>
      <c r="D1795" s="309"/>
    </row>
    <row r="1796" spans="1:4" ht="12.75">
      <c r="A1796" s="8"/>
      <c r="C1796" s="9"/>
      <c r="D1796" s="309"/>
    </row>
    <row r="1797" spans="1:4" ht="12.75">
      <c r="A1797" s="8"/>
      <c r="C1797" s="9"/>
      <c r="D1797" s="309"/>
    </row>
    <row r="1798" spans="1:4" ht="12.75">
      <c r="A1798" s="8"/>
      <c r="C1798" s="9"/>
      <c r="D1798" s="309"/>
    </row>
    <row r="1799" spans="1:4" ht="12.75">
      <c r="A1799" s="8"/>
      <c r="C1799" s="9"/>
      <c r="D1799" s="309"/>
    </row>
    <row r="1800" spans="1:4" ht="12.75">
      <c r="A1800" s="8"/>
      <c r="C1800" s="9"/>
      <c r="D1800" s="309"/>
    </row>
    <row r="1801" spans="1:4" ht="12.75">
      <c r="A1801" s="8"/>
      <c r="C1801" s="9"/>
      <c r="D1801" s="309"/>
    </row>
    <row r="1802" spans="1:4" ht="12.75">
      <c r="A1802" s="8"/>
      <c r="C1802" s="9"/>
      <c r="D1802" s="309"/>
    </row>
    <row r="1803" spans="1:4" ht="12.75">
      <c r="A1803" s="8"/>
      <c r="C1803" s="9"/>
      <c r="D1803" s="309"/>
    </row>
    <row r="1804" spans="1:4" ht="12.75">
      <c r="A1804" s="8"/>
      <c r="C1804" s="9"/>
      <c r="D1804" s="309"/>
    </row>
    <row r="1805" spans="1:4" ht="12.75">
      <c r="A1805" s="8"/>
      <c r="C1805" s="9"/>
      <c r="D1805" s="309"/>
    </row>
    <row r="1806" spans="1:4" ht="12.75">
      <c r="A1806" s="8"/>
      <c r="C1806" s="9"/>
      <c r="D1806" s="309"/>
    </row>
    <row r="1807" spans="1:4" ht="12.75">
      <c r="A1807" s="8"/>
      <c r="C1807" s="9"/>
      <c r="D1807" s="309"/>
    </row>
    <row r="1808" spans="1:4" ht="12.75">
      <c r="A1808" s="8"/>
      <c r="C1808" s="9"/>
      <c r="D1808" s="309"/>
    </row>
    <row r="1809" spans="1:4" ht="12.75">
      <c r="A1809" s="8"/>
      <c r="C1809" s="9"/>
      <c r="D1809" s="309"/>
    </row>
    <row r="1810" spans="1:4" ht="12.75">
      <c r="A1810" s="8"/>
      <c r="C1810" s="9"/>
      <c r="D1810" s="309"/>
    </row>
    <row r="1811" spans="1:4" ht="12.75">
      <c r="A1811" s="8"/>
      <c r="C1811" s="9"/>
      <c r="D1811" s="309"/>
    </row>
    <row r="1812" spans="1:4" ht="12.75">
      <c r="A1812" s="8"/>
      <c r="C1812" s="9"/>
      <c r="D1812" s="309"/>
    </row>
    <row r="1813" spans="1:4" ht="12.75">
      <c r="A1813" s="8"/>
      <c r="C1813" s="9"/>
      <c r="D1813" s="309"/>
    </row>
    <row r="1814" spans="1:4" ht="12.75">
      <c r="A1814" s="8"/>
      <c r="C1814" s="9"/>
      <c r="D1814" s="309"/>
    </row>
    <row r="1815" spans="1:4" ht="12.75">
      <c r="A1815" s="8"/>
      <c r="C1815" s="9"/>
      <c r="D1815" s="309"/>
    </row>
    <row r="1816" spans="1:4" ht="12.75">
      <c r="A1816" s="8"/>
      <c r="C1816" s="9"/>
      <c r="D1816" s="309"/>
    </row>
    <row r="1817" spans="1:4" ht="12.75">
      <c r="A1817" s="8"/>
      <c r="C1817" s="9"/>
      <c r="D1817" s="309"/>
    </row>
    <row r="1818" spans="1:4" ht="12.75">
      <c r="A1818" s="8"/>
      <c r="C1818" s="9"/>
      <c r="D1818" s="309"/>
    </row>
    <row r="1819" spans="1:4" ht="12.75">
      <c r="A1819" s="8"/>
      <c r="C1819" s="9"/>
      <c r="D1819" s="309"/>
    </row>
    <row r="1820" spans="1:4" ht="12.75">
      <c r="A1820" s="8"/>
      <c r="C1820" s="9"/>
      <c r="D1820" s="309"/>
    </row>
    <row r="1821" spans="1:4" ht="12.75">
      <c r="A1821" s="8"/>
      <c r="C1821" s="9"/>
      <c r="D1821" s="309"/>
    </row>
    <row r="1822" spans="1:4" ht="12.75">
      <c r="A1822" s="8"/>
      <c r="C1822" s="9"/>
      <c r="D1822" s="309"/>
    </row>
    <row r="1823" spans="1:4" ht="12.75">
      <c r="A1823" s="8"/>
      <c r="C1823" s="9"/>
      <c r="D1823" s="309"/>
    </row>
    <row r="1824" spans="1:4" ht="12.75">
      <c r="A1824" s="8"/>
      <c r="C1824" s="9"/>
      <c r="D1824" s="309"/>
    </row>
    <row r="1825" spans="1:4" ht="12.75">
      <c r="A1825" s="8"/>
      <c r="C1825" s="9"/>
      <c r="D1825" s="309"/>
    </row>
    <row r="1826" spans="1:4" ht="12.75">
      <c r="A1826" s="8"/>
      <c r="C1826" s="9"/>
      <c r="D1826" s="309"/>
    </row>
    <row r="1827" spans="1:4" ht="12.75">
      <c r="A1827" s="8"/>
      <c r="C1827" s="9"/>
      <c r="D1827" s="309"/>
    </row>
    <row r="1828" spans="1:4" ht="12.75">
      <c r="A1828" s="8"/>
      <c r="C1828" s="9"/>
      <c r="D1828" s="309"/>
    </row>
    <row r="1829" spans="1:4" ht="12.75">
      <c r="A1829" s="8"/>
      <c r="C1829" s="9"/>
      <c r="D1829" s="309"/>
    </row>
    <row r="1830" spans="1:4" ht="12.75">
      <c r="A1830" s="8"/>
      <c r="C1830" s="9"/>
      <c r="D1830" s="309"/>
    </row>
    <row r="1831" spans="1:4" ht="12.75">
      <c r="A1831" s="8"/>
      <c r="C1831" s="9"/>
      <c r="D1831" s="309"/>
    </row>
    <row r="1832" spans="1:4" ht="12.75">
      <c r="A1832" s="8"/>
      <c r="C1832" s="9"/>
      <c r="D1832" s="309"/>
    </row>
    <row r="1833" spans="1:4" ht="12.75">
      <c r="A1833" s="8"/>
      <c r="C1833" s="9"/>
      <c r="D1833" s="309"/>
    </row>
    <row r="1834" spans="1:4" ht="12.75">
      <c r="A1834" s="8"/>
      <c r="C1834" s="9"/>
      <c r="D1834" s="309"/>
    </row>
    <row r="1835" spans="1:4" ht="12.75">
      <c r="A1835" s="8"/>
      <c r="C1835" s="9"/>
      <c r="D1835" s="309"/>
    </row>
    <row r="1836" spans="1:4" ht="12.75">
      <c r="A1836" s="8"/>
      <c r="C1836" s="9"/>
      <c r="D1836" s="309"/>
    </row>
    <row r="1837" spans="1:4" ht="12.75">
      <c r="A1837" s="8"/>
      <c r="C1837" s="9"/>
      <c r="D1837" s="309"/>
    </row>
    <row r="1838" spans="1:4" ht="12.75">
      <c r="A1838" s="8"/>
      <c r="C1838" s="9"/>
      <c r="D1838" s="309"/>
    </row>
    <row r="1839" spans="1:4" ht="12.75">
      <c r="A1839" s="8"/>
      <c r="C1839" s="9"/>
      <c r="D1839" s="309"/>
    </row>
    <row r="1840" spans="1:4" ht="12.75">
      <c r="A1840" s="8"/>
      <c r="C1840" s="9"/>
      <c r="D1840" s="309"/>
    </row>
    <row r="1841" spans="1:4" ht="12.75">
      <c r="A1841" s="8"/>
      <c r="C1841" s="9"/>
      <c r="D1841" s="309"/>
    </row>
    <row r="1842" spans="1:4" ht="12.75">
      <c r="A1842" s="8"/>
      <c r="C1842" s="9"/>
      <c r="D1842" s="309"/>
    </row>
    <row r="1843" spans="1:4" ht="12.75">
      <c r="A1843" s="8"/>
      <c r="C1843" s="9"/>
      <c r="D1843" s="309"/>
    </row>
    <row r="1844" spans="1:4" ht="12.75">
      <c r="A1844" s="8"/>
      <c r="C1844" s="9"/>
      <c r="D1844" s="309"/>
    </row>
    <row r="1845" spans="1:4" ht="12.75">
      <c r="A1845" s="8"/>
      <c r="C1845" s="9"/>
      <c r="D1845" s="309"/>
    </row>
    <row r="1846" spans="1:4" ht="12.75">
      <c r="A1846" s="8"/>
      <c r="C1846" s="9"/>
      <c r="D1846" s="309"/>
    </row>
    <row r="1847" spans="1:4" ht="12.75">
      <c r="A1847" s="8"/>
      <c r="C1847" s="9"/>
      <c r="D1847" s="309"/>
    </row>
    <row r="1848" spans="1:4" ht="12.75">
      <c r="A1848" s="8"/>
      <c r="C1848" s="9"/>
      <c r="D1848" s="309"/>
    </row>
    <row r="1849" spans="1:4" ht="12.75">
      <c r="A1849" s="8"/>
      <c r="C1849" s="9"/>
      <c r="D1849" s="309"/>
    </row>
    <row r="1850" spans="1:4" ht="12.75">
      <c r="A1850" s="8"/>
      <c r="C1850" s="9"/>
      <c r="D1850" s="309"/>
    </row>
    <row r="1851" spans="1:4" ht="12.75">
      <c r="A1851" s="8"/>
      <c r="C1851" s="9"/>
      <c r="D1851" s="309"/>
    </row>
    <row r="1852" spans="1:4" ht="12.75">
      <c r="A1852" s="8"/>
      <c r="C1852" s="9"/>
      <c r="D1852" s="309"/>
    </row>
    <row r="1853" spans="1:4" ht="12.75">
      <c r="A1853" s="8"/>
      <c r="C1853" s="9"/>
      <c r="D1853" s="309"/>
    </row>
    <row r="1854" spans="1:4" ht="12.75">
      <c r="A1854" s="8"/>
      <c r="C1854" s="9"/>
      <c r="D1854" s="309"/>
    </row>
    <row r="1855" spans="1:4" ht="12.75">
      <c r="A1855" s="8"/>
      <c r="C1855" s="9"/>
      <c r="D1855" s="309"/>
    </row>
    <row r="1856" spans="1:4" ht="12.75">
      <c r="A1856" s="8"/>
      <c r="C1856" s="9"/>
      <c r="D1856" s="309"/>
    </row>
    <row r="1857" spans="1:4" ht="12.75">
      <c r="A1857" s="8"/>
      <c r="C1857" s="9"/>
      <c r="D1857" s="309"/>
    </row>
    <row r="1858" spans="1:4" ht="12.75">
      <c r="A1858" s="8"/>
      <c r="C1858" s="9"/>
      <c r="D1858" s="309"/>
    </row>
    <row r="1859" spans="1:4" ht="12.75">
      <c r="A1859" s="8"/>
      <c r="C1859" s="9"/>
      <c r="D1859" s="309"/>
    </row>
    <row r="1860" spans="1:4" ht="12.75">
      <c r="A1860" s="8"/>
      <c r="C1860" s="9"/>
      <c r="D1860" s="309"/>
    </row>
    <row r="1861" spans="1:4" ht="12.75">
      <c r="A1861" s="8"/>
      <c r="C1861" s="9"/>
      <c r="D1861" s="309"/>
    </row>
    <row r="1862" spans="1:4" ht="12.75">
      <c r="A1862" s="8"/>
      <c r="C1862" s="9"/>
      <c r="D1862" s="309"/>
    </row>
    <row r="1863" spans="1:4" ht="12.75">
      <c r="A1863" s="8"/>
      <c r="C1863" s="9"/>
      <c r="D1863" s="309"/>
    </row>
    <row r="1864" spans="1:4" ht="12.75">
      <c r="A1864" s="8"/>
      <c r="C1864" s="9"/>
      <c r="D1864" s="309"/>
    </row>
    <row r="1865" spans="1:4" ht="12.75">
      <c r="A1865" s="8"/>
      <c r="C1865" s="9"/>
      <c r="D1865" s="309"/>
    </row>
    <row r="1866" spans="1:4" ht="12.75">
      <c r="A1866" s="8"/>
      <c r="C1866" s="9"/>
      <c r="D1866" s="309"/>
    </row>
    <row r="1867" spans="1:4" ht="12.75">
      <c r="A1867" s="8"/>
      <c r="C1867" s="9"/>
      <c r="D1867" s="309"/>
    </row>
    <row r="1868" spans="1:4" ht="12.75">
      <c r="A1868" s="8"/>
      <c r="C1868" s="9"/>
      <c r="D1868" s="309"/>
    </row>
    <row r="1869" spans="1:4" ht="12.75">
      <c r="A1869" s="8"/>
      <c r="C1869" s="9"/>
      <c r="D1869" s="309"/>
    </row>
    <row r="1870" spans="1:4" ht="12.75">
      <c r="A1870" s="8"/>
      <c r="C1870" s="9"/>
      <c r="D1870" s="309"/>
    </row>
    <row r="1871" spans="1:4" ht="12.75">
      <c r="A1871" s="8"/>
      <c r="C1871" s="9"/>
      <c r="D1871" s="309"/>
    </row>
    <row r="1872" spans="1:4" ht="12.75">
      <c r="A1872" s="8"/>
      <c r="C1872" s="9"/>
      <c r="D1872" s="309"/>
    </row>
    <row r="1873" spans="1:4" ht="12.75">
      <c r="A1873" s="8"/>
      <c r="C1873" s="9"/>
      <c r="D1873" s="309"/>
    </row>
    <row r="1874" spans="1:4" ht="12.75">
      <c r="A1874" s="8"/>
      <c r="C1874" s="9"/>
      <c r="D1874" s="309"/>
    </row>
    <row r="1875" spans="1:4" ht="12.75">
      <c r="A1875" s="8"/>
      <c r="C1875" s="9"/>
      <c r="D1875" s="309"/>
    </row>
    <row r="1876" spans="1:4" ht="12.75">
      <c r="A1876" s="8"/>
      <c r="C1876" s="9"/>
      <c r="D1876" s="309"/>
    </row>
    <row r="1877" spans="1:4" ht="12.75">
      <c r="A1877" s="8"/>
      <c r="C1877" s="9"/>
      <c r="D1877" s="309"/>
    </row>
    <row r="1878" spans="1:4" ht="12.75">
      <c r="A1878" s="8"/>
      <c r="C1878" s="9"/>
      <c r="D1878" s="309"/>
    </row>
    <row r="1879" spans="1:4" ht="12.75">
      <c r="A1879" s="8"/>
      <c r="C1879" s="9"/>
      <c r="D1879" s="309"/>
    </row>
    <row r="1880" spans="1:4" ht="12.75">
      <c r="A1880" s="8"/>
      <c r="C1880" s="9"/>
      <c r="D1880" s="309"/>
    </row>
    <row r="1881" spans="1:4" ht="12.75">
      <c r="A1881" s="8"/>
      <c r="C1881" s="9"/>
      <c r="D1881" s="309"/>
    </row>
    <row r="1882" spans="1:4" ht="12.75">
      <c r="A1882" s="8"/>
      <c r="C1882" s="9"/>
      <c r="D1882" s="309"/>
    </row>
    <row r="1883" spans="1:4" ht="12.75">
      <c r="A1883" s="8"/>
      <c r="C1883" s="9"/>
      <c r="D1883" s="309"/>
    </row>
    <row r="1884" spans="1:4" ht="12.75">
      <c r="A1884" s="8"/>
      <c r="C1884" s="9"/>
      <c r="D1884" s="309"/>
    </row>
    <row r="1885" spans="1:4" ht="12.75">
      <c r="A1885" s="8"/>
      <c r="C1885" s="9"/>
      <c r="D1885" s="309"/>
    </row>
    <row r="1886" spans="1:4" ht="12.75">
      <c r="A1886" s="8"/>
      <c r="C1886" s="9"/>
      <c r="D1886" s="309"/>
    </row>
    <row r="1887" spans="1:4" ht="12.75">
      <c r="A1887" s="8"/>
      <c r="C1887" s="9"/>
      <c r="D1887" s="309"/>
    </row>
    <row r="1888" spans="1:4" ht="12.75">
      <c r="A1888" s="8"/>
      <c r="C1888" s="9"/>
      <c r="D1888" s="309"/>
    </row>
    <row r="1889" spans="1:4" ht="12.75">
      <c r="A1889" s="8"/>
      <c r="C1889" s="9"/>
      <c r="D1889" s="309"/>
    </row>
    <row r="1890" spans="1:4" ht="12.75">
      <c r="A1890" s="8"/>
      <c r="C1890" s="9"/>
      <c r="D1890" s="309"/>
    </row>
    <row r="1891" spans="1:4" ht="12.75">
      <c r="A1891" s="8"/>
      <c r="C1891" s="9"/>
      <c r="D1891" s="309"/>
    </row>
    <row r="1892" spans="1:4" ht="12.75">
      <c r="A1892" s="8"/>
      <c r="C1892" s="9"/>
      <c r="D1892" s="309"/>
    </row>
    <row r="1893" spans="1:4" ht="12.75">
      <c r="A1893" s="8"/>
      <c r="C1893" s="9"/>
      <c r="D1893" s="309"/>
    </row>
    <row r="1894" spans="1:4" ht="12.75">
      <c r="A1894" s="8"/>
      <c r="C1894" s="9"/>
      <c r="D1894" s="309"/>
    </row>
    <row r="1895" spans="1:4" ht="12.75">
      <c r="A1895" s="8"/>
      <c r="C1895" s="9"/>
      <c r="D1895" s="309"/>
    </row>
    <row r="1896" spans="1:4" ht="12.75">
      <c r="A1896" s="8"/>
      <c r="C1896" s="9"/>
      <c r="D1896" s="309"/>
    </row>
    <row r="1897" spans="1:4" ht="12.75">
      <c r="A1897" s="8"/>
      <c r="C1897" s="9"/>
      <c r="D1897" s="309"/>
    </row>
    <row r="1898" spans="1:4" ht="12.75">
      <c r="A1898" s="8"/>
      <c r="C1898" s="9"/>
      <c r="D1898" s="309"/>
    </row>
    <row r="1899" spans="1:4" ht="12.75">
      <c r="A1899" s="8"/>
      <c r="C1899" s="9"/>
      <c r="D1899" s="309"/>
    </row>
    <row r="1900" spans="1:4" ht="12.75">
      <c r="A1900" s="8"/>
      <c r="C1900" s="9"/>
      <c r="D1900" s="309"/>
    </row>
    <row r="1901" spans="1:4" ht="12.75">
      <c r="A1901" s="8"/>
      <c r="C1901" s="9"/>
      <c r="D1901" s="309"/>
    </row>
    <row r="1902" spans="1:4" ht="12.75">
      <c r="A1902" s="8"/>
      <c r="C1902" s="9"/>
      <c r="D1902" s="309"/>
    </row>
    <row r="1903" spans="1:4" ht="12.75">
      <c r="A1903" s="8"/>
      <c r="C1903" s="9"/>
      <c r="D1903" s="309"/>
    </row>
    <row r="1904" spans="1:4" ht="12.75">
      <c r="A1904" s="8"/>
      <c r="C1904" s="9"/>
      <c r="D1904" s="309"/>
    </row>
    <row r="1905" spans="1:4" ht="12.75">
      <c r="A1905" s="8"/>
      <c r="C1905" s="9"/>
      <c r="D1905" s="309"/>
    </row>
    <row r="1906" spans="1:4" ht="12.75">
      <c r="A1906" s="8"/>
      <c r="C1906" s="9"/>
      <c r="D1906" s="309"/>
    </row>
    <row r="1907" spans="1:4" ht="12.75">
      <c r="A1907" s="8"/>
      <c r="C1907" s="9"/>
      <c r="D1907" s="309"/>
    </row>
    <row r="1908" spans="1:4" ht="12.75">
      <c r="A1908" s="8"/>
      <c r="C1908" s="9"/>
      <c r="D1908" s="309"/>
    </row>
    <row r="1909" spans="1:4" ht="12.75">
      <c r="A1909" s="8"/>
      <c r="C1909" s="9"/>
      <c r="D1909" s="309"/>
    </row>
    <row r="1910" spans="1:4" ht="12.75">
      <c r="A1910" s="8"/>
      <c r="C1910" s="9"/>
      <c r="D1910" s="309"/>
    </row>
    <row r="1911" spans="1:4" ht="12.75">
      <c r="A1911" s="8"/>
      <c r="C1911" s="9"/>
      <c r="D1911" s="309"/>
    </row>
    <row r="1912" spans="1:4" ht="12.75">
      <c r="A1912" s="8"/>
      <c r="C1912" s="9"/>
      <c r="D1912" s="309"/>
    </row>
    <row r="1913" spans="1:4" ht="12.75">
      <c r="A1913" s="8"/>
      <c r="C1913" s="9"/>
      <c r="D1913" s="309"/>
    </row>
    <row r="1914" spans="1:4" ht="12.75">
      <c r="A1914" s="8"/>
      <c r="C1914" s="9"/>
      <c r="D1914" s="309"/>
    </row>
    <row r="1915" spans="1:4" ht="12.75">
      <c r="A1915" s="8"/>
      <c r="C1915" s="9"/>
      <c r="D1915" s="309"/>
    </row>
    <row r="1916" spans="1:4" ht="12.75">
      <c r="A1916" s="8"/>
      <c r="C1916" s="9"/>
      <c r="D1916" s="309"/>
    </row>
    <row r="1917" spans="1:4" ht="12.75">
      <c r="A1917" s="8"/>
      <c r="C1917" s="9"/>
      <c r="D1917" s="309"/>
    </row>
    <row r="1918" spans="1:4" ht="12.75">
      <c r="A1918" s="8"/>
      <c r="C1918" s="9"/>
      <c r="D1918" s="309"/>
    </row>
    <row r="1919" spans="1:4" ht="12.75">
      <c r="A1919" s="8"/>
      <c r="C1919" s="9"/>
      <c r="D1919" s="309"/>
    </row>
    <row r="1920" spans="1:4" ht="12.75">
      <c r="A1920" s="8"/>
      <c r="C1920" s="9"/>
      <c r="D1920" s="309"/>
    </row>
    <row r="1921" spans="1:4" ht="12.75">
      <c r="A1921" s="8"/>
      <c r="C1921" s="9"/>
      <c r="D1921" s="309"/>
    </row>
    <row r="1922" spans="1:4" ht="12.75">
      <c r="A1922" s="8"/>
      <c r="C1922" s="9"/>
      <c r="D1922" s="309"/>
    </row>
    <row r="1923" spans="1:4" ht="12.75">
      <c r="A1923" s="8"/>
      <c r="C1923" s="9"/>
      <c r="D1923" s="309"/>
    </row>
    <row r="1924" spans="1:4" ht="12.75">
      <c r="A1924" s="8"/>
      <c r="C1924" s="9"/>
      <c r="D1924" s="309"/>
    </row>
    <row r="1925" spans="1:4" ht="12.75">
      <c r="A1925" s="8"/>
      <c r="C1925" s="9"/>
      <c r="D1925" s="309"/>
    </row>
    <row r="1926" spans="1:4" ht="12.75">
      <c r="A1926" s="8"/>
      <c r="C1926" s="9"/>
      <c r="D1926" s="309"/>
    </row>
    <row r="1927" spans="1:4" ht="12.75">
      <c r="A1927" s="8"/>
      <c r="C1927" s="9"/>
      <c r="D1927" s="309"/>
    </row>
    <row r="1928" spans="1:4" ht="12.75">
      <c r="A1928" s="8"/>
      <c r="C1928" s="9"/>
      <c r="D1928" s="309"/>
    </row>
    <row r="1929" spans="1:4" ht="12.75">
      <c r="A1929" s="8"/>
      <c r="C1929" s="9"/>
      <c r="D1929" s="309"/>
    </row>
    <row r="1930" spans="1:4" ht="12.75">
      <c r="A1930" s="8"/>
      <c r="C1930" s="9"/>
      <c r="D1930" s="309"/>
    </row>
    <row r="1931" spans="1:4" ht="12.75">
      <c r="A1931" s="8"/>
      <c r="C1931" s="9"/>
      <c r="D1931" s="309"/>
    </row>
    <row r="1932" spans="1:4" ht="12.75">
      <c r="A1932" s="8"/>
      <c r="C1932" s="9"/>
      <c r="D1932" s="309"/>
    </row>
  </sheetData>
  <sheetProtection/>
  <mergeCells count="148">
    <mergeCell ref="A1427:C1427"/>
    <mergeCell ref="A1363:C1363"/>
    <mergeCell ref="A1355:D1355"/>
    <mergeCell ref="A1180:C1180"/>
    <mergeCell ref="A1202:C1202"/>
    <mergeCell ref="A1181:D1181"/>
    <mergeCell ref="A1185:D1185"/>
    <mergeCell ref="A1320:C1320"/>
    <mergeCell ref="A1289:D1289"/>
    <mergeCell ref="A1266:C1266"/>
    <mergeCell ref="A1428:D1428"/>
    <mergeCell ref="A1432:C1432"/>
    <mergeCell ref="A1352:D1352"/>
    <mergeCell ref="A1354:C1354"/>
    <mergeCell ref="A1386:C1386"/>
    <mergeCell ref="A1254:C1254"/>
    <mergeCell ref="A1425:D1425"/>
    <mergeCell ref="A1267:D1267"/>
    <mergeCell ref="A1402:D1402"/>
    <mergeCell ref="A1279:D1279"/>
    <mergeCell ref="A1167:D1167"/>
    <mergeCell ref="A1169:C1169"/>
    <mergeCell ref="A1366:D1366"/>
    <mergeCell ref="A1238:D1238"/>
    <mergeCell ref="A1208:C1208"/>
    <mergeCell ref="A1173:C1173"/>
    <mergeCell ref="A1178:D1178"/>
    <mergeCell ref="A1248:D1248"/>
    <mergeCell ref="A1184:C1184"/>
    <mergeCell ref="A1209:D1209"/>
    <mergeCell ref="A1424:C1424"/>
    <mergeCell ref="A1375:C1375"/>
    <mergeCell ref="A1420:D1420"/>
    <mergeCell ref="A1379:D1379"/>
    <mergeCell ref="A1401:C1401"/>
    <mergeCell ref="A1351:C1351"/>
    <mergeCell ref="A1378:C1378"/>
    <mergeCell ref="A1407:D1407"/>
    <mergeCell ref="A1371:D1371"/>
    <mergeCell ref="A1392:C1392"/>
    <mergeCell ref="A1419:C1419"/>
    <mergeCell ref="A1406:C1406"/>
    <mergeCell ref="A1376:D1376"/>
    <mergeCell ref="A33:C33"/>
    <mergeCell ref="A1395:C1395"/>
    <mergeCell ref="A1255:D1255"/>
    <mergeCell ref="A1393:D1393"/>
    <mergeCell ref="A1389:C1389"/>
    <mergeCell ref="A1295:D1295"/>
    <mergeCell ref="A1170:D1170"/>
    <mergeCell ref="A1337:C1337"/>
    <mergeCell ref="A1177:C1177"/>
    <mergeCell ref="A1237:C1237"/>
    <mergeCell ref="A3:D3"/>
    <mergeCell ref="A5:D5"/>
    <mergeCell ref="A34:D34"/>
    <mergeCell ref="A640:D640"/>
    <mergeCell ref="A401:C401"/>
    <mergeCell ref="A30:C30"/>
    <mergeCell ref="A31:D31"/>
    <mergeCell ref="A461:D461"/>
    <mergeCell ref="A469:D469"/>
    <mergeCell ref="A639:C639"/>
    <mergeCell ref="A445:C445"/>
    <mergeCell ref="A436:D436"/>
    <mergeCell ref="A458:D458"/>
    <mergeCell ref="A563:C563"/>
    <mergeCell ref="A518:D518"/>
    <mergeCell ref="A480:C480"/>
    <mergeCell ref="A1054:D1054"/>
    <mergeCell ref="A681:C681"/>
    <mergeCell ref="A682:D682"/>
    <mergeCell ref="A1042:C1042"/>
    <mergeCell ref="A983:C983"/>
    <mergeCell ref="A666:C666"/>
    <mergeCell ref="A667:D667"/>
    <mergeCell ref="A825:C825"/>
    <mergeCell ref="A746:C746"/>
    <mergeCell ref="A727:C727"/>
    <mergeCell ref="A1043:D1043"/>
    <mergeCell ref="A1047:C1047"/>
    <mergeCell ref="A734:C734"/>
    <mergeCell ref="A787:C787"/>
    <mergeCell ref="A446:D446"/>
    <mergeCell ref="A460:C460"/>
    <mergeCell ref="A468:C468"/>
    <mergeCell ref="A481:D481"/>
    <mergeCell ref="A564:D564"/>
    <mergeCell ref="A457:C457"/>
    <mergeCell ref="B1436:C1436"/>
    <mergeCell ref="B1434:C1434"/>
    <mergeCell ref="B1435:C1435"/>
    <mergeCell ref="A517:C517"/>
    <mergeCell ref="A659:C659"/>
    <mergeCell ref="A1113:D1113"/>
    <mergeCell ref="A1162:C1162"/>
    <mergeCell ref="A1163:D1163"/>
    <mergeCell ref="A1011:C1011"/>
    <mergeCell ref="A660:D660"/>
    <mergeCell ref="A402:D402"/>
    <mergeCell ref="A417:D417"/>
    <mergeCell ref="A427:D427"/>
    <mergeCell ref="A426:C426"/>
    <mergeCell ref="A435:C435"/>
    <mergeCell ref="A430:C430"/>
    <mergeCell ref="A431:D431"/>
    <mergeCell ref="A410:C410"/>
    <mergeCell ref="A411:D411"/>
    <mergeCell ref="A416:C416"/>
    <mergeCell ref="A1091:C1091"/>
    <mergeCell ref="A696:C696"/>
    <mergeCell ref="A735:D735"/>
    <mergeCell ref="A697:D697"/>
    <mergeCell ref="A728:D728"/>
    <mergeCell ref="A788:D788"/>
    <mergeCell ref="A1012:D1012"/>
    <mergeCell ref="A747:D747"/>
    <mergeCell ref="A826:D826"/>
    <mergeCell ref="A984:D984"/>
    <mergeCell ref="A1390:D1390"/>
    <mergeCell ref="A1396:D1396"/>
    <mergeCell ref="A1387:D1387"/>
    <mergeCell ref="A1056:D1056"/>
    <mergeCell ref="A1166:C1166"/>
    <mergeCell ref="A1112:C1112"/>
    <mergeCell ref="A1099:D1099"/>
    <mergeCell ref="A1092:D1092"/>
    <mergeCell ref="A1370:C1370"/>
    <mergeCell ref="A1368:D1368"/>
    <mergeCell ref="A1338:D1338"/>
    <mergeCell ref="A1318:D1318"/>
    <mergeCell ref="A1048:D1048"/>
    <mergeCell ref="A1052:C1052"/>
    <mergeCell ref="A1095:D1095"/>
    <mergeCell ref="A1074:C1074"/>
    <mergeCell ref="A1075:D1075"/>
    <mergeCell ref="A1292:D1292"/>
    <mergeCell ref="A1328:C1328"/>
    <mergeCell ref="A1094:C1094"/>
    <mergeCell ref="A1174:D1174"/>
    <mergeCell ref="A1329:D1329"/>
    <mergeCell ref="A1288:C1288"/>
    <mergeCell ref="A1291:C1291"/>
    <mergeCell ref="A1317:C1317"/>
    <mergeCell ref="A1294:C1294"/>
    <mergeCell ref="A1203:D1203"/>
    <mergeCell ref="A1278:C1278"/>
    <mergeCell ref="A1321:D1321"/>
  </mergeCells>
  <printOptions horizontalCentered="1"/>
  <pageMargins left="0.5905511811023623" right="0" top="0.3937007874015748" bottom="0" header="0.7086614173228347" footer="0"/>
  <pageSetup fitToHeight="27" horizontalDpi="600" verticalDpi="600" orientation="portrait" paperSize="9" scale="49" r:id="rId1"/>
  <headerFooter alignWithMargins="0">
    <oddFooter>&amp;CStrona &amp;P z &amp;N</oddFooter>
  </headerFooter>
  <rowBreaks count="16" manualBreakCount="16">
    <brk id="94" max="3" man="1"/>
    <brk id="155" max="3" man="1"/>
    <brk id="401" max="3" man="1"/>
    <brk id="480" max="3" man="1"/>
    <brk id="639" max="3" man="1"/>
    <brk id="658" max="3" man="1"/>
    <brk id="681" max="3" man="1"/>
    <brk id="727" max="3" man="1"/>
    <brk id="787" max="3" man="1"/>
    <brk id="894" max="3" man="1"/>
    <brk id="983" max="3" man="1"/>
    <brk id="1112" max="3" man="1"/>
    <brk id="1208" max="3" man="1"/>
    <brk id="1254" max="3" man="1"/>
    <brk id="1317" max="3" man="1"/>
    <brk id="140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view="pageBreakPreview" zoomScaleSheetLayoutView="100" zoomScalePageLayoutView="0" workbookViewId="0" topLeftCell="A16">
      <selection activeCell="J10" sqref="J10"/>
    </sheetView>
  </sheetViews>
  <sheetFormatPr defaultColWidth="9.140625" defaultRowHeight="12.75"/>
  <cols>
    <col min="1" max="1" width="4.00390625" style="30" bestFit="1" customWidth="1"/>
    <col min="2" max="2" width="40.421875" style="25" customWidth="1"/>
    <col min="3" max="3" width="19.7109375" style="25" customWidth="1"/>
    <col min="4" max="5" width="17.8515625" style="25" customWidth="1"/>
    <col min="6" max="16384" width="9.140625" style="25" customWidth="1"/>
  </cols>
  <sheetData>
    <row r="1" spans="1:2" ht="12.75">
      <c r="A1" s="55" t="s">
        <v>509</v>
      </c>
      <c r="B1" s="7"/>
    </row>
    <row r="2" ht="12.75">
      <c r="B2" s="7"/>
    </row>
    <row r="3" spans="1:5" ht="16.5" customHeight="1">
      <c r="A3" s="794" t="s">
        <v>2583</v>
      </c>
      <c r="B3" s="794"/>
      <c r="C3" s="794"/>
      <c r="D3" s="795"/>
      <c r="E3" s="151"/>
    </row>
    <row r="4" spans="1:5" ht="25.5">
      <c r="A4" s="100" t="s">
        <v>684</v>
      </c>
      <c r="B4" s="98" t="s">
        <v>682</v>
      </c>
      <c r="C4" s="98" t="s">
        <v>757</v>
      </c>
      <c r="D4" s="241" t="s">
        <v>753</v>
      </c>
      <c r="E4" s="297" t="s">
        <v>3234</v>
      </c>
    </row>
    <row r="5" spans="1:5" s="21" customFormat="1" ht="25.5">
      <c r="A5" s="448">
        <v>1</v>
      </c>
      <c r="B5" s="449" t="s">
        <v>767</v>
      </c>
      <c r="C5" s="665">
        <v>9167551.32</v>
      </c>
      <c r="D5" s="450" t="s">
        <v>3115</v>
      </c>
      <c r="E5" s="450" t="s">
        <v>3115</v>
      </c>
    </row>
    <row r="6" spans="1:5" s="21" customFormat="1" ht="25.5">
      <c r="A6" s="448">
        <v>2</v>
      </c>
      <c r="B6" s="449" t="s">
        <v>769</v>
      </c>
      <c r="C6" s="656">
        <v>456123.84</v>
      </c>
      <c r="D6" s="450" t="s">
        <v>3115</v>
      </c>
      <c r="E6" s="450" t="s">
        <v>3115</v>
      </c>
    </row>
    <row r="7" spans="1:5" s="21" customFormat="1" ht="63.75">
      <c r="A7" s="448">
        <v>3</v>
      </c>
      <c r="B7" s="449" t="s">
        <v>1016</v>
      </c>
      <c r="C7" s="672">
        <v>165118.22</v>
      </c>
      <c r="D7" s="450" t="s">
        <v>3115</v>
      </c>
      <c r="E7" s="142" t="s">
        <v>3388</v>
      </c>
    </row>
    <row r="8" spans="1:5" s="21" customFormat="1" ht="25.5">
      <c r="A8" s="448">
        <v>4</v>
      </c>
      <c r="B8" s="1" t="s">
        <v>3075</v>
      </c>
      <c r="C8" s="660">
        <v>1198735.02</v>
      </c>
      <c r="D8" s="450" t="s">
        <v>3115</v>
      </c>
      <c r="E8" s="450" t="s">
        <v>3115</v>
      </c>
    </row>
    <row r="9" spans="1:5" s="21" customFormat="1" ht="25.5">
      <c r="A9" s="448">
        <v>5</v>
      </c>
      <c r="B9" s="451" t="s">
        <v>874</v>
      </c>
      <c r="C9" s="651">
        <v>2277248.51</v>
      </c>
      <c r="D9" s="455">
        <v>1822201.45</v>
      </c>
      <c r="E9" s="450" t="s">
        <v>3115</v>
      </c>
    </row>
    <row r="10" spans="1:5" s="21" customFormat="1" ht="36" customHeight="1">
      <c r="A10" s="448">
        <v>6</v>
      </c>
      <c r="B10" s="451" t="s">
        <v>774</v>
      </c>
      <c r="C10" s="651">
        <v>739687.8300000001</v>
      </c>
      <c r="D10" s="453">
        <v>3062.28</v>
      </c>
      <c r="E10" s="454" t="s">
        <v>3530</v>
      </c>
    </row>
    <row r="11" spans="1:5" s="21" customFormat="1" ht="73.5" customHeight="1">
      <c r="A11" s="448">
        <v>7</v>
      </c>
      <c r="B11" s="451" t="s">
        <v>776</v>
      </c>
      <c r="C11" s="242">
        <v>1072565.23</v>
      </c>
      <c r="D11" s="450" t="s">
        <v>3115</v>
      </c>
      <c r="E11" s="2" t="s">
        <v>3262</v>
      </c>
    </row>
    <row r="12" spans="1:5" s="21" customFormat="1" ht="13.5" customHeight="1">
      <c r="A12" s="448">
        <v>8</v>
      </c>
      <c r="B12" s="1" t="s">
        <v>203</v>
      </c>
      <c r="C12" s="651">
        <v>403219.24</v>
      </c>
      <c r="D12" s="450" t="s">
        <v>3115</v>
      </c>
      <c r="E12" s="452" t="s">
        <v>3115</v>
      </c>
    </row>
    <row r="13" spans="1:5" s="21" customFormat="1" ht="13.5" customHeight="1">
      <c r="A13" s="448">
        <v>9</v>
      </c>
      <c r="B13" s="451" t="s">
        <v>778</v>
      </c>
      <c r="C13" s="667">
        <v>346553.72</v>
      </c>
      <c r="D13" s="450" t="s">
        <v>3115</v>
      </c>
      <c r="E13" s="452" t="s">
        <v>3115</v>
      </c>
    </row>
    <row r="14" spans="1:5" s="21" customFormat="1" ht="18.75" customHeight="1">
      <c r="A14" s="448">
        <v>10</v>
      </c>
      <c r="B14" s="451" t="s">
        <v>2002</v>
      </c>
      <c r="C14" s="651">
        <v>263625.75</v>
      </c>
      <c r="D14" s="450" t="s">
        <v>3115</v>
      </c>
      <c r="E14" s="452" t="s">
        <v>3115</v>
      </c>
    </row>
    <row r="15" spans="1:5" s="21" customFormat="1" ht="13.5" customHeight="1">
      <c r="A15" s="448">
        <v>11</v>
      </c>
      <c r="B15" s="451" t="s">
        <v>779</v>
      </c>
      <c r="C15" s="651">
        <v>361565.44</v>
      </c>
      <c r="D15" s="450" t="s">
        <v>3115</v>
      </c>
      <c r="E15" s="452" t="s">
        <v>3115</v>
      </c>
    </row>
    <row r="16" spans="1:5" s="21" customFormat="1" ht="13.5" customHeight="1">
      <c r="A16" s="448">
        <v>12</v>
      </c>
      <c r="B16" s="451" t="s">
        <v>780</v>
      </c>
      <c r="C16" s="666">
        <v>273721.58999999997</v>
      </c>
      <c r="D16" s="450" t="s">
        <v>3115</v>
      </c>
      <c r="E16" s="452" t="s">
        <v>3115</v>
      </c>
    </row>
    <row r="17" spans="1:5" s="21" customFormat="1" ht="13.5" customHeight="1">
      <c r="A17" s="448">
        <v>13</v>
      </c>
      <c r="B17" s="451" t="s">
        <v>781</v>
      </c>
      <c r="C17" s="651">
        <v>346119.68</v>
      </c>
      <c r="D17" s="450" t="s">
        <v>3115</v>
      </c>
      <c r="E17" s="452" t="s">
        <v>3115</v>
      </c>
    </row>
    <row r="18" spans="1:5" s="21" customFormat="1" ht="25.5">
      <c r="A18" s="448">
        <v>14</v>
      </c>
      <c r="B18" s="451" t="s">
        <v>783</v>
      </c>
      <c r="C18" s="651">
        <v>209343.28</v>
      </c>
      <c r="D18" s="450" t="s">
        <v>3115</v>
      </c>
      <c r="E18" s="452" t="s">
        <v>3115</v>
      </c>
    </row>
    <row r="19" spans="1:5" s="21" customFormat="1" ht="13.5" customHeight="1">
      <c r="A19" s="448">
        <v>15</v>
      </c>
      <c r="B19" s="451" t="s">
        <v>1043</v>
      </c>
      <c r="C19" s="651">
        <v>1522028.6300000001</v>
      </c>
      <c r="D19" s="457">
        <v>224028.33000000002</v>
      </c>
      <c r="E19" s="452" t="s">
        <v>3115</v>
      </c>
    </row>
    <row r="20" spans="1:5" s="21" customFormat="1" ht="13.5" customHeight="1">
      <c r="A20" s="448">
        <v>16</v>
      </c>
      <c r="B20" s="84" t="s">
        <v>1153</v>
      </c>
      <c r="C20" s="651">
        <v>1213033.96</v>
      </c>
      <c r="D20" s="455">
        <v>98462.14</v>
      </c>
      <c r="E20" s="452" t="s">
        <v>3115</v>
      </c>
    </row>
    <row r="21" spans="1:5" s="21" customFormat="1" ht="13.5" customHeight="1">
      <c r="A21" s="448">
        <v>17</v>
      </c>
      <c r="B21" s="451" t="s">
        <v>786</v>
      </c>
      <c r="C21" s="651">
        <v>1783054.19</v>
      </c>
      <c r="D21" s="455">
        <v>269874.48</v>
      </c>
      <c r="E21" s="452" t="s">
        <v>3115</v>
      </c>
    </row>
    <row r="22" spans="1:5" s="21" customFormat="1" ht="13.5" customHeight="1">
      <c r="A22" s="448">
        <v>18</v>
      </c>
      <c r="B22" s="1" t="s">
        <v>2048</v>
      </c>
      <c r="C22" s="651">
        <v>870846.66</v>
      </c>
      <c r="D22" s="455">
        <v>34590.15</v>
      </c>
      <c r="E22" s="452" t="s">
        <v>3115</v>
      </c>
    </row>
    <row r="23" spans="1:5" s="21" customFormat="1" ht="25.5">
      <c r="A23" s="448">
        <v>19</v>
      </c>
      <c r="B23" s="10" t="s">
        <v>4012</v>
      </c>
      <c r="C23" s="651">
        <v>2300345.81</v>
      </c>
      <c r="D23" s="455">
        <v>125749.3</v>
      </c>
      <c r="E23" s="452" t="s">
        <v>3115</v>
      </c>
    </row>
    <row r="24" spans="1:5" s="21" customFormat="1" ht="25.5">
      <c r="A24" s="448">
        <v>20</v>
      </c>
      <c r="B24" s="451" t="s">
        <v>296</v>
      </c>
      <c r="C24" s="651">
        <v>1026916.28</v>
      </c>
      <c r="D24" s="455">
        <v>112012.51</v>
      </c>
      <c r="E24" s="452" t="s">
        <v>3115</v>
      </c>
    </row>
    <row r="25" spans="1:5" s="31" customFormat="1" ht="25.5">
      <c r="A25" s="448">
        <v>21</v>
      </c>
      <c r="B25" s="451" t="s">
        <v>792</v>
      </c>
      <c r="C25" s="673">
        <v>248918</v>
      </c>
      <c r="D25" s="456">
        <v>22605</v>
      </c>
      <c r="E25" s="452" t="s">
        <v>3115</v>
      </c>
    </row>
    <row r="26" spans="1:5" s="21" customFormat="1" ht="13.5" customHeight="1">
      <c r="A26" s="448">
        <v>22</v>
      </c>
      <c r="B26" s="451" t="s">
        <v>290</v>
      </c>
      <c r="C26" s="651">
        <v>1616615.9600000002</v>
      </c>
      <c r="D26" s="455">
        <v>14334.57</v>
      </c>
      <c r="E26" s="452" t="s">
        <v>3115</v>
      </c>
    </row>
    <row r="27" spans="1:5" s="21" customFormat="1" ht="25.5">
      <c r="A27" s="448">
        <v>23</v>
      </c>
      <c r="B27" s="1" t="s">
        <v>400</v>
      </c>
      <c r="C27" s="668">
        <v>116259.4</v>
      </c>
      <c r="D27" s="450" t="s">
        <v>3115</v>
      </c>
      <c r="E27" s="452" t="s">
        <v>3115</v>
      </c>
    </row>
    <row r="28" spans="1:5" s="21" customFormat="1" ht="13.5" customHeight="1">
      <c r="A28" s="448">
        <v>24</v>
      </c>
      <c r="B28" s="451" t="s">
        <v>293</v>
      </c>
      <c r="C28" s="669">
        <v>147248</v>
      </c>
      <c r="D28" s="450" t="s">
        <v>3115</v>
      </c>
      <c r="E28" s="452" t="s">
        <v>3115</v>
      </c>
    </row>
    <row r="29" spans="1:5" s="21" customFormat="1" ht="13.5" customHeight="1">
      <c r="A29" s="448">
        <v>25</v>
      </c>
      <c r="B29" s="451" t="s">
        <v>3111</v>
      </c>
      <c r="C29" s="651">
        <v>4203984.07</v>
      </c>
      <c r="D29" s="450" t="s">
        <v>3115</v>
      </c>
      <c r="E29" s="452" t="s">
        <v>3115</v>
      </c>
    </row>
    <row r="30" spans="1:5" s="21" customFormat="1" ht="13.5" customHeight="1">
      <c r="A30" s="448">
        <v>26</v>
      </c>
      <c r="B30" s="451" t="s">
        <v>3113</v>
      </c>
      <c r="C30" s="651">
        <v>1007827.63</v>
      </c>
      <c r="D30" s="450" t="s">
        <v>3115</v>
      </c>
      <c r="E30" s="452" t="s">
        <v>3115</v>
      </c>
    </row>
    <row r="31" spans="1:5" s="21" customFormat="1" ht="13.5" customHeight="1">
      <c r="A31" s="448">
        <v>27</v>
      </c>
      <c r="B31" s="451" t="s">
        <v>2368</v>
      </c>
      <c r="C31" s="651">
        <v>841682.8500000001</v>
      </c>
      <c r="D31" s="450" t="s">
        <v>3115</v>
      </c>
      <c r="E31" s="452" t="s">
        <v>3115</v>
      </c>
    </row>
    <row r="32" spans="1:5" s="21" customFormat="1" ht="77.25" customHeight="1">
      <c r="A32" s="448">
        <v>28</v>
      </c>
      <c r="B32" s="451" t="s">
        <v>2862</v>
      </c>
      <c r="C32" s="651">
        <v>454373.18000000005</v>
      </c>
      <c r="D32" s="450" t="s">
        <v>3115</v>
      </c>
      <c r="E32" s="2" t="s">
        <v>4281</v>
      </c>
    </row>
    <row r="33" spans="1:5" s="21" customFormat="1" ht="13.5" customHeight="1">
      <c r="A33" s="448">
        <v>29</v>
      </c>
      <c r="B33" s="451" t="s">
        <v>2934</v>
      </c>
      <c r="C33" s="242">
        <v>57050416.71</v>
      </c>
      <c r="D33" s="450" t="s">
        <v>3115</v>
      </c>
      <c r="E33" s="452" t="s">
        <v>3115</v>
      </c>
    </row>
    <row r="34" spans="1:5" s="21" customFormat="1" ht="13.5" customHeight="1">
      <c r="A34" s="448">
        <v>30</v>
      </c>
      <c r="B34" s="1" t="s">
        <v>4084</v>
      </c>
      <c r="C34" s="242">
        <v>2259315.76</v>
      </c>
      <c r="D34" s="450" t="s">
        <v>3115</v>
      </c>
      <c r="E34" s="452" t="s">
        <v>3115</v>
      </c>
    </row>
    <row r="35" spans="1:5" s="21" customFormat="1" ht="38.25">
      <c r="A35" s="448">
        <v>31</v>
      </c>
      <c r="B35" s="451" t="s">
        <v>2866</v>
      </c>
      <c r="C35" s="651">
        <v>705119.95</v>
      </c>
      <c r="D35" s="450" t="s">
        <v>3115</v>
      </c>
      <c r="E35" s="452" t="s">
        <v>3115</v>
      </c>
    </row>
    <row r="36" spans="1:5" ht="13.5" thickBot="1">
      <c r="A36" s="406"/>
      <c r="B36" s="310" t="s">
        <v>683</v>
      </c>
      <c r="C36" s="796">
        <f>SUM(C5:C35)</f>
        <v>94649165.71000001</v>
      </c>
      <c r="D36" s="797"/>
      <c r="E36" s="311"/>
    </row>
    <row r="37" ht="12.75">
      <c r="B37" s="21"/>
    </row>
    <row r="38" ht="12.75">
      <c r="B38" s="306"/>
    </row>
    <row r="39" ht="12.75">
      <c r="B39" s="307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</sheetData>
  <sheetProtection/>
  <mergeCells count="2">
    <mergeCell ref="A3:D3"/>
    <mergeCell ref="C36:D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view="pageBreakPreview" zoomScaleSheetLayoutView="100" zoomScalePageLayoutView="0" workbookViewId="0" topLeftCell="A10">
      <selection activeCell="G36" sqref="G36"/>
    </sheetView>
  </sheetViews>
  <sheetFormatPr defaultColWidth="9.140625" defaultRowHeight="12.75"/>
  <cols>
    <col min="1" max="1" width="3.8515625" style="0" bestFit="1" customWidth="1"/>
    <col min="2" max="2" width="23.57421875" style="0" customWidth="1"/>
    <col min="3" max="3" width="14.57421875" style="15" customWidth="1"/>
    <col min="4" max="4" width="14.00390625" style="15" customWidth="1"/>
    <col min="5" max="5" width="11.421875" style="15" bestFit="1" customWidth="1"/>
    <col min="6" max="6" width="15.421875" style="15" customWidth="1"/>
    <col min="7" max="7" width="14.421875" style="37" customWidth="1"/>
    <col min="8" max="8" width="24.7109375" style="15" customWidth="1"/>
    <col min="9" max="9" width="19.00390625" style="15" bestFit="1" customWidth="1"/>
    <col min="10" max="10" width="29.140625" style="15" customWidth="1"/>
  </cols>
  <sheetData>
    <row r="2" spans="1:10" ht="12.75">
      <c r="A2" s="55" t="s">
        <v>3084</v>
      </c>
      <c r="B2" s="4"/>
      <c r="C2" s="5"/>
      <c r="D2" s="5"/>
      <c r="E2" s="5"/>
      <c r="F2" s="5"/>
      <c r="G2" s="28"/>
      <c r="H2" s="5"/>
      <c r="J2" s="13"/>
    </row>
    <row r="3" spans="1:10" ht="12.75">
      <c r="A3" s="798" t="s">
        <v>2253</v>
      </c>
      <c r="B3" s="799"/>
      <c r="C3" s="799"/>
      <c r="D3" s="799"/>
      <c r="E3" s="799"/>
      <c r="F3" s="799"/>
      <c r="G3" s="799"/>
      <c r="H3" s="799"/>
      <c r="I3" s="799"/>
      <c r="J3" s="799"/>
    </row>
    <row r="4" spans="1:10" ht="63.75">
      <c r="A4" s="38" t="s">
        <v>684</v>
      </c>
      <c r="B4" s="39" t="s">
        <v>759</v>
      </c>
      <c r="C4" s="40" t="s">
        <v>760</v>
      </c>
      <c r="D4" s="40" t="s">
        <v>761</v>
      </c>
      <c r="E4" s="40" t="s">
        <v>2488</v>
      </c>
      <c r="F4" s="40" t="s">
        <v>762</v>
      </c>
      <c r="G4" s="40" t="s">
        <v>763</v>
      </c>
      <c r="H4" s="40" t="s">
        <v>764</v>
      </c>
      <c r="I4" s="40" t="s">
        <v>765</v>
      </c>
      <c r="J4" s="40" t="s">
        <v>766</v>
      </c>
    </row>
    <row r="5" spans="1:10" ht="12.75">
      <c r="A5" s="801" t="s">
        <v>796</v>
      </c>
      <c r="B5" s="802"/>
      <c r="C5" s="802"/>
      <c r="D5" s="802"/>
      <c r="E5" s="802"/>
      <c r="F5" s="802"/>
      <c r="G5" s="802"/>
      <c r="H5" s="802"/>
      <c r="I5" s="802"/>
      <c r="J5" s="803"/>
    </row>
    <row r="6" spans="1:10" s="97" customFormat="1" ht="51">
      <c r="A6" s="371">
        <v>1</v>
      </c>
      <c r="B6" s="372" t="s">
        <v>797</v>
      </c>
      <c r="C6" s="358"/>
      <c r="D6" s="359" t="s">
        <v>798</v>
      </c>
      <c r="E6" s="373">
        <v>1988</v>
      </c>
      <c r="F6" s="374" t="s">
        <v>799</v>
      </c>
      <c r="G6" s="375">
        <v>30501.12</v>
      </c>
      <c r="H6" s="359"/>
      <c r="I6" s="359" t="s">
        <v>2090</v>
      </c>
      <c r="J6" s="359" t="s">
        <v>800</v>
      </c>
    </row>
    <row r="7" spans="1:10" s="97" customFormat="1" ht="51">
      <c r="A7" s="371">
        <v>2</v>
      </c>
      <c r="B7" s="376" t="s">
        <v>801</v>
      </c>
      <c r="C7" s="377" t="s">
        <v>802</v>
      </c>
      <c r="D7" s="146" t="s">
        <v>803</v>
      </c>
      <c r="E7" s="378">
        <v>1988</v>
      </c>
      <c r="F7" s="379" t="s">
        <v>799</v>
      </c>
      <c r="G7" s="380">
        <v>9328.85</v>
      </c>
      <c r="H7" s="379"/>
      <c r="I7" s="379" t="s">
        <v>2090</v>
      </c>
      <c r="J7" s="381" t="s">
        <v>800</v>
      </c>
    </row>
    <row r="8" spans="1:10" ht="12.75">
      <c r="A8" s="38"/>
      <c r="B8" s="127" t="s">
        <v>2358</v>
      </c>
      <c r="C8" s="128"/>
      <c r="D8" s="128"/>
      <c r="E8" s="128"/>
      <c r="F8" s="128"/>
      <c r="G8" s="129">
        <f>SUM(G6:G7)</f>
        <v>39829.97</v>
      </c>
      <c r="H8" s="40"/>
      <c r="I8" s="40"/>
      <c r="J8" s="40"/>
    </row>
    <row r="9" spans="1:10" ht="12.75">
      <c r="A9" s="800" t="s">
        <v>4168</v>
      </c>
      <c r="B9" s="800"/>
      <c r="C9" s="800"/>
      <c r="D9" s="800"/>
      <c r="E9" s="800"/>
      <c r="F9" s="800"/>
      <c r="G9" s="800"/>
      <c r="H9" s="800"/>
      <c r="I9" s="800"/>
      <c r="J9" s="800"/>
    </row>
    <row r="10" spans="1:10" s="97" customFormat="1" ht="25.5">
      <c r="A10" s="371">
        <v>1</v>
      </c>
      <c r="B10" s="516" t="s">
        <v>4025</v>
      </c>
      <c r="C10" s="401"/>
      <c r="D10" s="402"/>
      <c r="E10" s="403">
        <v>2016</v>
      </c>
      <c r="F10" s="404"/>
      <c r="G10" s="391">
        <v>8695.44</v>
      </c>
      <c r="H10" s="402"/>
      <c r="I10" s="392" t="s">
        <v>2090</v>
      </c>
      <c r="J10" s="402" t="s">
        <v>295</v>
      </c>
    </row>
    <row r="11" spans="1:10" s="97" customFormat="1" ht="25.5">
      <c r="A11" s="371">
        <v>2</v>
      </c>
      <c r="B11" s="516" t="s">
        <v>4026</v>
      </c>
      <c r="C11" s="405"/>
      <c r="D11" s="402"/>
      <c r="E11" s="403">
        <v>2013</v>
      </c>
      <c r="F11" s="404"/>
      <c r="G11" s="391">
        <v>7036.98</v>
      </c>
      <c r="H11" s="402"/>
      <c r="I11" s="392" t="s">
        <v>2090</v>
      </c>
      <c r="J11" s="402" t="s">
        <v>3506</v>
      </c>
    </row>
    <row r="12" spans="1:10" s="97" customFormat="1" ht="25.5">
      <c r="A12" s="371">
        <v>3</v>
      </c>
      <c r="B12" s="516" t="s">
        <v>4027</v>
      </c>
      <c r="C12" s="405"/>
      <c r="D12" s="402"/>
      <c r="E12" s="403">
        <v>2013</v>
      </c>
      <c r="F12" s="404"/>
      <c r="G12" s="391">
        <v>14457.59</v>
      </c>
      <c r="H12" s="402"/>
      <c r="I12" s="392" t="s">
        <v>2090</v>
      </c>
      <c r="J12" s="402" t="s">
        <v>3507</v>
      </c>
    </row>
    <row r="13" spans="1:10" s="114" customFormat="1" ht="12.75">
      <c r="A13" s="126"/>
      <c r="B13" s="127" t="s">
        <v>2358</v>
      </c>
      <c r="C13" s="128"/>
      <c r="D13" s="128"/>
      <c r="E13" s="128"/>
      <c r="F13" s="128"/>
      <c r="G13" s="129">
        <f>SUM(G10:G12)</f>
        <v>30190.010000000002</v>
      </c>
      <c r="H13" s="128"/>
      <c r="I13" s="130"/>
      <c r="J13" s="128"/>
    </row>
    <row r="14" spans="1:10" ht="12.75">
      <c r="A14" s="800" t="s">
        <v>794</v>
      </c>
      <c r="B14" s="800"/>
      <c r="C14" s="800"/>
      <c r="D14" s="800"/>
      <c r="E14" s="800"/>
      <c r="F14" s="800"/>
      <c r="G14" s="800"/>
      <c r="H14" s="800"/>
      <c r="I14" s="800"/>
      <c r="J14" s="800"/>
    </row>
    <row r="15" spans="1:10" s="97" customFormat="1" ht="12.75">
      <c r="A15" s="371">
        <v>1</v>
      </c>
      <c r="B15" s="376" t="s">
        <v>9</v>
      </c>
      <c r="C15" s="388"/>
      <c r="D15" s="389"/>
      <c r="E15" s="390"/>
      <c r="F15" s="390"/>
      <c r="G15" s="391">
        <v>4182</v>
      </c>
      <c r="H15" s="390"/>
      <c r="I15" s="392" t="s">
        <v>2090</v>
      </c>
      <c r="J15" s="390" t="s">
        <v>8</v>
      </c>
    </row>
    <row r="16" spans="1:10" s="394" customFormat="1" ht="25.5">
      <c r="A16" s="371">
        <v>2</v>
      </c>
      <c r="B16" s="376" t="s">
        <v>2929</v>
      </c>
      <c r="C16" s="393"/>
      <c r="D16" s="389"/>
      <c r="E16" s="360">
        <v>2012</v>
      </c>
      <c r="F16" s="390"/>
      <c r="G16" s="391">
        <v>4994.78</v>
      </c>
      <c r="H16" s="390"/>
      <c r="I16" s="392" t="s">
        <v>2090</v>
      </c>
      <c r="J16" s="390" t="s">
        <v>3511</v>
      </c>
    </row>
    <row r="17" spans="1:10" s="394" customFormat="1" ht="12.75">
      <c r="A17" s="371">
        <v>3</v>
      </c>
      <c r="B17" s="395" t="s">
        <v>36</v>
      </c>
      <c r="C17" s="396" t="s">
        <v>37</v>
      </c>
      <c r="D17" s="375"/>
      <c r="E17" s="397"/>
      <c r="F17" s="398"/>
      <c r="G17" s="398">
        <v>4111.29</v>
      </c>
      <c r="H17" s="398"/>
      <c r="I17" s="392" t="s">
        <v>2090</v>
      </c>
      <c r="J17" s="364" t="s">
        <v>38</v>
      </c>
    </row>
    <row r="18" spans="1:10" s="394" customFormat="1" ht="12.75">
      <c r="A18" s="371">
        <v>4</v>
      </c>
      <c r="B18" s="399" t="s">
        <v>39</v>
      </c>
      <c r="C18" s="400"/>
      <c r="D18" s="400"/>
      <c r="E18" s="391"/>
      <c r="F18" s="391"/>
      <c r="G18" s="391">
        <v>2092.54</v>
      </c>
      <c r="H18" s="391"/>
      <c r="I18" s="392" t="s">
        <v>2090</v>
      </c>
      <c r="J18" s="390" t="s">
        <v>40</v>
      </c>
    </row>
    <row r="19" spans="1:10" s="114" customFormat="1" ht="12.75">
      <c r="A19" s="126"/>
      <c r="B19" s="127" t="s">
        <v>2358</v>
      </c>
      <c r="C19" s="128"/>
      <c r="D19" s="128"/>
      <c r="E19" s="128"/>
      <c r="F19" s="128"/>
      <c r="G19" s="129">
        <f>SUM(G15:G18)</f>
        <v>15380.61</v>
      </c>
      <c r="H19" s="128"/>
      <c r="I19" s="130"/>
      <c r="J19" s="128"/>
    </row>
    <row r="20" spans="1:10" ht="12.75" customHeight="1">
      <c r="A20" s="716" t="s">
        <v>795</v>
      </c>
      <c r="B20" s="716"/>
      <c r="C20" s="716"/>
      <c r="D20" s="716"/>
      <c r="E20" s="716"/>
      <c r="F20" s="716"/>
      <c r="G20" s="716"/>
      <c r="H20" s="716"/>
      <c r="I20" s="716"/>
      <c r="J20" s="716"/>
    </row>
    <row r="21" spans="1:10" s="97" customFormat="1" ht="17.25" customHeight="1">
      <c r="A21" s="356">
        <v>1</v>
      </c>
      <c r="B21" s="357" t="s">
        <v>2337</v>
      </c>
      <c r="C21" s="358" t="s">
        <v>2338</v>
      </c>
      <c r="D21" s="359" t="s">
        <v>2339</v>
      </c>
      <c r="E21" s="360">
        <v>2007</v>
      </c>
      <c r="F21" s="361" t="s">
        <v>2340</v>
      </c>
      <c r="G21" s="362">
        <v>25000</v>
      </c>
      <c r="H21" s="363"/>
      <c r="I21" s="364" t="s">
        <v>2090</v>
      </c>
      <c r="J21" s="364" t="s">
        <v>311</v>
      </c>
    </row>
    <row r="22" spans="1:10" s="114" customFormat="1" ht="12.75">
      <c r="A22" s="126"/>
      <c r="B22" s="127" t="s">
        <v>2358</v>
      </c>
      <c r="C22" s="128"/>
      <c r="D22" s="128"/>
      <c r="E22" s="128"/>
      <c r="F22" s="128"/>
      <c r="G22" s="129">
        <f>SUM(G21)</f>
        <v>25000</v>
      </c>
      <c r="H22" s="128"/>
      <c r="I22" s="130"/>
      <c r="J22" s="128"/>
    </row>
    <row r="23" spans="1:10" s="114" customFormat="1" ht="17.25" customHeight="1">
      <c r="A23" s="420">
        <v>5</v>
      </c>
      <c r="B23" s="805" t="s">
        <v>2048</v>
      </c>
      <c r="C23" s="805"/>
      <c r="D23" s="805"/>
      <c r="E23" s="805"/>
      <c r="F23" s="805"/>
      <c r="G23" s="421"/>
      <c r="H23" s="417"/>
      <c r="I23" s="418"/>
      <c r="J23" s="417"/>
    </row>
    <row r="24" spans="1:10" s="114" customFormat="1" ht="38.25">
      <c r="A24" s="371">
        <v>1</v>
      </c>
      <c r="B24" s="423" t="s">
        <v>3543</v>
      </c>
      <c r="C24" s="389" t="s">
        <v>3544</v>
      </c>
      <c r="D24" s="389" t="s">
        <v>3545</v>
      </c>
      <c r="E24" s="389" t="s">
        <v>3546</v>
      </c>
      <c r="F24" s="389" t="s">
        <v>3547</v>
      </c>
      <c r="G24" s="424">
        <v>12828.9</v>
      </c>
      <c r="H24" s="389"/>
      <c r="I24" s="374" t="s">
        <v>2090</v>
      </c>
      <c r="J24" s="389" t="s">
        <v>3548</v>
      </c>
    </row>
    <row r="25" spans="1:10" s="114" customFormat="1" ht="25.5">
      <c r="A25" s="371">
        <v>2</v>
      </c>
      <c r="B25" s="423" t="s">
        <v>3549</v>
      </c>
      <c r="C25" s="389" t="s">
        <v>3550</v>
      </c>
      <c r="D25" s="389" t="s">
        <v>3551</v>
      </c>
      <c r="E25" s="389" t="s">
        <v>3546</v>
      </c>
      <c r="F25" s="389" t="s">
        <v>3552</v>
      </c>
      <c r="G25" s="424">
        <v>9990</v>
      </c>
      <c r="H25" s="389"/>
      <c r="I25" s="374" t="s">
        <v>2090</v>
      </c>
      <c r="J25" s="389" t="s">
        <v>3548</v>
      </c>
    </row>
    <row r="26" spans="1:10" s="114" customFormat="1" ht="12.75">
      <c r="A26" s="126"/>
      <c r="B26" s="419"/>
      <c r="C26" s="416"/>
      <c r="D26" s="416"/>
      <c r="E26" s="416"/>
      <c r="F26" s="416"/>
      <c r="G26" s="422">
        <f>SUM(G24:G25)</f>
        <v>22818.9</v>
      </c>
      <c r="H26" s="128"/>
      <c r="I26" s="130"/>
      <c r="J26" s="128"/>
    </row>
    <row r="27" spans="1:10" ht="21" customHeight="1">
      <c r="A27" s="211"/>
      <c r="B27" s="804" t="s">
        <v>3040</v>
      </c>
      <c r="C27" s="804"/>
      <c r="D27" s="804"/>
      <c r="E27" s="804"/>
      <c r="F27" s="804"/>
      <c r="G27" s="213">
        <f>G22+G19+G13+G8+G26</f>
        <v>133219.49</v>
      </c>
      <c r="H27" s="212"/>
      <c r="I27" s="212"/>
      <c r="J27" s="212"/>
    </row>
  </sheetData>
  <sheetProtection/>
  <mergeCells count="7">
    <mergeCell ref="A3:J3"/>
    <mergeCell ref="A9:J9"/>
    <mergeCell ref="A20:J20"/>
    <mergeCell ref="A5:J5"/>
    <mergeCell ref="B27:F27"/>
    <mergeCell ref="A14:J14"/>
    <mergeCell ref="B23:F2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9"/>
  <sheetViews>
    <sheetView view="pageBreakPreview" zoomScaleSheetLayoutView="100" zoomScalePageLayoutView="0" workbookViewId="0" topLeftCell="A750">
      <selection activeCell="J789" sqref="J789"/>
    </sheetView>
  </sheetViews>
  <sheetFormatPr defaultColWidth="9.140625" defaultRowHeight="12.75"/>
  <cols>
    <col min="1" max="1" width="4.00390625" style="0" customWidth="1"/>
    <col min="3" max="3" width="14.28125" style="0" customWidth="1"/>
    <col min="4" max="4" width="26.57421875" style="0" customWidth="1"/>
    <col min="5" max="5" width="9.140625" style="214" customWidth="1"/>
    <col min="6" max="6" width="9.140625" style="15" customWidth="1"/>
    <col min="7" max="7" width="9.140625" style="318" customWidth="1"/>
    <col min="8" max="8" width="9.140625" style="15" customWidth="1"/>
    <col min="9" max="9" width="12.57421875" style="214" customWidth="1"/>
    <col min="10" max="10" width="21.140625" style="696" customWidth="1"/>
  </cols>
  <sheetData>
    <row r="1" spans="1:11" ht="67.5" customHeight="1" thickBot="1">
      <c r="A1" s="444" t="s">
        <v>2180</v>
      </c>
      <c r="B1" s="444" t="s">
        <v>2181</v>
      </c>
      <c r="C1" s="444" t="s">
        <v>2182</v>
      </c>
      <c r="D1" s="534" t="s">
        <v>2185</v>
      </c>
      <c r="E1" s="534" t="s">
        <v>2186</v>
      </c>
      <c r="F1" s="444" t="s">
        <v>2187</v>
      </c>
      <c r="G1" s="535" t="s">
        <v>2188</v>
      </c>
      <c r="H1" s="444" t="s">
        <v>2187</v>
      </c>
      <c r="I1" s="467" t="s">
        <v>2189</v>
      </c>
      <c r="J1" s="692" t="s">
        <v>4388</v>
      </c>
      <c r="K1" s="701"/>
    </row>
    <row r="2" spans="1:10" ht="12.75">
      <c r="A2" s="442" t="s">
        <v>2190</v>
      </c>
      <c r="B2" s="232" t="s">
        <v>2191</v>
      </c>
      <c r="C2" s="233" t="s">
        <v>3097</v>
      </c>
      <c r="D2" s="234" t="s">
        <v>2192</v>
      </c>
      <c r="E2" s="537">
        <v>11</v>
      </c>
      <c r="F2" s="525">
        <v>23.2</v>
      </c>
      <c r="G2" s="845">
        <v>1899</v>
      </c>
      <c r="H2" s="536">
        <f aca="true" t="shared" si="0" ref="H2:H67">F2</f>
        <v>23.2</v>
      </c>
      <c r="I2" s="829">
        <f>SUM(H2:H4)</f>
        <v>158.81</v>
      </c>
      <c r="J2" s="809">
        <f>I2*2600</f>
        <v>412906</v>
      </c>
    </row>
    <row r="3" spans="1:10" ht="12.75">
      <c r="A3" s="225" t="s">
        <v>2193</v>
      </c>
      <c r="B3" s="228" t="s">
        <v>2191</v>
      </c>
      <c r="C3" s="226" t="s">
        <v>3097</v>
      </c>
      <c r="D3" s="227" t="s">
        <v>2192</v>
      </c>
      <c r="E3" s="538">
        <v>5</v>
      </c>
      <c r="F3" s="523">
        <v>53.08</v>
      </c>
      <c r="G3" s="846"/>
      <c r="H3" s="532">
        <f t="shared" si="0"/>
        <v>53.08</v>
      </c>
      <c r="I3" s="831"/>
      <c r="J3" s="810"/>
    </row>
    <row r="4" spans="1:10" ht="13.5" thickBot="1">
      <c r="A4" s="443" t="s">
        <v>2194</v>
      </c>
      <c r="B4" s="229" t="s">
        <v>2191</v>
      </c>
      <c r="C4" s="230" t="s">
        <v>3097</v>
      </c>
      <c r="D4" s="231" t="s">
        <v>2192</v>
      </c>
      <c r="E4" s="539">
        <v>9</v>
      </c>
      <c r="F4" s="524">
        <v>82.53</v>
      </c>
      <c r="G4" s="847"/>
      <c r="H4" s="533">
        <f t="shared" si="0"/>
        <v>82.53</v>
      </c>
      <c r="I4" s="830"/>
      <c r="J4" s="811"/>
    </row>
    <row r="5" spans="1:10" ht="13.5" thickBot="1">
      <c r="A5" s="319" t="s">
        <v>2195</v>
      </c>
      <c r="B5" s="441" t="s">
        <v>2196</v>
      </c>
      <c r="C5" s="441" t="s">
        <v>2197</v>
      </c>
      <c r="D5" s="440" t="s">
        <v>2198</v>
      </c>
      <c r="E5" s="550"/>
      <c r="F5" s="531">
        <v>90.56</v>
      </c>
      <c r="G5" s="555"/>
      <c r="H5" s="531">
        <f>F5</f>
        <v>90.56</v>
      </c>
      <c r="I5" s="551">
        <v>90.56</v>
      </c>
      <c r="J5" s="693">
        <f>I5*2600</f>
        <v>235456</v>
      </c>
    </row>
    <row r="6" spans="1:10" ht="12.75">
      <c r="A6" s="442" t="s">
        <v>2199</v>
      </c>
      <c r="B6" s="235" t="s">
        <v>2191</v>
      </c>
      <c r="C6" s="314" t="s">
        <v>3097</v>
      </c>
      <c r="D6" s="238" t="s">
        <v>2200</v>
      </c>
      <c r="E6" s="552">
        <v>5</v>
      </c>
      <c r="F6" s="526">
        <v>116.28</v>
      </c>
      <c r="G6" s="806">
        <v>1895</v>
      </c>
      <c r="H6" s="526">
        <f t="shared" si="0"/>
        <v>116.28</v>
      </c>
      <c r="I6" s="833">
        <f>SUM(H6:H8)</f>
        <v>521.78</v>
      </c>
      <c r="J6" s="814">
        <f aca="true" t="shared" si="1" ref="J6:J69">I6*2600</f>
        <v>1356628</v>
      </c>
    </row>
    <row r="7" spans="1:10" ht="12.75">
      <c r="A7" s="470" t="s">
        <v>2201</v>
      </c>
      <c r="B7" s="236" t="s">
        <v>2191</v>
      </c>
      <c r="C7" s="469" t="s">
        <v>3097</v>
      </c>
      <c r="D7" s="547" t="s">
        <v>2200</v>
      </c>
      <c r="E7" s="548">
        <v>6</v>
      </c>
      <c r="F7" s="529">
        <v>128.77</v>
      </c>
      <c r="G7" s="807"/>
      <c r="H7" s="529">
        <f t="shared" si="0"/>
        <v>128.77</v>
      </c>
      <c r="I7" s="836"/>
      <c r="J7" s="821">
        <f t="shared" si="1"/>
        <v>0</v>
      </c>
    </row>
    <row r="8" spans="1:10" ht="13.5" thickBot="1">
      <c r="A8" s="446" t="s">
        <v>2202</v>
      </c>
      <c r="B8" s="237" t="s">
        <v>2196</v>
      </c>
      <c r="C8" s="237" t="s">
        <v>2197</v>
      </c>
      <c r="D8" s="553" t="s">
        <v>555</v>
      </c>
      <c r="E8" s="554"/>
      <c r="F8" s="527">
        <v>276.73</v>
      </c>
      <c r="G8" s="808"/>
      <c r="H8" s="527">
        <f t="shared" si="0"/>
        <v>276.73</v>
      </c>
      <c r="I8" s="834"/>
      <c r="J8" s="815">
        <f t="shared" si="1"/>
        <v>0</v>
      </c>
    </row>
    <row r="9" spans="1:10" ht="12.75">
      <c r="A9" s="442" t="s">
        <v>2203</v>
      </c>
      <c r="B9" s="235" t="s">
        <v>2191</v>
      </c>
      <c r="C9" s="314" t="s">
        <v>3097</v>
      </c>
      <c r="D9" s="238" t="s">
        <v>2204</v>
      </c>
      <c r="E9" s="552">
        <v>1</v>
      </c>
      <c r="F9" s="526">
        <v>118.8</v>
      </c>
      <c r="G9" s="842">
        <v>1985</v>
      </c>
      <c r="H9" s="526">
        <f t="shared" si="0"/>
        <v>118.8</v>
      </c>
      <c r="I9" s="833">
        <f>SUM(H9:H11)</f>
        <v>374.01</v>
      </c>
      <c r="J9" s="814">
        <f>I9*2600</f>
        <v>972426</v>
      </c>
    </row>
    <row r="10" spans="1:10" ht="12.75">
      <c r="A10" s="470" t="s">
        <v>2205</v>
      </c>
      <c r="B10" s="236" t="s">
        <v>2191</v>
      </c>
      <c r="C10" s="469" t="s">
        <v>3097</v>
      </c>
      <c r="D10" s="239" t="s">
        <v>2204</v>
      </c>
      <c r="E10" s="546">
        <v>2</v>
      </c>
      <c r="F10" s="529">
        <v>123.11</v>
      </c>
      <c r="G10" s="843"/>
      <c r="H10" s="529">
        <f t="shared" si="0"/>
        <v>123.11</v>
      </c>
      <c r="I10" s="836"/>
      <c r="J10" s="821">
        <f t="shared" si="1"/>
        <v>0</v>
      </c>
    </row>
    <row r="11" spans="1:10" ht="13.5" thickBot="1">
      <c r="A11" s="446" t="s">
        <v>2206</v>
      </c>
      <c r="B11" s="237" t="s">
        <v>2196</v>
      </c>
      <c r="C11" s="237" t="s">
        <v>2197</v>
      </c>
      <c r="D11" s="240" t="s">
        <v>2204</v>
      </c>
      <c r="E11" s="571"/>
      <c r="F11" s="527">
        <v>132.1</v>
      </c>
      <c r="G11" s="844"/>
      <c r="H11" s="527">
        <f t="shared" si="0"/>
        <v>132.1</v>
      </c>
      <c r="I11" s="834"/>
      <c r="J11" s="815">
        <f t="shared" si="1"/>
        <v>0</v>
      </c>
    </row>
    <row r="12" spans="1:10" ht="12.75">
      <c r="A12" s="442" t="s">
        <v>2207</v>
      </c>
      <c r="B12" s="235" t="s">
        <v>2191</v>
      </c>
      <c r="C12" s="314" t="s">
        <v>3097</v>
      </c>
      <c r="D12" s="238" t="s">
        <v>2208</v>
      </c>
      <c r="E12" s="552">
        <v>1</v>
      </c>
      <c r="F12" s="526">
        <v>95.12</v>
      </c>
      <c r="G12" s="842">
        <v>1895</v>
      </c>
      <c r="H12" s="526">
        <f t="shared" si="0"/>
        <v>95.12</v>
      </c>
      <c r="I12" s="833">
        <f>SUM(H12:H14)</f>
        <v>297.74</v>
      </c>
      <c r="J12" s="814">
        <f t="shared" si="1"/>
        <v>774124</v>
      </c>
    </row>
    <row r="13" spans="1:10" ht="12.75">
      <c r="A13" s="470" t="s">
        <v>2209</v>
      </c>
      <c r="B13" s="236" t="s">
        <v>2191</v>
      </c>
      <c r="C13" s="469" t="s">
        <v>3097</v>
      </c>
      <c r="D13" s="239" t="s">
        <v>2208</v>
      </c>
      <c r="E13" s="546">
        <v>2</v>
      </c>
      <c r="F13" s="529">
        <v>97.42</v>
      </c>
      <c r="G13" s="843"/>
      <c r="H13" s="529">
        <f t="shared" si="0"/>
        <v>97.42</v>
      </c>
      <c r="I13" s="836"/>
      <c r="J13" s="821">
        <f t="shared" si="1"/>
        <v>0</v>
      </c>
    </row>
    <row r="14" spans="1:10" ht="13.5" thickBot="1">
      <c r="A14" s="446" t="s">
        <v>2210</v>
      </c>
      <c r="B14" s="237" t="s">
        <v>2196</v>
      </c>
      <c r="C14" s="237" t="s">
        <v>2197</v>
      </c>
      <c r="D14" s="240" t="s">
        <v>2208</v>
      </c>
      <c r="E14" s="571"/>
      <c r="F14" s="527">
        <v>105.2</v>
      </c>
      <c r="G14" s="844"/>
      <c r="H14" s="527">
        <f t="shared" si="0"/>
        <v>105.2</v>
      </c>
      <c r="I14" s="834"/>
      <c r="J14" s="815">
        <f t="shared" si="1"/>
        <v>0</v>
      </c>
    </row>
    <row r="15" spans="1:10" ht="13.5" thickBot="1">
      <c r="A15" s="319" t="s">
        <v>2211</v>
      </c>
      <c r="B15" s="441" t="s">
        <v>2196</v>
      </c>
      <c r="C15" s="441" t="s">
        <v>2197</v>
      </c>
      <c r="D15" s="440" t="s">
        <v>2212</v>
      </c>
      <c r="E15" s="572"/>
      <c r="F15" s="531">
        <v>30</v>
      </c>
      <c r="G15" s="555">
        <v>1899</v>
      </c>
      <c r="H15" s="531">
        <f t="shared" si="0"/>
        <v>30</v>
      </c>
      <c r="I15" s="573">
        <f>H15</f>
        <v>30</v>
      </c>
      <c r="J15" s="694">
        <f t="shared" si="1"/>
        <v>78000</v>
      </c>
    </row>
    <row r="16" spans="1:10" ht="12.75">
      <c r="A16" s="442" t="s">
        <v>2214</v>
      </c>
      <c r="B16" s="235" t="s">
        <v>2191</v>
      </c>
      <c r="C16" s="314" t="s">
        <v>3097</v>
      </c>
      <c r="D16" s="238" t="s">
        <v>2216</v>
      </c>
      <c r="E16" s="540" t="s">
        <v>2217</v>
      </c>
      <c r="F16" s="526">
        <v>59.17</v>
      </c>
      <c r="G16" s="806">
        <v>1895</v>
      </c>
      <c r="H16" s="526">
        <f t="shared" si="0"/>
        <v>59.17</v>
      </c>
      <c r="I16" s="829">
        <f>SUM(H16:H19)</f>
        <v>276.29</v>
      </c>
      <c r="J16" s="809">
        <f t="shared" si="1"/>
        <v>718354</v>
      </c>
    </row>
    <row r="17" spans="1:10" ht="12.75">
      <c r="A17" s="470" t="s">
        <v>2215</v>
      </c>
      <c r="B17" s="236" t="s">
        <v>2191</v>
      </c>
      <c r="C17" s="469" t="s">
        <v>3097</v>
      </c>
      <c r="D17" s="239" t="s">
        <v>2216</v>
      </c>
      <c r="E17" s="543" t="s">
        <v>2219</v>
      </c>
      <c r="F17" s="529">
        <v>63.42</v>
      </c>
      <c r="G17" s="807"/>
      <c r="H17" s="529">
        <f t="shared" si="0"/>
        <v>63.42</v>
      </c>
      <c r="I17" s="831"/>
      <c r="J17" s="810">
        <f t="shared" si="1"/>
        <v>0</v>
      </c>
    </row>
    <row r="18" spans="1:10" ht="12.75">
      <c r="A18" s="470" t="s">
        <v>2218</v>
      </c>
      <c r="B18" s="236" t="s">
        <v>2191</v>
      </c>
      <c r="C18" s="469" t="s">
        <v>3097</v>
      </c>
      <c r="D18" s="239" t="s">
        <v>2216</v>
      </c>
      <c r="E18" s="543" t="s">
        <v>2221</v>
      </c>
      <c r="F18" s="529">
        <v>64.44</v>
      </c>
      <c r="G18" s="807"/>
      <c r="H18" s="529">
        <f t="shared" si="0"/>
        <v>64.44</v>
      </c>
      <c r="I18" s="831"/>
      <c r="J18" s="810">
        <f t="shared" si="1"/>
        <v>0</v>
      </c>
    </row>
    <row r="19" spans="1:10" ht="13.5" thickBot="1">
      <c r="A19" s="446" t="s">
        <v>2220</v>
      </c>
      <c r="B19" s="237" t="s">
        <v>2191</v>
      </c>
      <c r="C19" s="574" t="s">
        <v>3097</v>
      </c>
      <c r="D19" s="240" t="s">
        <v>2216</v>
      </c>
      <c r="E19" s="541" t="s">
        <v>2223</v>
      </c>
      <c r="F19" s="527">
        <v>89.26</v>
      </c>
      <c r="G19" s="808"/>
      <c r="H19" s="527">
        <f t="shared" si="0"/>
        <v>89.26</v>
      </c>
      <c r="I19" s="830"/>
      <c r="J19" s="811">
        <f t="shared" si="1"/>
        <v>0</v>
      </c>
    </row>
    <row r="20" spans="1:10" ht="12.75">
      <c r="A20" s="442" t="s">
        <v>2222</v>
      </c>
      <c r="B20" s="235" t="s">
        <v>2191</v>
      </c>
      <c r="C20" s="314" t="s">
        <v>3097</v>
      </c>
      <c r="D20" s="238" t="s">
        <v>2225</v>
      </c>
      <c r="E20" s="540" t="s">
        <v>2226</v>
      </c>
      <c r="F20" s="526">
        <v>69.53</v>
      </c>
      <c r="G20" s="806">
        <v>1895</v>
      </c>
      <c r="H20" s="526">
        <f t="shared" si="0"/>
        <v>69.53</v>
      </c>
      <c r="I20" s="833">
        <f>SUM(H20:H31)</f>
        <v>684.1399999999999</v>
      </c>
      <c r="J20" s="814">
        <f t="shared" si="1"/>
        <v>1778763.9999999998</v>
      </c>
    </row>
    <row r="21" spans="1:10" ht="12.75">
      <c r="A21" s="470" t="s">
        <v>2224</v>
      </c>
      <c r="B21" s="236" t="s">
        <v>2191</v>
      </c>
      <c r="C21" s="469" t="s">
        <v>3097</v>
      </c>
      <c r="D21" s="239" t="s">
        <v>2225</v>
      </c>
      <c r="E21" s="543" t="s">
        <v>2228</v>
      </c>
      <c r="F21" s="529">
        <v>58.55</v>
      </c>
      <c r="G21" s="807"/>
      <c r="H21" s="529">
        <f t="shared" si="0"/>
        <v>58.55</v>
      </c>
      <c r="I21" s="836"/>
      <c r="J21" s="821">
        <f t="shared" si="1"/>
        <v>0</v>
      </c>
    </row>
    <row r="22" spans="1:10" ht="12.75">
      <c r="A22" s="470" t="s">
        <v>2227</v>
      </c>
      <c r="B22" s="236" t="s">
        <v>2191</v>
      </c>
      <c r="C22" s="469" t="s">
        <v>3097</v>
      </c>
      <c r="D22" s="239" t="s">
        <v>2225</v>
      </c>
      <c r="E22" s="543" t="s">
        <v>2230</v>
      </c>
      <c r="F22" s="529">
        <v>30.9</v>
      </c>
      <c r="G22" s="807"/>
      <c r="H22" s="529">
        <f t="shared" si="0"/>
        <v>30.9</v>
      </c>
      <c r="I22" s="836"/>
      <c r="J22" s="821">
        <f t="shared" si="1"/>
        <v>0</v>
      </c>
    </row>
    <row r="23" spans="1:10" ht="12.75">
      <c r="A23" s="470" t="s">
        <v>2229</v>
      </c>
      <c r="B23" s="236" t="s">
        <v>2191</v>
      </c>
      <c r="C23" s="469" t="s">
        <v>3097</v>
      </c>
      <c r="D23" s="239" t="s">
        <v>2225</v>
      </c>
      <c r="E23" s="543" t="s">
        <v>2232</v>
      </c>
      <c r="F23" s="529">
        <v>42.91</v>
      </c>
      <c r="G23" s="807"/>
      <c r="H23" s="529">
        <f t="shared" si="0"/>
        <v>42.91</v>
      </c>
      <c r="I23" s="836"/>
      <c r="J23" s="821">
        <f t="shared" si="1"/>
        <v>0</v>
      </c>
    </row>
    <row r="24" spans="1:10" ht="12.75">
      <c r="A24" s="470" t="s">
        <v>2231</v>
      </c>
      <c r="B24" s="236" t="s">
        <v>2191</v>
      </c>
      <c r="C24" s="469" t="s">
        <v>3097</v>
      </c>
      <c r="D24" s="239" t="s">
        <v>2225</v>
      </c>
      <c r="E24" s="543" t="s">
        <v>2234</v>
      </c>
      <c r="F24" s="529">
        <v>29.6</v>
      </c>
      <c r="G24" s="807"/>
      <c r="H24" s="529">
        <f t="shared" si="0"/>
        <v>29.6</v>
      </c>
      <c r="I24" s="836"/>
      <c r="J24" s="821">
        <f t="shared" si="1"/>
        <v>0</v>
      </c>
    </row>
    <row r="25" spans="1:10" ht="12.75">
      <c r="A25" s="470" t="s">
        <v>2233</v>
      </c>
      <c r="B25" s="236" t="s">
        <v>2191</v>
      </c>
      <c r="C25" s="469" t="s">
        <v>3097</v>
      </c>
      <c r="D25" s="239" t="s">
        <v>2225</v>
      </c>
      <c r="E25" s="543" t="s">
        <v>2236</v>
      </c>
      <c r="F25" s="529">
        <v>35.81</v>
      </c>
      <c r="G25" s="807"/>
      <c r="H25" s="529">
        <f t="shared" si="0"/>
        <v>35.81</v>
      </c>
      <c r="I25" s="836"/>
      <c r="J25" s="821">
        <f t="shared" si="1"/>
        <v>0</v>
      </c>
    </row>
    <row r="26" spans="1:10" ht="12.75">
      <c r="A26" s="470" t="s">
        <v>2235</v>
      </c>
      <c r="B26" s="236" t="s">
        <v>2191</v>
      </c>
      <c r="C26" s="469" t="s">
        <v>3097</v>
      </c>
      <c r="D26" s="239" t="s">
        <v>2225</v>
      </c>
      <c r="E26" s="543" t="s">
        <v>2238</v>
      </c>
      <c r="F26" s="529">
        <v>33.61</v>
      </c>
      <c r="G26" s="807"/>
      <c r="H26" s="529">
        <f t="shared" si="0"/>
        <v>33.61</v>
      </c>
      <c r="I26" s="836"/>
      <c r="J26" s="821">
        <f t="shared" si="1"/>
        <v>0</v>
      </c>
    </row>
    <row r="27" spans="1:10" ht="12.75">
      <c r="A27" s="470" t="s">
        <v>2237</v>
      </c>
      <c r="B27" s="236" t="s">
        <v>2191</v>
      </c>
      <c r="C27" s="469" t="s">
        <v>3097</v>
      </c>
      <c r="D27" s="239" t="s">
        <v>2225</v>
      </c>
      <c r="E27" s="543" t="s">
        <v>2240</v>
      </c>
      <c r="F27" s="529">
        <v>55.06</v>
      </c>
      <c r="G27" s="807"/>
      <c r="H27" s="529">
        <f t="shared" si="0"/>
        <v>55.06</v>
      </c>
      <c r="I27" s="836"/>
      <c r="J27" s="821">
        <f t="shared" si="1"/>
        <v>0</v>
      </c>
    </row>
    <row r="28" spans="1:10" ht="12.75">
      <c r="A28" s="470" t="s">
        <v>2239</v>
      </c>
      <c r="B28" s="236" t="s">
        <v>2191</v>
      </c>
      <c r="C28" s="469" t="s">
        <v>3097</v>
      </c>
      <c r="D28" s="239" t="s">
        <v>2225</v>
      </c>
      <c r="E28" s="543" t="s">
        <v>2242</v>
      </c>
      <c r="F28" s="529">
        <v>59.22</v>
      </c>
      <c r="G28" s="807"/>
      <c r="H28" s="529">
        <f t="shared" si="0"/>
        <v>59.22</v>
      </c>
      <c r="I28" s="836"/>
      <c r="J28" s="821">
        <f t="shared" si="1"/>
        <v>0</v>
      </c>
    </row>
    <row r="29" spans="1:10" ht="12.75">
      <c r="A29" s="470" t="s">
        <v>2241</v>
      </c>
      <c r="B29" s="236" t="s">
        <v>2191</v>
      </c>
      <c r="C29" s="469" t="s">
        <v>3097</v>
      </c>
      <c r="D29" s="239" t="s">
        <v>2225</v>
      </c>
      <c r="E29" s="543" t="s">
        <v>2244</v>
      </c>
      <c r="F29" s="529">
        <v>33.66</v>
      </c>
      <c r="G29" s="807"/>
      <c r="H29" s="529">
        <f t="shared" si="0"/>
        <v>33.66</v>
      </c>
      <c r="I29" s="836"/>
      <c r="J29" s="821">
        <f t="shared" si="1"/>
        <v>0</v>
      </c>
    </row>
    <row r="30" spans="1:10" ht="12.75">
      <c r="A30" s="470" t="s">
        <v>2243</v>
      </c>
      <c r="B30" s="236" t="s">
        <v>2191</v>
      </c>
      <c r="C30" s="469" t="s">
        <v>3097</v>
      </c>
      <c r="D30" s="239" t="s">
        <v>2225</v>
      </c>
      <c r="E30" s="543" t="s">
        <v>2246</v>
      </c>
      <c r="F30" s="529">
        <v>26.47</v>
      </c>
      <c r="G30" s="807"/>
      <c r="H30" s="529">
        <f t="shared" si="0"/>
        <v>26.47</v>
      </c>
      <c r="I30" s="836"/>
      <c r="J30" s="821">
        <f t="shared" si="1"/>
        <v>0</v>
      </c>
    </row>
    <row r="31" spans="1:10" ht="13.5" thickBot="1">
      <c r="A31" s="446" t="s">
        <v>2245</v>
      </c>
      <c r="B31" s="237" t="s">
        <v>2196</v>
      </c>
      <c r="C31" s="237" t="s">
        <v>2197</v>
      </c>
      <c r="D31" s="240" t="s">
        <v>2225</v>
      </c>
      <c r="E31" s="541"/>
      <c r="F31" s="527">
        <v>208.82</v>
      </c>
      <c r="G31" s="808"/>
      <c r="H31" s="527">
        <f t="shared" si="0"/>
        <v>208.82</v>
      </c>
      <c r="I31" s="834"/>
      <c r="J31" s="815">
        <f t="shared" si="1"/>
        <v>0</v>
      </c>
    </row>
    <row r="32" spans="1:10" ht="13.5" thickBot="1">
      <c r="A32" s="319" t="s">
        <v>2247</v>
      </c>
      <c r="B32" s="441" t="s">
        <v>2191</v>
      </c>
      <c r="C32" s="575" t="s">
        <v>3097</v>
      </c>
      <c r="D32" s="576" t="s">
        <v>2250</v>
      </c>
      <c r="E32" s="577">
        <v>1</v>
      </c>
      <c r="F32" s="531">
        <v>89.51</v>
      </c>
      <c r="G32" s="555">
        <v>1927</v>
      </c>
      <c r="H32" s="531">
        <f t="shared" si="0"/>
        <v>89.51</v>
      </c>
      <c r="I32" s="551">
        <f>SUM(H32)</f>
        <v>89.51</v>
      </c>
      <c r="J32" s="693">
        <f t="shared" si="1"/>
        <v>232726</v>
      </c>
    </row>
    <row r="33" spans="1:10" ht="12.75">
      <c r="A33" s="442" t="s">
        <v>2248</v>
      </c>
      <c r="B33" s="235" t="s">
        <v>2191</v>
      </c>
      <c r="C33" s="314" t="s">
        <v>3097</v>
      </c>
      <c r="D33" s="238" t="s">
        <v>2252</v>
      </c>
      <c r="E33" s="540">
        <v>3</v>
      </c>
      <c r="F33" s="526">
        <v>76.23</v>
      </c>
      <c r="G33" s="806">
        <v>1927</v>
      </c>
      <c r="H33" s="526">
        <f t="shared" si="0"/>
        <v>76.23</v>
      </c>
      <c r="I33" s="833">
        <f>SUM(H33:H36)</f>
        <v>296.56</v>
      </c>
      <c r="J33" s="814">
        <f t="shared" si="1"/>
        <v>771056</v>
      </c>
    </row>
    <row r="34" spans="1:10" ht="12.75">
      <c r="A34" s="470" t="s">
        <v>2249</v>
      </c>
      <c r="B34" s="236" t="s">
        <v>2191</v>
      </c>
      <c r="C34" s="469" t="s">
        <v>3097</v>
      </c>
      <c r="D34" s="239" t="s">
        <v>2252</v>
      </c>
      <c r="E34" s="543">
        <v>4</v>
      </c>
      <c r="F34" s="529">
        <v>46.28</v>
      </c>
      <c r="G34" s="807"/>
      <c r="H34" s="529">
        <f t="shared" si="0"/>
        <v>46.28</v>
      </c>
      <c r="I34" s="836"/>
      <c r="J34" s="821">
        <f t="shared" si="1"/>
        <v>0</v>
      </c>
    </row>
    <row r="35" spans="1:10" ht="12.75">
      <c r="A35" s="470" t="s">
        <v>2251</v>
      </c>
      <c r="B35" s="236" t="s">
        <v>2191</v>
      </c>
      <c r="C35" s="469" t="s">
        <v>3097</v>
      </c>
      <c r="D35" s="239" t="s">
        <v>2252</v>
      </c>
      <c r="E35" s="543" t="s">
        <v>2213</v>
      </c>
      <c r="F35" s="529">
        <v>33.39</v>
      </c>
      <c r="G35" s="807"/>
      <c r="H35" s="529">
        <f t="shared" si="0"/>
        <v>33.39</v>
      </c>
      <c r="I35" s="836"/>
      <c r="J35" s="821">
        <f t="shared" si="1"/>
        <v>0</v>
      </c>
    </row>
    <row r="36" spans="1:10" ht="13.5" thickBot="1">
      <c r="A36" s="446" t="s">
        <v>693</v>
      </c>
      <c r="B36" s="237" t="s">
        <v>2196</v>
      </c>
      <c r="C36" s="237" t="s">
        <v>2197</v>
      </c>
      <c r="D36" s="240" t="s">
        <v>696</v>
      </c>
      <c r="E36" s="541"/>
      <c r="F36" s="527">
        <v>140.66</v>
      </c>
      <c r="G36" s="808"/>
      <c r="H36" s="527">
        <f t="shared" si="0"/>
        <v>140.66</v>
      </c>
      <c r="I36" s="834"/>
      <c r="J36" s="815">
        <f t="shared" si="1"/>
        <v>0</v>
      </c>
    </row>
    <row r="37" spans="1:10" ht="12.75">
      <c r="A37" s="442" t="s">
        <v>694</v>
      </c>
      <c r="B37" s="235" t="s">
        <v>2191</v>
      </c>
      <c r="C37" s="314" t="s">
        <v>3097</v>
      </c>
      <c r="D37" s="238" t="s">
        <v>698</v>
      </c>
      <c r="E37" s="540">
        <v>3</v>
      </c>
      <c r="F37" s="526">
        <v>101.8</v>
      </c>
      <c r="G37" s="806">
        <v>1927</v>
      </c>
      <c r="H37" s="526">
        <f t="shared" si="0"/>
        <v>101.8</v>
      </c>
      <c r="I37" s="833">
        <f>H38+H37</f>
        <v>279.8</v>
      </c>
      <c r="J37" s="814">
        <f t="shared" si="1"/>
        <v>727480</v>
      </c>
    </row>
    <row r="38" spans="1:10" ht="13.5" thickBot="1">
      <c r="A38" s="446" t="s">
        <v>695</v>
      </c>
      <c r="B38" s="237" t="s">
        <v>2196</v>
      </c>
      <c r="C38" s="237" t="s">
        <v>2197</v>
      </c>
      <c r="D38" s="240" t="s">
        <v>700</v>
      </c>
      <c r="E38" s="541"/>
      <c r="F38" s="527">
        <v>178</v>
      </c>
      <c r="G38" s="808"/>
      <c r="H38" s="527">
        <f>F38</f>
        <v>178</v>
      </c>
      <c r="I38" s="835"/>
      <c r="J38" s="822">
        <f t="shared" si="1"/>
        <v>0</v>
      </c>
    </row>
    <row r="39" spans="1:10" ht="12.75">
      <c r="A39" s="442" t="s">
        <v>697</v>
      </c>
      <c r="B39" s="235" t="s">
        <v>2191</v>
      </c>
      <c r="C39" s="314" t="s">
        <v>3097</v>
      </c>
      <c r="D39" s="238" t="s">
        <v>703</v>
      </c>
      <c r="E39" s="540" t="s">
        <v>704</v>
      </c>
      <c r="F39" s="526">
        <v>54.74</v>
      </c>
      <c r="G39" s="558"/>
      <c r="H39" s="526">
        <f t="shared" si="0"/>
        <v>54.74</v>
      </c>
      <c r="I39" s="833">
        <f>H39+H40</f>
        <v>109.23</v>
      </c>
      <c r="J39" s="814">
        <f t="shared" si="1"/>
        <v>283998</v>
      </c>
    </row>
    <row r="40" spans="1:10" ht="13.5" thickBot="1">
      <c r="A40" s="446" t="s">
        <v>699</v>
      </c>
      <c r="B40" s="237" t="s">
        <v>2191</v>
      </c>
      <c r="C40" s="574" t="s">
        <v>3097</v>
      </c>
      <c r="D40" s="240" t="s">
        <v>703</v>
      </c>
      <c r="E40" s="541" t="s">
        <v>706</v>
      </c>
      <c r="F40" s="527">
        <v>54.49</v>
      </c>
      <c r="G40" s="559"/>
      <c r="H40" s="527">
        <f t="shared" si="0"/>
        <v>54.49</v>
      </c>
      <c r="I40" s="835"/>
      <c r="J40" s="822">
        <f t="shared" si="1"/>
        <v>0</v>
      </c>
    </row>
    <row r="41" spans="1:10" ht="12.75">
      <c r="A41" s="442" t="s">
        <v>701</v>
      </c>
      <c r="B41" s="235" t="s">
        <v>2191</v>
      </c>
      <c r="C41" s="314" t="s">
        <v>3097</v>
      </c>
      <c r="D41" s="238" t="s">
        <v>708</v>
      </c>
      <c r="E41" s="540">
        <v>17</v>
      </c>
      <c r="F41" s="526">
        <v>33.7</v>
      </c>
      <c r="G41" s="806">
        <v>1965</v>
      </c>
      <c r="H41" s="526">
        <f t="shared" si="0"/>
        <v>33.7</v>
      </c>
      <c r="I41" s="829">
        <f>SUM(H41:H44)</f>
        <v>126.44</v>
      </c>
      <c r="J41" s="809">
        <f t="shared" si="1"/>
        <v>328744</v>
      </c>
    </row>
    <row r="42" spans="1:10" ht="12.75">
      <c r="A42" s="470" t="s">
        <v>702</v>
      </c>
      <c r="B42" s="236" t="s">
        <v>2191</v>
      </c>
      <c r="C42" s="469" t="s">
        <v>3097</v>
      </c>
      <c r="D42" s="239" t="s">
        <v>708</v>
      </c>
      <c r="E42" s="543">
        <v>2</v>
      </c>
      <c r="F42" s="529">
        <v>33.9</v>
      </c>
      <c r="G42" s="807"/>
      <c r="H42" s="529">
        <f t="shared" si="0"/>
        <v>33.9</v>
      </c>
      <c r="I42" s="831"/>
      <c r="J42" s="810">
        <f t="shared" si="1"/>
        <v>0</v>
      </c>
    </row>
    <row r="43" spans="1:10" ht="12.75">
      <c r="A43" s="470" t="s">
        <v>705</v>
      </c>
      <c r="B43" s="236" t="s">
        <v>2191</v>
      </c>
      <c r="C43" s="469" t="s">
        <v>3097</v>
      </c>
      <c r="D43" s="239" t="s">
        <v>708</v>
      </c>
      <c r="E43" s="543">
        <v>20</v>
      </c>
      <c r="F43" s="529">
        <v>24.94</v>
      </c>
      <c r="G43" s="807"/>
      <c r="H43" s="529">
        <f t="shared" si="0"/>
        <v>24.94</v>
      </c>
      <c r="I43" s="831"/>
      <c r="J43" s="810">
        <f t="shared" si="1"/>
        <v>0</v>
      </c>
    </row>
    <row r="44" spans="1:10" ht="13.5" thickBot="1">
      <c r="A44" s="446" t="s">
        <v>707</v>
      </c>
      <c r="B44" s="237" t="s">
        <v>2191</v>
      </c>
      <c r="C44" s="574" t="s">
        <v>3097</v>
      </c>
      <c r="D44" s="240" t="s">
        <v>708</v>
      </c>
      <c r="E44" s="541">
        <v>9</v>
      </c>
      <c r="F44" s="527">
        <v>33.9</v>
      </c>
      <c r="G44" s="808"/>
      <c r="H44" s="527">
        <f t="shared" si="0"/>
        <v>33.9</v>
      </c>
      <c r="I44" s="830"/>
      <c r="J44" s="811">
        <f t="shared" si="1"/>
        <v>0</v>
      </c>
    </row>
    <row r="45" spans="1:10" ht="12.75">
      <c r="A45" s="442" t="s">
        <v>709</v>
      </c>
      <c r="B45" s="235" t="s">
        <v>2191</v>
      </c>
      <c r="C45" s="314" t="s">
        <v>3097</v>
      </c>
      <c r="D45" s="238" t="s">
        <v>713</v>
      </c>
      <c r="E45" s="540" t="s">
        <v>714</v>
      </c>
      <c r="F45" s="526">
        <v>56.22</v>
      </c>
      <c r="G45" s="806">
        <v>1959</v>
      </c>
      <c r="H45" s="526">
        <f t="shared" si="0"/>
        <v>56.22</v>
      </c>
      <c r="I45" s="829">
        <f>SUM(H45:H50)</f>
        <v>320.15999999999997</v>
      </c>
      <c r="J45" s="809">
        <f t="shared" si="1"/>
        <v>832415.9999999999</v>
      </c>
    </row>
    <row r="46" spans="1:10" ht="12.75">
      <c r="A46" s="470" t="s">
        <v>710</v>
      </c>
      <c r="B46" s="236" t="s">
        <v>2191</v>
      </c>
      <c r="C46" s="469" t="s">
        <v>3097</v>
      </c>
      <c r="D46" s="239" t="s">
        <v>713</v>
      </c>
      <c r="E46" s="543" t="s">
        <v>716</v>
      </c>
      <c r="F46" s="529">
        <v>58.68</v>
      </c>
      <c r="G46" s="807"/>
      <c r="H46" s="529">
        <f t="shared" si="0"/>
        <v>58.68</v>
      </c>
      <c r="I46" s="831"/>
      <c r="J46" s="810">
        <f t="shared" si="1"/>
        <v>0</v>
      </c>
    </row>
    <row r="47" spans="1:10" ht="12.75">
      <c r="A47" s="470" t="s">
        <v>711</v>
      </c>
      <c r="B47" s="236" t="s">
        <v>2191</v>
      </c>
      <c r="C47" s="469" t="s">
        <v>3097</v>
      </c>
      <c r="D47" s="239" t="s">
        <v>713</v>
      </c>
      <c r="E47" s="543" t="s">
        <v>718</v>
      </c>
      <c r="F47" s="529">
        <v>51.14</v>
      </c>
      <c r="G47" s="807"/>
      <c r="H47" s="529">
        <f t="shared" si="0"/>
        <v>51.14</v>
      </c>
      <c r="I47" s="831"/>
      <c r="J47" s="810">
        <f t="shared" si="1"/>
        <v>0</v>
      </c>
    </row>
    <row r="48" spans="1:10" ht="12.75">
      <c r="A48" s="470" t="s">
        <v>712</v>
      </c>
      <c r="B48" s="236" t="s">
        <v>2191</v>
      </c>
      <c r="C48" s="469" t="s">
        <v>3097</v>
      </c>
      <c r="D48" s="239" t="s">
        <v>713</v>
      </c>
      <c r="E48" s="543" t="s">
        <v>720</v>
      </c>
      <c r="F48" s="529">
        <v>51.14</v>
      </c>
      <c r="G48" s="807"/>
      <c r="H48" s="529">
        <f t="shared" si="0"/>
        <v>51.14</v>
      </c>
      <c r="I48" s="831"/>
      <c r="J48" s="810">
        <f t="shared" si="1"/>
        <v>0</v>
      </c>
    </row>
    <row r="49" spans="1:10" ht="12.75">
      <c r="A49" s="470" t="s">
        <v>715</v>
      </c>
      <c r="B49" s="236" t="s">
        <v>2191</v>
      </c>
      <c r="C49" s="469" t="s">
        <v>3097</v>
      </c>
      <c r="D49" s="239" t="s">
        <v>713</v>
      </c>
      <c r="E49" s="543" t="s">
        <v>722</v>
      </c>
      <c r="F49" s="529">
        <v>51.14</v>
      </c>
      <c r="G49" s="807"/>
      <c r="H49" s="529">
        <f t="shared" si="0"/>
        <v>51.14</v>
      </c>
      <c r="I49" s="831"/>
      <c r="J49" s="810">
        <f t="shared" si="1"/>
        <v>0</v>
      </c>
    </row>
    <row r="50" spans="1:10" ht="13.5" thickBot="1">
      <c r="A50" s="446" t="s">
        <v>717</v>
      </c>
      <c r="B50" s="237" t="s">
        <v>2191</v>
      </c>
      <c r="C50" s="574" t="s">
        <v>3097</v>
      </c>
      <c r="D50" s="240" t="s">
        <v>713</v>
      </c>
      <c r="E50" s="541" t="s">
        <v>724</v>
      </c>
      <c r="F50" s="527">
        <v>51.84</v>
      </c>
      <c r="G50" s="808"/>
      <c r="H50" s="527">
        <f t="shared" si="0"/>
        <v>51.84</v>
      </c>
      <c r="I50" s="830"/>
      <c r="J50" s="811">
        <f t="shared" si="1"/>
        <v>0</v>
      </c>
    </row>
    <row r="51" spans="1:10" ht="12.75">
      <c r="A51" s="442" t="s">
        <v>719</v>
      </c>
      <c r="B51" s="235" t="s">
        <v>2191</v>
      </c>
      <c r="C51" s="314" t="s">
        <v>3097</v>
      </c>
      <c r="D51" s="238" t="s">
        <v>726</v>
      </c>
      <c r="E51" s="540" t="s">
        <v>727</v>
      </c>
      <c r="F51" s="526">
        <v>47.52</v>
      </c>
      <c r="G51" s="806">
        <v>1959</v>
      </c>
      <c r="H51" s="526">
        <f t="shared" si="0"/>
        <v>47.52</v>
      </c>
      <c r="I51" s="829">
        <f>SUM(H51:H53)</f>
        <v>150</v>
      </c>
      <c r="J51" s="809">
        <f t="shared" si="1"/>
        <v>390000</v>
      </c>
    </row>
    <row r="52" spans="1:10" ht="12.75">
      <c r="A52" s="470" t="s">
        <v>721</v>
      </c>
      <c r="B52" s="236" t="s">
        <v>2191</v>
      </c>
      <c r="C52" s="469" t="s">
        <v>3097</v>
      </c>
      <c r="D52" s="239" t="s">
        <v>726</v>
      </c>
      <c r="E52" s="543" t="s">
        <v>729</v>
      </c>
      <c r="F52" s="529">
        <v>64.74</v>
      </c>
      <c r="G52" s="807"/>
      <c r="H52" s="529">
        <f t="shared" si="0"/>
        <v>64.74</v>
      </c>
      <c r="I52" s="831"/>
      <c r="J52" s="810">
        <f t="shared" si="1"/>
        <v>0</v>
      </c>
    </row>
    <row r="53" spans="1:10" ht="13.5" thickBot="1">
      <c r="A53" s="446" t="s">
        <v>723</v>
      </c>
      <c r="B53" s="237" t="s">
        <v>2191</v>
      </c>
      <c r="C53" s="574" t="s">
        <v>3097</v>
      </c>
      <c r="D53" s="240" t="s">
        <v>726</v>
      </c>
      <c r="E53" s="541" t="s">
        <v>732</v>
      </c>
      <c r="F53" s="527">
        <v>37.74</v>
      </c>
      <c r="G53" s="808"/>
      <c r="H53" s="527">
        <f t="shared" si="0"/>
        <v>37.74</v>
      </c>
      <c r="I53" s="830"/>
      <c r="J53" s="811">
        <f t="shared" si="1"/>
        <v>0</v>
      </c>
    </row>
    <row r="54" spans="1:10" ht="12.75">
      <c r="A54" s="442" t="s">
        <v>725</v>
      </c>
      <c r="B54" s="235" t="s">
        <v>2191</v>
      </c>
      <c r="C54" s="314" t="s">
        <v>3097</v>
      </c>
      <c r="D54" s="238" t="s">
        <v>734</v>
      </c>
      <c r="E54" s="540" t="s">
        <v>735</v>
      </c>
      <c r="F54" s="526">
        <v>43.88</v>
      </c>
      <c r="G54" s="806">
        <v>1895</v>
      </c>
      <c r="H54" s="526">
        <f>F54</f>
        <v>43.88</v>
      </c>
      <c r="I54" s="829">
        <f>SUM(H54:H55)</f>
        <v>69.58</v>
      </c>
      <c r="J54" s="809">
        <f t="shared" si="1"/>
        <v>180908</v>
      </c>
    </row>
    <row r="55" spans="1:10" ht="13.5" thickBot="1">
      <c r="A55" s="446" t="s">
        <v>728</v>
      </c>
      <c r="B55" s="237" t="s">
        <v>2191</v>
      </c>
      <c r="C55" s="237" t="s">
        <v>2197</v>
      </c>
      <c r="D55" s="240" t="s">
        <v>734</v>
      </c>
      <c r="E55" s="541"/>
      <c r="F55" s="527">
        <v>25.7</v>
      </c>
      <c r="G55" s="808"/>
      <c r="H55" s="527">
        <f t="shared" si="0"/>
        <v>25.7</v>
      </c>
      <c r="I55" s="830"/>
      <c r="J55" s="811">
        <f t="shared" si="1"/>
        <v>0</v>
      </c>
    </row>
    <row r="56" spans="1:10" ht="12.75">
      <c r="A56" s="442" t="s">
        <v>730</v>
      </c>
      <c r="B56" s="235" t="s">
        <v>2191</v>
      </c>
      <c r="C56" s="314" t="s">
        <v>3097</v>
      </c>
      <c r="D56" s="238" t="s">
        <v>899</v>
      </c>
      <c r="E56" s="540">
        <v>1</v>
      </c>
      <c r="F56" s="526">
        <v>74.56</v>
      </c>
      <c r="G56" s="806">
        <v>1895</v>
      </c>
      <c r="H56" s="526">
        <f t="shared" si="0"/>
        <v>74.56</v>
      </c>
      <c r="I56" s="829">
        <f>SUM(H56:H63)</f>
        <v>456.07</v>
      </c>
      <c r="J56" s="809">
        <f t="shared" si="1"/>
        <v>1185782</v>
      </c>
    </row>
    <row r="57" spans="1:10" ht="12.75">
      <c r="A57" s="470" t="s">
        <v>731</v>
      </c>
      <c r="B57" s="236" t="s">
        <v>2191</v>
      </c>
      <c r="C57" s="469" t="s">
        <v>3097</v>
      </c>
      <c r="D57" s="239" t="s">
        <v>899</v>
      </c>
      <c r="E57" s="543">
        <v>10</v>
      </c>
      <c r="F57" s="529">
        <v>73.32</v>
      </c>
      <c r="G57" s="807"/>
      <c r="H57" s="529">
        <f t="shared" si="0"/>
        <v>73.32</v>
      </c>
      <c r="I57" s="831"/>
      <c r="J57" s="810">
        <f t="shared" si="1"/>
        <v>0</v>
      </c>
    </row>
    <row r="58" spans="1:10" ht="12.75">
      <c r="A58" s="470" t="s">
        <v>733</v>
      </c>
      <c r="B58" s="236" t="s">
        <v>2191</v>
      </c>
      <c r="C58" s="469" t="s">
        <v>3097</v>
      </c>
      <c r="D58" s="239" t="s">
        <v>899</v>
      </c>
      <c r="E58" s="543">
        <v>12</v>
      </c>
      <c r="F58" s="529">
        <v>54.65</v>
      </c>
      <c r="G58" s="807"/>
      <c r="H58" s="529">
        <f t="shared" si="0"/>
        <v>54.65</v>
      </c>
      <c r="I58" s="831"/>
      <c r="J58" s="810">
        <f t="shared" si="1"/>
        <v>0</v>
      </c>
    </row>
    <row r="59" spans="1:10" ht="12.75">
      <c r="A59" s="470" t="s">
        <v>736</v>
      </c>
      <c r="B59" s="236" t="s">
        <v>2191</v>
      </c>
      <c r="C59" s="469" t="s">
        <v>3097</v>
      </c>
      <c r="D59" s="239" t="s">
        <v>899</v>
      </c>
      <c r="E59" s="543">
        <v>13</v>
      </c>
      <c r="F59" s="529">
        <v>49.75</v>
      </c>
      <c r="G59" s="807"/>
      <c r="H59" s="529">
        <f t="shared" si="0"/>
        <v>49.75</v>
      </c>
      <c r="I59" s="831"/>
      <c r="J59" s="810">
        <f t="shared" si="1"/>
        <v>0</v>
      </c>
    </row>
    <row r="60" spans="1:10" ht="12.75">
      <c r="A60" s="470" t="s">
        <v>898</v>
      </c>
      <c r="B60" s="236" t="s">
        <v>2191</v>
      </c>
      <c r="C60" s="469" t="s">
        <v>3097</v>
      </c>
      <c r="D60" s="239" t="s">
        <v>899</v>
      </c>
      <c r="E60" s="543">
        <v>14</v>
      </c>
      <c r="F60" s="529">
        <v>54.65</v>
      </c>
      <c r="G60" s="807"/>
      <c r="H60" s="529">
        <f t="shared" si="0"/>
        <v>54.65</v>
      </c>
      <c r="I60" s="831"/>
      <c r="J60" s="810">
        <f t="shared" si="1"/>
        <v>0</v>
      </c>
    </row>
    <row r="61" spans="1:10" ht="12.75">
      <c r="A61" s="470" t="s">
        <v>900</v>
      </c>
      <c r="B61" s="236" t="s">
        <v>2191</v>
      </c>
      <c r="C61" s="469" t="s">
        <v>3097</v>
      </c>
      <c r="D61" s="239" t="s">
        <v>899</v>
      </c>
      <c r="E61" s="543">
        <v>18</v>
      </c>
      <c r="F61" s="529">
        <v>52.82</v>
      </c>
      <c r="G61" s="807"/>
      <c r="H61" s="529">
        <f t="shared" si="0"/>
        <v>52.82</v>
      </c>
      <c r="I61" s="831"/>
      <c r="J61" s="810">
        <f t="shared" si="1"/>
        <v>0</v>
      </c>
    </row>
    <row r="62" spans="1:10" ht="12.75">
      <c r="A62" s="470" t="s">
        <v>901</v>
      </c>
      <c r="B62" s="236" t="s">
        <v>2191</v>
      </c>
      <c r="C62" s="469" t="s">
        <v>3097</v>
      </c>
      <c r="D62" s="239" t="s">
        <v>899</v>
      </c>
      <c r="E62" s="543">
        <v>2</v>
      </c>
      <c r="F62" s="529">
        <v>30.82</v>
      </c>
      <c r="G62" s="807"/>
      <c r="H62" s="529">
        <f t="shared" si="0"/>
        <v>30.82</v>
      </c>
      <c r="I62" s="831"/>
      <c r="J62" s="810">
        <f t="shared" si="1"/>
        <v>0</v>
      </c>
    </row>
    <row r="63" spans="1:10" ht="13.5" thickBot="1">
      <c r="A63" s="446" t="s">
        <v>902</v>
      </c>
      <c r="B63" s="237" t="s">
        <v>2191</v>
      </c>
      <c r="C63" s="574" t="s">
        <v>3097</v>
      </c>
      <c r="D63" s="240" t="s">
        <v>899</v>
      </c>
      <c r="E63" s="541">
        <v>7</v>
      </c>
      <c r="F63" s="527">
        <v>65.5</v>
      </c>
      <c r="G63" s="808"/>
      <c r="H63" s="527">
        <f t="shared" si="0"/>
        <v>65.5</v>
      </c>
      <c r="I63" s="830"/>
      <c r="J63" s="811">
        <f t="shared" si="1"/>
        <v>0</v>
      </c>
    </row>
    <row r="64" spans="1:10" ht="12.75">
      <c r="A64" s="442" t="s">
        <v>903</v>
      </c>
      <c r="B64" s="235" t="s">
        <v>2191</v>
      </c>
      <c r="C64" s="314" t="s">
        <v>3097</v>
      </c>
      <c r="D64" s="238" t="s">
        <v>908</v>
      </c>
      <c r="E64" s="540" t="s">
        <v>909</v>
      </c>
      <c r="F64" s="526">
        <v>66.27</v>
      </c>
      <c r="G64" s="806">
        <v>1895</v>
      </c>
      <c r="H64" s="526">
        <f t="shared" si="0"/>
        <v>66.27</v>
      </c>
      <c r="I64" s="829">
        <f>SUM(H64:H70)</f>
        <v>393.73999999999995</v>
      </c>
      <c r="J64" s="809">
        <f t="shared" si="1"/>
        <v>1023723.9999999999</v>
      </c>
    </row>
    <row r="65" spans="1:10" ht="12.75">
      <c r="A65" s="470" t="s">
        <v>904</v>
      </c>
      <c r="B65" s="236" t="s">
        <v>2191</v>
      </c>
      <c r="C65" s="469" t="s">
        <v>3097</v>
      </c>
      <c r="D65" s="239" t="s">
        <v>908</v>
      </c>
      <c r="E65" s="543" t="s">
        <v>911</v>
      </c>
      <c r="F65" s="529">
        <v>62.77</v>
      </c>
      <c r="G65" s="807"/>
      <c r="H65" s="529">
        <f t="shared" si="0"/>
        <v>62.77</v>
      </c>
      <c r="I65" s="831"/>
      <c r="J65" s="810">
        <f t="shared" si="1"/>
        <v>0</v>
      </c>
    </row>
    <row r="66" spans="1:10" ht="12.75">
      <c r="A66" s="470" t="s">
        <v>905</v>
      </c>
      <c r="B66" s="236" t="s">
        <v>2191</v>
      </c>
      <c r="C66" s="469" t="s">
        <v>3097</v>
      </c>
      <c r="D66" s="239" t="s">
        <v>908</v>
      </c>
      <c r="E66" s="543" t="s">
        <v>913</v>
      </c>
      <c r="F66" s="529">
        <v>54.25</v>
      </c>
      <c r="G66" s="807"/>
      <c r="H66" s="529">
        <f t="shared" si="0"/>
        <v>54.25</v>
      </c>
      <c r="I66" s="831"/>
      <c r="J66" s="810">
        <f t="shared" si="1"/>
        <v>0</v>
      </c>
    </row>
    <row r="67" spans="1:10" ht="12.75">
      <c r="A67" s="470" t="s">
        <v>906</v>
      </c>
      <c r="B67" s="236" t="s">
        <v>2191</v>
      </c>
      <c r="C67" s="469" t="s">
        <v>3097</v>
      </c>
      <c r="D67" s="239" t="s">
        <v>908</v>
      </c>
      <c r="E67" s="543" t="s">
        <v>915</v>
      </c>
      <c r="F67" s="529">
        <v>38.62</v>
      </c>
      <c r="G67" s="807"/>
      <c r="H67" s="529">
        <f t="shared" si="0"/>
        <v>38.62</v>
      </c>
      <c r="I67" s="831"/>
      <c r="J67" s="810">
        <f t="shared" si="1"/>
        <v>0</v>
      </c>
    </row>
    <row r="68" spans="1:10" ht="12.75">
      <c r="A68" s="470" t="s">
        <v>907</v>
      </c>
      <c r="B68" s="236" t="s">
        <v>2191</v>
      </c>
      <c r="C68" s="469" t="s">
        <v>3097</v>
      </c>
      <c r="D68" s="239" t="s">
        <v>908</v>
      </c>
      <c r="E68" s="543" t="s">
        <v>917</v>
      </c>
      <c r="F68" s="529">
        <v>62.6</v>
      </c>
      <c r="G68" s="807"/>
      <c r="H68" s="529">
        <f aca="true" t="shared" si="2" ref="H68:H131">F68</f>
        <v>62.6</v>
      </c>
      <c r="I68" s="831"/>
      <c r="J68" s="810">
        <f t="shared" si="1"/>
        <v>0</v>
      </c>
    </row>
    <row r="69" spans="1:10" ht="12.75">
      <c r="A69" s="470" t="s">
        <v>910</v>
      </c>
      <c r="B69" s="236" t="s">
        <v>2191</v>
      </c>
      <c r="C69" s="469" t="s">
        <v>3097</v>
      </c>
      <c r="D69" s="239" t="s">
        <v>908</v>
      </c>
      <c r="E69" s="543" t="s">
        <v>919</v>
      </c>
      <c r="F69" s="529">
        <v>65.96</v>
      </c>
      <c r="G69" s="807"/>
      <c r="H69" s="529">
        <f t="shared" si="2"/>
        <v>65.96</v>
      </c>
      <c r="I69" s="831"/>
      <c r="J69" s="810">
        <f t="shared" si="1"/>
        <v>0</v>
      </c>
    </row>
    <row r="70" spans="1:10" ht="13.5" thickBot="1">
      <c r="A70" s="446" t="s">
        <v>912</v>
      </c>
      <c r="B70" s="237" t="s">
        <v>2191</v>
      </c>
      <c r="C70" s="574" t="s">
        <v>3097</v>
      </c>
      <c r="D70" s="240" t="s">
        <v>908</v>
      </c>
      <c r="E70" s="541" t="s">
        <v>921</v>
      </c>
      <c r="F70" s="527">
        <v>43.27</v>
      </c>
      <c r="G70" s="808"/>
      <c r="H70" s="527">
        <f t="shared" si="2"/>
        <v>43.27</v>
      </c>
      <c r="I70" s="830"/>
      <c r="J70" s="811">
        <f aca="true" t="shared" si="3" ref="J70:J133">I70*2600</f>
        <v>0</v>
      </c>
    </row>
    <row r="71" spans="1:10" ht="12.75">
      <c r="A71" s="442" t="s">
        <v>914</v>
      </c>
      <c r="B71" s="235" t="s">
        <v>2191</v>
      </c>
      <c r="C71" s="314" t="s">
        <v>3097</v>
      </c>
      <c r="D71" s="238" t="s">
        <v>923</v>
      </c>
      <c r="E71" s="540">
        <v>1</v>
      </c>
      <c r="F71" s="526">
        <v>120.78</v>
      </c>
      <c r="G71" s="558"/>
      <c r="H71" s="526">
        <f t="shared" si="2"/>
        <v>120.78</v>
      </c>
      <c r="I71" s="833">
        <f>SUM(H71:H74)</f>
        <v>238.83</v>
      </c>
      <c r="J71" s="814">
        <f t="shared" si="3"/>
        <v>620958</v>
      </c>
    </row>
    <row r="72" spans="1:10" ht="12.75">
      <c r="A72" s="470" t="s">
        <v>916</v>
      </c>
      <c r="B72" s="236" t="s">
        <v>2191</v>
      </c>
      <c r="C72" s="469" t="s">
        <v>3097</v>
      </c>
      <c r="D72" s="239" t="s">
        <v>923</v>
      </c>
      <c r="E72" s="543">
        <v>3</v>
      </c>
      <c r="F72" s="529">
        <v>61.64</v>
      </c>
      <c r="G72" s="560"/>
      <c r="H72" s="529">
        <f t="shared" si="2"/>
        <v>61.64</v>
      </c>
      <c r="I72" s="836"/>
      <c r="J72" s="821">
        <f t="shared" si="3"/>
        <v>0</v>
      </c>
    </row>
    <row r="73" spans="1:10" ht="12.75">
      <c r="A73" s="470" t="s">
        <v>918</v>
      </c>
      <c r="B73" s="236" t="s">
        <v>2191</v>
      </c>
      <c r="C73" s="469" t="s">
        <v>3097</v>
      </c>
      <c r="D73" s="239" t="s">
        <v>923</v>
      </c>
      <c r="E73" s="543">
        <v>4</v>
      </c>
      <c r="F73" s="529">
        <v>49.91</v>
      </c>
      <c r="G73" s="560"/>
      <c r="H73" s="529">
        <f t="shared" si="2"/>
        <v>49.91</v>
      </c>
      <c r="I73" s="836"/>
      <c r="J73" s="821">
        <f t="shared" si="3"/>
        <v>0</v>
      </c>
    </row>
    <row r="74" spans="1:10" ht="13.5" thickBot="1">
      <c r="A74" s="446" t="s">
        <v>920</v>
      </c>
      <c r="B74" s="237" t="s">
        <v>2196</v>
      </c>
      <c r="C74" s="237" t="s">
        <v>2197</v>
      </c>
      <c r="D74" s="240" t="s">
        <v>923</v>
      </c>
      <c r="E74" s="541"/>
      <c r="F74" s="527">
        <v>6.5</v>
      </c>
      <c r="G74" s="559"/>
      <c r="H74" s="527">
        <f t="shared" si="2"/>
        <v>6.5</v>
      </c>
      <c r="I74" s="834"/>
      <c r="J74" s="815">
        <f t="shared" si="3"/>
        <v>0</v>
      </c>
    </row>
    <row r="75" spans="1:10" ht="13.5" thickBot="1">
      <c r="A75" s="319" t="s">
        <v>922</v>
      </c>
      <c r="B75" s="441" t="s">
        <v>2196</v>
      </c>
      <c r="C75" s="441" t="s">
        <v>2197</v>
      </c>
      <c r="D75" s="440" t="s">
        <v>929</v>
      </c>
      <c r="E75" s="545"/>
      <c r="F75" s="531">
        <v>130.49</v>
      </c>
      <c r="G75" s="555"/>
      <c r="H75" s="531">
        <f t="shared" si="2"/>
        <v>130.49</v>
      </c>
      <c r="I75" s="551">
        <f>H75</f>
        <v>130.49</v>
      </c>
      <c r="J75" s="693">
        <f t="shared" si="3"/>
        <v>339274</v>
      </c>
    </row>
    <row r="76" spans="1:10" ht="13.5" thickBot="1">
      <c r="A76" s="319" t="s">
        <v>924</v>
      </c>
      <c r="B76" s="441" t="s">
        <v>2196</v>
      </c>
      <c r="C76" s="441" t="s">
        <v>2197</v>
      </c>
      <c r="D76" s="440" t="s">
        <v>931</v>
      </c>
      <c r="E76" s="545"/>
      <c r="F76" s="531">
        <v>124.9</v>
      </c>
      <c r="G76" s="555"/>
      <c r="H76" s="531">
        <f t="shared" si="2"/>
        <v>124.9</v>
      </c>
      <c r="I76" s="551">
        <f>H76</f>
        <v>124.9</v>
      </c>
      <c r="J76" s="693">
        <f t="shared" si="3"/>
        <v>324740</v>
      </c>
    </row>
    <row r="77" spans="1:10" ht="12.75">
      <c r="A77" s="442" t="s">
        <v>925</v>
      </c>
      <c r="B77" s="235" t="s">
        <v>2191</v>
      </c>
      <c r="C77" s="314" t="s">
        <v>3097</v>
      </c>
      <c r="D77" s="447" t="s">
        <v>933</v>
      </c>
      <c r="E77" s="578">
        <v>5</v>
      </c>
      <c r="F77" s="526">
        <v>58.85</v>
      </c>
      <c r="G77" s="806">
        <v>1937</v>
      </c>
      <c r="H77" s="526">
        <f t="shared" si="2"/>
        <v>58.85</v>
      </c>
      <c r="I77" s="829">
        <f>SUM(H77:H78)</f>
        <v>112.89</v>
      </c>
      <c r="J77" s="809">
        <f t="shared" si="3"/>
        <v>293514</v>
      </c>
    </row>
    <row r="78" spans="1:10" ht="13.5" thickBot="1">
      <c r="A78" s="446" t="s">
        <v>926</v>
      </c>
      <c r="B78" s="237" t="s">
        <v>2191</v>
      </c>
      <c r="C78" s="574" t="s">
        <v>3097</v>
      </c>
      <c r="D78" s="240" t="s">
        <v>933</v>
      </c>
      <c r="E78" s="541">
        <v>7</v>
      </c>
      <c r="F78" s="527">
        <v>54.04</v>
      </c>
      <c r="G78" s="808"/>
      <c r="H78" s="527">
        <f t="shared" si="2"/>
        <v>54.04</v>
      </c>
      <c r="I78" s="830"/>
      <c r="J78" s="811">
        <f t="shared" si="3"/>
        <v>0</v>
      </c>
    </row>
    <row r="79" spans="1:10" ht="13.5" thickBot="1">
      <c r="A79" s="319" t="s">
        <v>927</v>
      </c>
      <c r="B79" s="441" t="s">
        <v>2191</v>
      </c>
      <c r="C79" s="575" t="s">
        <v>3097</v>
      </c>
      <c r="D79" s="440" t="s">
        <v>936</v>
      </c>
      <c r="E79" s="545" t="s">
        <v>937</v>
      </c>
      <c r="F79" s="531">
        <v>57.98</v>
      </c>
      <c r="G79" s="555">
        <v>1961</v>
      </c>
      <c r="H79" s="531">
        <f t="shared" si="2"/>
        <v>57.98</v>
      </c>
      <c r="I79" s="551">
        <f>F79</f>
        <v>57.98</v>
      </c>
      <c r="J79" s="693">
        <f t="shared" si="3"/>
        <v>150748</v>
      </c>
    </row>
    <row r="80" spans="1:10" ht="12.75">
      <c r="A80" s="442" t="s">
        <v>928</v>
      </c>
      <c r="B80" s="235" t="s">
        <v>2191</v>
      </c>
      <c r="C80" s="314" t="s">
        <v>3097</v>
      </c>
      <c r="D80" s="238" t="s">
        <v>939</v>
      </c>
      <c r="E80" s="540" t="s">
        <v>940</v>
      </c>
      <c r="F80" s="526">
        <v>21.58</v>
      </c>
      <c r="G80" s="806">
        <v>1911</v>
      </c>
      <c r="H80" s="526">
        <f t="shared" si="2"/>
        <v>21.58</v>
      </c>
      <c r="I80" s="829">
        <f>SUM(H80:H86)</f>
        <v>367.94</v>
      </c>
      <c r="J80" s="809">
        <f t="shared" si="3"/>
        <v>956644</v>
      </c>
    </row>
    <row r="81" spans="1:10" ht="12.75">
      <c r="A81" s="470" t="s">
        <v>930</v>
      </c>
      <c r="B81" s="236" t="s">
        <v>2191</v>
      </c>
      <c r="C81" s="469" t="s">
        <v>3097</v>
      </c>
      <c r="D81" s="239" t="s">
        <v>939</v>
      </c>
      <c r="E81" s="543" t="s">
        <v>1044</v>
      </c>
      <c r="F81" s="529">
        <v>27.41</v>
      </c>
      <c r="G81" s="807"/>
      <c r="H81" s="529">
        <f t="shared" si="2"/>
        <v>27.41</v>
      </c>
      <c r="I81" s="831"/>
      <c r="J81" s="810">
        <f t="shared" si="3"/>
        <v>0</v>
      </c>
    </row>
    <row r="82" spans="1:10" ht="12.75">
      <c r="A82" s="470" t="s">
        <v>932</v>
      </c>
      <c r="B82" s="236" t="s">
        <v>2191</v>
      </c>
      <c r="C82" s="469" t="s">
        <v>3097</v>
      </c>
      <c r="D82" s="239" t="s">
        <v>939</v>
      </c>
      <c r="E82" s="543" t="s">
        <v>556</v>
      </c>
      <c r="F82" s="529">
        <v>54.11</v>
      </c>
      <c r="G82" s="807"/>
      <c r="H82" s="529">
        <f t="shared" si="2"/>
        <v>54.11</v>
      </c>
      <c r="I82" s="831"/>
      <c r="J82" s="810">
        <f t="shared" si="3"/>
        <v>0</v>
      </c>
    </row>
    <row r="83" spans="1:10" ht="12.75">
      <c r="A83" s="470" t="s">
        <v>934</v>
      </c>
      <c r="B83" s="236" t="s">
        <v>2191</v>
      </c>
      <c r="C83" s="469" t="s">
        <v>3097</v>
      </c>
      <c r="D83" s="239" t="s">
        <v>939</v>
      </c>
      <c r="E83" s="543" t="s">
        <v>557</v>
      </c>
      <c r="F83" s="529">
        <v>55.08</v>
      </c>
      <c r="G83" s="807"/>
      <c r="H83" s="529">
        <f t="shared" si="2"/>
        <v>55.08</v>
      </c>
      <c r="I83" s="831"/>
      <c r="J83" s="810">
        <f t="shared" si="3"/>
        <v>0</v>
      </c>
    </row>
    <row r="84" spans="1:10" ht="12.75">
      <c r="A84" s="470" t="s">
        <v>935</v>
      </c>
      <c r="B84" s="236" t="s">
        <v>2191</v>
      </c>
      <c r="C84" s="469" t="s">
        <v>3097</v>
      </c>
      <c r="D84" s="239" t="s">
        <v>939</v>
      </c>
      <c r="E84" s="543">
        <v>3</v>
      </c>
      <c r="F84" s="529">
        <v>70.98</v>
      </c>
      <c r="G84" s="807"/>
      <c r="H84" s="529">
        <f t="shared" si="2"/>
        <v>70.98</v>
      </c>
      <c r="I84" s="831"/>
      <c r="J84" s="810">
        <f t="shared" si="3"/>
        <v>0</v>
      </c>
    </row>
    <row r="85" spans="1:10" ht="12.75">
      <c r="A85" s="470" t="s">
        <v>938</v>
      </c>
      <c r="B85" s="236" t="s">
        <v>2191</v>
      </c>
      <c r="C85" s="469" t="s">
        <v>3097</v>
      </c>
      <c r="D85" s="239" t="s">
        <v>939</v>
      </c>
      <c r="E85" s="543">
        <v>3</v>
      </c>
      <c r="F85" s="529">
        <v>58.58</v>
      </c>
      <c r="G85" s="807"/>
      <c r="H85" s="529">
        <f t="shared" si="2"/>
        <v>58.58</v>
      </c>
      <c r="I85" s="831"/>
      <c r="J85" s="810">
        <f t="shared" si="3"/>
        <v>0</v>
      </c>
    </row>
    <row r="86" spans="1:10" ht="13.5" thickBot="1">
      <c r="A86" s="446" t="s">
        <v>941</v>
      </c>
      <c r="B86" s="237" t="s">
        <v>2191</v>
      </c>
      <c r="C86" s="574" t="s">
        <v>3097</v>
      </c>
      <c r="D86" s="240" t="s">
        <v>939</v>
      </c>
      <c r="E86" s="541">
        <v>4</v>
      </c>
      <c r="F86" s="527">
        <v>80.2</v>
      </c>
      <c r="G86" s="808"/>
      <c r="H86" s="527">
        <f t="shared" si="2"/>
        <v>80.2</v>
      </c>
      <c r="I86" s="830"/>
      <c r="J86" s="811">
        <f t="shared" si="3"/>
        <v>0</v>
      </c>
    </row>
    <row r="87" spans="1:10" ht="12.75">
      <c r="A87" s="442" t="s">
        <v>942</v>
      </c>
      <c r="B87" s="235" t="s">
        <v>2191</v>
      </c>
      <c r="C87" s="314" t="s">
        <v>3097</v>
      </c>
      <c r="D87" s="238" t="s">
        <v>947</v>
      </c>
      <c r="E87" s="540">
        <v>1</v>
      </c>
      <c r="F87" s="526">
        <v>77.29</v>
      </c>
      <c r="G87" s="806">
        <v>1911</v>
      </c>
      <c r="H87" s="526">
        <f t="shared" si="2"/>
        <v>77.29</v>
      </c>
      <c r="I87" s="829">
        <f>SUM(H87:H90)</f>
        <v>220.37</v>
      </c>
      <c r="J87" s="809">
        <f t="shared" si="3"/>
        <v>572962</v>
      </c>
    </row>
    <row r="88" spans="1:10" ht="12.75">
      <c r="A88" s="470" t="s">
        <v>943</v>
      </c>
      <c r="B88" s="236" t="s">
        <v>2191</v>
      </c>
      <c r="C88" s="469" t="s">
        <v>3097</v>
      </c>
      <c r="D88" s="239" t="s">
        <v>947</v>
      </c>
      <c r="E88" s="543">
        <v>4</v>
      </c>
      <c r="F88" s="529">
        <v>60.9</v>
      </c>
      <c r="G88" s="807"/>
      <c r="H88" s="529">
        <f t="shared" si="2"/>
        <v>60.9</v>
      </c>
      <c r="I88" s="831"/>
      <c r="J88" s="810">
        <f t="shared" si="3"/>
        <v>0</v>
      </c>
    </row>
    <row r="89" spans="1:10" ht="12.75">
      <c r="A89" s="470" t="s">
        <v>944</v>
      </c>
      <c r="B89" s="236" t="s">
        <v>2191</v>
      </c>
      <c r="C89" s="469" t="s">
        <v>3097</v>
      </c>
      <c r="D89" s="239" t="s">
        <v>947</v>
      </c>
      <c r="E89" s="543" t="s">
        <v>2213</v>
      </c>
      <c r="F89" s="529">
        <v>32.88</v>
      </c>
      <c r="G89" s="807"/>
      <c r="H89" s="529">
        <f t="shared" si="2"/>
        <v>32.88</v>
      </c>
      <c r="I89" s="831"/>
      <c r="J89" s="810">
        <f t="shared" si="3"/>
        <v>0</v>
      </c>
    </row>
    <row r="90" spans="1:10" ht="13.5" thickBot="1">
      <c r="A90" s="446" t="s">
        <v>945</v>
      </c>
      <c r="B90" s="237" t="s">
        <v>2191</v>
      </c>
      <c r="C90" s="574" t="s">
        <v>3097</v>
      </c>
      <c r="D90" s="240" t="s">
        <v>947</v>
      </c>
      <c r="E90" s="541">
        <v>7</v>
      </c>
      <c r="F90" s="527">
        <v>49.3</v>
      </c>
      <c r="G90" s="808"/>
      <c r="H90" s="527">
        <f t="shared" si="2"/>
        <v>49.3</v>
      </c>
      <c r="I90" s="830"/>
      <c r="J90" s="811">
        <f t="shared" si="3"/>
        <v>0</v>
      </c>
    </row>
    <row r="91" spans="1:10" ht="12.75">
      <c r="A91" s="442" t="s">
        <v>946</v>
      </c>
      <c r="B91" s="235" t="s">
        <v>2191</v>
      </c>
      <c r="C91" s="314" t="s">
        <v>3097</v>
      </c>
      <c r="D91" s="238" t="s">
        <v>952</v>
      </c>
      <c r="E91" s="540">
        <v>1</v>
      </c>
      <c r="F91" s="526">
        <v>81.83</v>
      </c>
      <c r="G91" s="806">
        <v>1911</v>
      </c>
      <c r="H91" s="526">
        <f t="shared" si="2"/>
        <v>81.83</v>
      </c>
      <c r="I91" s="829">
        <f>SUM(H91:H92)</f>
        <v>141.56</v>
      </c>
      <c r="J91" s="809">
        <f t="shared" si="3"/>
        <v>368056</v>
      </c>
    </row>
    <row r="92" spans="1:10" ht="13.5" thickBot="1">
      <c r="A92" s="446" t="s">
        <v>948</v>
      </c>
      <c r="B92" s="237" t="s">
        <v>2191</v>
      </c>
      <c r="C92" s="574" t="s">
        <v>3097</v>
      </c>
      <c r="D92" s="240" t="s">
        <v>952</v>
      </c>
      <c r="E92" s="541">
        <v>8</v>
      </c>
      <c r="F92" s="527">
        <v>59.73</v>
      </c>
      <c r="G92" s="808"/>
      <c r="H92" s="527">
        <f t="shared" si="2"/>
        <v>59.73</v>
      </c>
      <c r="I92" s="830"/>
      <c r="J92" s="811">
        <f t="shared" si="3"/>
        <v>0</v>
      </c>
    </row>
    <row r="93" spans="1:10" ht="12.75">
      <c r="A93" s="442" t="s">
        <v>949</v>
      </c>
      <c r="B93" s="235" t="s">
        <v>2191</v>
      </c>
      <c r="C93" s="314" t="s">
        <v>3097</v>
      </c>
      <c r="D93" s="238" t="s">
        <v>955</v>
      </c>
      <c r="E93" s="540">
        <v>2</v>
      </c>
      <c r="F93" s="526">
        <v>77.36</v>
      </c>
      <c r="G93" s="806">
        <v>1911</v>
      </c>
      <c r="H93" s="526">
        <f t="shared" si="2"/>
        <v>77.36</v>
      </c>
      <c r="I93" s="829">
        <f>SUM(H93:H94)</f>
        <v>111.74000000000001</v>
      </c>
      <c r="J93" s="809">
        <f t="shared" si="3"/>
        <v>290524</v>
      </c>
    </row>
    <row r="94" spans="1:10" ht="13.5" thickBot="1">
      <c r="A94" s="446" t="s">
        <v>950</v>
      </c>
      <c r="B94" s="237" t="s">
        <v>2191</v>
      </c>
      <c r="C94" s="574" t="s">
        <v>3097</v>
      </c>
      <c r="D94" s="240" t="s">
        <v>955</v>
      </c>
      <c r="E94" s="541" t="s">
        <v>2213</v>
      </c>
      <c r="F94" s="527">
        <v>34.38</v>
      </c>
      <c r="G94" s="808"/>
      <c r="H94" s="527">
        <f t="shared" si="2"/>
        <v>34.38</v>
      </c>
      <c r="I94" s="830"/>
      <c r="J94" s="811">
        <f t="shared" si="3"/>
        <v>0</v>
      </c>
    </row>
    <row r="95" spans="1:10" ht="13.5" thickBot="1">
      <c r="A95" s="319" t="s">
        <v>951</v>
      </c>
      <c r="B95" s="441" t="s">
        <v>2191</v>
      </c>
      <c r="C95" s="575" t="s">
        <v>3097</v>
      </c>
      <c r="D95" s="440" t="s">
        <v>959</v>
      </c>
      <c r="E95" s="545">
        <v>5</v>
      </c>
      <c r="F95" s="531">
        <v>74.16</v>
      </c>
      <c r="G95" s="555">
        <v>1911</v>
      </c>
      <c r="H95" s="531">
        <f t="shared" si="2"/>
        <v>74.16</v>
      </c>
      <c r="I95" s="551">
        <f>SUM(H95)</f>
        <v>74.16</v>
      </c>
      <c r="J95" s="693">
        <f t="shared" si="3"/>
        <v>192816</v>
      </c>
    </row>
    <row r="96" spans="1:10" ht="13.5" thickBot="1">
      <c r="A96" s="319" t="s">
        <v>953</v>
      </c>
      <c r="B96" s="441" t="s">
        <v>2191</v>
      </c>
      <c r="C96" s="575" t="s">
        <v>3097</v>
      </c>
      <c r="D96" s="440" t="s">
        <v>961</v>
      </c>
      <c r="E96" s="545">
        <v>1</v>
      </c>
      <c r="F96" s="531">
        <v>88.3</v>
      </c>
      <c r="G96" s="555">
        <v>1911</v>
      </c>
      <c r="H96" s="531">
        <f t="shared" si="2"/>
        <v>88.3</v>
      </c>
      <c r="I96" s="551">
        <f>SUM(H96)</f>
        <v>88.3</v>
      </c>
      <c r="J96" s="693">
        <f t="shared" si="3"/>
        <v>229580</v>
      </c>
    </row>
    <row r="97" spans="1:10" ht="12.75">
      <c r="A97" s="442" t="s">
        <v>954</v>
      </c>
      <c r="B97" s="235" t="s">
        <v>2191</v>
      </c>
      <c r="C97" s="314" t="s">
        <v>3097</v>
      </c>
      <c r="D97" s="238" t="s">
        <v>963</v>
      </c>
      <c r="E97" s="540">
        <v>3</v>
      </c>
      <c r="F97" s="526">
        <v>73.24</v>
      </c>
      <c r="G97" s="806">
        <v>1911</v>
      </c>
      <c r="H97" s="526">
        <f t="shared" si="2"/>
        <v>73.24</v>
      </c>
      <c r="I97" s="829">
        <f>SUM(H97:H100)</f>
        <v>222.26999999999998</v>
      </c>
      <c r="J97" s="809">
        <f t="shared" si="3"/>
        <v>577902</v>
      </c>
    </row>
    <row r="98" spans="1:10" ht="12.75">
      <c r="A98" s="470" t="s">
        <v>956</v>
      </c>
      <c r="B98" s="236" t="s">
        <v>2191</v>
      </c>
      <c r="C98" s="469" t="s">
        <v>3097</v>
      </c>
      <c r="D98" s="239" t="s">
        <v>963</v>
      </c>
      <c r="E98" s="543" t="s">
        <v>2213</v>
      </c>
      <c r="F98" s="529">
        <v>35.78</v>
      </c>
      <c r="G98" s="807"/>
      <c r="H98" s="529">
        <f t="shared" si="2"/>
        <v>35.78</v>
      </c>
      <c r="I98" s="831"/>
      <c r="J98" s="810">
        <f t="shared" si="3"/>
        <v>0</v>
      </c>
    </row>
    <row r="99" spans="1:10" ht="12.75">
      <c r="A99" s="470" t="s">
        <v>957</v>
      </c>
      <c r="B99" s="236" t="s">
        <v>2191</v>
      </c>
      <c r="C99" s="469" t="s">
        <v>3097</v>
      </c>
      <c r="D99" s="239" t="s">
        <v>963</v>
      </c>
      <c r="E99" s="543">
        <v>6</v>
      </c>
      <c r="F99" s="529">
        <v>77.39</v>
      </c>
      <c r="G99" s="807"/>
      <c r="H99" s="529">
        <f t="shared" si="2"/>
        <v>77.39</v>
      </c>
      <c r="I99" s="831"/>
      <c r="J99" s="810">
        <f t="shared" si="3"/>
        <v>0</v>
      </c>
    </row>
    <row r="100" spans="1:10" ht="13.5" thickBot="1">
      <c r="A100" s="446" t="s">
        <v>958</v>
      </c>
      <c r="B100" s="237" t="s">
        <v>2191</v>
      </c>
      <c r="C100" s="574" t="s">
        <v>3097</v>
      </c>
      <c r="D100" s="240" t="s">
        <v>963</v>
      </c>
      <c r="E100" s="541" t="s">
        <v>967</v>
      </c>
      <c r="F100" s="527">
        <v>35.86</v>
      </c>
      <c r="G100" s="808"/>
      <c r="H100" s="527">
        <f t="shared" si="2"/>
        <v>35.86</v>
      </c>
      <c r="I100" s="830"/>
      <c r="J100" s="811">
        <f t="shared" si="3"/>
        <v>0</v>
      </c>
    </row>
    <row r="101" spans="1:10" ht="13.5" thickBot="1">
      <c r="A101" s="579" t="s">
        <v>960</v>
      </c>
      <c r="B101" s="580" t="s">
        <v>2191</v>
      </c>
      <c r="C101" s="581" t="s">
        <v>3097</v>
      </c>
      <c r="D101" s="582" t="s">
        <v>969</v>
      </c>
      <c r="E101" s="583">
        <v>1</v>
      </c>
      <c r="F101" s="584">
        <v>31.66</v>
      </c>
      <c r="G101" s="556">
        <v>1912</v>
      </c>
      <c r="H101" s="584">
        <f t="shared" si="2"/>
        <v>31.66</v>
      </c>
      <c r="I101" s="585">
        <f>SUM(H101)</f>
        <v>31.66</v>
      </c>
      <c r="J101" s="695">
        <f t="shared" si="3"/>
        <v>82316</v>
      </c>
    </row>
    <row r="102" spans="1:10" ht="13.5" thickBot="1">
      <c r="A102" s="319" t="s">
        <v>962</v>
      </c>
      <c r="B102" s="441" t="s">
        <v>2191</v>
      </c>
      <c r="C102" s="575" t="s">
        <v>3097</v>
      </c>
      <c r="D102" s="586" t="s">
        <v>971</v>
      </c>
      <c r="E102" s="587">
        <v>3</v>
      </c>
      <c r="F102" s="531">
        <v>40.1</v>
      </c>
      <c r="G102" s="555">
        <v>1930</v>
      </c>
      <c r="H102" s="531">
        <f t="shared" si="2"/>
        <v>40.1</v>
      </c>
      <c r="I102" s="551">
        <f>SUM(H102)</f>
        <v>40.1</v>
      </c>
      <c r="J102" s="693">
        <f t="shared" si="3"/>
        <v>104260</v>
      </c>
    </row>
    <row r="103" spans="1:10" ht="12.75">
      <c r="A103" s="442" t="s">
        <v>964</v>
      </c>
      <c r="B103" s="235" t="s">
        <v>2191</v>
      </c>
      <c r="C103" s="314" t="s">
        <v>3097</v>
      </c>
      <c r="D103" s="238" t="s">
        <v>973</v>
      </c>
      <c r="E103" s="540">
        <v>1</v>
      </c>
      <c r="F103" s="526">
        <v>44.96</v>
      </c>
      <c r="G103" s="806">
        <v>1976</v>
      </c>
      <c r="H103" s="526">
        <f t="shared" si="2"/>
        <v>44.96</v>
      </c>
      <c r="I103" s="829">
        <f>SUM(H103:H108)</f>
        <v>268.23</v>
      </c>
      <c r="J103" s="809">
        <f t="shared" si="3"/>
        <v>697398</v>
      </c>
    </row>
    <row r="104" spans="1:10" ht="12.75">
      <c r="A104" s="470" t="s">
        <v>965</v>
      </c>
      <c r="B104" s="236" t="s">
        <v>2191</v>
      </c>
      <c r="C104" s="469" t="s">
        <v>3097</v>
      </c>
      <c r="D104" s="562" t="s">
        <v>973</v>
      </c>
      <c r="E104" s="563">
        <v>10</v>
      </c>
      <c r="F104" s="529">
        <v>44.96</v>
      </c>
      <c r="G104" s="807"/>
      <c r="H104" s="529">
        <f t="shared" si="2"/>
        <v>44.96</v>
      </c>
      <c r="I104" s="831"/>
      <c r="J104" s="810">
        <f t="shared" si="3"/>
        <v>0</v>
      </c>
    </row>
    <row r="105" spans="1:10" ht="12.75">
      <c r="A105" s="470" t="s">
        <v>966</v>
      </c>
      <c r="B105" s="236" t="s">
        <v>2191</v>
      </c>
      <c r="C105" s="469" t="s">
        <v>3097</v>
      </c>
      <c r="D105" s="239" t="s">
        <v>973</v>
      </c>
      <c r="E105" s="543">
        <v>11</v>
      </c>
      <c r="F105" s="529">
        <v>44.45</v>
      </c>
      <c r="G105" s="807"/>
      <c r="H105" s="529">
        <f t="shared" si="2"/>
        <v>44.45</v>
      </c>
      <c r="I105" s="831"/>
      <c r="J105" s="810">
        <f t="shared" si="3"/>
        <v>0</v>
      </c>
    </row>
    <row r="106" spans="1:10" ht="12.75">
      <c r="A106" s="470" t="s">
        <v>968</v>
      </c>
      <c r="B106" s="236" t="s">
        <v>2191</v>
      </c>
      <c r="C106" s="469" t="s">
        <v>3097</v>
      </c>
      <c r="D106" s="239" t="s">
        <v>973</v>
      </c>
      <c r="E106" s="543">
        <v>14</v>
      </c>
      <c r="F106" s="529">
        <v>44.96</v>
      </c>
      <c r="G106" s="807"/>
      <c r="H106" s="529">
        <f t="shared" si="2"/>
        <v>44.96</v>
      </c>
      <c r="I106" s="831"/>
      <c r="J106" s="810">
        <f t="shared" si="3"/>
        <v>0</v>
      </c>
    </row>
    <row r="107" spans="1:10" ht="12.75">
      <c r="A107" s="470" t="s">
        <v>970</v>
      </c>
      <c r="B107" s="236" t="s">
        <v>2191</v>
      </c>
      <c r="C107" s="469" t="s">
        <v>3097</v>
      </c>
      <c r="D107" s="239" t="s">
        <v>973</v>
      </c>
      <c r="E107" s="543">
        <v>3</v>
      </c>
      <c r="F107" s="529">
        <v>44.45</v>
      </c>
      <c r="G107" s="807"/>
      <c r="H107" s="529">
        <f t="shared" si="2"/>
        <v>44.45</v>
      </c>
      <c r="I107" s="831"/>
      <c r="J107" s="810">
        <f t="shared" si="3"/>
        <v>0</v>
      </c>
    </row>
    <row r="108" spans="1:10" ht="13.5" thickBot="1">
      <c r="A108" s="446" t="s">
        <v>972</v>
      </c>
      <c r="B108" s="237" t="s">
        <v>2191</v>
      </c>
      <c r="C108" s="574" t="s">
        <v>3097</v>
      </c>
      <c r="D108" s="240" t="s">
        <v>973</v>
      </c>
      <c r="E108" s="541">
        <v>7</v>
      </c>
      <c r="F108" s="527">
        <v>44.45</v>
      </c>
      <c r="G108" s="808"/>
      <c r="H108" s="527">
        <f t="shared" si="2"/>
        <v>44.45</v>
      </c>
      <c r="I108" s="830"/>
      <c r="J108" s="811">
        <f t="shared" si="3"/>
        <v>0</v>
      </c>
    </row>
    <row r="109" spans="1:10" ht="12.75">
      <c r="A109" s="442" t="s">
        <v>974</v>
      </c>
      <c r="B109" s="235" t="s">
        <v>2191</v>
      </c>
      <c r="C109" s="314" t="s">
        <v>3097</v>
      </c>
      <c r="D109" s="238" t="s">
        <v>980</v>
      </c>
      <c r="E109" s="540">
        <v>1</v>
      </c>
      <c r="F109" s="526">
        <v>40.1</v>
      </c>
      <c r="G109" s="806">
        <v>1930</v>
      </c>
      <c r="H109" s="526">
        <f t="shared" si="2"/>
        <v>40.1</v>
      </c>
      <c r="I109" s="829">
        <f>SUM(H109:H111)</f>
        <v>120.30000000000001</v>
      </c>
      <c r="J109" s="809">
        <f t="shared" si="3"/>
        <v>312780.00000000006</v>
      </c>
    </row>
    <row r="110" spans="1:10" ht="12.75">
      <c r="A110" s="470" t="s">
        <v>975</v>
      </c>
      <c r="B110" s="236" t="s">
        <v>2191</v>
      </c>
      <c r="C110" s="469" t="s">
        <v>3097</v>
      </c>
      <c r="D110" s="239" t="s">
        <v>980</v>
      </c>
      <c r="E110" s="543">
        <v>2</v>
      </c>
      <c r="F110" s="529">
        <v>40.1</v>
      </c>
      <c r="G110" s="807"/>
      <c r="H110" s="529">
        <f t="shared" si="2"/>
        <v>40.1</v>
      </c>
      <c r="I110" s="831"/>
      <c r="J110" s="810">
        <f t="shared" si="3"/>
        <v>0</v>
      </c>
    </row>
    <row r="111" spans="1:10" ht="13.5" thickBot="1">
      <c r="A111" s="446" t="s">
        <v>976</v>
      </c>
      <c r="B111" s="237" t="s">
        <v>2191</v>
      </c>
      <c r="C111" s="574" t="s">
        <v>3097</v>
      </c>
      <c r="D111" s="240" t="s">
        <v>980</v>
      </c>
      <c r="E111" s="541">
        <v>4</v>
      </c>
      <c r="F111" s="527">
        <v>40.1</v>
      </c>
      <c r="G111" s="808"/>
      <c r="H111" s="527">
        <f t="shared" si="2"/>
        <v>40.1</v>
      </c>
      <c r="I111" s="830"/>
      <c r="J111" s="811">
        <f t="shared" si="3"/>
        <v>0</v>
      </c>
    </row>
    <row r="112" spans="1:10" ht="12.75">
      <c r="A112" s="442" t="s">
        <v>977</v>
      </c>
      <c r="B112" s="235" t="s">
        <v>2191</v>
      </c>
      <c r="C112" s="314" t="s">
        <v>3097</v>
      </c>
      <c r="D112" s="238" t="s">
        <v>984</v>
      </c>
      <c r="E112" s="540">
        <v>4</v>
      </c>
      <c r="F112" s="526">
        <v>74.09</v>
      </c>
      <c r="G112" s="806">
        <v>1938</v>
      </c>
      <c r="H112" s="526">
        <f t="shared" si="2"/>
        <v>74.09</v>
      </c>
      <c r="I112" s="829">
        <f>SUM(H112:H113)</f>
        <v>122.4</v>
      </c>
      <c r="J112" s="809">
        <f t="shared" si="3"/>
        <v>318240</v>
      </c>
    </row>
    <row r="113" spans="1:10" ht="13.5" thickBot="1">
      <c r="A113" s="446" t="s">
        <v>978</v>
      </c>
      <c r="B113" s="237" t="s">
        <v>2191</v>
      </c>
      <c r="C113" s="574" t="s">
        <v>3097</v>
      </c>
      <c r="D113" s="240" t="s">
        <v>984</v>
      </c>
      <c r="E113" s="541">
        <v>5</v>
      </c>
      <c r="F113" s="527">
        <v>48.31</v>
      </c>
      <c r="G113" s="808"/>
      <c r="H113" s="527">
        <f t="shared" si="2"/>
        <v>48.31</v>
      </c>
      <c r="I113" s="830"/>
      <c r="J113" s="811">
        <f t="shared" si="3"/>
        <v>0</v>
      </c>
    </row>
    <row r="114" spans="1:10" ht="12.75">
      <c r="A114" s="442" t="s">
        <v>979</v>
      </c>
      <c r="B114" s="235" t="s">
        <v>2191</v>
      </c>
      <c r="C114" s="314" t="s">
        <v>3097</v>
      </c>
      <c r="D114" s="238" t="s">
        <v>987</v>
      </c>
      <c r="E114" s="540">
        <v>1</v>
      </c>
      <c r="F114" s="526">
        <v>52.41</v>
      </c>
      <c r="G114" s="806">
        <v>1937</v>
      </c>
      <c r="H114" s="526">
        <f t="shared" si="2"/>
        <v>52.41</v>
      </c>
      <c r="I114" s="829">
        <f>SUM(H114:H115)</f>
        <v>110.16999999999999</v>
      </c>
      <c r="J114" s="809">
        <f t="shared" si="3"/>
        <v>286441.99999999994</v>
      </c>
    </row>
    <row r="115" spans="1:10" ht="13.5" thickBot="1">
      <c r="A115" s="446" t="s">
        <v>981</v>
      </c>
      <c r="B115" s="237" t="s">
        <v>2191</v>
      </c>
      <c r="C115" s="574" t="s">
        <v>3097</v>
      </c>
      <c r="D115" s="240" t="s">
        <v>987</v>
      </c>
      <c r="E115" s="541">
        <v>5</v>
      </c>
      <c r="F115" s="527">
        <v>57.76</v>
      </c>
      <c r="G115" s="808"/>
      <c r="H115" s="527">
        <f t="shared" si="2"/>
        <v>57.76</v>
      </c>
      <c r="I115" s="830"/>
      <c r="J115" s="811">
        <f t="shared" si="3"/>
        <v>0</v>
      </c>
    </row>
    <row r="116" spans="1:10" ht="13.5" thickBot="1">
      <c r="A116" s="319" t="s">
        <v>982</v>
      </c>
      <c r="B116" s="441" t="s">
        <v>2191</v>
      </c>
      <c r="C116" s="575" t="s">
        <v>3097</v>
      </c>
      <c r="D116" s="440" t="s">
        <v>990</v>
      </c>
      <c r="E116" s="545" t="s">
        <v>991</v>
      </c>
      <c r="F116" s="531">
        <v>39.62</v>
      </c>
      <c r="G116" s="555">
        <v>1930</v>
      </c>
      <c r="H116" s="531">
        <f t="shared" si="2"/>
        <v>39.62</v>
      </c>
      <c r="I116" s="551">
        <f>SUM(H116)</f>
        <v>39.62</v>
      </c>
      <c r="J116" s="693">
        <f t="shared" si="3"/>
        <v>103012</v>
      </c>
    </row>
    <row r="117" spans="1:10" ht="12.75">
      <c r="A117" s="442" t="s">
        <v>983</v>
      </c>
      <c r="B117" s="235" t="s">
        <v>2191</v>
      </c>
      <c r="C117" s="314" t="s">
        <v>3097</v>
      </c>
      <c r="D117" s="238" t="s">
        <v>2736</v>
      </c>
      <c r="E117" s="540" t="s">
        <v>2739</v>
      </c>
      <c r="F117" s="526">
        <v>39.62</v>
      </c>
      <c r="G117" s="806"/>
      <c r="H117" s="526">
        <f t="shared" si="2"/>
        <v>39.62</v>
      </c>
      <c r="I117" s="829">
        <f>H117+H118+H119</f>
        <v>149.46</v>
      </c>
      <c r="J117" s="809">
        <f t="shared" si="3"/>
        <v>388596</v>
      </c>
    </row>
    <row r="118" spans="1:10" ht="12.75">
      <c r="A118" s="470" t="s">
        <v>985</v>
      </c>
      <c r="B118" s="236" t="s">
        <v>2191</v>
      </c>
      <c r="C118" s="469" t="s">
        <v>3097</v>
      </c>
      <c r="D118" s="239" t="s">
        <v>2736</v>
      </c>
      <c r="E118" s="543" t="s">
        <v>2741</v>
      </c>
      <c r="F118" s="529">
        <v>70.22</v>
      </c>
      <c r="G118" s="807"/>
      <c r="H118" s="529">
        <f t="shared" si="2"/>
        <v>70.22</v>
      </c>
      <c r="I118" s="831"/>
      <c r="J118" s="810">
        <f t="shared" si="3"/>
        <v>0</v>
      </c>
    </row>
    <row r="119" spans="1:10" ht="13.5" thickBot="1">
      <c r="A119" s="446" t="s">
        <v>986</v>
      </c>
      <c r="B119" s="237" t="s">
        <v>2191</v>
      </c>
      <c r="C119" s="574" t="s">
        <v>3097</v>
      </c>
      <c r="D119" s="240" t="s">
        <v>2736</v>
      </c>
      <c r="E119" s="541" t="s">
        <v>2743</v>
      </c>
      <c r="F119" s="527">
        <v>39.62</v>
      </c>
      <c r="G119" s="808"/>
      <c r="H119" s="527">
        <f t="shared" si="2"/>
        <v>39.62</v>
      </c>
      <c r="I119" s="830"/>
      <c r="J119" s="811">
        <f t="shared" si="3"/>
        <v>0</v>
      </c>
    </row>
    <row r="120" spans="1:10" ht="12.75">
      <c r="A120" s="442" t="s">
        <v>988</v>
      </c>
      <c r="B120" s="235" t="s">
        <v>2191</v>
      </c>
      <c r="C120" s="314" t="s">
        <v>3097</v>
      </c>
      <c r="D120" s="238" t="s">
        <v>2745</v>
      </c>
      <c r="E120" s="540">
        <v>10</v>
      </c>
      <c r="F120" s="526">
        <v>37.76</v>
      </c>
      <c r="G120" s="806">
        <v>1969</v>
      </c>
      <c r="H120" s="526">
        <f t="shared" si="2"/>
        <v>37.76</v>
      </c>
      <c r="I120" s="833">
        <f>SUM(H120:H130)</f>
        <v>487.45</v>
      </c>
      <c r="J120" s="814">
        <f t="shared" si="3"/>
        <v>1267370</v>
      </c>
    </row>
    <row r="121" spans="1:10" ht="12.75">
      <c r="A121" s="470" t="s">
        <v>989</v>
      </c>
      <c r="B121" s="236" t="s">
        <v>2191</v>
      </c>
      <c r="C121" s="469" t="s">
        <v>3097</v>
      </c>
      <c r="D121" s="239" t="s">
        <v>2745</v>
      </c>
      <c r="E121" s="543">
        <v>14</v>
      </c>
      <c r="F121" s="529">
        <v>26.45</v>
      </c>
      <c r="G121" s="807"/>
      <c r="H121" s="529">
        <f t="shared" si="2"/>
        <v>26.45</v>
      </c>
      <c r="I121" s="836"/>
      <c r="J121" s="821">
        <f t="shared" si="3"/>
        <v>0</v>
      </c>
    </row>
    <row r="122" spans="1:10" ht="12.75">
      <c r="A122" s="470" t="s">
        <v>992</v>
      </c>
      <c r="B122" s="236" t="s">
        <v>2191</v>
      </c>
      <c r="C122" s="469" t="s">
        <v>3097</v>
      </c>
      <c r="D122" s="239" t="s">
        <v>2745</v>
      </c>
      <c r="E122" s="543">
        <v>3</v>
      </c>
      <c r="F122" s="529">
        <v>38.24</v>
      </c>
      <c r="G122" s="807"/>
      <c r="H122" s="529">
        <f t="shared" si="2"/>
        <v>38.24</v>
      </c>
      <c r="I122" s="836"/>
      <c r="J122" s="821">
        <f t="shared" si="3"/>
        <v>0</v>
      </c>
    </row>
    <row r="123" spans="1:10" ht="12.75">
      <c r="A123" s="470" t="s">
        <v>2738</v>
      </c>
      <c r="B123" s="236" t="s">
        <v>2191</v>
      </c>
      <c r="C123" s="469" t="s">
        <v>3097</v>
      </c>
      <c r="D123" s="239" t="s">
        <v>2745</v>
      </c>
      <c r="E123" s="543">
        <v>31</v>
      </c>
      <c r="F123" s="529">
        <v>49.65</v>
      </c>
      <c r="G123" s="807"/>
      <c r="H123" s="529">
        <f t="shared" si="2"/>
        <v>49.65</v>
      </c>
      <c r="I123" s="836"/>
      <c r="J123" s="821">
        <f t="shared" si="3"/>
        <v>0</v>
      </c>
    </row>
    <row r="124" spans="1:10" ht="12.75">
      <c r="A124" s="470" t="s">
        <v>2740</v>
      </c>
      <c r="B124" s="236" t="s">
        <v>2191</v>
      </c>
      <c r="C124" s="469" t="s">
        <v>3097</v>
      </c>
      <c r="D124" s="239" t="s">
        <v>2745</v>
      </c>
      <c r="E124" s="543">
        <v>33</v>
      </c>
      <c r="F124" s="529">
        <v>38.24</v>
      </c>
      <c r="G124" s="807"/>
      <c r="H124" s="529">
        <f t="shared" si="2"/>
        <v>38.24</v>
      </c>
      <c r="I124" s="836"/>
      <c r="J124" s="821">
        <f t="shared" si="3"/>
        <v>0</v>
      </c>
    </row>
    <row r="125" spans="1:10" ht="12.75">
      <c r="A125" s="470" t="s">
        <v>2742</v>
      </c>
      <c r="B125" s="236" t="s">
        <v>2191</v>
      </c>
      <c r="C125" s="469" t="s">
        <v>3097</v>
      </c>
      <c r="D125" s="239" t="s">
        <v>2745</v>
      </c>
      <c r="E125" s="543">
        <v>34</v>
      </c>
      <c r="F125" s="529">
        <v>26.45</v>
      </c>
      <c r="G125" s="807"/>
      <c r="H125" s="529">
        <f t="shared" si="2"/>
        <v>26.45</v>
      </c>
      <c r="I125" s="836"/>
      <c r="J125" s="821">
        <f t="shared" si="3"/>
        <v>0</v>
      </c>
    </row>
    <row r="126" spans="1:10" ht="12.75">
      <c r="A126" s="470" t="s">
        <v>2744</v>
      </c>
      <c r="B126" s="236" t="s">
        <v>2191</v>
      </c>
      <c r="C126" s="469" t="s">
        <v>3097</v>
      </c>
      <c r="D126" s="239" t="s">
        <v>2745</v>
      </c>
      <c r="E126" s="543">
        <v>35</v>
      </c>
      <c r="F126" s="529">
        <v>37.76</v>
      </c>
      <c r="G126" s="807"/>
      <c r="H126" s="529">
        <f t="shared" si="2"/>
        <v>37.76</v>
      </c>
      <c r="I126" s="836"/>
      <c r="J126" s="821">
        <f t="shared" si="3"/>
        <v>0</v>
      </c>
    </row>
    <row r="127" spans="1:10" ht="12.75">
      <c r="A127" s="470" t="s">
        <v>23</v>
      </c>
      <c r="B127" s="236" t="s">
        <v>2191</v>
      </c>
      <c r="C127" s="469" t="s">
        <v>3097</v>
      </c>
      <c r="D127" s="239" t="s">
        <v>2745</v>
      </c>
      <c r="E127" s="543">
        <v>43</v>
      </c>
      <c r="F127" s="529">
        <v>38.24</v>
      </c>
      <c r="G127" s="807"/>
      <c r="H127" s="529">
        <f t="shared" si="2"/>
        <v>38.24</v>
      </c>
      <c r="I127" s="836"/>
      <c r="J127" s="821">
        <f t="shared" si="3"/>
        <v>0</v>
      </c>
    </row>
    <row r="128" spans="1:10" ht="12.75">
      <c r="A128" s="470" t="s">
        <v>24</v>
      </c>
      <c r="B128" s="236" t="s">
        <v>2191</v>
      </c>
      <c r="C128" s="469" t="s">
        <v>3097</v>
      </c>
      <c r="D128" s="239" t="s">
        <v>2745</v>
      </c>
      <c r="E128" s="543">
        <v>47</v>
      </c>
      <c r="F128" s="529">
        <v>49.23</v>
      </c>
      <c r="G128" s="807"/>
      <c r="H128" s="529">
        <f t="shared" si="2"/>
        <v>49.23</v>
      </c>
      <c r="I128" s="836"/>
      <c r="J128" s="821">
        <f t="shared" si="3"/>
        <v>0</v>
      </c>
    </row>
    <row r="129" spans="1:10" ht="12.75">
      <c r="A129" s="470" t="s">
        <v>25</v>
      </c>
      <c r="B129" s="236" t="s">
        <v>2191</v>
      </c>
      <c r="C129" s="469" t="s">
        <v>3097</v>
      </c>
      <c r="D129" s="239" t="s">
        <v>2745</v>
      </c>
      <c r="E129" s="543">
        <v>7</v>
      </c>
      <c r="F129" s="529">
        <v>49.23</v>
      </c>
      <c r="G129" s="807"/>
      <c r="H129" s="529">
        <f t="shared" si="2"/>
        <v>49.23</v>
      </c>
      <c r="I129" s="836"/>
      <c r="J129" s="821">
        <f t="shared" si="3"/>
        <v>0</v>
      </c>
    </row>
    <row r="130" spans="1:10" ht="13.5" thickBot="1">
      <c r="A130" s="446" t="s">
        <v>26</v>
      </c>
      <c r="B130" s="237" t="s">
        <v>2196</v>
      </c>
      <c r="C130" s="237" t="s">
        <v>2197</v>
      </c>
      <c r="D130" s="240" t="s">
        <v>2745</v>
      </c>
      <c r="E130" s="541"/>
      <c r="F130" s="527">
        <v>96.2</v>
      </c>
      <c r="G130" s="808"/>
      <c r="H130" s="527">
        <f t="shared" si="2"/>
        <v>96.2</v>
      </c>
      <c r="I130" s="834"/>
      <c r="J130" s="815">
        <f t="shared" si="3"/>
        <v>0</v>
      </c>
    </row>
    <row r="131" spans="1:10" ht="13.5" thickBot="1">
      <c r="A131" s="319" t="s">
        <v>27</v>
      </c>
      <c r="B131" s="441" t="s">
        <v>2191</v>
      </c>
      <c r="C131" s="575" t="s">
        <v>3097</v>
      </c>
      <c r="D131" s="440" t="s">
        <v>34</v>
      </c>
      <c r="E131" s="545" t="s">
        <v>2213</v>
      </c>
      <c r="F131" s="531">
        <v>19.71</v>
      </c>
      <c r="G131" s="555">
        <v>1901</v>
      </c>
      <c r="H131" s="531">
        <f t="shared" si="2"/>
        <v>19.71</v>
      </c>
      <c r="I131" s="551">
        <f>H131</f>
        <v>19.71</v>
      </c>
      <c r="J131" s="693">
        <f t="shared" si="3"/>
        <v>51246</v>
      </c>
    </row>
    <row r="132" spans="1:10" ht="12.75">
      <c r="A132" s="442" t="s">
        <v>28</v>
      </c>
      <c r="B132" s="235" t="s">
        <v>2191</v>
      </c>
      <c r="C132" s="314" t="s">
        <v>3097</v>
      </c>
      <c r="D132" s="238" t="s">
        <v>1047</v>
      </c>
      <c r="E132" s="540" t="s">
        <v>1048</v>
      </c>
      <c r="F132" s="526">
        <v>35.74</v>
      </c>
      <c r="G132" s="806">
        <v>1964</v>
      </c>
      <c r="H132" s="526">
        <f aca="true" t="shared" si="4" ref="H132:H195">F132</f>
        <v>35.74</v>
      </c>
      <c r="I132" s="829">
        <f>SUM(H132:H134)</f>
        <v>97.01</v>
      </c>
      <c r="J132" s="809">
        <f t="shared" si="3"/>
        <v>252226</v>
      </c>
    </row>
    <row r="133" spans="1:10" ht="12.75">
      <c r="A133" s="470" t="s">
        <v>29</v>
      </c>
      <c r="B133" s="236" t="s">
        <v>2191</v>
      </c>
      <c r="C133" s="469" t="s">
        <v>3097</v>
      </c>
      <c r="D133" s="239" t="s">
        <v>1047</v>
      </c>
      <c r="E133" s="543" t="s">
        <v>1050</v>
      </c>
      <c r="F133" s="529">
        <v>35.74</v>
      </c>
      <c r="G133" s="807"/>
      <c r="H133" s="529">
        <f t="shared" si="4"/>
        <v>35.74</v>
      </c>
      <c r="I133" s="831"/>
      <c r="J133" s="810">
        <f t="shared" si="3"/>
        <v>0</v>
      </c>
    </row>
    <row r="134" spans="1:10" ht="13.5" thickBot="1">
      <c r="A134" s="446" t="s">
        <v>30</v>
      </c>
      <c r="B134" s="237" t="s">
        <v>2191</v>
      </c>
      <c r="C134" s="574" t="s">
        <v>3097</v>
      </c>
      <c r="D134" s="240" t="s">
        <v>1047</v>
      </c>
      <c r="E134" s="541" t="s">
        <v>720</v>
      </c>
      <c r="F134" s="527">
        <v>25.53</v>
      </c>
      <c r="G134" s="808"/>
      <c r="H134" s="527">
        <f t="shared" si="4"/>
        <v>25.53</v>
      </c>
      <c r="I134" s="830"/>
      <c r="J134" s="811">
        <f aca="true" t="shared" si="5" ref="J134:J197">I134*2600</f>
        <v>0</v>
      </c>
    </row>
    <row r="135" spans="1:10" ht="12.75">
      <c r="A135" s="442" t="s">
        <v>31</v>
      </c>
      <c r="B135" s="235" t="s">
        <v>2191</v>
      </c>
      <c r="C135" s="314" t="s">
        <v>3097</v>
      </c>
      <c r="D135" s="238" t="s">
        <v>1055</v>
      </c>
      <c r="E135" s="540">
        <v>16</v>
      </c>
      <c r="F135" s="526">
        <v>24.94</v>
      </c>
      <c r="G135" s="806">
        <v>1964</v>
      </c>
      <c r="H135" s="526">
        <f t="shared" si="4"/>
        <v>24.94</v>
      </c>
      <c r="I135" s="829">
        <f>SUM(H135:H137)</f>
        <v>92.33000000000001</v>
      </c>
      <c r="J135" s="809">
        <f t="shared" si="5"/>
        <v>240058.00000000003</v>
      </c>
    </row>
    <row r="136" spans="1:10" ht="12.75">
      <c r="A136" s="470" t="s">
        <v>32</v>
      </c>
      <c r="B136" s="236" t="s">
        <v>2191</v>
      </c>
      <c r="C136" s="469" t="s">
        <v>3097</v>
      </c>
      <c r="D136" s="239" t="s">
        <v>1055</v>
      </c>
      <c r="E136" s="543">
        <v>19</v>
      </c>
      <c r="F136" s="529">
        <v>34.02</v>
      </c>
      <c r="G136" s="807"/>
      <c r="H136" s="529">
        <f t="shared" si="4"/>
        <v>34.02</v>
      </c>
      <c r="I136" s="831"/>
      <c r="J136" s="810">
        <f t="shared" si="5"/>
        <v>0</v>
      </c>
    </row>
    <row r="137" spans="1:10" ht="13.5" thickBot="1">
      <c r="A137" s="446" t="s">
        <v>33</v>
      </c>
      <c r="B137" s="237" t="s">
        <v>2191</v>
      </c>
      <c r="C137" s="574" t="s">
        <v>3097</v>
      </c>
      <c r="D137" s="240" t="s">
        <v>1055</v>
      </c>
      <c r="E137" s="541">
        <v>9</v>
      </c>
      <c r="F137" s="527">
        <v>33.37</v>
      </c>
      <c r="G137" s="808"/>
      <c r="H137" s="527">
        <f t="shared" si="4"/>
        <v>33.37</v>
      </c>
      <c r="I137" s="830"/>
      <c r="J137" s="811">
        <f t="shared" si="5"/>
        <v>0</v>
      </c>
    </row>
    <row r="138" spans="1:10" ht="12.75">
      <c r="A138" s="442" t="s">
        <v>35</v>
      </c>
      <c r="B138" s="235" t="s">
        <v>2191</v>
      </c>
      <c r="C138" s="314" t="s">
        <v>3097</v>
      </c>
      <c r="D138" s="238" t="s">
        <v>1059</v>
      </c>
      <c r="E138" s="540">
        <v>18</v>
      </c>
      <c r="F138" s="526">
        <v>34.22</v>
      </c>
      <c r="G138" s="806">
        <v>1964</v>
      </c>
      <c r="H138" s="526">
        <f t="shared" si="4"/>
        <v>34.22</v>
      </c>
      <c r="I138" s="829">
        <f>SUM(H138:H139)</f>
        <v>59.16</v>
      </c>
      <c r="J138" s="809">
        <f t="shared" si="5"/>
        <v>153816</v>
      </c>
    </row>
    <row r="139" spans="1:10" ht="13.5" thickBot="1">
      <c r="A139" s="446" t="s">
        <v>1045</v>
      </c>
      <c r="B139" s="237" t="s">
        <v>2191</v>
      </c>
      <c r="C139" s="574" t="s">
        <v>3097</v>
      </c>
      <c r="D139" s="240" t="s">
        <v>1059</v>
      </c>
      <c r="E139" s="541">
        <v>8</v>
      </c>
      <c r="F139" s="527">
        <v>24.94</v>
      </c>
      <c r="G139" s="808"/>
      <c r="H139" s="527">
        <f t="shared" si="4"/>
        <v>24.94</v>
      </c>
      <c r="I139" s="830"/>
      <c r="J139" s="811">
        <f t="shared" si="5"/>
        <v>0</v>
      </c>
    </row>
    <row r="140" spans="1:10" ht="12.75">
      <c r="A140" s="442" t="s">
        <v>1046</v>
      </c>
      <c r="B140" s="235" t="s">
        <v>2191</v>
      </c>
      <c r="C140" s="314" t="s">
        <v>3097</v>
      </c>
      <c r="D140" s="588" t="s">
        <v>1063</v>
      </c>
      <c r="E140" s="589">
        <v>3</v>
      </c>
      <c r="F140" s="526">
        <v>25.65</v>
      </c>
      <c r="G140" s="806">
        <v>1966</v>
      </c>
      <c r="H140" s="526">
        <f t="shared" si="4"/>
        <v>25.65</v>
      </c>
      <c r="I140" s="829">
        <f>SUM(H140:H141)</f>
        <v>60.42</v>
      </c>
      <c r="J140" s="809">
        <f t="shared" si="5"/>
        <v>157092</v>
      </c>
    </row>
    <row r="141" spans="1:10" ht="13.5" thickBot="1">
      <c r="A141" s="446" t="s">
        <v>1049</v>
      </c>
      <c r="B141" s="237" t="s">
        <v>2191</v>
      </c>
      <c r="C141" s="574" t="s">
        <v>3097</v>
      </c>
      <c r="D141" s="240" t="s">
        <v>1063</v>
      </c>
      <c r="E141" s="541">
        <v>6</v>
      </c>
      <c r="F141" s="527">
        <v>34.77</v>
      </c>
      <c r="G141" s="808"/>
      <c r="H141" s="527">
        <f t="shared" si="4"/>
        <v>34.77</v>
      </c>
      <c r="I141" s="830"/>
      <c r="J141" s="811">
        <f t="shared" si="5"/>
        <v>0</v>
      </c>
    </row>
    <row r="142" spans="1:10" ht="12.75">
      <c r="A142" s="442" t="s">
        <v>1051</v>
      </c>
      <c r="B142" s="235" t="s">
        <v>2191</v>
      </c>
      <c r="C142" s="314" t="s">
        <v>3097</v>
      </c>
      <c r="D142" s="238" t="s">
        <v>1066</v>
      </c>
      <c r="E142" s="540">
        <v>2</v>
      </c>
      <c r="F142" s="526">
        <v>34.22</v>
      </c>
      <c r="G142" s="806">
        <v>1963</v>
      </c>
      <c r="H142" s="526">
        <f t="shared" si="4"/>
        <v>34.22</v>
      </c>
      <c r="I142" s="829">
        <f>SUM(H142:H144)</f>
        <v>100.96000000000001</v>
      </c>
      <c r="J142" s="809">
        <f t="shared" si="5"/>
        <v>262496</v>
      </c>
    </row>
    <row r="143" spans="1:10" ht="12.75">
      <c r="A143" s="470" t="s">
        <v>1052</v>
      </c>
      <c r="B143" s="236" t="s">
        <v>2191</v>
      </c>
      <c r="C143" s="469" t="s">
        <v>3097</v>
      </c>
      <c r="D143" s="239" t="s">
        <v>1066</v>
      </c>
      <c r="E143" s="543">
        <v>5</v>
      </c>
      <c r="F143" s="529">
        <v>33.37</v>
      </c>
      <c r="G143" s="807"/>
      <c r="H143" s="529">
        <f t="shared" si="4"/>
        <v>33.37</v>
      </c>
      <c r="I143" s="831"/>
      <c r="J143" s="810">
        <f t="shared" si="5"/>
        <v>0</v>
      </c>
    </row>
    <row r="144" spans="1:10" ht="13.5" thickBot="1">
      <c r="A144" s="446" t="s">
        <v>1053</v>
      </c>
      <c r="B144" s="237" t="s">
        <v>2191</v>
      </c>
      <c r="C144" s="574" t="s">
        <v>3097</v>
      </c>
      <c r="D144" s="240" t="s">
        <v>1066</v>
      </c>
      <c r="E144" s="541">
        <v>9</v>
      </c>
      <c r="F144" s="527">
        <v>33.37</v>
      </c>
      <c r="G144" s="808"/>
      <c r="H144" s="527">
        <f t="shared" si="4"/>
        <v>33.37</v>
      </c>
      <c r="I144" s="830"/>
      <c r="J144" s="811">
        <f t="shared" si="5"/>
        <v>0</v>
      </c>
    </row>
    <row r="145" spans="1:10" ht="12.75">
      <c r="A145" s="442" t="s">
        <v>1054</v>
      </c>
      <c r="B145" s="235" t="s">
        <v>2191</v>
      </c>
      <c r="C145" s="314" t="s">
        <v>3097</v>
      </c>
      <c r="D145" s="238" t="s">
        <v>1070</v>
      </c>
      <c r="E145" s="540" t="s">
        <v>1071</v>
      </c>
      <c r="F145" s="526">
        <v>30.84</v>
      </c>
      <c r="G145" s="806">
        <v>1975</v>
      </c>
      <c r="H145" s="526">
        <f t="shared" si="4"/>
        <v>30.84</v>
      </c>
      <c r="I145" s="829">
        <f>SUM(H145:H154)</f>
        <v>481.32000000000005</v>
      </c>
      <c r="J145" s="809">
        <f t="shared" si="5"/>
        <v>1251432.0000000002</v>
      </c>
    </row>
    <row r="146" spans="1:10" ht="12.75">
      <c r="A146" s="470" t="s">
        <v>1056</v>
      </c>
      <c r="B146" s="236" t="s">
        <v>2191</v>
      </c>
      <c r="C146" s="469" t="s">
        <v>3097</v>
      </c>
      <c r="D146" s="239" t="s">
        <v>1070</v>
      </c>
      <c r="E146" s="543" t="s">
        <v>1073</v>
      </c>
      <c r="F146" s="529">
        <v>42.09</v>
      </c>
      <c r="G146" s="807"/>
      <c r="H146" s="529">
        <f t="shared" si="4"/>
        <v>42.09</v>
      </c>
      <c r="I146" s="831"/>
      <c r="J146" s="810">
        <f t="shared" si="5"/>
        <v>0</v>
      </c>
    </row>
    <row r="147" spans="1:10" ht="12.75">
      <c r="A147" s="470" t="s">
        <v>1057</v>
      </c>
      <c r="B147" s="236" t="s">
        <v>2191</v>
      </c>
      <c r="C147" s="469" t="s">
        <v>3097</v>
      </c>
      <c r="D147" s="562" t="s">
        <v>1070</v>
      </c>
      <c r="E147" s="563" t="s">
        <v>1075</v>
      </c>
      <c r="F147" s="529">
        <v>52.23</v>
      </c>
      <c r="G147" s="807"/>
      <c r="H147" s="529">
        <f t="shared" si="4"/>
        <v>52.23</v>
      </c>
      <c r="I147" s="831"/>
      <c r="J147" s="810">
        <f t="shared" si="5"/>
        <v>0</v>
      </c>
    </row>
    <row r="148" spans="1:10" ht="12.75">
      <c r="A148" s="470" t="s">
        <v>1058</v>
      </c>
      <c r="B148" s="236" t="s">
        <v>2191</v>
      </c>
      <c r="C148" s="469" t="s">
        <v>3097</v>
      </c>
      <c r="D148" s="239" t="s">
        <v>1070</v>
      </c>
      <c r="E148" s="543" t="s">
        <v>1077</v>
      </c>
      <c r="F148" s="529">
        <v>52.23</v>
      </c>
      <c r="G148" s="807"/>
      <c r="H148" s="529">
        <f t="shared" si="4"/>
        <v>52.23</v>
      </c>
      <c r="I148" s="831"/>
      <c r="J148" s="810">
        <f t="shared" si="5"/>
        <v>0</v>
      </c>
    </row>
    <row r="149" spans="1:10" ht="12.75">
      <c r="A149" s="470" t="s">
        <v>1060</v>
      </c>
      <c r="B149" s="236" t="s">
        <v>2191</v>
      </c>
      <c r="C149" s="469" t="s">
        <v>3097</v>
      </c>
      <c r="D149" s="239" t="s">
        <v>1070</v>
      </c>
      <c r="E149" s="543" t="s">
        <v>1079</v>
      </c>
      <c r="F149" s="529">
        <v>52.23</v>
      </c>
      <c r="G149" s="807"/>
      <c r="H149" s="529">
        <f t="shared" si="4"/>
        <v>52.23</v>
      </c>
      <c r="I149" s="831"/>
      <c r="J149" s="810">
        <f t="shared" si="5"/>
        <v>0</v>
      </c>
    </row>
    <row r="150" spans="1:10" ht="12.75">
      <c r="A150" s="470" t="s">
        <v>1061</v>
      </c>
      <c r="B150" s="236" t="s">
        <v>2191</v>
      </c>
      <c r="C150" s="469" t="s">
        <v>3097</v>
      </c>
      <c r="D150" s="239" t="s">
        <v>1070</v>
      </c>
      <c r="E150" s="543" t="s">
        <v>1081</v>
      </c>
      <c r="F150" s="529">
        <v>52</v>
      </c>
      <c r="G150" s="807"/>
      <c r="H150" s="529">
        <f t="shared" si="4"/>
        <v>52</v>
      </c>
      <c r="I150" s="831"/>
      <c r="J150" s="810">
        <f t="shared" si="5"/>
        <v>0</v>
      </c>
    </row>
    <row r="151" spans="1:10" ht="12.75">
      <c r="A151" s="470" t="s">
        <v>1062</v>
      </c>
      <c r="B151" s="236" t="s">
        <v>2191</v>
      </c>
      <c r="C151" s="469" t="s">
        <v>3097</v>
      </c>
      <c r="D151" s="239" t="s">
        <v>1070</v>
      </c>
      <c r="E151" s="543" t="s">
        <v>1083</v>
      </c>
      <c r="F151" s="529">
        <v>52</v>
      </c>
      <c r="G151" s="807"/>
      <c r="H151" s="529">
        <f t="shared" si="4"/>
        <v>52</v>
      </c>
      <c r="I151" s="831"/>
      <c r="J151" s="810">
        <f t="shared" si="5"/>
        <v>0</v>
      </c>
    </row>
    <row r="152" spans="1:10" ht="12.75">
      <c r="A152" s="470" t="s">
        <v>1064</v>
      </c>
      <c r="B152" s="236" t="s">
        <v>2191</v>
      </c>
      <c r="C152" s="469" t="s">
        <v>3097</v>
      </c>
      <c r="D152" s="239" t="s">
        <v>1070</v>
      </c>
      <c r="E152" s="543" t="s">
        <v>1085</v>
      </c>
      <c r="F152" s="529">
        <v>63.74</v>
      </c>
      <c r="G152" s="807"/>
      <c r="H152" s="529">
        <f t="shared" si="4"/>
        <v>63.74</v>
      </c>
      <c r="I152" s="831"/>
      <c r="J152" s="810">
        <f t="shared" si="5"/>
        <v>0</v>
      </c>
    </row>
    <row r="153" spans="1:10" ht="12.75">
      <c r="A153" s="470" t="s">
        <v>1065</v>
      </c>
      <c r="B153" s="236" t="s">
        <v>2191</v>
      </c>
      <c r="C153" s="469" t="s">
        <v>3097</v>
      </c>
      <c r="D153" s="239" t="s">
        <v>1070</v>
      </c>
      <c r="E153" s="543" t="s">
        <v>1087</v>
      </c>
      <c r="F153" s="529">
        <v>42.09</v>
      </c>
      <c r="G153" s="807"/>
      <c r="H153" s="529">
        <f t="shared" si="4"/>
        <v>42.09</v>
      </c>
      <c r="I153" s="831"/>
      <c r="J153" s="810">
        <f t="shared" si="5"/>
        <v>0</v>
      </c>
    </row>
    <row r="154" spans="1:10" ht="13.5" thickBot="1">
      <c r="A154" s="446" t="s">
        <v>1067</v>
      </c>
      <c r="B154" s="237" t="s">
        <v>2191</v>
      </c>
      <c r="C154" s="574" t="s">
        <v>3097</v>
      </c>
      <c r="D154" s="240" t="s">
        <v>1070</v>
      </c>
      <c r="E154" s="541" t="s">
        <v>1089</v>
      </c>
      <c r="F154" s="527">
        <v>41.87</v>
      </c>
      <c r="G154" s="808"/>
      <c r="H154" s="527">
        <f t="shared" si="4"/>
        <v>41.87</v>
      </c>
      <c r="I154" s="830"/>
      <c r="J154" s="811">
        <f t="shared" si="5"/>
        <v>0</v>
      </c>
    </row>
    <row r="155" spans="1:10" ht="12.75">
      <c r="A155" s="442" t="s">
        <v>1068</v>
      </c>
      <c r="B155" s="235" t="s">
        <v>2191</v>
      </c>
      <c r="C155" s="314" t="s">
        <v>3097</v>
      </c>
      <c r="D155" s="238" t="s">
        <v>1091</v>
      </c>
      <c r="E155" s="540" t="s">
        <v>1092</v>
      </c>
      <c r="F155" s="526">
        <v>28.14</v>
      </c>
      <c r="G155" s="806"/>
      <c r="H155" s="526">
        <f>F155</f>
        <v>28.14</v>
      </c>
      <c r="I155" s="833">
        <f>SUM(F155:F172)</f>
        <v>699.64</v>
      </c>
      <c r="J155" s="814">
        <f t="shared" si="5"/>
        <v>1819064</v>
      </c>
    </row>
    <row r="156" spans="1:10" ht="12.75">
      <c r="A156" s="470" t="s">
        <v>1069</v>
      </c>
      <c r="B156" s="236" t="s">
        <v>2191</v>
      </c>
      <c r="C156" s="469" t="s">
        <v>3097</v>
      </c>
      <c r="D156" s="239" t="s">
        <v>1091</v>
      </c>
      <c r="E156" s="543">
        <v>106</v>
      </c>
      <c r="F156" s="529">
        <v>37.66</v>
      </c>
      <c r="G156" s="807"/>
      <c r="H156" s="529">
        <f t="shared" si="4"/>
        <v>37.66</v>
      </c>
      <c r="I156" s="836"/>
      <c r="J156" s="821">
        <f t="shared" si="5"/>
        <v>0</v>
      </c>
    </row>
    <row r="157" spans="1:10" ht="12.75">
      <c r="A157" s="470" t="s">
        <v>1072</v>
      </c>
      <c r="B157" s="236" t="s">
        <v>2191</v>
      </c>
      <c r="C157" s="469" t="s">
        <v>3097</v>
      </c>
      <c r="D157" s="239" t="s">
        <v>1091</v>
      </c>
      <c r="E157" s="543">
        <v>107</v>
      </c>
      <c r="F157" s="529">
        <v>37.67</v>
      </c>
      <c r="G157" s="807"/>
      <c r="H157" s="529">
        <f t="shared" si="4"/>
        <v>37.67</v>
      </c>
      <c r="I157" s="836"/>
      <c r="J157" s="821">
        <f t="shared" si="5"/>
        <v>0</v>
      </c>
    </row>
    <row r="158" spans="1:10" ht="12.75">
      <c r="A158" s="470" t="s">
        <v>1074</v>
      </c>
      <c r="B158" s="236" t="s">
        <v>2191</v>
      </c>
      <c r="C158" s="469" t="s">
        <v>3097</v>
      </c>
      <c r="D158" s="239" t="s">
        <v>1091</v>
      </c>
      <c r="E158" s="543">
        <v>108</v>
      </c>
      <c r="F158" s="529">
        <v>37.67</v>
      </c>
      <c r="G158" s="807"/>
      <c r="H158" s="529">
        <f t="shared" si="4"/>
        <v>37.67</v>
      </c>
      <c r="I158" s="836"/>
      <c r="J158" s="821">
        <f t="shared" si="5"/>
        <v>0</v>
      </c>
    </row>
    <row r="159" spans="1:10" ht="12.75">
      <c r="A159" s="470" t="s">
        <v>1076</v>
      </c>
      <c r="B159" s="236" t="s">
        <v>2191</v>
      </c>
      <c r="C159" s="469" t="s">
        <v>3097</v>
      </c>
      <c r="D159" s="239" t="s">
        <v>1091</v>
      </c>
      <c r="E159" s="543">
        <v>109</v>
      </c>
      <c r="F159" s="529">
        <v>37.67</v>
      </c>
      <c r="G159" s="807"/>
      <c r="H159" s="529">
        <f t="shared" si="4"/>
        <v>37.67</v>
      </c>
      <c r="I159" s="836"/>
      <c r="J159" s="821">
        <f t="shared" si="5"/>
        <v>0</v>
      </c>
    </row>
    <row r="160" spans="1:10" ht="12.75">
      <c r="A160" s="470" t="s">
        <v>1078</v>
      </c>
      <c r="B160" s="236" t="s">
        <v>2191</v>
      </c>
      <c r="C160" s="469" t="s">
        <v>3097</v>
      </c>
      <c r="D160" s="239" t="s">
        <v>1091</v>
      </c>
      <c r="E160" s="543">
        <v>110</v>
      </c>
      <c r="F160" s="529">
        <v>37.67</v>
      </c>
      <c r="G160" s="807"/>
      <c r="H160" s="529">
        <f t="shared" si="4"/>
        <v>37.67</v>
      </c>
      <c r="I160" s="836"/>
      <c r="J160" s="821">
        <f t="shared" si="5"/>
        <v>0</v>
      </c>
    </row>
    <row r="161" spans="1:10" ht="12.75">
      <c r="A161" s="470" t="s">
        <v>1080</v>
      </c>
      <c r="B161" s="236" t="s">
        <v>2191</v>
      </c>
      <c r="C161" s="469" t="s">
        <v>3097</v>
      </c>
      <c r="D161" s="239" t="s">
        <v>1091</v>
      </c>
      <c r="E161" s="543">
        <v>201</v>
      </c>
      <c r="F161" s="529">
        <v>49.2</v>
      </c>
      <c r="G161" s="807"/>
      <c r="H161" s="529">
        <f t="shared" si="4"/>
        <v>49.2</v>
      </c>
      <c r="I161" s="836"/>
      <c r="J161" s="821">
        <f t="shared" si="5"/>
        <v>0</v>
      </c>
    </row>
    <row r="162" spans="1:10" ht="12.75">
      <c r="A162" s="470" t="s">
        <v>1082</v>
      </c>
      <c r="B162" s="236" t="s">
        <v>2191</v>
      </c>
      <c r="C162" s="469" t="s">
        <v>3097</v>
      </c>
      <c r="D162" s="239" t="s">
        <v>1091</v>
      </c>
      <c r="E162" s="543">
        <v>202</v>
      </c>
      <c r="F162" s="529">
        <v>35.3</v>
      </c>
      <c r="G162" s="807"/>
      <c r="H162" s="529">
        <f t="shared" si="4"/>
        <v>35.3</v>
      </c>
      <c r="I162" s="836"/>
      <c r="J162" s="821">
        <f t="shared" si="5"/>
        <v>0</v>
      </c>
    </row>
    <row r="163" spans="1:10" ht="12.75">
      <c r="A163" s="470" t="s">
        <v>1084</v>
      </c>
      <c r="B163" s="236" t="s">
        <v>2191</v>
      </c>
      <c r="C163" s="469" t="s">
        <v>3097</v>
      </c>
      <c r="D163" s="239" t="s">
        <v>1091</v>
      </c>
      <c r="E163" s="543">
        <v>204</v>
      </c>
      <c r="F163" s="529">
        <v>35.75</v>
      </c>
      <c r="G163" s="807"/>
      <c r="H163" s="529">
        <f t="shared" si="4"/>
        <v>35.75</v>
      </c>
      <c r="I163" s="836"/>
      <c r="J163" s="821">
        <f t="shared" si="5"/>
        <v>0</v>
      </c>
    </row>
    <row r="164" spans="1:10" ht="12.75">
      <c r="A164" s="470" t="s">
        <v>1086</v>
      </c>
      <c r="B164" s="236" t="s">
        <v>2191</v>
      </c>
      <c r="C164" s="469" t="s">
        <v>3097</v>
      </c>
      <c r="D164" s="239" t="s">
        <v>1091</v>
      </c>
      <c r="E164" s="543">
        <v>205</v>
      </c>
      <c r="F164" s="529">
        <v>40.14</v>
      </c>
      <c r="G164" s="807"/>
      <c r="H164" s="529">
        <f t="shared" si="4"/>
        <v>40.14</v>
      </c>
      <c r="I164" s="836"/>
      <c r="J164" s="821">
        <f t="shared" si="5"/>
        <v>0</v>
      </c>
    </row>
    <row r="165" spans="1:10" ht="12.75">
      <c r="A165" s="470" t="s">
        <v>1088</v>
      </c>
      <c r="B165" s="236" t="s">
        <v>2191</v>
      </c>
      <c r="C165" s="469" t="s">
        <v>3097</v>
      </c>
      <c r="D165" s="239" t="s">
        <v>1091</v>
      </c>
      <c r="E165" s="543">
        <v>206</v>
      </c>
      <c r="F165" s="529">
        <v>40.14</v>
      </c>
      <c r="G165" s="807"/>
      <c r="H165" s="529">
        <f t="shared" si="4"/>
        <v>40.14</v>
      </c>
      <c r="I165" s="836"/>
      <c r="J165" s="821">
        <f t="shared" si="5"/>
        <v>0</v>
      </c>
    </row>
    <row r="166" spans="1:10" ht="12.75">
      <c r="A166" s="470" t="s">
        <v>1090</v>
      </c>
      <c r="B166" s="236" t="s">
        <v>2191</v>
      </c>
      <c r="C166" s="469" t="s">
        <v>3097</v>
      </c>
      <c r="D166" s="239" t="s">
        <v>1091</v>
      </c>
      <c r="E166" s="543">
        <v>207</v>
      </c>
      <c r="F166" s="529">
        <v>35.45</v>
      </c>
      <c r="G166" s="807"/>
      <c r="H166" s="529">
        <f t="shared" si="4"/>
        <v>35.45</v>
      </c>
      <c r="I166" s="836"/>
      <c r="J166" s="821">
        <f t="shared" si="5"/>
        <v>0</v>
      </c>
    </row>
    <row r="167" spans="1:10" ht="12.75">
      <c r="A167" s="470" t="s">
        <v>3407</v>
      </c>
      <c r="B167" s="236" t="s">
        <v>2191</v>
      </c>
      <c r="C167" s="469" t="s">
        <v>3097</v>
      </c>
      <c r="D167" s="239" t="s">
        <v>1091</v>
      </c>
      <c r="E167" s="543">
        <v>300</v>
      </c>
      <c r="F167" s="529">
        <v>57.89</v>
      </c>
      <c r="G167" s="807"/>
      <c r="H167" s="529">
        <f t="shared" si="4"/>
        <v>57.89</v>
      </c>
      <c r="I167" s="836"/>
      <c r="J167" s="821">
        <f t="shared" si="5"/>
        <v>0</v>
      </c>
    </row>
    <row r="168" spans="1:10" ht="12.75">
      <c r="A168" s="470" t="s">
        <v>1093</v>
      </c>
      <c r="B168" s="236" t="s">
        <v>2191</v>
      </c>
      <c r="C168" s="469" t="s">
        <v>3097</v>
      </c>
      <c r="D168" s="239" t="s">
        <v>1091</v>
      </c>
      <c r="E168" s="543">
        <v>302</v>
      </c>
      <c r="F168" s="529">
        <v>35.3</v>
      </c>
      <c r="G168" s="807"/>
      <c r="H168" s="529">
        <f t="shared" si="4"/>
        <v>35.3</v>
      </c>
      <c r="I168" s="836"/>
      <c r="J168" s="821">
        <f t="shared" si="5"/>
        <v>0</v>
      </c>
    </row>
    <row r="169" spans="1:10" ht="12.75">
      <c r="A169" s="470" t="s">
        <v>1094</v>
      </c>
      <c r="B169" s="236" t="s">
        <v>2191</v>
      </c>
      <c r="C169" s="469" t="s">
        <v>3097</v>
      </c>
      <c r="D169" s="239" t="s">
        <v>1091</v>
      </c>
      <c r="E169" s="543">
        <v>304</v>
      </c>
      <c r="F169" s="529">
        <v>35.75</v>
      </c>
      <c r="G169" s="807"/>
      <c r="H169" s="529">
        <f t="shared" si="4"/>
        <v>35.75</v>
      </c>
      <c r="I169" s="836"/>
      <c r="J169" s="821">
        <f t="shared" si="5"/>
        <v>0</v>
      </c>
    </row>
    <row r="170" spans="1:10" ht="12.75">
      <c r="A170" s="470" t="s">
        <v>1095</v>
      </c>
      <c r="B170" s="236" t="s">
        <v>2191</v>
      </c>
      <c r="C170" s="469" t="s">
        <v>3097</v>
      </c>
      <c r="D170" s="239" t="s">
        <v>1091</v>
      </c>
      <c r="E170" s="543">
        <v>307</v>
      </c>
      <c r="F170" s="529">
        <v>35.45</v>
      </c>
      <c r="G170" s="807"/>
      <c r="H170" s="529">
        <f t="shared" si="4"/>
        <v>35.45</v>
      </c>
      <c r="I170" s="836"/>
      <c r="J170" s="821">
        <f t="shared" si="5"/>
        <v>0</v>
      </c>
    </row>
    <row r="171" spans="1:10" ht="12.75">
      <c r="A171" s="470" t="s">
        <v>1096</v>
      </c>
      <c r="B171" s="236" t="s">
        <v>2191</v>
      </c>
      <c r="C171" s="469" t="s">
        <v>3097</v>
      </c>
      <c r="D171" s="239" t="s">
        <v>1091</v>
      </c>
      <c r="E171" s="543">
        <v>308</v>
      </c>
      <c r="F171" s="529">
        <v>35.75</v>
      </c>
      <c r="G171" s="807"/>
      <c r="H171" s="529">
        <f t="shared" si="4"/>
        <v>35.75</v>
      </c>
      <c r="I171" s="836"/>
      <c r="J171" s="821">
        <f t="shared" si="5"/>
        <v>0</v>
      </c>
    </row>
    <row r="172" spans="1:10" ht="13.5" thickBot="1">
      <c r="A172" s="446" t="s">
        <v>1097</v>
      </c>
      <c r="B172" s="237" t="s">
        <v>2191</v>
      </c>
      <c r="C172" s="237" t="s">
        <v>2197</v>
      </c>
      <c r="D172" s="240" t="s">
        <v>1091</v>
      </c>
      <c r="E172" s="541"/>
      <c r="F172" s="527">
        <v>47.04</v>
      </c>
      <c r="G172" s="808"/>
      <c r="H172" s="527">
        <f t="shared" si="4"/>
        <v>47.04</v>
      </c>
      <c r="I172" s="835"/>
      <c r="J172" s="822">
        <f t="shared" si="5"/>
        <v>0</v>
      </c>
    </row>
    <row r="173" spans="1:10" ht="12.75">
      <c r="A173" s="442" t="s">
        <v>1098</v>
      </c>
      <c r="B173" s="235" t="s">
        <v>2191</v>
      </c>
      <c r="C173" s="314" t="s">
        <v>3097</v>
      </c>
      <c r="D173" s="238" t="s">
        <v>1113</v>
      </c>
      <c r="E173" s="540">
        <v>1</v>
      </c>
      <c r="F173" s="526">
        <v>54.36</v>
      </c>
      <c r="G173" s="806">
        <v>1896</v>
      </c>
      <c r="H173" s="526">
        <f t="shared" si="4"/>
        <v>54.36</v>
      </c>
      <c r="I173" s="829">
        <f>SUM(H173:H176)</f>
        <v>204.05999999999997</v>
      </c>
      <c r="J173" s="809">
        <f t="shared" si="5"/>
        <v>530555.9999999999</v>
      </c>
    </row>
    <row r="174" spans="1:10" ht="12.75">
      <c r="A174" s="470" t="s">
        <v>1099</v>
      </c>
      <c r="B174" s="236" t="s">
        <v>2191</v>
      </c>
      <c r="C174" s="469" t="s">
        <v>3097</v>
      </c>
      <c r="D174" s="239" t="s">
        <v>1113</v>
      </c>
      <c r="E174" s="543">
        <v>2</v>
      </c>
      <c r="F174" s="529">
        <v>47.68</v>
      </c>
      <c r="G174" s="807"/>
      <c r="H174" s="529">
        <f t="shared" si="4"/>
        <v>47.68</v>
      </c>
      <c r="I174" s="831"/>
      <c r="J174" s="810">
        <f t="shared" si="5"/>
        <v>0</v>
      </c>
    </row>
    <row r="175" spans="1:10" ht="12.75">
      <c r="A175" s="470" t="s">
        <v>1100</v>
      </c>
      <c r="B175" s="236" t="s">
        <v>2191</v>
      </c>
      <c r="C175" s="469" t="s">
        <v>3097</v>
      </c>
      <c r="D175" s="239" t="s">
        <v>1113</v>
      </c>
      <c r="E175" s="543">
        <v>3</v>
      </c>
      <c r="F175" s="529">
        <v>54.36</v>
      </c>
      <c r="G175" s="807"/>
      <c r="H175" s="529">
        <f t="shared" si="4"/>
        <v>54.36</v>
      </c>
      <c r="I175" s="831"/>
      <c r="J175" s="810">
        <f t="shared" si="5"/>
        <v>0</v>
      </c>
    </row>
    <row r="176" spans="1:10" ht="13.5" thickBot="1">
      <c r="A176" s="446" t="s">
        <v>1101</v>
      </c>
      <c r="B176" s="237" t="s">
        <v>2191</v>
      </c>
      <c r="C176" s="574" t="s">
        <v>3097</v>
      </c>
      <c r="D176" s="240" t="s">
        <v>1113</v>
      </c>
      <c r="E176" s="541">
        <v>4</v>
      </c>
      <c r="F176" s="527">
        <v>47.66</v>
      </c>
      <c r="G176" s="808"/>
      <c r="H176" s="527">
        <f t="shared" si="4"/>
        <v>47.66</v>
      </c>
      <c r="I176" s="830"/>
      <c r="J176" s="811">
        <f t="shared" si="5"/>
        <v>0</v>
      </c>
    </row>
    <row r="177" spans="1:10" ht="12.75">
      <c r="A177" s="442" t="s">
        <v>1102</v>
      </c>
      <c r="B177" s="235" t="s">
        <v>2191</v>
      </c>
      <c r="C177" s="314" t="s">
        <v>3097</v>
      </c>
      <c r="D177" s="238" t="s">
        <v>315</v>
      </c>
      <c r="E177" s="540" t="s">
        <v>316</v>
      </c>
      <c r="F177" s="526">
        <v>59.27</v>
      </c>
      <c r="G177" s="806">
        <v>1963</v>
      </c>
      <c r="H177" s="526">
        <f t="shared" si="4"/>
        <v>59.27</v>
      </c>
      <c r="I177" s="829">
        <f>SUM(H177:H180)</f>
        <v>198.39000000000001</v>
      </c>
      <c r="J177" s="809">
        <f t="shared" si="5"/>
        <v>515814.00000000006</v>
      </c>
    </row>
    <row r="178" spans="1:10" ht="12.75">
      <c r="A178" s="470" t="s">
        <v>1103</v>
      </c>
      <c r="B178" s="236" t="s">
        <v>2191</v>
      </c>
      <c r="C178" s="469" t="s">
        <v>3097</v>
      </c>
      <c r="D178" s="239" t="s">
        <v>315</v>
      </c>
      <c r="E178" s="543" t="s">
        <v>318</v>
      </c>
      <c r="F178" s="529">
        <v>58.77</v>
      </c>
      <c r="G178" s="807"/>
      <c r="H178" s="529">
        <f t="shared" si="4"/>
        <v>58.77</v>
      </c>
      <c r="I178" s="831"/>
      <c r="J178" s="810">
        <f t="shared" si="5"/>
        <v>0</v>
      </c>
    </row>
    <row r="179" spans="1:10" ht="12.75">
      <c r="A179" s="470" t="s">
        <v>1104</v>
      </c>
      <c r="B179" s="236" t="s">
        <v>2191</v>
      </c>
      <c r="C179" s="469" t="s">
        <v>3097</v>
      </c>
      <c r="D179" s="239" t="s">
        <v>315</v>
      </c>
      <c r="E179" s="543" t="s">
        <v>320</v>
      </c>
      <c r="F179" s="529">
        <v>45.32</v>
      </c>
      <c r="G179" s="807"/>
      <c r="H179" s="529">
        <f t="shared" si="4"/>
        <v>45.32</v>
      </c>
      <c r="I179" s="831"/>
      <c r="J179" s="810">
        <f t="shared" si="5"/>
        <v>0</v>
      </c>
    </row>
    <row r="180" spans="1:10" ht="13.5" thickBot="1">
      <c r="A180" s="446" t="s">
        <v>1105</v>
      </c>
      <c r="B180" s="237" t="s">
        <v>2191</v>
      </c>
      <c r="C180" s="574" t="s">
        <v>3097</v>
      </c>
      <c r="D180" s="240" t="s">
        <v>315</v>
      </c>
      <c r="E180" s="541" t="s">
        <v>322</v>
      </c>
      <c r="F180" s="527">
        <v>35.03</v>
      </c>
      <c r="G180" s="808"/>
      <c r="H180" s="527">
        <f t="shared" si="4"/>
        <v>35.03</v>
      </c>
      <c r="I180" s="830"/>
      <c r="J180" s="811">
        <f t="shared" si="5"/>
        <v>0</v>
      </c>
    </row>
    <row r="181" spans="1:10" ht="13.5" thickBot="1">
      <c r="A181" s="319" t="s">
        <v>1106</v>
      </c>
      <c r="B181" s="441" t="s">
        <v>2191</v>
      </c>
      <c r="C181" s="575" t="s">
        <v>3097</v>
      </c>
      <c r="D181" s="590" t="s">
        <v>324</v>
      </c>
      <c r="E181" s="591" t="s">
        <v>325</v>
      </c>
      <c r="F181" s="531">
        <v>49.65</v>
      </c>
      <c r="G181" s="555">
        <v>1930</v>
      </c>
      <c r="H181" s="531">
        <f t="shared" si="4"/>
        <v>49.65</v>
      </c>
      <c r="I181" s="551">
        <f>SUM(H181)</f>
        <v>49.65</v>
      </c>
      <c r="J181" s="693">
        <f t="shared" si="5"/>
        <v>129090</v>
      </c>
    </row>
    <row r="182" spans="1:10" ht="12.75">
      <c r="A182" s="442" t="s">
        <v>1107</v>
      </c>
      <c r="B182" s="235" t="s">
        <v>2191</v>
      </c>
      <c r="C182" s="314" t="s">
        <v>3097</v>
      </c>
      <c r="D182" s="592" t="s">
        <v>327</v>
      </c>
      <c r="E182" s="593" t="s">
        <v>332</v>
      </c>
      <c r="F182" s="526">
        <v>85.9</v>
      </c>
      <c r="G182" s="806"/>
      <c r="H182" s="526">
        <f t="shared" si="4"/>
        <v>85.9</v>
      </c>
      <c r="I182" s="833">
        <f>SUM(H182:H188)</f>
        <v>460.7399999999999</v>
      </c>
      <c r="J182" s="814">
        <f t="shared" si="5"/>
        <v>1197923.9999999998</v>
      </c>
    </row>
    <row r="183" spans="1:10" ht="12.75">
      <c r="A183" s="470" t="s">
        <v>1108</v>
      </c>
      <c r="B183" s="236" t="s">
        <v>2191</v>
      </c>
      <c r="C183" s="469" t="s">
        <v>3097</v>
      </c>
      <c r="D183" s="564" t="s">
        <v>327</v>
      </c>
      <c r="E183" s="565" t="s">
        <v>937</v>
      </c>
      <c r="F183" s="529">
        <v>74.73</v>
      </c>
      <c r="G183" s="807"/>
      <c r="H183" s="529">
        <f t="shared" si="4"/>
        <v>74.73</v>
      </c>
      <c r="I183" s="836"/>
      <c r="J183" s="821">
        <f t="shared" si="5"/>
        <v>0</v>
      </c>
    </row>
    <row r="184" spans="1:10" ht="12.75">
      <c r="A184" s="470" t="s">
        <v>1109</v>
      </c>
      <c r="B184" s="236" t="s">
        <v>2191</v>
      </c>
      <c r="C184" s="469" t="s">
        <v>3097</v>
      </c>
      <c r="D184" s="564" t="s">
        <v>327</v>
      </c>
      <c r="E184" s="565" t="s">
        <v>337</v>
      </c>
      <c r="F184" s="529">
        <v>66.27</v>
      </c>
      <c r="G184" s="807"/>
      <c r="H184" s="529">
        <f t="shared" si="4"/>
        <v>66.27</v>
      </c>
      <c r="I184" s="836"/>
      <c r="J184" s="821">
        <f t="shared" si="5"/>
        <v>0</v>
      </c>
    </row>
    <row r="185" spans="1:10" ht="12.75">
      <c r="A185" s="470" t="s">
        <v>1111</v>
      </c>
      <c r="B185" s="236" t="s">
        <v>2191</v>
      </c>
      <c r="C185" s="469" t="s">
        <v>3097</v>
      </c>
      <c r="D185" s="564" t="s">
        <v>327</v>
      </c>
      <c r="E185" s="565" t="s">
        <v>339</v>
      </c>
      <c r="F185" s="529">
        <v>68.65</v>
      </c>
      <c r="G185" s="807"/>
      <c r="H185" s="529">
        <f t="shared" si="4"/>
        <v>68.65</v>
      </c>
      <c r="I185" s="836"/>
      <c r="J185" s="821">
        <f t="shared" si="5"/>
        <v>0</v>
      </c>
    </row>
    <row r="186" spans="1:10" ht="12.75">
      <c r="A186" s="470" t="s">
        <v>1112</v>
      </c>
      <c r="B186" s="236" t="s">
        <v>2191</v>
      </c>
      <c r="C186" s="469" t="s">
        <v>3097</v>
      </c>
      <c r="D186" s="564" t="s">
        <v>327</v>
      </c>
      <c r="E186" s="565" t="s">
        <v>341</v>
      </c>
      <c r="F186" s="529">
        <v>68.65</v>
      </c>
      <c r="G186" s="807"/>
      <c r="H186" s="529">
        <f t="shared" si="4"/>
        <v>68.65</v>
      </c>
      <c r="I186" s="836"/>
      <c r="J186" s="821">
        <f t="shared" si="5"/>
        <v>0</v>
      </c>
    </row>
    <row r="187" spans="1:10" ht="12.75">
      <c r="A187" s="470" t="s">
        <v>1114</v>
      </c>
      <c r="B187" s="236" t="s">
        <v>2191</v>
      </c>
      <c r="C187" s="469" t="s">
        <v>3097</v>
      </c>
      <c r="D187" s="564" t="s">
        <v>327</v>
      </c>
      <c r="E187" s="565" t="s">
        <v>343</v>
      </c>
      <c r="F187" s="529">
        <v>68.14</v>
      </c>
      <c r="G187" s="807"/>
      <c r="H187" s="529">
        <f t="shared" si="4"/>
        <v>68.14</v>
      </c>
      <c r="I187" s="836"/>
      <c r="J187" s="821">
        <f t="shared" si="5"/>
        <v>0</v>
      </c>
    </row>
    <row r="188" spans="1:10" ht="13.5" thickBot="1">
      <c r="A188" s="446" t="s">
        <v>312</v>
      </c>
      <c r="B188" s="237" t="s">
        <v>2196</v>
      </c>
      <c r="C188" s="237" t="s">
        <v>2197</v>
      </c>
      <c r="D188" s="594" t="s">
        <v>327</v>
      </c>
      <c r="E188" s="595"/>
      <c r="F188" s="527">
        <v>28.4</v>
      </c>
      <c r="G188" s="808"/>
      <c r="H188" s="527">
        <f t="shared" si="4"/>
        <v>28.4</v>
      </c>
      <c r="I188" s="834"/>
      <c r="J188" s="815">
        <f t="shared" si="5"/>
        <v>0</v>
      </c>
    </row>
    <row r="189" spans="1:10" ht="12.75">
      <c r="A189" s="442" t="s">
        <v>313</v>
      </c>
      <c r="B189" s="235" t="s">
        <v>2191</v>
      </c>
      <c r="C189" s="314" t="s">
        <v>3097</v>
      </c>
      <c r="D189" s="592" t="s">
        <v>346</v>
      </c>
      <c r="E189" s="593" t="s">
        <v>320</v>
      </c>
      <c r="F189" s="526">
        <v>68.98</v>
      </c>
      <c r="G189" s="806">
        <v>1895</v>
      </c>
      <c r="H189" s="526">
        <f t="shared" si="4"/>
        <v>68.98</v>
      </c>
      <c r="I189" s="833">
        <f>SUM(H189:H194)</f>
        <v>515.06</v>
      </c>
      <c r="J189" s="814">
        <f t="shared" si="5"/>
        <v>1339155.9999999998</v>
      </c>
    </row>
    <row r="190" spans="1:10" ht="12.75">
      <c r="A190" s="470" t="s">
        <v>314</v>
      </c>
      <c r="B190" s="236" t="s">
        <v>2191</v>
      </c>
      <c r="C190" s="469" t="s">
        <v>3097</v>
      </c>
      <c r="D190" s="564" t="s">
        <v>346</v>
      </c>
      <c r="E190" s="565" t="s">
        <v>348</v>
      </c>
      <c r="F190" s="529">
        <v>65.3</v>
      </c>
      <c r="G190" s="807"/>
      <c r="H190" s="529">
        <f t="shared" si="4"/>
        <v>65.3</v>
      </c>
      <c r="I190" s="836"/>
      <c r="J190" s="821">
        <f t="shared" si="5"/>
        <v>0</v>
      </c>
    </row>
    <row r="191" spans="1:10" ht="12.75">
      <c r="A191" s="470" t="s">
        <v>317</v>
      </c>
      <c r="B191" s="236" t="s">
        <v>2191</v>
      </c>
      <c r="C191" s="469" t="s">
        <v>3097</v>
      </c>
      <c r="D191" s="564" t="s">
        <v>346</v>
      </c>
      <c r="E191" s="565" t="s">
        <v>350</v>
      </c>
      <c r="F191" s="529">
        <v>44.28</v>
      </c>
      <c r="G191" s="807"/>
      <c r="H191" s="529">
        <f t="shared" si="4"/>
        <v>44.28</v>
      </c>
      <c r="I191" s="836"/>
      <c r="J191" s="821">
        <f t="shared" si="5"/>
        <v>0</v>
      </c>
    </row>
    <row r="192" spans="1:10" ht="12.75">
      <c r="A192" s="470" t="s">
        <v>319</v>
      </c>
      <c r="B192" s="236" t="s">
        <v>2191</v>
      </c>
      <c r="C192" s="469" t="s">
        <v>3097</v>
      </c>
      <c r="D192" s="564" t="s">
        <v>346</v>
      </c>
      <c r="E192" s="565" t="s">
        <v>352</v>
      </c>
      <c r="F192" s="529">
        <v>65.9</v>
      </c>
      <c r="G192" s="807"/>
      <c r="H192" s="529">
        <f t="shared" si="4"/>
        <v>65.9</v>
      </c>
      <c r="I192" s="836"/>
      <c r="J192" s="821">
        <f t="shared" si="5"/>
        <v>0</v>
      </c>
    </row>
    <row r="193" spans="1:10" ht="12.75">
      <c r="A193" s="470" t="s">
        <v>321</v>
      </c>
      <c r="B193" s="236" t="s">
        <v>2191</v>
      </c>
      <c r="C193" s="469" t="s">
        <v>3097</v>
      </c>
      <c r="D193" s="564" t="s">
        <v>346</v>
      </c>
      <c r="E193" s="565" t="s">
        <v>354</v>
      </c>
      <c r="F193" s="529">
        <v>86.4</v>
      </c>
      <c r="G193" s="807"/>
      <c r="H193" s="529">
        <f t="shared" si="4"/>
        <v>86.4</v>
      </c>
      <c r="I193" s="836"/>
      <c r="J193" s="821">
        <f t="shared" si="5"/>
        <v>0</v>
      </c>
    </row>
    <row r="194" spans="1:10" ht="13.5" thickBot="1">
      <c r="A194" s="446" t="s">
        <v>323</v>
      </c>
      <c r="B194" s="237" t="s">
        <v>2196</v>
      </c>
      <c r="C194" s="237" t="s">
        <v>2197</v>
      </c>
      <c r="D194" s="594" t="s">
        <v>346</v>
      </c>
      <c r="E194" s="595"/>
      <c r="F194" s="527">
        <v>184.2</v>
      </c>
      <c r="G194" s="808"/>
      <c r="H194" s="527">
        <f t="shared" si="4"/>
        <v>184.2</v>
      </c>
      <c r="I194" s="834"/>
      <c r="J194" s="815">
        <f t="shared" si="5"/>
        <v>0</v>
      </c>
    </row>
    <row r="195" spans="1:10" ht="12.75">
      <c r="A195" s="442" t="s">
        <v>326</v>
      </c>
      <c r="B195" s="235" t="s">
        <v>2191</v>
      </c>
      <c r="C195" s="314" t="s">
        <v>3097</v>
      </c>
      <c r="D195" s="592" t="s">
        <v>357</v>
      </c>
      <c r="E195" s="593">
        <v>7</v>
      </c>
      <c r="F195" s="526">
        <v>33.97</v>
      </c>
      <c r="G195" s="806">
        <v>1895</v>
      </c>
      <c r="H195" s="526">
        <f t="shared" si="4"/>
        <v>33.97</v>
      </c>
      <c r="I195" s="829">
        <f>SUM(H195:H196)</f>
        <v>111.71</v>
      </c>
      <c r="J195" s="809">
        <f t="shared" si="5"/>
        <v>290446</v>
      </c>
    </row>
    <row r="196" spans="1:10" ht="13.5" thickBot="1">
      <c r="A196" s="446" t="s">
        <v>328</v>
      </c>
      <c r="B196" s="237" t="s">
        <v>2191</v>
      </c>
      <c r="C196" s="574" t="s">
        <v>3097</v>
      </c>
      <c r="D196" s="594" t="s">
        <v>357</v>
      </c>
      <c r="E196" s="595">
        <v>9</v>
      </c>
      <c r="F196" s="527">
        <v>77.74</v>
      </c>
      <c r="G196" s="808"/>
      <c r="H196" s="527">
        <f aca="true" t="shared" si="6" ref="H196:H259">F196</f>
        <v>77.74</v>
      </c>
      <c r="I196" s="830"/>
      <c r="J196" s="811">
        <f t="shared" si="5"/>
        <v>0</v>
      </c>
    </row>
    <row r="197" spans="1:10" ht="12.75">
      <c r="A197" s="442" t="s">
        <v>329</v>
      </c>
      <c r="B197" s="235" t="s">
        <v>2191</v>
      </c>
      <c r="C197" s="314" t="s">
        <v>3097</v>
      </c>
      <c r="D197" s="592" t="s">
        <v>359</v>
      </c>
      <c r="E197" s="593">
        <v>1</v>
      </c>
      <c r="F197" s="526">
        <v>66.44</v>
      </c>
      <c r="G197" s="806">
        <v>1895</v>
      </c>
      <c r="H197" s="526">
        <f t="shared" si="6"/>
        <v>66.44</v>
      </c>
      <c r="I197" s="833">
        <f>SUM(H197:H200)</f>
        <v>345.99</v>
      </c>
      <c r="J197" s="814">
        <f t="shared" si="5"/>
        <v>899574</v>
      </c>
    </row>
    <row r="198" spans="1:10" ht="12.75">
      <c r="A198" s="470" t="s">
        <v>331</v>
      </c>
      <c r="B198" s="236" t="s">
        <v>2191</v>
      </c>
      <c r="C198" s="469" t="s">
        <v>3097</v>
      </c>
      <c r="D198" s="564" t="s">
        <v>359</v>
      </c>
      <c r="E198" s="565">
        <v>5</v>
      </c>
      <c r="F198" s="529">
        <v>124.56</v>
      </c>
      <c r="G198" s="807"/>
      <c r="H198" s="529">
        <f t="shared" si="6"/>
        <v>124.56</v>
      </c>
      <c r="I198" s="836"/>
      <c r="J198" s="821">
        <f aca="true" t="shared" si="7" ref="J198:J261">I198*2600</f>
        <v>0</v>
      </c>
    </row>
    <row r="199" spans="1:10" ht="12.75">
      <c r="A199" s="470" t="s">
        <v>333</v>
      </c>
      <c r="B199" s="236" t="s">
        <v>2191</v>
      </c>
      <c r="C199" s="469" t="s">
        <v>3097</v>
      </c>
      <c r="D199" s="564" t="s">
        <v>359</v>
      </c>
      <c r="E199" s="565" t="s">
        <v>362</v>
      </c>
      <c r="F199" s="529">
        <v>46.89</v>
      </c>
      <c r="G199" s="807"/>
      <c r="H199" s="529">
        <f t="shared" si="6"/>
        <v>46.89</v>
      </c>
      <c r="I199" s="836"/>
      <c r="J199" s="821">
        <f t="shared" si="7"/>
        <v>0</v>
      </c>
    </row>
    <row r="200" spans="1:10" ht="13.5" thickBot="1">
      <c r="A200" s="446" t="s">
        <v>334</v>
      </c>
      <c r="B200" s="237" t="s">
        <v>2196</v>
      </c>
      <c r="C200" s="237" t="s">
        <v>2197</v>
      </c>
      <c r="D200" s="594" t="s">
        <v>359</v>
      </c>
      <c r="E200" s="595"/>
      <c r="F200" s="527">
        <v>108.1</v>
      </c>
      <c r="G200" s="808"/>
      <c r="H200" s="527">
        <f t="shared" si="6"/>
        <v>108.1</v>
      </c>
      <c r="I200" s="834"/>
      <c r="J200" s="815">
        <f t="shared" si="7"/>
        <v>0</v>
      </c>
    </row>
    <row r="201" spans="1:10" ht="12.75">
      <c r="A201" s="442" t="s">
        <v>335</v>
      </c>
      <c r="B201" s="235" t="s">
        <v>2191</v>
      </c>
      <c r="C201" s="314" t="s">
        <v>3097</v>
      </c>
      <c r="D201" s="592" t="s">
        <v>366</v>
      </c>
      <c r="E201" s="593">
        <v>4</v>
      </c>
      <c r="F201" s="526">
        <v>93.79</v>
      </c>
      <c r="G201" s="806">
        <v>1895</v>
      </c>
      <c r="H201" s="526">
        <f t="shared" si="6"/>
        <v>93.79</v>
      </c>
      <c r="I201" s="829">
        <f>SUM(F201:F202)</f>
        <v>132.17000000000002</v>
      </c>
      <c r="J201" s="809">
        <f t="shared" si="7"/>
        <v>343642.00000000006</v>
      </c>
    </row>
    <row r="202" spans="1:10" ht="13.5" thickBot="1">
      <c r="A202" s="446" t="s">
        <v>336</v>
      </c>
      <c r="B202" s="237" t="s">
        <v>2191</v>
      </c>
      <c r="C202" s="574" t="s">
        <v>3097</v>
      </c>
      <c r="D202" s="594" t="s">
        <v>366</v>
      </c>
      <c r="E202" s="595">
        <v>9</v>
      </c>
      <c r="F202" s="527">
        <v>38.38</v>
      </c>
      <c r="G202" s="808"/>
      <c r="H202" s="527">
        <f t="shared" si="6"/>
        <v>38.38</v>
      </c>
      <c r="I202" s="830"/>
      <c r="J202" s="811">
        <f t="shared" si="7"/>
        <v>0</v>
      </c>
    </row>
    <row r="203" spans="1:10" ht="14.25">
      <c r="A203" s="442" t="s">
        <v>338</v>
      </c>
      <c r="B203" s="235" t="s">
        <v>2191</v>
      </c>
      <c r="C203" s="314" t="s">
        <v>3097</v>
      </c>
      <c r="D203" s="596" t="s">
        <v>369</v>
      </c>
      <c r="E203" s="597">
        <v>1</v>
      </c>
      <c r="F203" s="598">
        <v>28.9</v>
      </c>
      <c r="G203" s="806">
        <v>1895</v>
      </c>
      <c r="H203" s="598">
        <f t="shared" si="6"/>
        <v>28.9</v>
      </c>
      <c r="I203" s="839">
        <f>SUM(H203:H209)</f>
        <v>315.37999999999994</v>
      </c>
      <c r="J203" s="826">
        <f t="shared" si="7"/>
        <v>819987.9999999999</v>
      </c>
    </row>
    <row r="204" spans="1:10" ht="14.25">
      <c r="A204" s="470" t="s">
        <v>340</v>
      </c>
      <c r="B204" s="236" t="s">
        <v>2191</v>
      </c>
      <c r="C204" s="469" t="s">
        <v>3097</v>
      </c>
      <c r="D204" s="566" t="s">
        <v>369</v>
      </c>
      <c r="E204" s="567">
        <v>10</v>
      </c>
      <c r="F204" s="568">
        <v>65.98</v>
      </c>
      <c r="G204" s="807"/>
      <c r="H204" s="568">
        <f t="shared" si="6"/>
        <v>65.98</v>
      </c>
      <c r="I204" s="840"/>
      <c r="J204" s="827">
        <f t="shared" si="7"/>
        <v>0</v>
      </c>
    </row>
    <row r="205" spans="1:10" ht="14.25">
      <c r="A205" s="470" t="s">
        <v>342</v>
      </c>
      <c r="B205" s="236" t="s">
        <v>2191</v>
      </c>
      <c r="C205" s="469" t="s">
        <v>3097</v>
      </c>
      <c r="D205" s="566" t="s">
        <v>369</v>
      </c>
      <c r="E205" s="567">
        <v>2</v>
      </c>
      <c r="F205" s="568">
        <v>65.2</v>
      </c>
      <c r="G205" s="807"/>
      <c r="H205" s="568">
        <f t="shared" si="6"/>
        <v>65.2</v>
      </c>
      <c r="I205" s="840"/>
      <c r="J205" s="827">
        <f t="shared" si="7"/>
        <v>0</v>
      </c>
    </row>
    <row r="206" spans="1:10" ht="14.25">
      <c r="A206" s="470" t="s">
        <v>344</v>
      </c>
      <c r="B206" s="236" t="s">
        <v>2191</v>
      </c>
      <c r="C206" s="469" t="s">
        <v>3097</v>
      </c>
      <c r="D206" s="566" t="s">
        <v>369</v>
      </c>
      <c r="E206" s="567">
        <v>4</v>
      </c>
      <c r="F206" s="568">
        <v>28.1</v>
      </c>
      <c r="G206" s="807"/>
      <c r="H206" s="568">
        <f t="shared" si="6"/>
        <v>28.1</v>
      </c>
      <c r="I206" s="840"/>
      <c r="J206" s="827">
        <f t="shared" si="7"/>
        <v>0</v>
      </c>
    </row>
    <row r="207" spans="1:10" ht="14.25">
      <c r="A207" s="470" t="s">
        <v>345</v>
      </c>
      <c r="B207" s="236" t="s">
        <v>2191</v>
      </c>
      <c r="C207" s="469" t="s">
        <v>3097</v>
      </c>
      <c r="D207" s="566" t="s">
        <v>369</v>
      </c>
      <c r="E207" s="567">
        <v>6</v>
      </c>
      <c r="F207" s="568">
        <v>67.6</v>
      </c>
      <c r="G207" s="807"/>
      <c r="H207" s="568">
        <f t="shared" si="6"/>
        <v>67.6</v>
      </c>
      <c r="I207" s="840"/>
      <c r="J207" s="827">
        <f t="shared" si="7"/>
        <v>0</v>
      </c>
    </row>
    <row r="208" spans="1:10" ht="14.25">
      <c r="A208" s="470" t="s">
        <v>347</v>
      </c>
      <c r="B208" s="236" t="s">
        <v>2191</v>
      </c>
      <c r="C208" s="469" t="s">
        <v>3097</v>
      </c>
      <c r="D208" s="566" t="s">
        <v>369</v>
      </c>
      <c r="E208" s="567">
        <v>8</v>
      </c>
      <c r="F208" s="568">
        <v>27.9</v>
      </c>
      <c r="G208" s="807"/>
      <c r="H208" s="568">
        <f t="shared" si="6"/>
        <v>27.9</v>
      </c>
      <c r="I208" s="840"/>
      <c r="J208" s="827">
        <f t="shared" si="7"/>
        <v>0</v>
      </c>
    </row>
    <row r="209" spans="1:10" ht="15" thickBot="1">
      <c r="A209" s="446" t="s">
        <v>349</v>
      </c>
      <c r="B209" s="237" t="s">
        <v>2191</v>
      </c>
      <c r="C209" s="574" t="s">
        <v>3097</v>
      </c>
      <c r="D209" s="599" t="s">
        <v>369</v>
      </c>
      <c r="E209" s="600">
        <v>9</v>
      </c>
      <c r="F209" s="601">
        <v>31.7</v>
      </c>
      <c r="G209" s="808"/>
      <c r="H209" s="601">
        <f t="shared" si="6"/>
        <v>31.7</v>
      </c>
      <c r="I209" s="841"/>
      <c r="J209" s="828">
        <f t="shared" si="7"/>
        <v>0</v>
      </c>
    </row>
    <row r="210" spans="1:10" ht="13.5" thickBot="1">
      <c r="A210" s="319" t="s">
        <v>351</v>
      </c>
      <c r="B210" s="441" t="s">
        <v>2191</v>
      </c>
      <c r="C210" s="575" t="s">
        <v>3097</v>
      </c>
      <c r="D210" s="602" t="s">
        <v>377</v>
      </c>
      <c r="E210" s="603">
        <v>2</v>
      </c>
      <c r="F210" s="531">
        <v>73.32</v>
      </c>
      <c r="G210" s="555">
        <v>1895</v>
      </c>
      <c r="H210" s="531">
        <f t="shared" si="6"/>
        <v>73.32</v>
      </c>
      <c r="I210" s="551">
        <f>SUM(H210)</f>
        <v>73.32</v>
      </c>
      <c r="J210" s="693">
        <f t="shared" si="7"/>
        <v>190631.99999999997</v>
      </c>
    </row>
    <row r="211" spans="1:10" ht="12.75">
      <c r="A211" s="442" t="s">
        <v>353</v>
      </c>
      <c r="B211" s="235" t="s">
        <v>2191</v>
      </c>
      <c r="C211" s="314" t="s">
        <v>3097</v>
      </c>
      <c r="D211" s="592" t="s">
        <v>379</v>
      </c>
      <c r="E211" s="593">
        <v>7</v>
      </c>
      <c r="F211" s="526">
        <v>42.41</v>
      </c>
      <c r="G211" s="806">
        <v>1895</v>
      </c>
      <c r="H211" s="526">
        <f t="shared" si="6"/>
        <v>42.41</v>
      </c>
      <c r="I211" s="833">
        <f>SUM(H211:H212)</f>
        <v>71.08</v>
      </c>
      <c r="J211" s="814">
        <f t="shared" si="7"/>
        <v>184808</v>
      </c>
    </row>
    <row r="212" spans="1:10" ht="13.5" thickBot="1">
      <c r="A212" s="446" t="s">
        <v>355</v>
      </c>
      <c r="B212" s="237" t="s">
        <v>2196</v>
      </c>
      <c r="C212" s="237" t="s">
        <v>2197</v>
      </c>
      <c r="D212" s="594" t="s">
        <v>379</v>
      </c>
      <c r="E212" s="595"/>
      <c r="F212" s="527">
        <v>28.67</v>
      </c>
      <c r="G212" s="808"/>
      <c r="H212" s="527">
        <f t="shared" si="6"/>
        <v>28.67</v>
      </c>
      <c r="I212" s="834"/>
      <c r="J212" s="815">
        <f t="shared" si="7"/>
        <v>0</v>
      </c>
    </row>
    <row r="213" spans="1:10" ht="12.75">
      <c r="A213" s="442" t="s">
        <v>356</v>
      </c>
      <c r="B213" s="235" t="s">
        <v>2191</v>
      </c>
      <c r="C213" s="314" t="s">
        <v>3097</v>
      </c>
      <c r="D213" s="592" t="s">
        <v>382</v>
      </c>
      <c r="E213" s="593">
        <v>10</v>
      </c>
      <c r="F213" s="526">
        <v>69.48</v>
      </c>
      <c r="G213" s="806">
        <v>1895</v>
      </c>
      <c r="H213" s="526">
        <f t="shared" si="6"/>
        <v>69.48</v>
      </c>
      <c r="I213" s="829">
        <f>SUM(H213:H218)</f>
        <v>424.89000000000004</v>
      </c>
      <c r="J213" s="809">
        <f t="shared" si="7"/>
        <v>1104714</v>
      </c>
    </row>
    <row r="214" spans="1:10" ht="12.75">
      <c r="A214" s="470" t="s">
        <v>358</v>
      </c>
      <c r="B214" s="236" t="s">
        <v>2191</v>
      </c>
      <c r="C214" s="469" t="s">
        <v>3097</v>
      </c>
      <c r="D214" s="564" t="s">
        <v>382</v>
      </c>
      <c r="E214" s="565">
        <v>3</v>
      </c>
      <c r="F214" s="529">
        <v>82.57</v>
      </c>
      <c r="G214" s="807"/>
      <c r="H214" s="529">
        <f t="shared" si="6"/>
        <v>82.57</v>
      </c>
      <c r="I214" s="831"/>
      <c r="J214" s="810">
        <f t="shared" si="7"/>
        <v>0</v>
      </c>
    </row>
    <row r="215" spans="1:10" ht="12.75">
      <c r="A215" s="470" t="s">
        <v>360</v>
      </c>
      <c r="B215" s="236" t="s">
        <v>2191</v>
      </c>
      <c r="C215" s="469" t="s">
        <v>3097</v>
      </c>
      <c r="D215" s="564" t="s">
        <v>382</v>
      </c>
      <c r="E215" s="565">
        <v>4</v>
      </c>
      <c r="F215" s="529">
        <v>63.81</v>
      </c>
      <c r="G215" s="807"/>
      <c r="H215" s="529">
        <f t="shared" si="6"/>
        <v>63.81</v>
      </c>
      <c r="I215" s="831"/>
      <c r="J215" s="810">
        <f t="shared" si="7"/>
        <v>0</v>
      </c>
    </row>
    <row r="216" spans="1:10" ht="12.75">
      <c r="A216" s="470" t="s">
        <v>361</v>
      </c>
      <c r="B216" s="236" t="s">
        <v>2191</v>
      </c>
      <c r="C216" s="469" t="s">
        <v>3097</v>
      </c>
      <c r="D216" s="564" t="s">
        <v>382</v>
      </c>
      <c r="E216" s="565">
        <v>5</v>
      </c>
      <c r="F216" s="529">
        <v>86.67</v>
      </c>
      <c r="G216" s="807"/>
      <c r="H216" s="529">
        <f t="shared" si="6"/>
        <v>86.67</v>
      </c>
      <c r="I216" s="831"/>
      <c r="J216" s="810">
        <f t="shared" si="7"/>
        <v>0</v>
      </c>
    </row>
    <row r="217" spans="1:10" ht="12.75">
      <c r="A217" s="470" t="s">
        <v>363</v>
      </c>
      <c r="B217" s="236" t="s">
        <v>2191</v>
      </c>
      <c r="C217" s="469" t="s">
        <v>3097</v>
      </c>
      <c r="D217" s="564" t="s">
        <v>382</v>
      </c>
      <c r="E217" s="565">
        <v>7</v>
      </c>
      <c r="F217" s="529">
        <v>62.5</v>
      </c>
      <c r="G217" s="807"/>
      <c r="H217" s="529">
        <f t="shared" si="6"/>
        <v>62.5</v>
      </c>
      <c r="I217" s="831"/>
      <c r="J217" s="810">
        <f t="shared" si="7"/>
        <v>0</v>
      </c>
    </row>
    <row r="218" spans="1:10" ht="13.5" thickBot="1">
      <c r="A218" s="446" t="s">
        <v>364</v>
      </c>
      <c r="B218" s="237" t="s">
        <v>2191</v>
      </c>
      <c r="C218" s="574" t="s">
        <v>3097</v>
      </c>
      <c r="D218" s="594" t="s">
        <v>382</v>
      </c>
      <c r="E218" s="595">
        <v>9</v>
      </c>
      <c r="F218" s="527">
        <v>59.86</v>
      </c>
      <c r="G218" s="808"/>
      <c r="H218" s="527">
        <f t="shared" si="6"/>
        <v>59.86</v>
      </c>
      <c r="I218" s="830"/>
      <c r="J218" s="811">
        <f t="shared" si="7"/>
        <v>0</v>
      </c>
    </row>
    <row r="219" spans="1:10" ht="12.75">
      <c r="A219" s="442" t="s">
        <v>365</v>
      </c>
      <c r="B219" s="235" t="s">
        <v>2191</v>
      </c>
      <c r="C219" s="314" t="s">
        <v>3097</v>
      </c>
      <c r="D219" s="238" t="s">
        <v>390</v>
      </c>
      <c r="E219" s="540">
        <v>2</v>
      </c>
      <c r="F219" s="526">
        <v>35.75</v>
      </c>
      <c r="G219" s="806">
        <v>1927</v>
      </c>
      <c r="H219" s="526">
        <f t="shared" si="6"/>
        <v>35.75</v>
      </c>
      <c r="I219" s="829">
        <f>SUM(H219:H221)</f>
        <v>129.65</v>
      </c>
      <c r="J219" s="809">
        <f t="shared" si="7"/>
        <v>337090</v>
      </c>
    </row>
    <row r="220" spans="1:10" ht="12.75">
      <c r="A220" s="470" t="s">
        <v>367</v>
      </c>
      <c r="B220" s="236" t="s">
        <v>2191</v>
      </c>
      <c r="C220" s="469" t="s">
        <v>3097</v>
      </c>
      <c r="D220" s="239" t="s">
        <v>390</v>
      </c>
      <c r="E220" s="543">
        <v>3</v>
      </c>
      <c r="F220" s="529">
        <v>46.95</v>
      </c>
      <c r="G220" s="807"/>
      <c r="H220" s="529">
        <f t="shared" si="6"/>
        <v>46.95</v>
      </c>
      <c r="I220" s="831"/>
      <c r="J220" s="810">
        <f t="shared" si="7"/>
        <v>0</v>
      </c>
    </row>
    <row r="221" spans="1:10" ht="13.5" thickBot="1">
      <c r="A221" s="446" t="s">
        <v>368</v>
      </c>
      <c r="B221" s="237" t="s">
        <v>2191</v>
      </c>
      <c r="C221" s="574" t="s">
        <v>3097</v>
      </c>
      <c r="D221" s="240" t="s">
        <v>390</v>
      </c>
      <c r="E221" s="541">
        <v>6</v>
      </c>
      <c r="F221" s="527">
        <v>46.95</v>
      </c>
      <c r="G221" s="808"/>
      <c r="H221" s="527">
        <f t="shared" si="6"/>
        <v>46.95</v>
      </c>
      <c r="I221" s="830"/>
      <c r="J221" s="811">
        <f t="shared" si="7"/>
        <v>0</v>
      </c>
    </row>
    <row r="222" spans="1:10" ht="12.75">
      <c r="A222" s="442" t="s">
        <v>370</v>
      </c>
      <c r="B222" s="235" t="s">
        <v>2191</v>
      </c>
      <c r="C222" s="314" t="s">
        <v>3097</v>
      </c>
      <c r="D222" s="238" t="s">
        <v>394</v>
      </c>
      <c r="E222" s="540">
        <v>3</v>
      </c>
      <c r="F222" s="526">
        <v>52</v>
      </c>
      <c r="G222" s="806">
        <v>1945</v>
      </c>
      <c r="H222" s="526">
        <f t="shared" si="6"/>
        <v>52</v>
      </c>
      <c r="I222" s="829">
        <f>SUM(H222:H225)</f>
        <v>163.89000000000001</v>
      </c>
      <c r="J222" s="809">
        <f t="shared" si="7"/>
        <v>426114.00000000006</v>
      </c>
    </row>
    <row r="223" spans="1:10" ht="12.75">
      <c r="A223" s="470" t="s">
        <v>371</v>
      </c>
      <c r="B223" s="236" t="s">
        <v>2191</v>
      </c>
      <c r="C223" s="469" t="s">
        <v>3097</v>
      </c>
      <c r="D223" s="239" t="s">
        <v>394</v>
      </c>
      <c r="E223" s="543">
        <v>6</v>
      </c>
      <c r="F223" s="529">
        <v>52</v>
      </c>
      <c r="G223" s="807"/>
      <c r="H223" s="529">
        <f t="shared" si="6"/>
        <v>52</v>
      </c>
      <c r="I223" s="831"/>
      <c r="J223" s="810">
        <f t="shared" si="7"/>
        <v>0</v>
      </c>
    </row>
    <row r="224" spans="1:10" ht="12.75">
      <c r="A224" s="470" t="s">
        <v>372</v>
      </c>
      <c r="B224" s="236" t="s">
        <v>2191</v>
      </c>
      <c r="C224" s="469" t="s">
        <v>3097</v>
      </c>
      <c r="D224" s="239" t="s">
        <v>394</v>
      </c>
      <c r="E224" s="543">
        <v>7</v>
      </c>
      <c r="F224" s="529">
        <v>48.05</v>
      </c>
      <c r="G224" s="807"/>
      <c r="H224" s="529">
        <f t="shared" si="6"/>
        <v>48.05</v>
      </c>
      <c r="I224" s="831"/>
      <c r="J224" s="810">
        <f t="shared" si="7"/>
        <v>0</v>
      </c>
    </row>
    <row r="225" spans="1:10" ht="13.5" thickBot="1">
      <c r="A225" s="446" t="s">
        <v>373</v>
      </c>
      <c r="B225" s="237" t="s">
        <v>2191</v>
      </c>
      <c r="C225" s="574" t="s">
        <v>3097</v>
      </c>
      <c r="D225" s="240" t="s">
        <v>394</v>
      </c>
      <c r="E225" s="541" t="s">
        <v>4178</v>
      </c>
      <c r="F225" s="527">
        <v>11.84</v>
      </c>
      <c r="G225" s="808"/>
      <c r="H225" s="527">
        <f t="shared" si="6"/>
        <v>11.84</v>
      </c>
      <c r="I225" s="830"/>
      <c r="J225" s="811">
        <f t="shared" si="7"/>
        <v>0</v>
      </c>
    </row>
    <row r="226" spans="1:10" ht="13.5" thickBot="1">
      <c r="A226" s="319" t="s">
        <v>374</v>
      </c>
      <c r="B226" s="441" t="s">
        <v>2191</v>
      </c>
      <c r="C226" s="575" t="s">
        <v>3097</v>
      </c>
      <c r="D226" s="590" t="s">
        <v>399</v>
      </c>
      <c r="E226" s="591">
        <v>7</v>
      </c>
      <c r="F226" s="531">
        <v>60.18</v>
      </c>
      <c r="G226" s="555">
        <v>1927</v>
      </c>
      <c r="H226" s="531">
        <f t="shared" si="6"/>
        <v>60.18</v>
      </c>
      <c r="I226" s="551">
        <f>SUM(H226)</f>
        <v>60.18</v>
      </c>
      <c r="J226" s="693">
        <f t="shared" si="7"/>
        <v>156468</v>
      </c>
    </row>
    <row r="227" spans="1:10" ht="12.75">
      <c r="A227" s="442" t="s">
        <v>375</v>
      </c>
      <c r="B227" s="235" t="s">
        <v>2191</v>
      </c>
      <c r="C227" s="314" t="s">
        <v>3097</v>
      </c>
      <c r="D227" s="238" t="s">
        <v>1179</v>
      </c>
      <c r="E227" s="540">
        <v>5</v>
      </c>
      <c r="F227" s="526">
        <v>34.56</v>
      </c>
      <c r="G227" s="806">
        <v>1945</v>
      </c>
      <c r="H227" s="526">
        <f t="shared" si="6"/>
        <v>34.56</v>
      </c>
      <c r="I227" s="829">
        <f>SUM(H227:H228)</f>
        <v>61.03</v>
      </c>
      <c r="J227" s="809">
        <f t="shared" si="7"/>
        <v>158678</v>
      </c>
    </row>
    <row r="228" spans="1:10" ht="13.5" thickBot="1">
      <c r="A228" s="446" t="s">
        <v>376</v>
      </c>
      <c r="B228" s="237" t="s">
        <v>2191</v>
      </c>
      <c r="C228" s="574" t="s">
        <v>3097</v>
      </c>
      <c r="D228" s="553" t="s">
        <v>1179</v>
      </c>
      <c r="E228" s="604">
        <v>7</v>
      </c>
      <c r="F228" s="527">
        <v>26.47</v>
      </c>
      <c r="G228" s="808"/>
      <c r="H228" s="527">
        <f t="shared" si="6"/>
        <v>26.47</v>
      </c>
      <c r="I228" s="830"/>
      <c r="J228" s="811">
        <f t="shared" si="7"/>
        <v>0</v>
      </c>
    </row>
    <row r="229" spans="1:10" ht="12.75">
      <c r="A229" s="442" t="s">
        <v>378</v>
      </c>
      <c r="B229" s="235" t="s">
        <v>2191</v>
      </c>
      <c r="C229" s="314" t="s">
        <v>3097</v>
      </c>
      <c r="D229" s="447" t="s">
        <v>1182</v>
      </c>
      <c r="E229" s="578">
        <v>2</v>
      </c>
      <c r="F229" s="526">
        <v>54.63</v>
      </c>
      <c r="G229" s="806"/>
      <c r="H229" s="526">
        <f t="shared" si="6"/>
        <v>54.63</v>
      </c>
      <c r="I229" s="829">
        <f>SUM(H229:H230)</f>
        <v>131.93</v>
      </c>
      <c r="J229" s="809">
        <f t="shared" si="7"/>
        <v>343018</v>
      </c>
    </row>
    <row r="230" spans="1:10" ht="13.5" thickBot="1">
      <c r="A230" s="446" t="s">
        <v>380</v>
      </c>
      <c r="B230" s="237" t="s">
        <v>2191</v>
      </c>
      <c r="C230" s="574" t="s">
        <v>3097</v>
      </c>
      <c r="D230" s="240" t="s">
        <v>1182</v>
      </c>
      <c r="E230" s="541">
        <v>5</v>
      </c>
      <c r="F230" s="527">
        <v>77.3</v>
      </c>
      <c r="G230" s="808"/>
      <c r="H230" s="527">
        <f t="shared" si="6"/>
        <v>77.3</v>
      </c>
      <c r="I230" s="830"/>
      <c r="J230" s="811">
        <f t="shared" si="7"/>
        <v>0</v>
      </c>
    </row>
    <row r="231" spans="1:10" ht="12.75">
      <c r="A231" s="442" t="s">
        <v>381</v>
      </c>
      <c r="B231" s="235" t="s">
        <v>2191</v>
      </c>
      <c r="C231" s="314" t="s">
        <v>3097</v>
      </c>
      <c r="D231" s="238" t="s">
        <v>1185</v>
      </c>
      <c r="E231" s="540" t="s">
        <v>714</v>
      </c>
      <c r="F231" s="526">
        <v>55.86</v>
      </c>
      <c r="G231" s="806">
        <v>1959</v>
      </c>
      <c r="H231" s="526">
        <f t="shared" si="6"/>
        <v>55.86</v>
      </c>
      <c r="I231" s="829">
        <f>SUM(H231:H236)</f>
        <v>331.8</v>
      </c>
      <c r="J231" s="809">
        <f t="shared" si="7"/>
        <v>862680</v>
      </c>
    </row>
    <row r="232" spans="1:10" ht="12.75">
      <c r="A232" s="470" t="s">
        <v>383</v>
      </c>
      <c r="B232" s="236" t="s">
        <v>2191</v>
      </c>
      <c r="C232" s="469" t="s">
        <v>3097</v>
      </c>
      <c r="D232" s="239" t="s">
        <v>1185</v>
      </c>
      <c r="E232" s="543" t="s">
        <v>1187</v>
      </c>
      <c r="F232" s="529">
        <v>56.83</v>
      </c>
      <c r="G232" s="807"/>
      <c r="H232" s="529">
        <f t="shared" si="6"/>
        <v>56.83</v>
      </c>
      <c r="I232" s="831"/>
      <c r="J232" s="810">
        <f t="shared" si="7"/>
        <v>0</v>
      </c>
    </row>
    <row r="233" spans="1:10" ht="12.75">
      <c r="A233" s="470" t="s">
        <v>384</v>
      </c>
      <c r="B233" s="236" t="s">
        <v>2191</v>
      </c>
      <c r="C233" s="469" t="s">
        <v>3097</v>
      </c>
      <c r="D233" s="239" t="s">
        <v>1185</v>
      </c>
      <c r="E233" s="543" t="s">
        <v>716</v>
      </c>
      <c r="F233" s="529">
        <v>55.86</v>
      </c>
      <c r="G233" s="807"/>
      <c r="H233" s="529">
        <f t="shared" si="6"/>
        <v>55.86</v>
      </c>
      <c r="I233" s="831"/>
      <c r="J233" s="810">
        <f t="shared" si="7"/>
        <v>0</v>
      </c>
    </row>
    <row r="234" spans="1:10" ht="12.75">
      <c r="A234" s="470" t="s">
        <v>385</v>
      </c>
      <c r="B234" s="236" t="s">
        <v>2191</v>
      </c>
      <c r="C234" s="469" t="s">
        <v>3097</v>
      </c>
      <c r="D234" s="239" t="s">
        <v>1185</v>
      </c>
      <c r="E234" s="543" t="s">
        <v>1190</v>
      </c>
      <c r="F234" s="529">
        <v>56.83</v>
      </c>
      <c r="G234" s="807"/>
      <c r="H234" s="529">
        <f t="shared" si="6"/>
        <v>56.83</v>
      </c>
      <c r="I234" s="831"/>
      <c r="J234" s="810">
        <f t="shared" si="7"/>
        <v>0</v>
      </c>
    </row>
    <row r="235" spans="1:10" ht="12.75">
      <c r="A235" s="470" t="s">
        <v>386</v>
      </c>
      <c r="B235" s="236" t="s">
        <v>2191</v>
      </c>
      <c r="C235" s="469" t="s">
        <v>3097</v>
      </c>
      <c r="D235" s="239" t="s">
        <v>1185</v>
      </c>
      <c r="E235" s="543" t="s">
        <v>1192</v>
      </c>
      <c r="F235" s="529">
        <v>76.05</v>
      </c>
      <c r="G235" s="807"/>
      <c r="H235" s="529">
        <f t="shared" si="6"/>
        <v>76.05</v>
      </c>
      <c r="I235" s="831"/>
      <c r="J235" s="810">
        <f t="shared" si="7"/>
        <v>0</v>
      </c>
    </row>
    <row r="236" spans="1:10" ht="13.5" thickBot="1">
      <c r="A236" s="446" t="s">
        <v>387</v>
      </c>
      <c r="B236" s="237" t="s">
        <v>2191</v>
      </c>
      <c r="C236" s="574" t="s">
        <v>3097</v>
      </c>
      <c r="D236" s="240" t="s">
        <v>1185</v>
      </c>
      <c r="E236" s="541" t="s">
        <v>1194</v>
      </c>
      <c r="F236" s="527">
        <v>30.37</v>
      </c>
      <c r="G236" s="808"/>
      <c r="H236" s="527">
        <f t="shared" si="6"/>
        <v>30.37</v>
      </c>
      <c r="I236" s="830"/>
      <c r="J236" s="811">
        <f t="shared" si="7"/>
        <v>0</v>
      </c>
    </row>
    <row r="237" spans="1:10" ht="12.75">
      <c r="A237" s="442" t="s">
        <v>388</v>
      </c>
      <c r="B237" s="235" t="s">
        <v>2191</v>
      </c>
      <c r="C237" s="314" t="s">
        <v>3097</v>
      </c>
      <c r="D237" s="238" t="s">
        <v>1196</v>
      </c>
      <c r="E237" s="540" t="s">
        <v>1197</v>
      </c>
      <c r="F237" s="526">
        <v>60.83</v>
      </c>
      <c r="G237" s="806">
        <v>1936</v>
      </c>
      <c r="H237" s="526">
        <f t="shared" si="6"/>
        <v>60.83</v>
      </c>
      <c r="I237" s="829">
        <f>SUM(H237:H242)</f>
        <v>308.34</v>
      </c>
      <c r="J237" s="809">
        <f t="shared" si="7"/>
        <v>801683.9999999999</v>
      </c>
    </row>
    <row r="238" spans="1:10" ht="12.75">
      <c r="A238" s="470" t="s">
        <v>389</v>
      </c>
      <c r="B238" s="236" t="s">
        <v>2191</v>
      </c>
      <c r="C238" s="469" t="s">
        <v>3097</v>
      </c>
      <c r="D238" s="239" t="s">
        <v>1196</v>
      </c>
      <c r="E238" s="543" t="s">
        <v>1200</v>
      </c>
      <c r="F238" s="529">
        <v>73.7</v>
      </c>
      <c r="G238" s="807"/>
      <c r="H238" s="529">
        <f t="shared" si="6"/>
        <v>73.7</v>
      </c>
      <c r="I238" s="831"/>
      <c r="J238" s="810">
        <f t="shared" si="7"/>
        <v>0</v>
      </c>
    </row>
    <row r="239" spans="1:10" ht="12.75">
      <c r="A239" s="470" t="s">
        <v>391</v>
      </c>
      <c r="B239" s="236" t="s">
        <v>2191</v>
      </c>
      <c r="C239" s="469" t="s">
        <v>3097</v>
      </c>
      <c r="D239" s="239" t="s">
        <v>1196</v>
      </c>
      <c r="E239" s="543" t="s">
        <v>1202</v>
      </c>
      <c r="F239" s="529">
        <v>65.81</v>
      </c>
      <c r="G239" s="807"/>
      <c r="H239" s="529">
        <f t="shared" si="6"/>
        <v>65.81</v>
      </c>
      <c r="I239" s="831"/>
      <c r="J239" s="810">
        <f t="shared" si="7"/>
        <v>0</v>
      </c>
    </row>
    <row r="240" spans="1:10" ht="12.75">
      <c r="A240" s="470" t="s">
        <v>392</v>
      </c>
      <c r="B240" s="236" t="s">
        <v>2191</v>
      </c>
      <c r="C240" s="469" t="s">
        <v>3097</v>
      </c>
      <c r="D240" s="239" t="s">
        <v>1196</v>
      </c>
      <c r="E240" s="543" t="s">
        <v>1204</v>
      </c>
      <c r="F240" s="529">
        <v>63.77</v>
      </c>
      <c r="G240" s="807"/>
      <c r="H240" s="529">
        <f t="shared" si="6"/>
        <v>63.77</v>
      </c>
      <c r="I240" s="831"/>
      <c r="J240" s="810">
        <f t="shared" si="7"/>
        <v>0</v>
      </c>
    </row>
    <row r="241" spans="1:10" ht="12.75">
      <c r="A241" s="470" t="s">
        <v>393</v>
      </c>
      <c r="B241" s="236" t="s">
        <v>2191</v>
      </c>
      <c r="C241" s="469" t="s">
        <v>3097</v>
      </c>
      <c r="D241" s="239" t="s">
        <v>1196</v>
      </c>
      <c r="E241" s="543" t="s">
        <v>1206</v>
      </c>
      <c r="F241" s="529">
        <v>22.09</v>
      </c>
      <c r="G241" s="807"/>
      <c r="H241" s="529">
        <f t="shared" si="6"/>
        <v>22.09</v>
      </c>
      <c r="I241" s="831"/>
      <c r="J241" s="810">
        <f t="shared" si="7"/>
        <v>0</v>
      </c>
    </row>
    <row r="242" spans="1:10" ht="13.5" thickBot="1">
      <c r="A242" s="446" t="s">
        <v>395</v>
      </c>
      <c r="B242" s="237" t="s">
        <v>2191</v>
      </c>
      <c r="C242" s="574" t="s">
        <v>3097</v>
      </c>
      <c r="D242" s="240" t="s">
        <v>1196</v>
      </c>
      <c r="E242" s="541" t="s">
        <v>1208</v>
      </c>
      <c r="F242" s="527">
        <v>22.14</v>
      </c>
      <c r="G242" s="808"/>
      <c r="H242" s="527">
        <f t="shared" si="6"/>
        <v>22.14</v>
      </c>
      <c r="I242" s="830"/>
      <c r="J242" s="811">
        <f t="shared" si="7"/>
        <v>0</v>
      </c>
    </row>
    <row r="243" spans="1:10" ht="12.75">
      <c r="A243" s="442" t="s">
        <v>396</v>
      </c>
      <c r="B243" s="235" t="s">
        <v>2191</v>
      </c>
      <c r="C243" s="314" t="s">
        <v>3097</v>
      </c>
      <c r="D243" s="238" t="s">
        <v>1210</v>
      </c>
      <c r="E243" s="540" t="s">
        <v>1211</v>
      </c>
      <c r="F243" s="526">
        <v>54.85</v>
      </c>
      <c r="G243" s="806">
        <v>1989</v>
      </c>
      <c r="H243" s="526">
        <f t="shared" si="6"/>
        <v>54.85</v>
      </c>
      <c r="I243" s="829">
        <f>SUM(H243:H249)</f>
        <v>464.81999999999994</v>
      </c>
      <c r="J243" s="809">
        <f t="shared" si="7"/>
        <v>1208531.9999999998</v>
      </c>
    </row>
    <row r="244" spans="1:10" ht="12.75">
      <c r="A244" s="470" t="s">
        <v>397</v>
      </c>
      <c r="B244" s="236" t="s">
        <v>2191</v>
      </c>
      <c r="C244" s="469" t="s">
        <v>3097</v>
      </c>
      <c r="D244" s="239" t="s">
        <v>1210</v>
      </c>
      <c r="E244" s="543" t="s">
        <v>1213</v>
      </c>
      <c r="F244" s="529">
        <v>72.41</v>
      </c>
      <c r="G244" s="807"/>
      <c r="H244" s="529">
        <f t="shared" si="6"/>
        <v>72.41</v>
      </c>
      <c r="I244" s="831"/>
      <c r="J244" s="810">
        <f t="shared" si="7"/>
        <v>0</v>
      </c>
    </row>
    <row r="245" spans="1:10" ht="12.75">
      <c r="A245" s="470" t="s">
        <v>398</v>
      </c>
      <c r="B245" s="236" t="s">
        <v>2191</v>
      </c>
      <c r="C245" s="469" t="s">
        <v>3097</v>
      </c>
      <c r="D245" s="239" t="s">
        <v>1210</v>
      </c>
      <c r="E245" s="543" t="s">
        <v>1215</v>
      </c>
      <c r="F245" s="529">
        <v>70.85</v>
      </c>
      <c r="G245" s="807"/>
      <c r="H245" s="529">
        <f t="shared" si="6"/>
        <v>70.85</v>
      </c>
      <c r="I245" s="831"/>
      <c r="J245" s="810">
        <f t="shared" si="7"/>
        <v>0</v>
      </c>
    </row>
    <row r="246" spans="1:10" ht="12.75">
      <c r="A246" s="470" t="s">
        <v>1761</v>
      </c>
      <c r="B246" s="236" t="s">
        <v>2191</v>
      </c>
      <c r="C246" s="469" t="s">
        <v>3097</v>
      </c>
      <c r="D246" s="239" t="s">
        <v>1210</v>
      </c>
      <c r="E246" s="543" t="s">
        <v>1217</v>
      </c>
      <c r="F246" s="529">
        <v>70.6</v>
      </c>
      <c r="G246" s="807"/>
      <c r="H246" s="529">
        <f t="shared" si="6"/>
        <v>70.6</v>
      </c>
      <c r="I246" s="831"/>
      <c r="J246" s="810">
        <f t="shared" si="7"/>
        <v>0</v>
      </c>
    </row>
    <row r="247" spans="1:10" ht="12.75">
      <c r="A247" s="470" t="s">
        <v>1180</v>
      </c>
      <c r="B247" s="236" t="s">
        <v>2191</v>
      </c>
      <c r="C247" s="469" t="s">
        <v>3097</v>
      </c>
      <c r="D247" s="239" t="s">
        <v>1210</v>
      </c>
      <c r="E247" s="543" t="s">
        <v>1219</v>
      </c>
      <c r="F247" s="529">
        <v>70.85</v>
      </c>
      <c r="G247" s="807"/>
      <c r="H247" s="529">
        <f t="shared" si="6"/>
        <v>70.85</v>
      </c>
      <c r="I247" s="831"/>
      <c r="J247" s="810">
        <f t="shared" si="7"/>
        <v>0</v>
      </c>
    </row>
    <row r="248" spans="1:10" ht="12.75">
      <c r="A248" s="470" t="s">
        <v>1181</v>
      </c>
      <c r="B248" s="236" t="s">
        <v>2191</v>
      </c>
      <c r="C248" s="469" t="s">
        <v>3097</v>
      </c>
      <c r="D248" s="239" t="s">
        <v>1210</v>
      </c>
      <c r="E248" s="543" t="s">
        <v>1221</v>
      </c>
      <c r="F248" s="529">
        <v>70.6</v>
      </c>
      <c r="G248" s="807"/>
      <c r="H248" s="529">
        <f t="shared" si="6"/>
        <v>70.6</v>
      </c>
      <c r="I248" s="831"/>
      <c r="J248" s="810">
        <f t="shared" si="7"/>
        <v>0</v>
      </c>
    </row>
    <row r="249" spans="1:10" ht="13.5" thickBot="1">
      <c r="A249" s="446" t="s">
        <v>1183</v>
      </c>
      <c r="B249" s="237" t="s">
        <v>2191</v>
      </c>
      <c r="C249" s="574" t="s">
        <v>3097</v>
      </c>
      <c r="D249" s="240" t="s">
        <v>1210</v>
      </c>
      <c r="E249" s="541" t="s">
        <v>1223</v>
      </c>
      <c r="F249" s="527">
        <v>54.66</v>
      </c>
      <c r="G249" s="808"/>
      <c r="H249" s="527">
        <f t="shared" si="6"/>
        <v>54.66</v>
      </c>
      <c r="I249" s="830"/>
      <c r="J249" s="811">
        <f t="shared" si="7"/>
        <v>0</v>
      </c>
    </row>
    <row r="250" spans="1:10" ht="12.75">
      <c r="A250" s="442" t="s">
        <v>1184</v>
      </c>
      <c r="B250" s="235" t="s">
        <v>2191</v>
      </c>
      <c r="C250" s="314" t="s">
        <v>3097</v>
      </c>
      <c r="D250" s="238" t="s">
        <v>1225</v>
      </c>
      <c r="E250" s="540" t="s">
        <v>1226</v>
      </c>
      <c r="F250" s="526">
        <v>60.55</v>
      </c>
      <c r="G250" s="806">
        <v>1931</v>
      </c>
      <c r="H250" s="526">
        <f t="shared" si="6"/>
        <v>60.55</v>
      </c>
      <c r="I250" s="829">
        <f>SUM(H250:H253)</f>
        <v>263.19</v>
      </c>
      <c r="J250" s="809">
        <f t="shared" si="7"/>
        <v>684294</v>
      </c>
    </row>
    <row r="251" spans="1:10" ht="12.75">
      <c r="A251" s="470" t="s">
        <v>1186</v>
      </c>
      <c r="B251" s="236" t="s">
        <v>2191</v>
      </c>
      <c r="C251" s="469" t="s">
        <v>3097</v>
      </c>
      <c r="D251" s="239" t="s">
        <v>1225</v>
      </c>
      <c r="E251" s="543" t="s">
        <v>1228</v>
      </c>
      <c r="F251" s="529">
        <v>68.46</v>
      </c>
      <c r="G251" s="807"/>
      <c r="H251" s="529">
        <f t="shared" si="6"/>
        <v>68.46</v>
      </c>
      <c r="I251" s="831"/>
      <c r="J251" s="810">
        <f t="shared" si="7"/>
        <v>0</v>
      </c>
    </row>
    <row r="252" spans="1:10" ht="12.75">
      <c r="A252" s="470" t="s">
        <v>1188</v>
      </c>
      <c r="B252" s="236" t="s">
        <v>2191</v>
      </c>
      <c r="C252" s="469" t="s">
        <v>3097</v>
      </c>
      <c r="D252" s="239" t="s">
        <v>1225</v>
      </c>
      <c r="E252" s="543" t="s">
        <v>1230</v>
      </c>
      <c r="F252" s="529">
        <v>80.14</v>
      </c>
      <c r="G252" s="807"/>
      <c r="H252" s="529">
        <f t="shared" si="6"/>
        <v>80.14</v>
      </c>
      <c r="I252" s="831"/>
      <c r="J252" s="810">
        <f t="shared" si="7"/>
        <v>0</v>
      </c>
    </row>
    <row r="253" spans="1:10" ht="13.5" thickBot="1">
      <c r="A253" s="446" t="s">
        <v>1189</v>
      </c>
      <c r="B253" s="237" t="s">
        <v>2191</v>
      </c>
      <c r="C253" s="574" t="s">
        <v>3097</v>
      </c>
      <c r="D253" s="240" t="s">
        <v>1225</v>
      </c>
      <c r="E253" s="541" t="s">
        <v>1232</v>
      </c>
      <c r="F253" s="527">
        <v>54.04</v>
      </c>
      <c r="G253" s="808"/>
      <c r="H253" s="527">
        <f t="shared" si="6"/>
        <v>54.04</v>
      </c>
      <c r="I253" s="830"/>
      <c r="J253" s="811">
        <f t="shared" si="7"/>
        <v>0</v>
      </c>
    </row>
    <row r="254" spans="1:10" ht="12.75">
      <c r="A254" s="442" t="s">
        <v>1191</v>
      </c>
      <c r="B254" s="235" t="s">
        <v>2191</v>
      </c>
      <c r="C254" s="314" t="s">
        <v>3097</v>
      </c>
      <c r="D254" s="238" t="s">
        <v>1234</v>
      </c>
      <c r="E254" s="540" t="s">
        <v>1235</v>
      </c>
      <c r="F254" s="526">
        <v>64.84</v>
      </c>
      <c r="G254" s="806">
        <v>1931</v>
      </c>
      <c r="H254" s="526">
        <f t="shared" si="6"/>
        <v>64.84</v>
      </c>
      <c r="I254" s="829">
        <f>SUM(H254:H257)</f>
        <v>218.37</v>
      </c>
      <c r="J254" s="809">
        <f t="shared" si="7"/>
        <v>567762</v>
      </c>
    </row>
    <row r="255" spans="1:10" ht="12.75">
      <c r="A255" s="470" t="s">
        <v>1193</v>
      </c>
      <c r="B255" s="236" t="s">
        <v>2191</v>
      </c>
      <c r="C255" s="469" t="s">
        <v>3097</v>
      </c>
      <c r="D255" s="239" t="s">
        <v>1234</v>
      </c>
      <c r="E255" s="543" t="s">
        <v>1237</v>
      </c>
      <c r="F255" s="529">
        <v>65.05</v>
      </c>
      <c r="G255" s="807"/>
      <c r="H255" s="529">
        <f t="shared" si="6"/>
        <v>65.05</v>
      </c>
      <c r="I255" s="831"/>
      <c r="J255" s="810">
        <f t="shared" si="7"/>
        <v>0</v>
      </c>
    </row>
    <row r="256" spans="1:10" ht="12.75">
      <c r="A256" s="470" t="s">
        <v>1195</v>
      </c>
      <c r="B256" s="236" t="s">
        <v>2191</v>
      </c>
      <c r="C256" s="469" t="s">
        <v>3097</v>
      </c>
      <c r="D256" s="239" t="s">
        <v>1234</v>
      </c>
      <c r="E256" s="543" t="s">
        <v>1239</v>
      </c>
      <c r="F256" s="529">
        <v>44.24</v>
      </c>
      <c r="G256" s="807"/>
      <c r="H256" s="529">
        <f t="shared" si="6"/>
        <v>44.24</v>
      </c>
      <c r="I256" s="831"/>
      <c r="J256" s="810">
        <f t="shared" si="7"/>
        <v>0</v>
      </c>
    </row>
    <row r="257" spans="1:10" ht="13.5" thickBot="1">
      <c r="A257" s="446" t="s">
        <v>1198</v>
      </c>
      <c r="B257" s="237" t="s">
        <v>2191</v>
      </c>
      <c r="C257" s="574" t="s">
        <v>3097</v>
      </c>
      <c r="D257" s="240" t="s">
        <v>1234</v>
      </c>
      <c r="E257" s="541" t="s">
        <v>1242</v>
      </c>
      <c r="F257" s="527">
        <v>44.24</v>
      </c>
      <c r="G257" s="808"/>
      <c r="H257" s="527">
        <f t="shared" si="6"/>
        <v>44.24</v>
      </c>
      <c r="I257" s="830"/>
      <c r="J257" s="811">
        <f t="shared" si="7"/>
        <v>0</v>
      </c>
    </row>
    <row r="258" spans="1:10" ht="13.5" thickBot="1">
      <c r="A258" s="319" t="s">
        <v>1199</v>
      </c>
      <c r="B258" s="441" t="s">
        <v>2191</v>
      </c>
      <c r="C258" s="575" t="s">
        <v>3097</v>
      </c>
      <c r="D258" s="440" t="s">
        <v>1244</v>
      </c>
      <c r="E258" s="545">
        <v>1</v>
      </c>
      <c r="F258" s="531">
        <v>42.34</v>
      </c>
      <c r="G258" s="555">
        <v>2007</v>
      </c>
      <c r="H258" s="531">
        <f t="shared" si="6"/>
        <v>42.34</v>
      </c>
      <c r="I258" s="551">
        <f>SUM(H258)</f>
        <v>42.34</v>
      </c>
      <c r="J258" s="693">
        <f t="shared" si="7"/>
        <v>110084.00000000001</v>
      </c>
    </row>
    <row r="259" spans="1:10" ht="12.75">
      <c r="A259" s="442" t="s">
        <v>1201</v>
      </c>
      <c r="B259" s="235" t="s">
        <v>2191</v>
      </c>
      <c r="C259" s="314" t="s">
        <v>3097</v>
      </c>
      <c r="D259" s="238" t="s">
        <v>1246</v>
      </c>
      <c r="E259" s="540">
        <v>1</v>
      </c>
      <c r="F259" s="526">
        <v>44.65</v>
      </c>
      <c r="G259" s="806">
        <v>1957</v>
      </c>
      <c r="H259" s="526">
        <f t="shared" si="6"/>
        <v>44.65</v>
      </c>
      <c r="I259" s="833">
        <f>SUM(H259:H263)</f>
        <v>263.16999999999996</v>
      </c>
      <c r="J259" s="814">
        <f t="shared" si="7"/>
        <v>684241.9999999999</v>
      </c>
    </row>
    <row r="260" spans="1:10" ht="12.75">
      <c r="A260" s="470" t="s">
        <v>1203</v>
      </c>
      <c r="B260" s="236" t="s">
        <v>2191</v>
      </c>
      <c r="C260" s="469" t="s">
        <v>3097</v>
      </c>
      <c r="D260" s="239" t="s">
        <v>1246</v>
      </c>
      <c r="E260" s="543">
        <v>2</v>
      </c>
      <c r="F260" s="529">
        <v>26.32</v>
      </c>
      <c r="G260" s="807"/>
      <c r="H260" s="529">
        <f aca="true" t="shared" si="8" ref="H260:H323">F260</f>
        <v>26.32</v>
      </c>
      <c r="I260" s="836"/>
      <c r="J260" s="821">
        <f t="shared" si="7"/>
        <v>0</v>
      </c>
    </row>
    <row r="261" spans="1:10" ht="12.75">
      <c r="A261" s="470" t="s">
        <v>1205</v>
      </c>
      <c r="B261" s="236" t="s">
        <v>2191</v>
      </c>
      <c r="C261" s="469" t="s">
        <v>3097</v>
      </c>
      <c r="D261" s="239" t="s">
        <v>1246</v>
      </c>
      <c r="E261" s="543">
        <v>3</v>
      </c>
      <c r="F261" s="529">
        <v>53.79</v>
      </c>
      <c r="G261" s="807"/>
      <c r="H261" s="529">
        <f t="shared" si="8"/>
        <v>53.79</v>
      </c>
      <c r="I261" s="836"/>
      <c r="J261" s="821">
        <f t="shared" si="7"/>
        <v>0</v>
      </c>
    </row>
    <row r="262" spans="1:10" ht="12.75">
      <c r="A262" s="470" t="s">
        <v>1207</v>
      </c>
      <c r="B262" s="236" t="s">
        <v>2191</v>
      </c>
      <c r="C262" s="469" t="s">
        <v>3097</v>
      </c>
      <c r="D262" s="239" t="s">
        <v>1246</v>
      </c>
      <c r="E262" s="543" t="s">
        <v>1250</v>
      </c>
      <c r="F262" s="529">
        <v>85.01</v>
      </c>
      <c r="G262" s="807"/>
      <c r="H262" s="529">
        <f t="shared" si="8"/>
        <v>85.01</v>
      </c>
      <c r="I262" s="836"/>
      <c r="J262" s="821">
        <f aca="true" t="shared" si="9" ref="J262:J325">I262*2600</f>
        <v>0</v>
      </c>
    </row>
    <row r="263" spans="1:10" ht="13.5" thickBot="1">
      <c r="A263" s="446" t="s">
        <v>1209</v>
      </c>
      <c r="B263" s="237" t="s">
        <v>2196</v>
      </c>
      <c r="C263" s="237" t="s">
        <v>2197</v>
      </c>
      <c r="D263" s="240" t="s">
        <v>1246</v>
      </c>
      <c r="E263" s="541"/>
      <c r="F263" s="527">
        <f>38.6+14.8</f>
        <v>53.400000000000006</v>
      </c>
      <c r="G263" s="808"/>
      <c r="H263" s="527">
        <f t="shared" si="8"/>
        <v>53.400000000000006</v>
      </c>
      <c r="I263" s="834"/>
      <c r="J263" s="815">
        <f t="shared" si="9"/>
        <v>0</v>
      </c>
    </row>
    <row r="264" spans="1:10" ht="12.75">
      <c r="A264" s="442" t="s">
        <v>1212</v>
      </c>
      <c r="B264" s="235" t="s">
        <v>2191</v>
      </c>
      <c r="C264" s="314" t="s">
        <v>3097</v>
      </c>
      <c r="D264" s="238" t="s">
        <v>1254</v>
      </c>
      <c r="E264" s="540">
        <v>3</v>
      </c>
      <c r="F264" s="526">
        <v>57.76</v>
      </c>
      <c r="G264" s="806">
        <v>1902</v>
      </c>
      <c r="H264" s="526">
        <f t="shared" si="8"/>
        <v>57.76</v>
      </c>
      <c r="I264" s="829">
        <f>SUM(H264:H266)</f>
        <v>145.74</v>
      </c>
      <c r="J264" s="809">
        <f t="shared" si="9"/>
        <v>378924</v>
      </c>
    </row>
    <row r="265" spans="1:10" ht="12.75">
      <c r="A265" s="470" t="s">
        <v>1214</v>
      </c>
      <c r="B265" s="236" t="s">
        <v>2191</v>
      </c>
      <c r="C265" s="469" t="s">
        <v>3097</v>
      </c>
      <c r="D265" s="239" t="s">
        <v>1254</v>
      </c>
      <c r="E265" s="543">
        <v>4</v>
      </c>
      <c r="F265" s="529">
        <v>37.84</v>
      </c>
      <c r="G265" s="807"/>
      <c r="H265" s="529">
        <f t="shared" si="8"/>
        <v>37.84</v>
      </c>
      <c r="I265" s="831"/>
      <c r="J265" s="810">
        <f t="shared" si="9"/>
        <v>0</v>
      </c>
    </row>
    <row r="266" spans="1:10" ht="13.5" thickBot="1">
      <c r="A266" s="446" t="s">
        <v>1216</v>
      </c>
      <c r="B266" s="237" t="s">
        <v>2191</v>
      </c>
      <c r="C266" s="574" t="s">
        <v>3097</v>
      </c>
      <c r="D266" s="240" t="s">
        <v>1254</v>
      </c>
      <c r="E266" s="541">
        <v>8</v>
      </c>
      <c r="F266" s="527">
        <v>50.14</v>
      </c>
      <c r="G266" s="808"/>
      <c r="H266" s="527">
        <f t="shared" si="8"/>
        <v>50.14</v>
      </c>
      <c r="I266" s="830"/>
      <c r="J266" s="811">
        <f t="shared" si="9"/>
        <v>0</v>
      </c>
    </row>
    <row r="267" spans="1:10" ht="12.75">
      <c r="A267" s="442" t="s">
        <v>1218</v>
      </c>
      <c r="B267" s="235" t="s">
        <v>2191</v>
      </c>
      <c r="C267" s="314" t="s">
        <v>3097</v>
      </c>
      <c r="D267" s="238" t="s">
        <v>1258</v>
      </c>
      <c r="E267" s="540">
        <v>5</v>
      </c>
      <c r="F267" s="526">
        <v>54.52</v>
      </c>
      <c r="G267" s="806">
        <v>1902</v>
      </c>
      <c r="H267" s="526">
        <f t="shared" si="8"/>
        <v>54.52</v>
      </c>
      <c r="I267" s="829">
        <f>SUM(H267:H268)</f>
        <v>109.04</v>
      </c>
      <c r="J267" s="809">
        <f t="shared" si="9"/>
        <v>283504</v>
      </c>
    </row>
    <row r="268" spans="1:10" ht="13.5" thickBot="1">
      <c r="A268" s="446" t="s">
        <v>1220</v>
      </c>
      <c r="B268" s="237" t="s">
        <v>2191</v>
      </c>
      <c r="C268" s="574" t="s">
        <v>3097</v>
      </c>
      <c r="D268" s="240" t="s">
        <v>1258</v>
      </c>
      <c r="E268" s="541">
        <v>8</v>
      </c>
      <c r="F268" s="527">
        <v>54.52</v>
      </c>
      <c r="G268" s="808"/>
      <c r="H268" s="527">
        <f t="shared" si="8"/>
        <v>54.52</v>
      </c>
      <c r="I268" s="830"/>
      <c r="J268" s="811">
        <f t="shared" si="9"/>
        <v>0</v>
      </c>
    </row>
    <row r="269" spans="1:10" ht="13.5" thickBot="1">
      <c r="A269" s="319" t="s">
        <v>1222</v>
      </c>
      <c r="B269" s="441" t="s">
        <v>2191</v>
      </c>
      <c r="C269" s="575" t="s">
        <v>3097</v>
      </c>
      <c r="D269" s="440" t="s">
        <v>1261</v>
      </c>
      <c r="E269" s="545">
        <v>12</v>
      </c>
      <c r="F269" s="531">
        <v>70.06</v>
      </c>
      <c r="G269" s="555">
        <v>1902</v>
      </c>
      <c r="H269" s="531">
        <f t="shared" si="8"/>
        <v>70.06</v>
      </c>
      <c r="I269" s="551">
        <f>SUM(H269)</f>
        <v>70.06</v>
      </c>
      <c r="J269" s="693">
        <f t="shared" si="9"/>
        <v>182156</v>
      </c>
    </row>
    <row r="270" spans="1:10" ht="13.5" thickBot="1">
      <c r="A270" s="319" t="s">
        <v>1224</v>
      </c>
      <c r="B270" s="441" t="s">
        <v>2191</v>
      </c>
      <c r="C270" s="575" t="s">
        <v>3097</v>
      </c>
      <c r="D270" s="440" t="s">
        <v>1263</v>
      </c>
      <c r="E270" s="545">
        <v>7</v>
      </c>
      <c r="F270" s="531">
        <v>61.68</v>
      </c>
      <c r="G270" s="555">
        <v>1961</v>
      </c>
      <c r="H270" s="531">
        <f t="shared" si="8"/>
        <v>61.68</v>
      </c>
      <c r="I270" s="551">
        <f>SUM(H270)</f>
        <v>61.68</v>
      </c>
      <c r="J270" s="693">
        <f t="shared" si="9"/>
        <v>160368</v>
      </c>
    </row>
    <row r="271" spans="1:10" ht="13.5" thickBot="1">
      <c r="A271" s="319" t="s">
        <v>1227</v>
      </c>
      <c r="B271" s="441" t="s">
        <v>2191</v>
      </c>
      <c r="C271" s="575" t="s">
        <v>3097</v>
      </c>
      <c r="D271" s="440" t="s">
        <v>1265</v>
      </c>
      <c r="E271" s="545">
        <v>1</v>
      </c>
      <c r="F271" s="531">
        <v>47.83</v>
      </c>
      <c r="G271" s="555">
        <v>1964</v>
      </c>
      <c r="H271" s="531">
        <f t="shared" si="8"/>
        <v>47.83</v>
      </c>
      <c r="I271" s="551">
        <f>SUM(H271)</f>
        <v>47.83</v>
      </c>
      <c r="J271" s="693">
        <f t="shared" si="9"/>
        <v>124358</v>
      </c>
    </row>
    <row r="272" spans="1:10" ht="12.75">
      <c r="A272" s="442" t="s">
        <v>1229</v>
      </c>
      <c r="B272" s="235" t="s">
        <v>2191</v>
      </c>
      <c r="C272" s="314" t="s">
        <v>3097</v>
      </c>
      <c r="D272" s="238" t="s">
        <v>1267</v>
      </c>
      <c r="E272" s="540" t="s">
        <v>1268</v>
      </c>
      <c r="F272" s="526">
        <v>96.84</v>
      </c>
      <c r="G272" s="806">
        <v>1900</v>
      </c>
      <c r="H272" s="526">
        <f t="shared" si="8"/>
        <v>96.84</v>
      </c>
      <c r="I272" s="829">
        <f>SUM(H272:H275)</f>
        <v>251.25</v>
      </c>
      <c r="J272" s="809">
        <f t="shared" si="9"/>
        <v>653250</v>
      </c>
    </row>
    <row r="273" spans="1:10" ht="12.75">
      <c r="A273" s="470" t="s">
        <v>1231</v>
      </c>
      <c r="B273" s="236" t="s">
        <v>2191</v>
      </c>
      <c r="C273" s="469" t="s">
        <v>3097</v>
      </c>
      <c r="D273" s="239" t="s">
        <v>1267</v>
      </c>
      <c r="E273" s="543" t="s">
        <v>1270</v>
      </c>
      <c r="F273" s="529">
        <v>30.79</v>
      </c>
      <c r="G273" s="807"/>
      <c r="H273" s="529">
        <f t="shared" si="8"/>
        <v>30.79</v>
      </c>
      <c r="I273" s="831"/>
      <c r="J273" s="810">
        <f t="shared" si="9"/>
        <v>0</v>
      </c>
    </row>
    <row r="274" spans="1:10" ht="12.75">
      <c r="A274" s="470" t="s">
        <v>1233</v>
      </c>
      <c r="B274" s="236" t="s">
        <v>2191</v>
      </c>
      <c r="C274" s="469" t="s">
        <v>3097</v>
      </c>
      <c r="D274" s="239" t="s">
        <v>1267</v>
      </c>
      <c r="E274" s="543" t="s">
        <v>1272</v>
      </c>
      <c r="F274" s="529">
        <v>75.68</v>
      </c>
      <c r="G274" s="807"/>
      <c r="H274" s="529">
        <f t="shared" si="8"/>
        <v>75.68</v>
      </c>
      <c r="I274" s="831"/>
      <c r="J274" s="810">
        <f t="shared" si="9"/>
        <v>0</v>
      </c>
    </row>
    <row r="275" spans="1:10" ht="13.5" thickBot="1">
      <c r="A275" s="446" t="s">
        <v>1236</v>
      </c>
      <c r="B275" s="237" t="s">
        <v>2191</v>
      </c>
      <c r="C275" s="574" t="s">
        <v>3097</v>
      </c>
      <c r="D275" s="240" t="s">
        <v>1267</v>
      </c>
      <c r="E275" s="541" t="s">
        <v>1274</v>
      </c>
      <c r="F275" s="527">
        <v>47.94</v>
      </c>
      <c r="G275" s="808"/>
      <c r="H275" s="527">
        <f t="shared" si="8"/>
        <v>47.94</v>
      </c>
      <c r="I275" s="830"/>
      <c r="J275" s="811">
        <f t="shared" si="9"/>
        <v>0</v>
      </c>
    </row>
    <row r="276" spans="1:10" ht="12.75">
      <c r="A276" s="442" t="s">
        <v>1238</v>
      </c>
      <c r="B276" s="235" t="s">
        <v>2191</v>
      </c>
      <c r="C276" s="314" t="s">
        <v>3097</v>
      </c>
      <c r="D276" s="238" t="s">
        <v>1276</v>
      </c>
      <c r="E276" s="540">
        <v>4</v>
      </c>
      <c r="F276" s="526">
        <v>45.44</v>
      </c>
      <c r="G276" s="806">
        <v>1895</v>
      </c>
      <c r="H276" s="526">
        <f t="shared" si="8"/>
        <v>45.44</v>
      </c>
      <c r="I276" s="829">
        <f>SUM(H276:H279)</f>
        <v>178.66</v>
      </c>
      <c r="J276" s="809">
        <f t="shared" si="9"/>
        <v>464516</v>
      </c>
    </row>
    <row r="277" spans="1:10" ht="12.75">
      <c r="A277" s="470" t="s">
        <v>1240</v>
      </c>
      <c r="B277" s="236" t="s">
        <v>2191</v>
      </c>
      <c r="C277" s="469" t="s">
        <v>3097</v>
      </c>
      <c r="D277" s="239" t="s">
        <v>1276</v>
      </c>
      <c r="E277" s="543" t="s">
        <v>2213</v>
      </c>
      <c r="F277" s="529">
        <v>29.65</v>
      </c>
      <c r="G277" s="807"/>
      <c r="H277" s="529">
        <f t="shared" si="8"/>
        <v>29.65</v>
      </c>
      <c r="I277" s="831"/>
      <c r="J277" s="810">
        <f t="shared" si="9"/>
        <v>0</v>
      </c>
    </row>
    <row r="278" spans="1:10" ht="12.75">
      <c r="A278" s="470" t="s">
        <v>1241</v>
      </c>
      <c r="B278" s="236" t="s">
        <v>2191</v>
      </c>
      <c r="C278" s="469" t="s">
        <v>3097</v>
      </c>
      <c r="D278" s="239" t="s">
        <v>1276</v>
      </c>
      <c r="E278" s="543">
        <v>5</v>
      </c>
      <c r="F278" s="529">
        <v>65.06</v>
      </c>
      <c r="G278" s="807"/>
      <c r="H278" s="529">
        <f t="shared" si="8"/>
        <v>65.06</v>
      </c>
      <c r="I278" s="831"/>
      <c r="J278" s="810">
        <f t="shared" si="9"/>
        <v>0</v>
      </c>
    </row>
    <row r="279" spans="1:10" ht="13.5" thickBot="1">
      <c r="A279" s="446" t="s">
        <v>1243</v>
      </c>
      <c r="B279" s="237" t="s">
        <v>2191</v>
      </c>
      <c r="C279" s="574" t="s">
        <v>3097</v>
      </c>
      <c r="D279" s="240" t="s">
        <v>1276</v>
      </c>
      <c r="E279" s="541">
        <v>6</v>
      </c>
      <c r="F279" s="527">
        <v>38.51</v>
      </c>
      <c r="G279" s="808"/>
      <c r="H279" s="527">
        <f t="shared" si="8"/>
        <v>38.51</v>
      </c>
      <c r="I279" s="830"/>
      <c r="J279" s="811">
        <f t="shared" si="9"/>
        <v>0</v>
      </c>
    </row>
    <row r="280" spans="1:10" ht="12.75">
      <c r="A280" s="442" t="s">
        <v>1245</v>
      </c>
      <c r="B280" s="235" t="s">
        <v>2191</v>
      </c>
      <c r="C280" s="314" t="s">
        <v>3097</v>
      </c>
      <c r="D280" s="447" t="s">
        <v>1281</v>
      </c>
      <c r="E280" s="578">
        <v>4</v>
      </c>
      <c r="F280" s="526">
        <v>45.92</v>
      </c>
      <c r="G280" s="806">
        <v>1895</v>
      </c>
      <c r="H280" s="526">
        <f t="shared" si="8"/>
        <v>45.92</v>
      </c>
      <c r="I280" s="829">
        <f>SUM(H280:H281)</f>
        <v>85.82</v>
      </c>
      <c r="J280" s="809">
        <f t="shared" si="9"/>
        <v>223131.99999999997</v>
      </c>
    </row>
    <row r="281" spans="1:10" ht="13.5" thickBot="1">
      <c r="A281" s="446" t="s">
        <v>1247</v>
      </c>
      <c r="B281" s="237" t="s">
        <v>2191</v>
      </c>
      <c r="C281" s="574" t="s">
        <v>3097</v>
      </c>
      <c r="D281" s="240" t="s">
        <v>1281</v>
      </c>
      <c r="E281" s="541">
        <v>5</v>
      </c>
      <c r="F281" s="527">
        <v>39.9</v>
      </c>
      <c r="G281" s="808"/>
      <c r="H281" s="527">
        <f t="shared" si="8"/>
        <v>39.9</v>
      </c>
      <c r="I281" s="830"/>
      <c r="J281" s="811">
        <f t="shared" si="9"/>
        <v>0</v>
      </c>
    </row>
    <row r="282" spans="1:10" ht="12.75">
      <c r="A282" s="442" t="s">
        <v>1248</v>
      </c>
      <c r="B282" s="235" t="s">
        <v>2191</v>
      </c>
      <c r="C282" s="314" t="s">
        <v>3097</v>
      </c>
      <c r="D282" s="238" t="s">
        <v>1284</v>
      </c>
      <c r="E282" s="540">
        <v>1</v>
      </c>
      <c r="F282" s="526">
        <v>42.7</v>
      </c>
      <c r="G282" s="806">
        <v>1900</v>
      </c>
      <c r="H282" s="526">
        <f t="shared" si="8"/>
        <v>42.7</v>
      </c>
      <c r="I282" s="833">
        <f>SUM(H282:H289)</f>
        <v>470.53999999999996</v>
      </c>
      <c r="J282" s="814">
        <f t="shared" si="9"/>
        <v>1223404</v>
      </c>
    </row>
    <row r="283" spans="1:10" ht="12.75">
      <c r="A283" s="470" t="s">
        <v>1249</v>
      </c>
      <c r="B283" s="236" t="s">
        <v>2191</v>
      </c>
      <c r="C283" s="469" t="s">
        <v>3097</v>
      </c>
      <c r="D283" s="239" t="s">
        <v>1284</v>
      </c>
      <c r="E283" s="543">
        <v>2</v>
      </c>
      <c r="F283" s="529">
        <v>67.71</v>
      </c>
      <c r="G283" s="807"/>
      <c r="H283" s="529">
        <f t="shared" si="8"/>
        <v>67.71</v>
      </c>
      <c r="I283" s="836"/>
      <c r="J283" s="821">
        <f t="shared" si="9"/>
        <v>0</v>
      </c>
    </row>
    <row r="284" spans="1:10" ht="12.75">
      <c r="A284" s="470" t="s">
        <v>1251</v>
      </c>
      <c r="B284" s="236" t="s">
        <v>2191</v>
      </c>
      <c r="C284" s="469" t="s">
        <v>3097</v>
      </c>
      <c r="D284" s="239" t="s">
        <v>1284</v>
      </c>
      <c r="E284" s="543">
        <v>3</v>
      </c>
      <c r="F284" s="529">
        <v>40.79</v>
      </c>
      <c r="G284" s="807"/>
      <c r="H284" s="529">
        <f t="shared" si="8"/>
        <v>40.79</v>
      </c>
      <c r="I284" s="836"/>
      <c r="J284" s="821">
        <f t="shared" si="9"/>
        <v>0</v>
      </c>
    </row>
    <row r="285" spans="1:10" ht="12.75">
      <c r="A285" s="470" t="s">
        <v>1252</v>
      </c>
      <c r="B285" s="236" t="s">
        <v>2191</v>
      </c>
      <c r="C285" s="469" t="s">
        <v>3097</v>
      </c>
      <c r="D285" s="239" t="s">
        <v>1284</v>
      </c>
      <c r="E285" s="543">
        <v>4</v>
      </c>
      <c r="F285" s="529">
        <v>88.27</v>
      </c>
      <c r="G285" s="807"/>
      <c r="H285" s="529">
        <f t="shared" si="8"/>
        <v>88.27</v>
      </c>
      <c r="I285" s="836"/>
      <c r="J285" s="821">
        <f t="shared" si="9"/>
        <v>0</v>
      </c>
    </row>
    <row r="286" spans="1:10" ht="12.75">
      <c r="A286" s="470" t="s">
        <v>1253</v>
      </c>
      <c r="B286" s="236" t="s">
        <v>2191</v>
      </c>
      <c r="C286" s="469" t="s">
        <v>3097</v>
      </c>
      <c r="D286" s="239" t="s">
        <v>1284</v>
      </c>
      <c r="E286" s="543">
        <v>5</v>
      </c>
      <c r="F286" s="529">
        <v>67.71</v>
      </c>
      <c r="G286" s="807"/>
      <c r="H286" s="529">
        <f t="shared" si="8"/>
        <v>67.71</v>
      </c>
      <c r="I286" s="836"/>
      <c r="J286" s="821">
        <f t="shared" si="9"/>
        <v>0</v>
      </c>
    </row>
    <row r="287" spans="1:10" ht="12.75">
      <c r="A287" s="470" t="s">
        <v>1255</v>
      </c>
      <c r="B287" s="236" t="s">
        <v>2191</v>
      </c>
      <c r="C287" s="469" t="s">
        <v>3097</v>
      </c>
      <c r="D287" s="239" t="s">
        <v>1284</v>
      </c>
      <c r="E287" s="543">
        <v>6</v>
      </c>
      <c r="F287" s="529">
        <v>40.45</v>
      </c>
      <c r="G287" s="807"/>
      <c r="H287" s="529">
        <f t="shared" si="8"/>
        <v>40.45</v>
      </c>
      <c r="I287" s="836"/>
      <c r="J287" s="821">
        <f t="shared" si="9"/>
        <v>0</v>
      </c>
    </row>
    <row r="288" spans="1:10" ht="12.75">
      <c r="A288" s="470" t="s">
        <v>1256</v>
      </c>
      <c r="B288" s="236" t="s">
        <v>2191</v>
      </c>
      <c r="C288" s="469" t="s">
        <v>3097</v>
      </c>
      <c r="D288" s="239" t="s">
        <v>1284</v>
      </c>
      <c r="E288" s="543">
        <v>7</v>
      </c>
      <c r="F288" s="529">
        <v>69.11</v>
      </c>
      <c r="G288" s="807"/>
      <c r="H288" s="529">
        <f t="shared" si="8"/>
        <v>69.11</v>
      </c>
      <c r="I288" s="836"/>
      <c r="J288" s="821">
        <f t="shared" si="9"/>
        <v>0</v>
      </c>
    </row>
    <row r="289" spans="1:10" ht="13.5" thickBot="1">
      <c r="A289" s="446" t="s">
        <v>1257</v>
      </c>
      <c r="B289" s="237" t="s">
        <v>2196</v>
      </c>
      <c r="C289" s="237" t="s">
        <v>2197</v>
      </c>
      <c r="D289" s="240" t="s">
        <v>1284</v>
      </c>
      <c r="E289" s="541"/>
      <c r="F289" s="527">
        <v>53.8</v>
      </c>
      <c r="G289" s="808"/>
      <c r="H289" s="527">
        <f t="shared" si="8"/>
        <v>53.8</v>
      </c>
      <c r="I289" s="834"/>
      <c r="J289" s="815">
        <f t="shared" si="9"/>
        <v>0</v>
      </c>
    </row>
    <row r="290" spans="1:10" ht="12.75">
      <c r="A290" s="442" t="s">
        <v>1259</v>
      </c>
      <c r="B290" s="235" t="s">
        <v>2191</v>
      </c>
      <c r="C290" s="314" t="s">
        <v>3097</v>
      </c>
      <c r="D290" s="238" t="s">
        <v>1293</v>
      </c>
      <c r="E290" s="540">
        <v>3</v>
      </c>
      <c r="F290" s="526">
        <v>59.86</v>
      </c>
      <c r="G290" s="806">
        <v>1902</v>
      </c>
      <c r="H290" s="526">
        <f t="shared" si="8"/>
        <v>59.86</v>
      </c>
      <c r="I290" s="833">
        <f>SUM(H290:H294)</f>
        <v>342.99</v>
      </c>
      <c r="J290" s="814">
        <f t="shared" si="9"/>
        <v>891774</v>
      </c>
    </row>
    <row r="291" spans="1:10" ht="12.75">
      <c r="A291" s="470" t="s">
        <v>1260</v>
      </c>
      <c r="B291" s="236" t="s">
        <v>2191</v>
      </c>
      <c r="C291" s="469" t="s">
        <v>3097</v>
      </c>
      <c r="D291" s="239" t="s">
        <v>1293</v>
      </c>
      <c r="E291" s="543">
        <v>4</v>
      </c>
      <c r="F291" s="529">
        <v>76.54</v>
      </c>
      <c r="G291" s="807"/>
      <c r="H291" s="529">
        <f t="shared" si="8"/>
        <v>76.54</v>
      </c>
      <c r="I291" s="836"/>
      <c r="J291" s="821">
        <f t="shared" si="9"/>
        <v>0</v>
      </c>
    </row>
    <row r="292" spans="1:10" ht="12.75">
      <c r="A292" s="470" t="s">
        <v>1262</v>
      </c>
      <c r="B292" s="236" t="s">
        <v>2191</v>
      </c>
      <c r="C292" s="469" t="s">
        <v>3097</v>
      </c>
      <c r="D292" s="239" t="s">
        <v>1293</v>
      </c>
      <c r="E292" s="543">
        <v>6</v>
      </c>
      <c r="F292" s="529">
        <v>79.66</v>
      </c>
      <c r="G292" s="807"/>
      <c r="H292" s="529">
        <f t="shared" si="8"/>
        <v>79.66</v>
      </c>
      <c r="I292" s="836"/>
      <c r="J292" s="821">
        <f t="shared" si="9"/>
        <v>0</v>
      </c>
    </row>
    <row r="293" spans="1:10" ht="12.75">
      <c r="A293" s="470" t="s">
        <v>1264</v>
      </c>
      <c r="B293" s="236" t="s">
        <v>2191</v>
      </c>
      <c r="C293" s="469" t="s">
        <v>3097</v>
      </c>
      <c r="D293" s="239" t="s">
        <v>1293</v>
      </c>
      <c r="E293" s="543">
        <v>8</v>
      </c>
      <c r="F293" s="529">
        <v>64.83</v>
      </c>
      <c r="G293" s="807"/>
      <c r="H293" s="529">
        <f t="shared" si="8"/>
        <v>64.83</v>
      </c>
      <c r="I293" s="836"/>
      <c r="J293" s="821">
        <f t="shared" si="9"/>
        <v>0</v>
      </c>
    </row>
    <row r="294" spans="1:10" ht="13.5" thickBot="1">
      <c r="A294" s="446" t="s">
        <v>1266</v>
      </c>
      <c r="B294" s="237" t="s">
        <v>2191</v>
      </c>
      <c r="C294" s="574" t="s">
        <v>3097</v>
      </c>
      <c r="D294" s="240" t="s">
        <v>1293</v>
      </c>
      <c r="E294" s="541">
        <v>9</v>
      </c>
      <c r="F294" s="527">
        <v>62.1</v>
      </c>
      <c r="G294" s="808"/>
      <c r="H294" s="527">
        <f t="shared" si="8"/>
        <v>62.1</v>
      </c>
      <c r="I294" s="835"/>
      <c r="J294" s="822">
        <f t="shared" si="9"/>
        <v>0</v>
      </c>
    </row>
    <row r="295" spans="1:10" ht="12.75">
      <c r="A295" s="549" t="s">
        <v>1269</v>
      </c>
      <c r="B295" s="315" t="s">
        <v>2191</v>
      </c>
      <c r="C295" s="316" t="s">
        <v>3097</v>
      </c>
      <c r="D295" s="317" t="s">
        <v>1299</v>
      </c>
      <c r="E295" s="542">
        <v>10</v>
      </c>
      <c r="F295" s="528">
        <v>67.65</v>
      </c>
      <c r="G295" s="806">
        <v>1900</v>
      </c>
      <c r="H295" s="528">
        <f t="shared" si="8"/>
        <v>67.65</v>
      </c>
      <c r="I295" s="837">
        <f>SUM(H295:H300)</f>
        <v>332.03</v>
      </c>
      <c r="J295" s="823">
        <f t="shared" si="9"/>
        <v>863277.9999999999</v>
      </c>
    </row>
    <row r="296" spans="1:10" ht="12.75">
      <c r="A296" s="522" t="s">
        <v>1271</v>
      </c>
      <c r="B296" s="236" t="s">
        <v>2191</v>
      </c>
      <c r="C296" s="469" t="s">
        <v>3097</v>
      </c>
      <c r="D296" s="239" t="s">
        <v>1299</v>
      </c>
      <c r="E296" s="543">
        <v>11</v>
      </c>
      <c r="F296" s="529">
        <v>39.96</v>
      </c>
      <c r="G296" s="807"/>
      <c r="H296" s="529">
        <f t="shared" si="8"/>
        <v>39.96</v>
      </c>
      <c r="I296" s="836"/>
      <c r="J296" s="824">
        <f t="shared" si="9"/>
        <v>0</v>
      </c>
    </row>
    <row r="297" spans="1:10" ht="12.75">
      <c r="A297" s="522" t="s">
        <v>1273</v>
      </c>
      <c r="B297" s="236" t="s">
        <v>2191</v>
      </c>
      <c r="C297" s="469" t="s">
        <v>3097</v>
      </c>
      <c r="D297" s="239" t="s">
        <v>1299</v>
      </c>
      <c r="E297" s="543">
        <v>12</v>
      </c>
      <c r="F297" s="529">
        <v>66.51</v>
      </c>
      <c r="G297" s="807"/>
      <c r="H297" s="529">
        <f t="shared" si="8"/>
        <v>66.51</v>
      </c>
      <c r="I297" s="836"/>
      <c r="J297" s="824">
        <f t="shared" si="9"/>
        <v>0</v>
      </c>
    </row>
    <row r="298" spans="1:10" ht="12.75">
      <c r="A298" s="522" t="s">
        <v>1275</v>
      </c>
      <c r="B298" s="236" t="s">
        <v>2191</v>
      </c>
      <c r="C298" s="469" t="s">
        <v>3097</v>
      </c>
      <c r="D298" s="239" t="s">
        <v>1299</v>
      </c>
      <c r="E298" s="543">
        <v>2</v>
      </c>
      <c r="F298" s="529">
        <v>66.7</v>
      </c>
      <c r="G298" s="807"/>
      <c r="H298" s="529">
        <f t="shared" si="8"/>
        <v>66.7</v>
      </c>
      <c r="I298" s="836"/>
      <c r="J298" s="824">
        <f t="shared" si="9"/>
        <v>0</v>
      </c>
    </row>
    <row r="299" spans="1:10" ht="12.75">
      <c r="A299" s="522" t="s">
        <v>1277</v>
      </c>
      <c r="B299" s="236" t="s">
        <v>2191</v>
      </c>
      <c r="C299" s="469" t="s">
        <v>3097</v>
      </c>
      <c r="D299" s="239" t="s">
        <v>1299</v>
      </c>
      <c r="E299" s="543">
        <v>4</v>
      </c>
      <c r="F299" s="529">
        <v>66.51</v>
      </c>
      <c r="G299" s="807"/>
      <c r="H299" s="529">
        <f t="shared" si="8"/>
        <v>66.51</v>
      </c>
      <c r="I299" s="836"/>
      <c r="J299" s="824">
        <f t="shared" si="9"/>
        <v>0</v>
      </c>
    </row>
    <row r="300" spans="1:10" ht="13.5" thickBot="1">
      <c r="A300" s="445" t="s">
        <v>1278</v>
      </c>
      <c r="B300" s="521" t="s">
        <v>2196</v>
      </c>
      <c r="C300" s="521" t="s">
        <v>2197</v>
      </c>
      <c r="D300" s="520" t="s">
        <v>1299</v>
      </c>
      <c r="E300" s="544"/>
      <c r="F300" s="530">
        <v>24.7</v>
      </c>
      <c r="G300" s="807"/>
      <c r="H300" s="530">
        <f t="shared" si="8"/>
        <v>24.7</v>
      </c>
      <c r="I300" s="838"/>
      <c r="J300" s="825">
        <f t="shared" si="9"/>
        <v>0</v>
      </c>
    </row>
    <row r="301" spans="1:10" ht="13.5" thickBot="1">
      <c r="A301" s="319" t="s">
        <v>1279</v>
      </c>
      <c r="B301" s="441" t="s">
        <v>2196</v>
      </c>
      <c r="C301" s="441" t="s">
        <v>2197</v>
      </c>
      <c r="D301" s="440" t="s">
        <v>1306</v>
      </c>
      <c r="E301" s="545"/>
      <c r="F301" s="531">
        <f>100.95+35.05</f>
        <v>136</v>
      </c>
      <c r="G301" s="555"/>
      <c r="H301" s="531">
        <f t="shared" si="8"/>
        <v>136</v>
      </c>
      <c r="I301" s="573">
        <f>H301</f>
        <v>136</v>
      </c>
      <c r="J301" s="694">
        <f t="shared" si="9"/>
        <v>353600</v>
      </c>
    </row>
    <row r="302" spans="1:10" ht="12.75">
      <c r="A302" s="442" t="s">
        <v>1280</v>
      </c>
      <c r="B302" s="235" t="s">
        <v>2191</v>
      </c>
      <c r="C302" s="314" t="s">
        <v>3097</v>
      </c>
      <c r="D302" s="238" t="s">
        <v>1308</v>
      </c>
      <c r="E302" s="540">
        <v>10</v>
      </c>
      <c r="F302" s="526">
        <v>37.76</v>
      </c>
      <c r="G302" s="806">
        <v>1969</v>
      </c>
      <c r="H302" s="526">
        <f t="shared" si="8"/>
        <v>37.76</v>
      </c>
      <c r="I302" s="833">
        <f>SUM(H302:H313)</f>
        <v>562.39</v>
      </c>
      <c r="J302" s="814">
        <f t="shared" si="9"/>
        <v>1462214</v>
      </c>
    </row>
    <row r="303" spans="1:10" ht="12.75">
      <c r="A303" s="470" t="s">
        <v>1282</v>
      </c>
      <c r="B303" s="236" t="s">
        <v>2191</v>
      </c>
      <c r="C303" s="469" t="s">
        <v>3097</v>
      </c>
      <c r="D303" s="239" t="s">
        <v>1308</v>
      </c>
      <c r="E303" s="543">
        <v>24</v>
      </c>
      <c r="F303" s="529">
        <v>26.45</v>
      </c>
      <c r="G303" s="807"/>
      <c r="H303" s="529">
        <f t="shared" si="8"/>
        <v>26.45</v>
      </c>
      <c r="I303" s="836"/>
      <c r="J303" s="821">
        <f t="shared" si="9"/>
        <v>0</v>
      </c>
    </row>
    <row r="304" spans="1:10" ht="12.75">
      <c r="A304" s="470" t="s">
        <v>1283</v>
      </c>
      <c r="B304" s="236" t="s">
        <v>2191</v>
      </c>
      <c r="C304" s="469" t="s">
        <v>3097</v>
      </c>
      <c r="D304" s="239" t="s">
        <v>1308</v>
      </c>
      <c r="E304" s="543">
        <v>26</v>
      </c>
      <c r="F304" s="529">
        <v>49.65</v>
      </c>
      <c r="G304" s="807"/>
      <c r="H304" s="529">
        <f t="shared" si="8"/>
        <v>49.65</v>
      </c>
      <c r="I304" s="836"/>
      <c r="J304" s="821">
        <f t="shared" si="9"/>
        <v>0</v>
      </c>
    </row>
    <row r="305" spans="1:10" ht="12.75">
      <c r="A305" s="470" t="s">
        <v>1285</v>
      </c>
      <c r="B305" s="236" t="s">
        <v>2191</v>
      </c>
      <c r="C305" s="469" t="s">
        <v>3097</v>
      </c>
      <c r="D305" s="239" t="s">
        <v>1308</v>
      </c>
      <c r="E305" s="543">
        <v>28</v>
      </c>
      <c r="F305" s="529">
        <v>38.24</v>
      </c>
      <c r="G305" s="807"/>
      <c r="H305" s="529">
        <f t="shared" si="8"/>
        <v>38.24</v>
      </c>
      <c r="I305" s="836"/>
      <c r="J305" s="821">
        <f t="shared" si="9"/>
        <v>0</v>
      </c>
    </row>
    <row r="306" spans="1:10" ht="12.75">
      <c r="A306" s="470" t="s">
        <v>1286</v>
      </c>
      <c r="B306" s="236" t="s">
        <v>2191</v>
      </c>
      <c r="C306" s="469" t="s">
        <v>3097</v>
      </c>
      <c r="D306" s="239" t="s">
        <v>1308</v>
      </c>
      <c r="E306" s="543">
        <v>32</v>
      </c>
      <c r="F306" s="529">
        <v>49.23</v>
      </c>
      <c r="G306" s="807"/>
      <c r="H306" s="529">
        <f t="shared" si="8"/>
        <v>49.23</v>
      </c>
      <c r="I306" s="836"/>
      <c r="J306" s="821">
        <f t="shared" si="9"/>
        <v>0</v>
      </c>
    </row>
    <row r="307" spans="1:10" ht="12.75">
      <c r="A307" s="470" t="s">
        <v>1287</v>
      </c>
      <c r="B307" s="236" t="s">
        <v>2191</v>
      </c>
      <c r="C307" s="469" t="s">
        <v>3097</v>
      </c>
      <c r="D307" s="239" t="s">
        <v>1308</v>
      </c>
      <c r="E307" s="543">
        <v>33</v>
      </c>
      <c r="F307" s="529">
        <v>38.24</v>
      </c>
      <c r="G307" s="807"/>
      <c r="H307" s="529">
        <f t="shared" si="8"/>
        <v>38.24</v>
      </c>
      <c r="I307" s="836"/>
      <c r="J307" s="821">
        <f t="shared" si="9"/>
        <v>0</v>
      </c>
    </row>
    <row r="308" spans="1:10" ht="12.75">
      <c r="A308" s="470" t="s">
        <v>1288</v>
      </c>
      <c r="B308" s="236" t="s">
        <v>2191</v>
      </c>
      <c r="C308" s="469" t="s">
        <v>3097</v>
      </c>
      <c r="D308" s="239" t="s">
        <v>1308</v>
      </c>
      <c r="E308" s="543">
        <v>36</v>
      </c>
      <c r="F308" s="529">
        <v>49.65</v>
      </c>
      <c r="G308" s="807"/>
      <c r="H308" s="529">
        <f t="shared" si="8"/>
        <v>49.65</v>
      </c>
      <c r="I308" s="836"/>
      <c r="J308" s="821">
        <f t="shared" si="9"/>
        <v>0</v>
      </c>
    </row>
    <row r="309" spans="1:10" ht="12.75">
      <c r="A309" s="470" t="s">
        <v>1289</v>
      </c>
      <c r="B309" s="236" t="s">
        <v>2191</v>
      </c>
      <c r="C309" s="469" t="s">
        <v>3097</v>
      </c>
      <c r="D309" s="239" t="s">
        <v>1308</v>
      </c>
      <c r="E309" s="543">
        <v>37</v>
      </c>
      <c r="F309" s="529">
        <v>49.23</v>
      </c>
      <c r="G309" s="807"/>
      <c r="H309" s="529">
        <f t="shared" si="8"/>
        <v>49.23</v>
      </c>
      <c r="I309" s="836"/>
      <c r="J309" s="821">
        <f t="shared" si="9"/>
        <v>0</v>
      </c>
    </row>
    <row r="310" spans="1:10" ht="12.75">
      <c r="A310" s="470" t="s">
        <v>1290</v>
      </c>
      <c r="B310" s="236" t="s">
        <v>2191</v>
      </c>
      <c r="C310" s="469" t="s">
        <v>3097</v>
      </c>
      <c r="D310" s="239" t="s">
        <v>1308</v>
      </c>
      <c r="E310" s="543">
        <v>39</v>
      </c>
      <c r="F310" s="529">
        <v>26.45</v>
      </c>
      <c r="G310" s="807"/>
      <c r="H310" s="529">
        <f t="shared" si="8"/>
        <v>26.45</v>
      </c>
      <c r="I310" s="836"/>
      <c r="J310" s="821">
        <f t="shared" si="9"/>
        <v>0</v>
      </c>
    </row>
    <row r="311" spans="1:10" ht="12.75">
      <c r="A311" s="470" t="s">
        <v>1291</v>
      </c>
      <c r="B311" s="236" t="s">
        <v>2191</v>
      </c>
      <c r="C311" s="469" t="s">
        <v>3097</v>
      </c>
      <c r="D311" s="239" t="s">
        <v>1308</v>
      </c>
      <c r="E311" s="543">
        <v>41</v>
      </c>
      <c r="F311" s="529">
        <v>49.65</v>
      </c>
      <c r="G311" s="807"/>
      <c r="H311" s="529">
        <f t="shared" si="8"/>
        <v>49.65</v>
      </c>
      <c r="I311" s="836"/>
      <c r="J311" s="821">
        <f t="shared" si="9"/>
        <v>0</v>
      </c>
    </row>
    <row r="312" spans="1:10" ht="12.75">
      <c r="A312" s="470" t="s">
        <v>1292</v>
      </c>
      <c r="B312" s="236" t="s">
        <v>2191</v>
      </c>
      <c r="C312" s="469" t="s">
        <v>3097</v>
      </c>
      <c r="D312" s="239" t="s">
        <v>1308</v>
      </c>
      <c r="E312" s="543">
        <v>43</v>
      </c>
      <c r="F312" s="529">
        <v>38.24</v>
      </c>
      <c r="G312" s="807"/>
      <c r="H312" s="529">
        <f t="shared" si="8"/>
        <v>38.24</v>
      </c>
      <c r="I312" s="836"/>
      <c r="J312" s="821">
        <f t="shared" si="9"/>
        <v>0</v>
      </c>
    </row>
    <row r="313" spans="1:10" ht="13.5" thickBot="1">
      <c r="A313" s="446" t="s">
        <v>1294</v>
      </c>
      <c r="B313" s="237" t="s">
        <v>2196</v>
      </c>
      <c r="C313" s="237" t="s">
        <v>2197</v>
      </c>
      <c r="D313" s="240" t="s">
        <v>1308</v>
      </c>
      <c r="E313" s="541"/>
      <c r="F313" s="527">
        <v>109.6</v>
      </c>
      <c r="G313" s="808"/>
      <c r="H313" s="527">
        <f t="shared" si="8"/>
        <v>109.6</v>
      </c>
      <c r="I313" s="834"/>
      <c r="J313" s="815">
        <f t="shared" si="9"/>
        <v>0</v>
      </c>
    </row>
    <row r="314" spans="1:10" ht="12.75">
      <c r="A314" s="442" t="s">
        <v>1295</v>
      </c>
      <c r="B314" s="235" t="s">
        <v>2191</v>
      </c>
      <c r="C314" s="314" t="s">
        <v>3097</v>
      </c>
      <c r="D314" s="238" t="s">
        <v>1321</v>
      </c>
      <c r="E314" s="540" t="s">
        <v>1322</v>
      </c>
      <c r="F314" s="526">
        <v>23.66</v>
      </c>
      <c r="G314" s="806">
        <v>1965</v>
      </c>
      <c r="H314" s="526">
        <f t="shared" si="8"/>
        <v>23.66</v>
      </c>
      <c r="I314" s="829">
        <f>SUM(H314:H326)</f>
        <v>437.15999999999997</v>
      </c>
      <c r="J314" s="809">
        <f t="shared" si="9"/>
        <v>1136616</v>
      </c>
    </row>
    <row r="315" spans="1:10" ht="12.75">
      <c r="A315" s="470" t="s">
        <v>1296</v>
      </c>
      <c r="B315" s="236" t="s">
        <v>2191</v>
      </c>
      <c r="C315" s="469" t="s">
        <v>3097</v>
      </c>
      <c r="D315" s="239" t="s">
        <v>1321</v>
      </c>
      <c r="E315" s="543" t="s">
        <v>1324</v>
      </c>
      <c r="F315" s="529">
        <v>45.05</v>
      </c>
      <c r="G315" s="807"/>
      <c r="H315" s="529">
        <f t="shared" si="8"/>
        <v>45.05</v>
      </c>
      <c r="I315" s="831"/>
      <c r="J315" s="810">
        <f t="shared" si="9"/>
        <v>0</v>
      </c>
    </row>
    <row r="316" spans="1:10" ht="12.75">
      <c r="A316" s="470" t="s">
        <v>1297</v>
      </c>
      <c r="B316" s="236" t="s">
        <v>2191</v>
      </c>
      <c r="C316" s="469" t="s">
        <v>3097</v>
      </c>
      <c r="D316" s="239" t="s">
        <v>1321</v>
      </c>
      <c r="E316" s="543" t="s">
        <v>1326</v>
      </c>
      <c r="F316" s="529">
        <v>45.15</v>
      </c>
      <c r="G316" s="807"/>
      <c r="H316" s="529">
        <f t="shared" si="8"/>
        <v>45.15</v>
      </c>
      <c r="I316" s="831"/>
      <c r="J316" s="810">
        <f t="shared" si="9"/>
        <v>0</v>
      </c>
    </row>
    <row r="317" spans="1:10" ht="12.75">
      <c r="A317" s="470" t="s">
        <v>1298</v>
      </c>
      <c r="B317" s="236" t="s">
        <v>2191</v>
      </c>
      <c r="C317" s="469" t="s">
        <v>3097</v>
      </c>
      <c r="D317" s="239" t="s">
        <v>1321</v>
      </c>
      <c r="E317" s="543" t="s">
        <v>1328</v>
      </c>
      <c r="F317" s="529">
        <v>23.66</v>
      </c>
      <c r="G317" s="807"/>
      <c r="H317" s="529">
        <f t="shared" si="8"/>
        <v>23.66</v>
      </c>
      <c r="I317" s="831"/>
      <c r="J317" s="810">
        <f t="shared" si="9"/>
        <v>0</v>
      </c>
    </row>
    <row r="318" spans="1:10" ht="12.75">
      <c r="A318" s="470" t="s">
        <v>1300</v>
      </c>
      <c r="B318" s="236" t="s">
        <v>2191</v>
      </c>
      <c r="C318" s="469" t="s">
        <v>3097</v>
      </c>
      <c r="D318" s="239" t="s">
        <v>1321</v>
      </c>
      <c r="E318" s="543" t="s">
        <v>1330</v>
      </c>
      <c r="F318" s="529">
        <v>45.15</v>
      </c>
      <c r="G318" s="807"/>
      <c r="H318" s="529">
        <f t="shared" si="8"/>
        <v>45.15</v>
      </c>
      <c r="I318" s="831"/>
      <c r="J318" s="810">
        <f t="shared" si="9"/>
        <v>0</v>
      </c>
    </row>
    <row r="319" spans="1:10" ht="12.75">
      <c r="A319" s="470" t="s">
        <v>1301</v>
      </c>
      <c r="B319" s="236" t="s">
        <v>2191</v>
      </c>
      <c r="C319" s="469" t="s">
        <v>3097</v>
      </c>
      <c r="D319" s="239" t="s">
        <v>1321</v>
      </c>
      <c r="E319" s="543" t="s">
        <v>1332</v>
      </c>
      <c r="F319" s="529">
        <v>23.66</v>
      </c>
      <c r="G319" s="807"/>
      <c r="H319" s="529">
        <f t="shared" si="8"/>
        <v>23.66</v>
      </c>
      <c r="I319" s="831"/>
      <c r="J319" s="810">
        <f t="shared" si="9"/>
        <v>0</v>
      </c>
    </row>
    <row r="320" spans="1:10" ht="12.75">
      <c r="A320" s="470" t="s">
        <v>1302</v>
      </c>
      <c r="B320" s="236" t="s">
        <v>2191</v>
      </c>
      <c r="C320" s="469" t="s">
        <v>3097</v>
      </c>
      <c r="D320" s="239" t="s">
        <v>1321</v>
      </c>
      <c r="E320" s="543" t="s">
        <v>1334</v>
      </c>
      <c r="F320" s="529">
        <v>45.15</v>
      </c>
      <c r="G320" s="807"/>
      <c r="H320" s="529">
        <f t="shared" si="8"/>
        <v>45.15</v>
      </c>
      <c r="I320" s="831"/>
      <c r="J320" s="810">
        <f t="shared" si="9"/>
        <v>0</v>
      </c>
    </row>
    <row r="321" spans="1:10" ht="12.75">
      <c r="A321" s="470" t="s">
        <v>1303</v>
      </c>
      <c r="B321" s="236" t="s">
        <v>2191</v>
      </c>
      <c r="C321" s="469" t="s">
        <v>3097</v>
      </c>
      <c r="D321" s="239" t="s">
        <v>1321</v>
      </c>
      <c r="E321" s="543" t="s">
        <v>1336</v>
      </c>
      <c r="F321" s="529">
        <v>23.66</v>
      </c>
      <c r="G321" s="807"/>
      <c r="H321" s="529">
        <f t="shared" si="8"/>
        <v>23.66</v>
      </c>
      <c r="I321" s="831"/>
      <c r="J321" s="810">
        <f t="shared" si="9"/>
        <v>0</v>
      </c>
    </row>
    <row r="322" spans="1:10" ht="12.75">
      <c r="A322" s="470" t="s">
        <v>1304</v>
      </c>
      <c r="B322" s="236" t="s">
        <v>2191</v>
      </c>
      <c r="C322" s="469" t="s">
        <v>3097</v>
      </c>
      <c r="D322" s="239" t="s">
        <v>1321</v>
      </c>
      <c r="E322" s="543" t="s">
        <v>1338</v>
      </c>
      <c r="F322" s="529">
        <v>23.66</v>
      </c>
      <c r="G322" s="807"/>
      <c r="H322" s="529">
        <f t="shared" si="8"/>
        <v>23.66</v>
      </c>
      <c r="I322" s="831"/>
      <c r="J322" s="810">
        <f t="shared" si="9"/>
        <v>0</v>
      </c>
    </row>
    <row r="323" spans="1:10" ht="12.75">
      <c r="A323" s="470" t="s">
        <v>1305</v>
      </c>
      <c r="B323" s="236" t="s">
        <v>2191</v>
      </c>
      <c r="C323" s="469" t="s">
        <v>3097</v>
      </c>
      <c r="D323" s="239" t="s">
        <v>1321</v>
      </c>
      <c r="E323" s="543" t="s">
        <v>1340</v>
      </c>
      <c r="F323" s="529">
        <v>45.15</v>
      </c>
      <c r="G323" s="807"/>
      <c r="H323" s="529">
        <f t="shared" si="8"/>
        <v>45.15</v>
      </c>
      <c r="I323" s="831"/>
      <c r="J323" s="810">
        <f t="shared" si="9"/>
        <v>0</v>
      </c>
    </row>
    <row r="324" spans="1:10" ht="12.75">
      <c r="A324" s="470" t="s">
        <v>1307</v>
      </c>
      <c r="B324" s="236" t="s">
        <v>2191</v>
      </c>
      <c r="C324" s="469" t="s">
        <v>3097</v>
      </c>
      <c r="D324" s="239" t="s">
        <v>1321</v>
      </c>
      <c r="E324" s="543" t="s">
        <v>1342</v>
      </c>
      <c r="F324" s="529">
        <v>23.65</v>
      </c>
      <c r="G324" s="807"/>
      <c r="H324" s="529">
        <f aca="true" t="shared" si="10" ref="H324:H387">F324</f>
        <v>23.65</v>
      </c>
      <c r="I324" s="831"/>
      <c r="J324" s="810">
        <f t="shared" si="9"/>
        <v>0</v>
      </c>
    </row>
    <row r="325" spans="1:10" ht="12.75">
      <c r="A325" s="470" t="s">
        <v>1309</v>
      </c>
      <c r="B325" s="236" t="s">
        <v>2191</v>
      </c>
      <c r="C325" s="469" t="s">
        <v>3097</v>
      </c>
      <c r="D325" s="239" t="s">
        <v>1321</v>
      </c>
      <c r="E325" s="543" t="s">
        <v>1344</v>
      </c>
      <c r="F325" s="529">
        <v>23.7</v>
      </c>
      <c r="G325" s="807"/>
      <c r="H325" s="529">
        <f t="shared" si="10"/>
        <v>23.7</v>
      </c>
      <c r="I325" s="831"/>
      <c r="J325" s="810">
        <f t="shared" si="9"/>
        <v>0</v>
      </c>
    </row>
    <row r="326" spans="1:10" ht="13.5" thickBot="1">
      <c r="A326" s="446" t="s">
        <v>1310</v>
      </c>
      <c r="B326" s="237" t="s">
        <v>2191</v>
      </c>
      <c r="C326" s="574" t="s">
        <v>3097</v>
      </c>
      <c r="D326" s="240" t="s">
        <v>1321</v>
      </c>
      <c r="E326" s="541" t="s">
        <v>1346</v>
      </c>
      <c r="F326" s="527">
        <v>45.86</v>
      </c>
      <c r="G326" s="808"/>
      <c r="H326" s="527">
        <f t="shared" si="10"/>
        <v>45.86</v>
      </c>
      <c r="I326" s="830"/>
      <c r="J326" s="811">
        <f aca="true" t="shared" si="11" ref="J326:J389">I326*2600</f>
        <v>0</v>
      </c>
    </row>
    <row r="327" spans="1:10" ht="12.75">
      <c r="A327" s="442" t="s">
        <v>1311</v>
      </c>
      <c r="B327" s="235" t="s">
        <v>2191</v>
      </c>
      <c r="C327" s="314" t="s">
        <v>3097</v>
      </c>
      <c r="D327" s="238" t="s">
        <v>1348</v>
      </c>
      <c r="E327" s="540" t="s">
        <v>2737</v>
      </c>
      <c r="F327" s="526">
        <v>45.05</v>
      </c>
      <c r="G327" s="806">
        <v>1966</v>
      </c>
      <c r="H327" s="526">
        <f t="shared" si="10"/>
        <v>45.05</v>
      </c>
      <c r="I327" s="829">
        <f>SUM(H327:H340)</f>
        <v>524.3399999999999</v>
      </c>
      <c r="J327" s="809">
        <f t="shared" si="11"/>
        <v>1363283.9999999998</v>
      </c>
    </row>
    <row r="328" spans="1:10" ht="12.75">
      <c r="A328" s="470" t="s">
        <v>1312</v>
      </c>
      <c r="B328" s="236" t="s">
        <v>2191</v>
      </c>
      <c r="C328" s="469" t="s">
        <v>3097</v>
      </c>
      <c r="D328" s="239" t="s">
        <v>1348</v>
      </c>
      <c r="E328" s="543" t="s">
        <v>1350</v>
      </c>
      <c r="F328" s="529">
        <v>23.66</v>
      </c>
      <c r="G328" s="807"/>
      <c r="H328" s="529">
        <f t="shared" si="10"/>
        <v>23.66</v>
      </c>
      <c r="I328" s="831"/>
      <c r="J328" s="810">
        <f t="shared" si="11"/>
        <v>0</v>
      </c>
    </row>
    <row r="329" spans="1:10" ht="12.75">
      <c r="A329" s="470" t="s">
        <v>1313</v>
      </c>
      <c r="B329" s="236" t="s">
        <v>2191</v>
      </c>
      <c r="C329" s="469" t="s">
        <v>3097</v>
      </c>
      <c r="D329" s="239" t="s">
        <v>1348</v>
      </c>
      <c r="E329" s="543" t="s">
        <v>2739</v>
      </c>
      <c r="F329" s="529">
        <v>23.86</v>
      </c>
      <c r="G329" s="807"/>
      <c r="H329" s="529">
        <f t="shared" si="10"/>
        <v>23.86</v>
      </c>
      <c r="I329" s="831"/>
      <c r="J329" s="810">
        <f t="shared" si="11"/>
        <v>0</v>
      </c>
    </row>
    <row r="330" spans="1:10" ht="12.75">
      <c r="A330" s="470" t="s">
        <v>1314</v>
      </c>
      <c r="B330" s="236" t="s">
        <v>2191</v>
      </c>
      <c r="C330" s="469" t="s">
        <v>3097</v>
      </c>
      <c r="D330" s="239" t="s">
        <v>1348</v>
      </c>
      <c r="E330" s="543" t="s">
        <v>1353</v>
      </c>
      <c r="F330" s="529">
        <v>45.15</v>
      </c>
      <c r="G330" s="807"/>
      <c r="H330" s="529">
        <f t="shared" si="10"/>
        <v>45.15</v>
      </c>
      <c r="I330" s="831"/>
      <c r="J330" s="810">
        <f t="shared" si="11"/>
        <v>0</v>
      </c>
    </row>
    <row r="331" spans="1:10" ht="12.75">
      <c r="A331" s="470" t="s">
        <v>1315</v>
      </c>
      <c r="B331" s="236" t="s">
        <v>2191</v>
      </c>
      <c r="C331" s="469" t="s">
        <v>3097</v>
      </c>
      <c r="D331" s="239" t="s">
        <v>1348</v>
      </c>
      <c r="E331" s="543" t="s">
        <v>1355</v>
      </c>
      <c r="F331" s="529">
        <v>45.06</v>
      </c>
      <c r="G331" s="807"/>
      <c r="H331" s="529">
        <f t="shared" si="10"/>
        <v>45.06</v>
      </c>
      <c r="I331" s="831"/>
      <c r="J331" s="810">
        <f t="shared" si="11"/>
        <v>0</v>
      </c>
    </row>
    <row r="332" spans="1:10" ht="12.75">
      <c r="A332" s="470" t="s">
        <v>1316</v>
      </c>
      <c r="B332" s="236" t="s">
        <v>2191</v>
      </c>
      <c r="C332" s="469" t="s">
        <v>3097</v>
      </c>
      <c r="D332" s="239" t="s">
        <v>1348</v>
      </c>
      <c r="E332" s="543" t="s">
        <v>1357</v>
      </c>
      <c r="F332" s="529">
        <v>45.61</v>
      </c>
      <c r="G332" s="807"/>
      <c r="H332" s="529">
        <f t="shared" si="10"/>
        <v>45.61</v>
      </c>
      <c r="I332" s="831"/>
      <c r="J332" s="810">
        <f t="shared" si="11"/>
        <v>0</v>
      </c>
    </row>
    <row r="333" spans="1:10" ht="12.75">
      <c r="A333" s="470" t="s">
        <v>1317</v>
      </c>
      <c r="B333" s="236" t="s">
        <v>2191</v>
      </c>
      <c r="C333" s="469" t="s">
        <v>3097</v>
      </c>
      <c r="D333" s="239" t="s">
        <v>1348</v>
      </c>
      <c r="E333" s="543" t="s">
        <v>1359</v>
      </c>
      <c r="F333" s="529">
        <v>45.06</v>
      </c>
      <c r="G333" s="807"/>
      <c r="H333" s="529">
        <f t="shared" si="10"/>
        <v>45.06</v>
      </c>
      <c r="I333" s="831"/>
      <c r="J333" s="810">
        <f t="shared" si="11"/>
        <v>0</v>
      </c>
    </row>
    <row r="334" spans="1:10" ht="12.75">
      <c r="A334" s="470" t="s">
        <v>1318</v>
      </c>
      <c r="B334" s="236" t="s">
        <v>2191</v>
      </c>
      <c r="C334" s="469" t="s">
        <v>3097</v>
      </c>
      <c r="D334" s="239" t="s">
        <v>1348</v>
      </c>
      <c r="E334" s="543" t="s">
        <v>1361</v>
      </c>
      <c r="F334" s="529">
        <v>45.15</v>
      </c>
      <c r="G334" s="807"/>
      <c r="H334" s="529">
        <f t="shared" si="10"/>
        <v>45.15</v>
      </c>
      <c r="I334" s="831"/>
      <c r="J334" s="810">
        <f t="shared" si="11"/>
        <v>0</v>
      </c>
    </row>
    <row r="335" spans="1:10" ht="12.75">
      <c r="A335" s="470" t="s">
        <v>1319</v>
      </c>
      <c r="B335" s="236" t="s">
        <v>2191</v>
      </c>
      <c r="C335" s="469" t="s">
        <v>3097</v>
      </c>
      <c r="D335" s="239" t="s">
        <v>1348</v>
      </c>
      <c r="E335" s="543" t="s">
        <v>1363</v>
      </c>
      <c r="F335" s="529">
        <v>45.15</v>
      </c>
      <c r="G335" s="807"/>
      <c r="H335" s="529">
        <f t="shared" si="10"/>
        <v>45.15</v>
      </c>
      <c r="I335" s="831"/>
      <c r="J335" s="810">
        <f t="shared" si="11"/>
        <v>0</v>
      </c>
    </row>
    <row r="336" spans="1:10" ht="12.75">
      <c r="A336" s="470" t="s">
        <v>1320</v>
      </c>
      <c r="B336" s="236" t="s">
        <v>2191</v>
      </c>
      <c r="C336" s="469" t="s">
        <v>3097</v>
      </c>
      <c r="D336" s="239" t="s">
        <v>1348</v>
      </c>
      <c r="E336" s="543" t="s">
        <v>1365</v>
      </c>
      <c r="F336" s="529">
        <v>45.06</v>
      </c>
      <c r="G336" s="807"/>
      <c r="H336" s="529">
        <f t="shared" si="10"/>
        <v>45.06</v>
      </c>
      <c r="I336" s="831"/>
      <c r="J336" s="810">
        <f t="shared" si="11"/>
        <v>0</v>
      </c>
    </row>
    <row r="337" spans="1:10" ht="12.75">
      <c r="A337" s="470" t="s">
        <v>1323</v>
      </c>
      <c r="B337" s="236" t="s">
        <v>2191</v>
      </c>
      <c r="C337" s="469" t="s">
        <v>3097</v>
      </c>
      <c r="D337" s="239" t="s">
        <v>1348</v>
      </c>
      <c r="E337" s="543" t="s">
        <v>1367</v>
      </c>
      <c r="F337" s="529">
        <v>23.66</v>
      </c>
      <c r="G337" s="807"/>
      <c r="H337" s="529">
        <f t="shared" si="10"/>
        <v>23.66</v>
      </c>
      <c r="I337" s="831"/>
      <c r="J337" s="810">
        <f t="shared" si="11"/>
        <v>0</v>
      </c>
    </row>
    <row r="338" spans="1:10" ht="12.75">
      <c r="A338" s="470" t="s">
        <v>1325</v>
      </c>
      <c r="B338" s="236" t="s">
        <v>2191</v>
      </c>
      <c r="C338" s="469" t="s">
        <v>3097</v>
      </c>
      <c r="D338" s="239" t="s">
        <v>1348</v>
      </c>
      <c r="E338" s="543" t="s">
        <v>1369</v>
      </c>
      <c r="F338" s="529">
        <v>45.15</v>
      </c>
      <c r="G338" s="807"/>
      <c r="H338" s="529">
        <f t="shared" si="10"/>
        <v>45.15</v>
      </c>
      <c r="I338" s="831"/>
      <c r="J338" s="810">
        <f t="shared" si="11"/>
        <v>0</v>
      </c>
    </row>
    <row r="339" spans="1:10" ht="12.75">
      <c r="A339" s="470" t="s">
        <v>1327</v>
      </c>
      <c r="B339" s="236" t="s">
        <v>2191</v>
      </c>
      <c r="C339" s="469" t="s">
        <v>3097</v>
      </c>
      <c r="D339" s="239" t="s">
        <v>1348</v>
      </c>
      <c r="E339" s="543" t="s">
        <v>1372</v>
      </c>
      <c r="F339" s="529">
        <v>23.06</v>
      </c>
      <c r="G339" s="807"/>
      <c r="H339" s="529">
        <f t="shared" si="10"/>
        <v>23.06</v>
      </c>
      <c r="I339" s="831"/>
      <c r="J339" s="810">
        <f t="shared" si="11"/>
        <v>0</v>
      </c>
    </row>
    <row r="340" spans="1:10" ht="13.5" thickBot="1">
      <c r="A340" s="446" t="s">
        <v>1329</v>
      </c>
      <c r="B340" s="237" t="s">
        <v>2191</v>
      </c>
      <c r="C340" s="574" t="s">
        <v>3097</v>
      </c>
      <c r="D340" s="240" t="s">
        <v>1348</v>
      </c>
      <c r="E340" s="541" t="s">
        <v>1374</v>
      </c>
      <c r="F340" s="527">
        <v>23.66</v>
      </c>
      <c r="G340" s="808"/>
      <c r="H340" s="527">
        <f t="shared" si="10"/>
        <v>23.66</v>
      </c>
      <c r="I340" s="830"/>
      <c r="J340" s="811">
        <f t="shared" si="11"/>
        <v>0</v>
      </c>
    </row>
    <row r="341" spans="1:10" ht="12.75">
      <c r="A341" s="442" t="s">
        <v>1331</v>
      </c>
      <c r="B341" s="235" t="s">
        <v>2191</v>
      </c>
      <c r="C341" s="314" t="s">
        <v>3097</v>
      </c>
      <c r="D341" s="238" t="s">
        <v>1376</v>
      </c>
      <c r="E341" s="540" t="s">
        <v>1377</v>
      </c>
      <c r="F341" s="526">
        <v>40.08</v>
      </c>
      <c r="G341" s="806">
        <v>1930</v>
      </c>
      <c r="H341" s="526">
        <f t="shared" si="10"/>
        <v>40.08</v>
      </c>
      <c r="I341" s="829">
        <f>F341+F342+F343+F344</f>
        <v>224.99</v>
      </c>
      <c r="J341" s="809">
        <f t="shared" si="11"/>
        <v>584974</v>
      </c>
    </row>
    <row r="342" spans="1:10" ht="12.75">
      <c r="A342" s="470" t="s">
        <v>1333</v>
      </c>
      <c r="B342" s="236" t="s">
        <v>2191</v>
      </c>
      <c r="C342" s="469" t="s">
        <v>3097</v>
      </c>
      <c r="D342" s="239" t="s">
        <v>1376</v>
      </c>
      <c r="E342" s="543" t="s">
        <v>1379</v>
      </c>
      <c r="F342" s="529">
        <v>53.9</v>
      </c>
      <c r="G342" s="807"/>
      <c r="H342" s="529">
        <f t="shared" si="10"/>
        <v>53.9</v>
      </c>
      <c r="I342" s="831"/>
      <c r="J342" s="810">
        <f t="shared" si="11"/>
        <v>0</v>
      </c>
    </row>
    <row r="343" spans="1:10" ht="12.75">
      <c r="A343" s="470" t="s">
        <v>1335</v>
      </c>
      <c r="B343" s="236" t="s">
        <v>2191</v>
      </c>
      <c r="C343" s="469" t="s">
        <v>3097</v>
      </c>
      <c r="D343" s="239" t="s">
        <v>1376</v>
      </c>
      <c r="E343" s="543" t="s">
        <v>1381</v>
      </c>
      <c r="F343" s="529">
        <v>75.34</v>
      </c>
      <c r="G343" s="807"/>
      <c r="H343" s="529">
        <f t="shared" si="10"/>
        <v>75.34</v>
      </c>
      <c r="I343" s="831"/>
      <c r="J343" s="810">
        <f t="shared" si="11"/>
        <v>0</v>
      </c>
    </row>
    <row r="344" spans="1:10" ht="13.5" thickBot="1">
      <c r="A344" s="446" t="s">
        <v>1337</v>
      </c>
      <c r="B344" s="237" t="s">
        <v>2191</v>
      </c>
      <c r="C344" s="574" t="s">
        <v>3097</v>
      </c>
      <c r="D344" s="240" t="s">
        <v>1376</v>
      </c>
      <c r="E344" s="541" t="s">
        <v>1383</v>
      </c>
      <c r="F344" s="527">
        <v>55.67</v>
      </c>
      <c r="G344" s="808"/>
      <c r="H344" s="527">
        <f t="shared" si="10"/>
        <v>55.67</v>
      </c>
      <c r="I344" s="830"/>
      <c r="J344" s="811">
        <f t="shared" si="11"/>
        <v>0</v>
      </c>
    </row>
    <row r="345" spans="1:10" ht="12.75">
      <c r="A345" s="442" t="s">
        <v>1339</v>
      </c>
      <c r="B345" s="235" t="s">
        <v>2191</v>
      </c>
      <c r="C345" s="314" t="s">
        <v>3097</v>
      </c>
      <c r="D345" s="238" t="s">
        <v>1385</v>
      </c>
      <c r="E345" s="552" t="s">
        <v>1386</v>
      </c>
      <c r="F345" s="526">
        <v>52.55</v>
      </c>
      <c r="G345" s="806">
        <v>1994</v>
      </c>
      <c r="H345" s="526">
        <f t="shared" si="10"/>
        <v>52.55</v>
      </c>
      <c r="I345" s="829">
        <f>SUM(H345:H406)</f>
        <v>2634.5400000000004</v>
      </c>
      <c r="J345" s="809">
        <f>I345*2600</f>
        <v>6849804.000000001</v>
      </c>
    </row>
    <row r="346" spans="1:10" ht="12.75">
      <c r="A346" s="470" t="s">
        <v>1341</v>
      </c>
      <c r="B346" s="236" t="s">
        <v>2191</v>
      </c>
      <c r="C346" s="469" t="s">
        <v>3097</v>
      </c>
      <c r="D346" s="239" t="s">
        <v>1385</v>
      </c>
      <c r="E346" s="546" t="s">
        <v>1328</v>
      </c>
      <c r="F346" s="529">
        <v>32.18</v>
      </c>
      <c r="G346" s="807"/>
      <c r="H346" s="529">
        <f t="shared" si="10"/>
        <v>32.18</v>
      </c>
      <c r="I346" s="831"/>
      <c r="J346" s="810">
        <f t="shared" si="11"/>
        <v>0</v>
      </c>
    </row>
    <row r="347" spans="1:10" ht="12.75">
      <c r="A347" s="470" t="s">
        <v>1343</v>
      </c>
      <c r="B347" s="236" t="s">
        <v>2191</v>
      </c>
      <c r="C347" s="469" t="s">
        <v>3097</v>
      </c>
      <c r="D347" s="239" t="s">
        <v>1385</v>
      </c>
      <c r="E347" s="546" t="s">
        <v>1389</v>
      </c>
      <c r="F347" s="529">
        <v>44.8</v>
      </c>
      <c r="G347" s="807"/>
      <c r="H347" s="529">
        <f t="shared" si="10"/>
        <v>44.8</v>
      </c>
      <c r="I347" s="831"/>
      <c r="J347" s="810">
        <f t="shared" si="11"/>
        <v>0</v>
      </c>
    </row>
    <row r="348" spans="1:10" ht="12.75">
      <c r="A348" s="470" t="s">
        <v>1345</v>
      </c>
      <c r="B348" s="236" t="s">
        <v>2191</v>
      </c>
      <c r="C348" s="469" t="s">
        <v>3097</v>
      </c>
      <c r="D348" s="239" t="s">
        <v>1385</v>
      </c>
      <c r="E348" s="546" t="s">
        <v>1391</v>
      </c>
      <c r="F348" s="529">
        <v>32.1</v>
      </c>
      <c r="G348" s="807"/>
      <c r="H348" s="529">
        <f t="shared" si="10"/>
        <v>32.1</v>
      </c>
      <c r="I348" s="831"/>
      <c r="J348" s="810">
        <f t="shared" si="11"/>
        <v>0</v>
      </c>
    </row>
    <row r="349" spans="1:10" ht="12.75">
      <c r="A349" s="470" t="s">
        <v>1347</v>
      </c>
      <c r="B349" s="236" t="s">
        <v>2191</v>
      </c>
      <c r="C349" s="469" t="s">
        <v>3097</v>
      </c>
      <c r="D349" s="239" t="s">
        <v>1385</v>
      </c>
      <c r="E349" s="546" t="s">
        <v>1393</v>
      </c>
      <c r="F349" s="529">
        <v>55.5</v>
      </c>
      <c r="G349" s="807"/>
      <c r="H349" s="529">
        <f t="shared" si="10"/>
        <v>55.5</v>
      </c>
      <c r="I349" s="831"/>
      <c r="J349" s="810">
        <f t="shared" si="11"/>
        <v>0</v>
      </c>
    </row>
    <row r="350" spans="1:10" ht="12.75">
      <c r="A350" s="470" t="s">
        <v>1349</v>
      </c>
      <c r="B350" s="236" t="s">
        <v>2191</v>
      </c>
      <c r="C350" s="469" t="s">
        <v>3097</v>
      </c>
      <c r="D350" s="239" t="s">
        <v>1385</v>
      </c>
      <c r="E350" s="546" t="s">
        <v>1395</v>
      </c>
      <c r="F350" s="529">
        <v>44.49</v>
      </c>
      <c r="G350" s="807"/>
      <c r="H350" s="529">
        <f t="shared" si="10"/>
        <v>44.49</v>
      </c>
      <c r="I350" s="831"/>
      <c r="J350" s="810">
        <f t="shared" si="11"/>
        <v>0</v>
      </c>
    </row>
    <row r="351" spans="1:10" ht="12.75">
      <c r="A351" s="470" t="s">
        <v>1351</v>
      </c>
      <c r="B351" s="236" t="s">
        <v>2191</v>
      </c>
      <c r="C351" s="469" t="s">
        <v>3097</v>
      </c>
      <c r="D351" s="239" t="s">
        <v>1385</v>
      </c>
      <c r="E351" s="546" t="s">
        <v>1397</v>
      </c>
      <c r="F351" s="529">
        <v>45.16</v>
      </c>
      <c r="G351" s="807"/>
      <c r="H351" s="529">
        <f t="shared" si="10"/>
        <v>45.16</v>
      </c>
      <c r="I351" s="831"/>
      <c r="J351" s="810">
        <f t="shared" si="11"/>
        <v>0</v>
      </c>
    </row>
    <row r="352" spans="1:10" ht="12.75">
      <c r="A352" s="470" t="s">
        <v>1352</v>
      </c>
      <c r="B352" s="236" t="s">
        <v>2191</v>
      </c>
      <c r="C352" s="469" t="s">
        <v>3097</v>
      </c>
      <c r="D352" s="239" t="s">
        <v>1385</v>
      </c>
      <c r="E352" s="546" t="s">
        <v>1399</v>
      </c>
      <c r="F352" s="529">
        <v>32.31</v>
      </c>
      <c r="G352" s="807"/>
      <c r="H352" s="529">
        <f t="shared" si="10"/>
        <v>32.31</v>
      </c>
      <c r="I352" s="831"/>
      <c r="J352" s="810">
        <f t="shared" si="11"/>
        <v>0</v>
      </c>
    </row>
    <row r="353" spans="1:10" ht="12.75">
      <c r="A353" s="470" t="s">
        <v>1354</v>
      </c>
      <c r="B353" s="236" t="s">
        <v>2191</v>
      </c>
      <c r="C353" s="469" t="s">
        <v>3097</v>
      </c>
      <c r="D353" s="239" t="s">
        <v>1385</v>
      </c>
      <c r="E353" s="546" t="s">
        <v>1401</v>
      </c>
      <c r="F353" s="529">
        <v>45.87</v>
      </c>
      <c r="G353" s="807"/>
      <c r="H353" s="529">
        <f t="shared" si="10"/>
        <v>45.87</v>
      </c>
      <c r="I353" s="831"/>
      <c r="J353" s="810">
        <f t="shared" si="11"/>
        <v>0</v>
      </c>
    </row>
    <row r="354" spans="1:10" ht="12.75">
      <c r="A354" s="470" t="s">
        <v>1356</v>
      </c>
      <c r="B354" s="236" t="s">
        <v>2191</v>
      </c>
      <c r="C354" s="469" t="s">
        <v>3097</v>
      </c>
      <c r="D354" s="239" t="s">
        <v>1385</v>
      </c>
      <c r="E354" s="546" t="s">
        <v>1403</v>
      </c>
      <c r="F354" s="529">
        <v>26.46</v>
      </c>
      <c r="G354" s="807"/>
      <c r="H354" s="529">
        <f t="shared" si="10"/>
        <v>26.46</v>
      </c>
      <c r="I354" s="831"/>
      <c r="J354" s="810">
        <f t="shared" si="11"/>
        <v>0</v>
      </c>
    </row>
    <row r="355" spans="1:10" ht="12.75">
      <c r="A355" s="470" t="s">
        <v>1358</v>
      </c>
      <c r="B355" s="236" t="s">
        <v>2191</v>
      </c>
      <c r="C355" s="469" t="s">
        <v>3097</v>
      </c>
      <c r="D355" s="239" t="s">
        <v>1385</v>
      </c>
      <c r="E355" s="546" t="s">
        <v>1405</v>
      </c>
      <c r="F355" s="529">
        <v>32.84</v>
      </c>
      <c r="G355" s="807"/>
      <c r="H355" s="529">
        <f t="shared" si="10"/>
        <v>32.84</v>
      </c>
      <c r="I355" s="831"/>
      <c r="J355" s="810">
        <f t="shared" si="11"/>
        <v>0</v>
      </c>
    </row>
    <row r="356" spans="1:10" ht="12.75">
      <c r="A356" s="470" t="s">
        <v>1360</v>
      </c>
      <c r="B356" s="236" t="s">
        <v>2191</v>
      </c>
      <c r="C356" s="469" t="s">
        <v>3097</v>
      </c>
      <c r="D356" s="239" t="s">
        <v>1385</v>
      </c>
      <c r="E356" s="546" t="s">
        <v>1407</v>
      </c>
      <c r="F356" s="529">
        <v>69.28</v>
      </c>
      <c r="G356" s="807"/>
      <c r="H356" s="529">
        <f t="shared" si="10"/>
        <v>69.28</v>
      </c>
      <c r="I356" s="831"/>
      <c r="J356" s="810">
        <f t="shared" si="11"/>
        <v>0</v>
      </c>
    </row>
    <row r="357" spans="1:10" ht="12.75">
      <c r="A357" s="470" t="s">
        <v>1362</v>
      </c>
      <c r="B357" s="236" t="s">
        <v>2191</v>
      </c>
      <c r="C357" s="469" t="s">
        <v>3097</v>
      </c>
      <c r="D357" s="239" t="s">
        <v>1385</v>
      </c>
      <c r="E357" s="546" t="s">
        <v>1409</v>
      </c>
      <c r="F357" s="529">
        <v>57.47</v>
      </c>
      <c r="G357" s="807"/>
      <c r="H357" s="529">
        <f t="shared" si="10"/>
        <v>57.47</v>
      </c>
      <c r="I357" s="831"/>
      <c r="J357" s="810">
        <f t="shared" si="11"/>
        <v>0</v>
      </c>
    </row>
    <row r="358" spans="1:10" ht="12.75">
      <c r="A358" s="470" t="s">
        <v>1364</v>
      </c>
      <c r="B358" s="236" t="s">
        <v>2191</v>
      </c>
      <c r="C358" s="469" t="s">
        <v>3097</v>
      </c>
      <c r="D358" s="239" t="s">
        <v>1385</v>
      </c>
      <c r="E358" s="546" t="s">
        <v>1411</v>
      </c>
      <c r="F358" s="529">
        <v>32.31</v>
      </c>
      <c r="G358" s="807"/>
      <c r="H358" s="529">
        <f t="shared" si="10"/>
        <v>32.31</v>
      </c>
      <c r="I358" s="831"/>
      <c r="J358" s="810">
        <f t="shared" si="11"/>
        <v>0</v>
      </c>
    </row>
    <row r="359" spans="1:10" ht="12.75">
      <c r="A359" s="470" t="s">
        <v>1366</v>
      </c>
      <c r="B359" s="236" t="s">
        <v>2191</v>
      </c>
      <c r="C359" s="469" t="s">
        <v>3097</v>
      </c>
      <c r="D359" s="239" t="s">
        <v>1385</v>
      </c>
      <c r="E359" s="546" t="s">
        <v>1330</v>
      </c>
      <c r="F359" s="529">
        <v>57.93</v>
      </c>
      <c r="G359" s="807"/>
      <c r="H359" s="529">
        <f t="shared" si="10"/>
        <v>57.93</v>
      </c>
      <c r="I359" s="831"/>
      <c r="J359" s="810">
        <f t="shared" si="11"/>
        <v>0</v>
      </c>
    </row>
    <row r="360" spans="1:10" ht="12.75">
      <c r="A360" s="470" t="s">
        <v>1368</v>
      </c>
      <c r="B360" s="236" t="s">
        <v>2191</v>
      </c>
      <c r="C360" s="469" t="s">
        <v>3097</v>
      </c>
      <c r="D360" s="239" t="s">
        <v>1385</v>
      </c>
      <c r="E360" s="546" t="s">
        <v>1414</v>
      </c>
      <c r="F360" s="529">
        <v>26.26</v>
      </c>
      <c r="G360" s="807"/>
      <c r="H360" s="529">
        <f t="shared" si="10"/>
        <v>26.26</v>
      </c>
      <c r="I360" s="831"/>
      <c r="J360" s="810">
        <f t="shared" si="11"/>
        <v>0</v>
      </c>
    </row>
    <row r="361" spans="1:10" ht="12.75">
      <c r="A361" s="470" t="s">
        <v>1370</v>
      </c>
      <c r="B361" s="236" t="s">
        <v>2191</v>
      </c>
      <c r="C361" s="469" t="s">
        <v>3097</v>
      </c>
      <c r="D361" s="239" t="s">
        <v>1385</v>
      </c>
      <c r="E361" s="546" t="s">
        <v>1416</v>
      </c>
      <c r="F361" s="529">
        <v>33.3</v>
      </c>
      <c r="G361" s="807"/>
      <c r="H361" s="529">
        <f t="shared" si="10"/>
        <v>33.3</v>
      </c>
      <c r="I361" s="831"/>
      <c r="J361" s="810">
        <f t="shared" si="11"/>
        <v>0</v>
      </c>
    </row>
    <row r="362" spans="1:10" ht="12.75">
      <c r="A362" s="470" t="s">
        <v>1371</v>
      </c>
      <c r="B362" s="236" t="s">
        <v>2191</v>
      </c>
      <c r="C362" s="469" t="s">
        <v>3097</v>
      </c>
      <c r="D362" s="239" t="s">
        <v>1385</v>
      </c>
      <c r="E362" s="546" t="s">
        <v>1418</v>
      </c>
      <c r="F362" s="529">
        <v>56.86</v>
      </c>
      <c r="G362" s="807"/>
      <c r="H362" s="529">
        <f t="shared" si="10"/>
        <v>56.86</v>
      </c>
      <c r="I362" s="831"/>
      <c r="J362" s="810">
        <f t="shared" si="11"/>
        <v>0</v>
      </c>
    </row>
    <row r="363" spans="1:10" ht="12.75">
      <c r="A363" s="470" t="s">
        <v>1373</v>
      </c>
      <c r="B363" s="236" t="s">
        <v>2191</v>
      </c>
      <c r="C363" s="469" t="s">
        <v>3097</v>
      </c>
      <c r="D363" s="239" t="s">
        <v>1385</v>
      </c>
      <c r="E363" s="546" t="s">
        <v>1420</v>
      </c>
      <c r="F363" s="529">
        <v>33.3</v>
      </c>
      <c r="G363" s="807"/>
      <c r="H363" s="529">
        <f t="shared" si="10"/>
        <v>33.3</v>
      </c>
      <c r="I363" s="831"/>
      <c r="J363" s="810">
        <f t="shared" si="11"/>
        <v>0</v>
      </c>
    </row>
    <row r="364" spans="1:10" ht="12.75">
      <c r="A364" s="470" t="s">
        <v>1375</v>
      </c>
      <c r="B364" s="236" t="s">
        <v>2191</v>
      </c>
      <c r="C364" s="469" t="s">
        <v>3097</v>
      </c>
      <c r="D364" s="239" t="s">
        <v>1385</v>
      </c>
      <c r="E364" s="546" t="s">
        <v>1422</v>
      </c>
      <c r="F364" s="529">
        <v>57.02</v>
      </c>
      <c r="G364" s="807"/>
      <c r="H364" s="529">
        <f t="shared" si="10"/>
        <v>57.02</v>
      </c>
      <c r="I364" s="831"/>
      <c r="J364" s="810">
        <f t="shared" si="11"/>
        <v>0</v>
      </c>
    </row>
    <row r="365" spans="1:10" ht="12.75">
      <c r="A365" s="470" t="s">
        <v>1378</v>
      </c>
      <c r="B365" s="236" t="s">
        <v>2191</v>
      </c>
      <c r="C365" s="469" t="s">
        <v>3097</v>
      </c>
      <c r="D365" s="239" t="s">
        <v>1385</v>
      </c>
      <c r="E365" s="546" t="s">
        <v>1336</v>
      </c>
      <c r="F365" s="529">
        <v>46.04</v>
      </c>
      <c r="G365" s="807"/>
      <c r="H365" s="529">
        <f t="shared" si="10"/>
        <v>46.04</v>
      </c>
      <c r="I365" s="831"/>
      <c r="J365" s="810">
        <f t="shared" si="11"/>
        <v>0</v>
      </c>
    </row>
    <row r="366" spans="1:10" ht="12.75">
      <c r="A366" s="470" t="s">
        <v>1380</v>
      </c>
      <c r="B366" s="236" t="s">
        <v>2191</v>
      </c>
      <c r="C366" s="469" t="s">
        <v>3097</v>
      </c>
      <c r="D366" s="239" t="s">
        <v>1385</v>
      </c>
      <c r="E366" s="546" t="s">
        <v>1425</v>
      </c>
      <c r="F366" s="529">
        <v>56.86</v>
      </c>
      <c r="G366" s="807"/>
      <c r="H366" s="529">
        <f t="shared" si="10"/>
        <v>56.86</v>
      </c>
      <c r="I366" s="831"/>
      <c r="J366" s="810">
        <f t="shared" si="11"/>
        <v>0</v>
      </c>
    </row>
    <row r="367" spans="1:10" ht="12.75">
      <c r="A367" s="470" t="s">
        <v>1382</v>
      </c>
      <c r="B367" s="236" t="s">
        <v>2191</v>
      </c>
      <c r="C367" s="469" t="s">
        <v>3097</v>
      </c>
      <c r="D367" s="239" t="s">
        <v>1385</v>
      </c>
      <c r="E367" s="543" t="s">
        <v>1427</v>
      </c>
      <c r="F367" s="529">
        <v>32.7</v>
      </c>
      <c r="G367" s="807"/>
      <c r="H367" s="529">
        <f t="shared" si="10"/>
        <v>32.7</v>
      </c>
      <c r="I367" s="831"/>
      <c r="J367" s="810">
        <f t="shared" si="11"/>
        <v>0</v>
      </c>
    </row>
    <row r="368" spans="1:10" ht="12.75">
      <c r="A368" s="470" t="s">
        <v>1384</v>
      </c>
      <c r="B368" s="236" t="s">
        <v>2191</v>
      </c>
      <c r="C368" s="469" t="s">
        <v>3097</v>
      </c>
      <c r="D368" s="239" t="s">
        <v>1385</v>
      </c>
      <c r="E368" s="546" t="s">
        <v>1429</v>
      </c>
      <c r="F368" s="529">
        <v>45.6</v>
      </c>
      <c r="G368" s="807"/>
      <c r="H368" s="529">
        <f t="shared" si="10"/>
        <v>45.6</v>
      </c>
      <c r="I368" s="831"/>
      <c r="J368" s="810">
        <f t="shared" si="11"/>
        <v>0</v>
      </c>
    </row>
    <row r="369" spans="1:10" ht="12.75">
      <c r="A369" s="470" t="s">
        <v>1387</v>
      </c>
      <c r="B369" s="236" t="s">
        <v>2191</v>
      </c>
      <c r="C369" s="469" t="s">
        <v>3097</v>
      </c>
      <c r="D369" s="239" t="s">
        <v>1385</v>
      </c>
      <c r="E369" s="546" t="s">
        <v>1431</v>
      </c>
      <c r="F369" s="529">
        <v>32.8</v>
      </c>
      <c r="G369" s="807"/>
      <c r="H369" s="529">
        <f t="shared" si="10"/>
        <v>32.8</v>
      </c>
      <c r="I369" s="831"/>
      <c r="J369" s="810">
        <f t="shared" si="11"/>
        <v>0</v>
      </c>
    </row>
    <row r="370" spans="1:10" ht="12.75">
      <c r="A370" s="470" t="s">
        <v>1388</v>
      </c>
      <c r="B370" s="236" t="s">
        <v>2191</v>
      </c>
      <c r="C370" s="469" t="s">
        <v>3097</v>
      </c>
      <c r="D370" s="239" t="s">
        <v>1385</v>
      </c>
      <c r="E370" s="546" t="s">
        <v>1433</v>
      </c>
      <c r="F370" s="529">
        <v>26.4</v>
      </c>
      <c r="G370" s="807"/>
      <c r="H370" s="529">
        <f t="shared" si="10"/>
        <v>26.4</v>
      </c>
      <c r="I370" s="831"/>
      <c r="J370" s="810">
        <f t="shared" si="11"/>
        <v>0</v>
      </c>
    </row>
    <row r="371" spans="1:10" ht="12.75">
      <c r="A371" s="470" t="s">
        <v>1390</v>
      </c>
      <c r="B371" s="236" t="s">
        <v>2191</v>
      </c>
      <c r="C371" s="469" t="s">
        <v>3097</v>
      </c>
      <c r="D371" s="239" t="s">
        <v>1385</v>
      </c>
      <c r="E371" s="546" t="s">
        <v>1435</v>
      </c>
      <c r="F371" s="529">
        <v>55.7</v>
      </c>
      <c r="G371" s="807"/>
      <c r="H371" s="529">
        <f t="shared" si="10"/>
        <v>55.7</v>
      </c>
      <c r="I371" s="831"/>
      <c r="J371" s="810">
        <f t="shared" si="11"/>
        <v>0</v>
      </c>
    </row>
    <row r="372" spans="1:10" ht="12.75">
      <c r="A372" s="470" t="s">
        <v>1392</v>
      </c>
      <c r="B372" s="236" t="s">
        <v>2191</v>
      </c>
      <c r="C372" s="469" t="s">
        <v>3097</v>
      </c>
      <c r="D372" s="239" t="s">
        <v>1385</v>
      </c>
      <c r="E372" s="546" t="s">
        <v>1437</v>
      </c>
      <c r="F372" s="529">
        <v>46.3</v>
      </c>
      <c r="G372" s="807"/>
      <c r="H372" s="529">
        <f t="shared" si="10"/>
        <v>46.3</v>
      </c>
      <c r="I372" s="831"/>
      <c r="J372" s="810">
        <f t="shared" si="11"/>
        <v>0</v>
      </c>
    </row>
    <row r="373" spans="1:10" ht="12.75">
      <c r="A373" s="470" t="s">
        <v>1394</v>
      </c>
      <c r="B373" s="236" t="s">
        <v>2191</v>
      </c>
      <c r="C373" s="469" t="s">
        <v>3097</v>
      </c>
      <c r="D373" s="239" t="s">
        <v>1385</v>
      </c>
      <c r="E373" s="546" t="s">
        <v>1439</v>
      </c>
      <c r="F373" s="529">
        <v>32.4</v>
      </c>
      <c r="G373" s="807"/>
      <c r="H373" s="529">
        <f t="shared" si="10"/>
        <v>32.4</v>
      </c>
      <c r="I373" s="831"/>
      <c r="J373" s="810">
        <f t="shared" si="11"/>
        <v>0</v>
      </c>
    </row>
    <row r="374" spans="1:10" ht="12.75">
      <c r="A374" s="470" t="s">
        <v>1396</v>
      </c>
      <c r="B374" s="236" t="s">
        <v>2191</v>
      </c>
      <c r="C374" s="469" t="s">
        <v>3097</v>
      </c>
      <c r="D374" s="239" t="s">
        <v>1385</v>
      </c>
      <c r="E374" s="546" t="s">
        <v>1441</v>
      </c>
      <c r="F374" s="529">
        <v>26.5</v>
      </c>
      <c r="G374" s="807"/>
      <c r="H374" s="529">
        <f t="shared" si="10"/>
        <v>26.5</v>
      </c>
      <c r="I374" s="831"/>
      <c r="J374" s="810">
        <f t="shared" si="11"/>
        <v>0</v>
      </c>
    </row>
    <row r="375" spans="1:10" ht="12.75">
      <c r="A375" s="470" t="s">
        <v>1398</v>
      </c>
      <c r="B375" s="236" t="s">
        <v>2191</v>
      </c>
      <c r="C375" s="469" t="s">
        <v>3097</v>
      </c>
      <c r="D375" s="239" t="s">
        <v>1385</v>
      </c>
      <c r="E375" s="546" t="s">
        <v>1443</v>
      </c>
      <c r="F375" s="529">
        <v>32.6</v>
      </c>
      <c r="G375" s="807"/>
      <c r="H375" s="529">
        <f t="shared" si="10"/>
        <v>32.6</v>
      </c>
      <c r="I375" s="831"/>
      <c r="J375" s="810">
        <f t="shared" si="11"/>
        <v>0</v>
      </c>
    </row>
    <row r="376" spans="1:10" ht="12.75">
      <c r="A376" s="470" t="s">
        <v>1400</v>
      </c>
      <c r="B376" s="236" t="s">
        <v>2191</v>
      </c>
      <c r="C376" s="469" t="s">
        <v>3097</v>
      </c>
      <c r="D376" s="239" t="s">
        <v>1385</v>
      </c>
      <c r="E376" s="546" t="s">
        <v>1445</v>
      </c>
      <c r="F376" s="529">
        <v>56.4</v>
      </c>
      <c r="G376" s="807"/>
      <c r="H376" s="529">
        <f t="shared" si="10"/>
        <v>56.4</v>
      </c>
      <c r="I376" s="831"/>
      <c r="J376" s="810">
        <f t="shared" si="11"/>
        <v>0</v>
      </c>
    </row>
    <row r="377" spans="1:10" ht="12.75">
      <c r="A377" s="470" t="s">
        <v>1402</v>
      </c>
      <c r="B377" s="236" t="s">
        <v>2191</v>
      </c>
      <c r="C377" s="469" t="s">
        <v>3097</v>
      </c>
      <c r="D377" s="239" t="s">
        <v>1385</v>
      </c>
      <c r="E377" s="546" t="s">
        <v>1447</v>
      </c>
      <c r="F377" s="529">
        <v>45.5</v>
      </c>
      <c r="G377" s="807"/>
      <c r="H377" s="529">
        <f t="shared" si="10"/>
        <v>45.5</v>
      </c>
      <c r="I377" s="831"/>
      <c r="J377" s="810">
        <f t="shared" si="11"/>
        <v>0</v>
      </c>
    </row>
    <row r="378" spans="1:10" ht="12.75">
      <c r="A378" s="470" t="s">
        <v>1404</v>
      </c>
      <c r="B378" s="236" t="s">
        <v>2191</v>
      </c>
      <c r="C378" s="469" t="s">
        <v>3097</v>
      </c>
      <c r="D378" s="239" t="s">
        <v>1385</v>
      </c>
      <c r="E378" s="546" t="s">
        <v>1449</v>
      </c>
      <c r="F378" s="529">
        <v>45.6</v>
      </c>
      <c r="G378" s="807"/>
      <c r="H378" s="529">
        <f t="shared" si="10"/>
        <v>45.6</v>
      </c>
      <c r="I378" s="831"/>
      <c r="J378" s="810">
        <f t="shared" si="11"/>
        <v>0</v>
      </c>
    </row>
    <row r="379" spans="1:10" ht="12.75">
      <c r="A379" s="470" t="s">
        <v>1406</v>
      </c>
      <c r="B379" s="236" t="s">
        <v>2191</v>
      </c>
      <c r="C379" s="469" t="s">
        <v>3097</v>
      </c>
      <c r="D379" s="239" t="s">
        <v>1385</v>
      </c>
      <c r="E379" s="546" t="s">
        <v>1451</v>
      </c>
      <c r="F379" s="529">
        <v>26.4</v>
      </c>
      <c r="G379" s="807"/>
      <c r="H379" s="529">
        <f t="shared" si="10"/>
        <v>26.4</v>
      </c>
      <c r="I379" s="831"/>
      <c r="J379" s="810">
        <f t="shared" si="11"/>
        <v>0</v>
      </c>
    </row>
    <row r="380" spans="1:10" ht="12.75">
      <c r="A380" s="470" t="s">
        <v>1408</v>
      </c>
      <c r="B380" s="236" t="s">
        <v>2191</v>
      </c>
      <c r="C380" s="469" t="s">
        <v>3097</v>
      </c>
      <c r="D380" s="239" t="s">
        <v>1385</v>
      </c>
      <c r="E380" s="546" t="s">
        <v>1453</v>
      </c>
      <c r="F380" s="529">
        <v>32.3</v>
      </c>
      <c r="G380" s="807"/>
      <c r="H380" s="529">
        <f t="shared" si="10"/>
        <v>32.3</v>
      </c>
      <c r="I380" s="831"/>
      <c r="J380" s="810">
        <f t="shared" si="11"/>
        <v>0</v>
      </c>
    </row>
    <row r="381" spans="1:10" ht="12.75">
      <c r="A381" s="470" t="s">
        <v>1410</v>
      </c>
      <c r="B381" s="236" t="s">
        <v>2191</v>
      </c>
      <c r="C381" s="469" t="s">
        <v>3097</v>
      </c>
      <c r="D381" s="239" t="s">
        <v>1385</v>
      </c>
      <c r="E381" s="546" t="s">
        <v>1455</v>
      </c>
      <c r="F381" s="529">
        <v>56.2</v>
      </c>
      <c r="G381" s="807"/>
      <c r="H381" s="529">
        <f t="shared" si="10"/>
        <v>56.2</v>
      </c>
      <c r="I381" s="831"/>
      <c r="J381" s="810">
        <f t="shared" si="11"/>
        <v>0</v>
      </c>
    </row>
    <row r="382" spans="1:10" ht="12.75">
      <c r="A382" s="470" t="s">
        <v>1412</v>
      </c>
      <c r="B382" s="236" t="s">
        <v>2191</v>
      </c>
      <c r="C382" s="469" t="s">
        <v>3097</v>
      </c>
      <c r="D382" s="239" t="s">
        <v>1385</v>
      </c>
      <c r="E382" s="546" t="s">
        <v>1346</v>
      </c>
      <c r="F382" s="529">
        <v>26.4</v>
      </c>
      <c r="G382" s="807"/>
      <c r="H382" s="529">
        <f t="shared" si="10"/>
        <v>26.4</v>
      </c>
      <c r="I382" s="831"/>
      <c r="J382" s="810">
        <f t="shared" si="11"/>
        <v>0</v>
      </c>
    </row>
    <row r="383" spans="1:10" ht="12.75">
      <c r="A383" s="470" t="s">
        <v>1413</v>
      </c>
      <c r="B383" s="236" t="s">
        <v>2191</v>
      </c>
      <c r="C383" s="469" t="s">
        <v>3097</v>
      </c>
      <c r="D383" s="239" t="s">
        <v>1385</v>
      </c>
      <c r="E383" s="546" t="s">
        <v>238</v>
      </c>
      <c r="F383" s="529">
        <v>55.6</v>
      </c>
      <c r="G383" s="807"/>
      <c r="H383" s="529">
        <f t="shared" si="10"/>
        <v>55.6</v>
      </c>
      <c r="I383" s="831"/>
      <c r="J383" s="810">
        <f t="shared" si="11"/>
        <v>0</v>
      </c>
    </row>
    <row r="384" spans="1:10" ht="12.75">
      <c r="A384" s="470" t="s">
        <v>1415</v>
      </c>
      <c r="B384" s="236" t="s">
        <v>2191</v>
      </c>
      <c r="C384" s="469" t="s">
        <v>3097</v>
      </c>
      <c r="D384" s="239" t="s">
        <v>1385</v>
      </c>
      <c r="E384" s="546" t="s">
        <v>240</v>
      </c>
      <c r="F384" s="529">
        <v>45.9</v>
      </c>
      <c r="G384" s="807"/>
      <c r="H384" s="529">
        <f t="shared" si="10"/>
        <v>45.9</v>
      </c>
      <c r="I384" s="831"/>
      <c r="J384" s="810">
        <f t="shared" si="11"/>
        <v>0</v>
      </c>
    </row>
    <row r="385" spans="1:10" ht="12.75">
      <c r="A385" s="470" t="s">
        <v>1417</v>
      </c>
      <c r="B385" s="236" t="s">
        <v>2191</v>
      </c>
      <c r="C385" s="469" t="s">
        <v>3097</v>
      </c>
      <c r="D385" s="239" t="s">
        <v>1385</v>
      </c>
      <c r="E385" s="546" t="s">
        <v>242</v>
      </c>
      <c r="F385" s="529">
        <v>57.5</v>
      </c>
      <c r="G385" s="807"/>
      <c r="H385" s="529">
        <f t="shared" si="10"/>
        <v>57.5</v>
      </c>
      <c r="I385" s="831"/>
      <c r="J385" s="810">
        <f t="shared" si="11"/>
        <v>0</v>
      </c>
    </row>
    <row r="386" spans="1:10" ht="12.75">
      <c r="A386" s="470" t="s">
        <v>1419</v>
      </c>
      <c r="B386" s="236" t="s">
        <v>2191</v>
      </c>
      <c r="C386" s="469" t="s">
        <v>3097</v>
      </c>
      <c r="D386" s="239" t="s">
        <v>1385</v>
      </c>
      <c r="E386" s="546" t="s">
        <v>244</v>
      </c>
      <c r="F386" s="529">
        <v>45.8</v>
      </c>
      <c r="G386" s="807"/>
      <c r="H386" s="529">
        <f t="shared" si="10"/>
        <v>45.8</v>
      </c>
      <c r="I386" s="831"/>
      <c r="J386" s="810">
        <f t="shared" si="11"/>
        <v>0</v>
      </c>
    </row>
    <row r="387" spans="1:10" ht="12.75">
      <c r="A387" s="470" t="s">
        <v>1421</v>
      </c>
      <c r="B387" s="236" t="s">
        <v>2191</v>
      </c>
      <c r="C387" s="469" t="s">
        <v>3097</v>
      </c>
      <c r="D387" s="239" t="s">
        <v>1385</v>
      </c>
      <c r="E387" s="546" t="s">
        <v>246</v>
      </c>
      <c r="F387" s="529">
        <v>32.5</v>
      </c>
      <c r="G387" s="807"/>
      <c r="H387" s="529">
        <f t="shared" si="10"/>
        <v>32.5</v>
      </c>
      <c r="I387" s="831"/>
      <c r="J387" s="810">
        <f t="shared" si="11"/>
        <v>0</v>
      </c>
    </row>
    <row r="388" spans="1:10" ht="12.75">
      <c r="A388" s="470" t="s">
        <v>1423</v>
      </c>
      <c r="B388" s="236" t="s">
        <v>2191</v>
      </c>
      <c r="C388" s="469" t="s">
        <v>3097</v>
      </c>
      <c r="D388" s="239" t="s">
        <v>1385</v>
      </c>
      <c r="E388" s="546" t="s">
        <v>248</v>
      </c>
      <c r="F388" s="529">
        <v>56.8</v>
      </c>
      <c r="G388" s="807"/>
      <c r="H388" s="529">
        <f aca="true" t="shared" si="12" ref="H388:H422">F388</f>
        <v>56.8</v>
      </c>
      <c r="I388" s="831"/>
      <c r="J388" s="810">
        <f t="shared" si="11"/>
        <v>0</v>
      </c>
    </row>
    <row r="389" spans="1:10" ht="12.75">
      <c r="A389" s="470" t="s">
        <v>1424</v>
      </c>
      <c r="B389" s="236" t="s">
        <v>2191</v>
      </c>
      <c r="C389" s="469" t="s">
        <v>3097</v>
      </c>
      <c r="D389" s="239" t="s">
        <v>1385</v>
      </c>
      <c r="E389" s="546" t="s">
        <v>250</v>
      </c>
      <c r="F389" s="529">
        <v>31.9</v>
      </c>
      <c r="G389" s="807"/>
      <c r="H389" s="529">
        <f t="shared" si="12"/>
        <v>31.9</v>
      </c>
      <c r="I389" s="831"/>
      <c r="J389" s="810">
        <f t="shared" si="11"/>
        <v>0</v>
      </c>
    </row>
    <row r="390" spans="1:10" ht="12.75">
      <c r="A390" s="470" t="s">
        <v>1426</v>
      </c>
      <c r="B390" s="236" t="s">
        <v>2191</v>
      </c>
      <c r="C390" s="469" t="s">
        <v>3097</v>
      </c>
      <c r="D390" s="239" t="s">
        <v>1385</v>
      </c>
      <c r="E390" s="546" t="s">
        <v>252</v>
      </c>
      <c r="F390" s="529">
        <v>45.3</v>
      </c>
      <c r="G390" s="807"/>
      <c r="H390" s="529">
        <f t="shared" si="12"/>
        <v>45.3</v>
      </c>
      <c r="I390" s="831"/>
      <c r="J390" s="810">
        <f aca="true" t="shared" si="13" ref="J390:J453">I390*2600</f>
        <v>0</v>
      </c>
    </row>
    <row r="391" spans="1:10" ht="12.75">
      <c r="A391" s="470" t="s">
        <v>1428</v>
      </c>
      <c r="B391" s="236" t="s">
        <v>2191</v>
      </c>
      <c r="C391" s="469" t="s">
        <v>3097</v>
      </c>
      <c r="D391" s="239" t="s">
        <v>1385</v>
      </c>
      <c r="E391" s="546" t="s">
        <v>254</v>
      </c>
      <c r="F391" s="529">
        <v>26.7</v>
      </c>
      <c r="G391" s="807"/>
      <c r="H391" s="529">
        <f t="shared" si="12"/>
        <v>26.7</v>
      </c>
      <c r="I391" s="831"/>
      <c r="J391" s="810">
        <f t="shared" si="13"/>
        <v>0</v>
      </c>
    </row>
    <row r="392" spans="1:10" ht="12.75">
      <c r="A392" s="470" t="s">
        <v>1430</v>
      </c>
      <c r="B392" s="236" t="s">
        <v>2191</v>
      </c>
      <c r="C392" s="469" t="s">
        <v>3097</v>
      </c>
      <c r="D392" s="239" t="s">
        <v>1385</v>
      </c>
      <c r="E392" s="546" t="s">
        <v>256</v>
      </c>
      <c r="F392" s="529">
        <v>45.9</v>
      </c>
      <c r="G392" s="807"/>
      <c r="H392" s="529">
        <f t="shared" si="12"/>
        <v>45.9</v>
      </c>
      <c r="I392" s="831"/>
      <c r="J392" s="810">
        <f t="shared" si="13"/>
        <v>0</v>
      </c>
    </row>
    <row r="393" spans="1:10" ht="12.75">
      <c r="A393" s="470" t="s">
        <v>1432</v>
      </c>
      <c r="B393" s="236" t="s">
        <v>2191</v>
      </c>
      <c r="C393" s="469" t="s">
        <v>3097</v>
      </c>
      <c r="D393" s="239" t="s">
        <v>1385</v>
      </c>
      <c r="E393" s="546" t="s">
        <v>258</v>
      </c>
      <c r="F393" s="529">
        <v>32.3</v>
      </c>
      <c r="G393" s="807"/>
      <c r="H393" s="529">
        <f t="shared" si="12"/>
        <v>32.3</v>
      </c>
      <c r="I393" s="831"/>
      <c r="J393" s="810">
        <f t="shared" si="13"/>
        <v>0</v>
      </c>
    </row>
    <row r="394" spans="1:10" ht="12.75">
      <c r="A394" s="470" t="s">
        <v>1434</v>
      </c>
      <c r="B394" s="236" t="s">
        <v>2191</v>
      </c>
      <c r="C394" s="469" t="s">
        <v>3097</v>
      </c>
      <c r="D394" s="239" t="s">
        <v>1385</v>
      </c>
      <c r="E394" s="546" t="s">
        <v>260</v>
      </c>
      <c r="F394" s="529">
        <v>45.8</v>
      </c>
      <c r="G394" s="807"/>
      <c r="H394" s="529">
        <f t="shared" si="12"/>
        <v>45.8</v>
      </c>
      <c r="I394" s="831"/>
      <c r="J394" s="810">
        <f t="shared" si="13"/>
        <v>0</v>
      </c>
    </row>
    <row r="395" spans="1:10" ht="12.75">
      <c r="A395" s="470" t="s">
        <v>1436</v>
      </c>
      <c r="B395" s="236" t="s">
        <v>2191</v>
      </c>
      <c r="C395" s="469" t="s">
        <v>3097</v>
      </c>
      <c r="D395" s="239" t="s">
        <v>1385</v>
      </c>
      <c r="E395" s="546" t="s">
        <v>262</v>
      </c>
      <c r="F395" s="529">
        <v>69.5</v>
      </c>
      <c r="G395" s="807"/>
      <c r="H395" s="529">
        <f t="shared" si="12"/>
        <v>69.5</v>
      </c>
      <c r="I395" s="831"/>
      <c r="J395" s="810">
        <f t="shared" si="13"/>
        <v>0</v>
      </c>
    </row>
    <row r="396" spans="1:10" ht="12.75">
      <c r="A396" s="470" t="s">
        <v>1438</v>
      </c>
      <c r="B396" s="236" t="s">
        <v>2191</v>
      </c>
      <c r="C396" s="469" t="s">
        <v>3097</v>
      </c>
      <c r="D396" s="239" t="s">
        <v>1385</v>
      </c>
      <c r="E396" s="546" t="s">
        <v>264</v>
      </c>
      <c r="F396" s="529">
        <v>32</v>
      </c>
      <c r="G396" s="807"/>
      <c r="H396" s="529">
        <f t="shared" si="12"/>
        <v>32</v>
      </c>
      <c r="I396" s="831"/>
      <c r="J396" s="810">
        <f t="shared" si="13"/>
        <v>0</v>
      </c>
    </row>
    <row r="397" spans="1:10" ht="12.75">
      <c r="A397" s="470" t="s">
        <v>1440</v>
      </c>
      <c r="B397" s="236" t="s">
        <v>2191</v>
      </c>
      <c r="C397" s="469" t="s">
        <v>3097</v>
      </c>
      <c r="D397" s="239" t="s">
        <v>1385</v>
      </c>
      <c r="E397" s="546" t="s">
        <v>266</v>
      </c>
      <c r="F397" s="529">
        <v>32</v>
      </c>
      <c r="G397" s="807"/>
      <c r="H397" s="529">
        <f t="shared" si="12"/>
        <v>32</v>
      </c>
      <c r="I397" s="831"/>
      <c r="J397" s="810">
        <f t="shared" si="13"/>
        <v>0</v>
      </c>
    </row>
    <row r="398" spans="1:10" ht="12.75">
      <c r="A398" s="470" t="s">
        <v>1442</v>
      </c>
      <c r="B398" s="236" t="s">
        <v>2191</v>
      </c>
      <c r="C398" s="469" t="s">
        <v>3097</v>
      </c>
      <c r="D398" s="239" t="s">
        <v>1385</v>
      </c>
      <c r="E398" s="546" t="s">
        <v>268</v>
      </c>
      <c r="F398" s="529">
        <v>66.5</v>
      </c>
      <c r="G398" s="807"/>
      <c r="H398" s="529">
        <f t="shared" si="12"/>
        <v>66.5</v>
      </c>
      <c r="I398" s="831"/>
      <c r="J398" s="810">
        <f t="shared" si="13"/>
        <v>0</v>
      </c>
    </row>
    <row r="399" spans="1:10" ht="12.75">
      <c r="A399" s="470" t="s">
        <v>1444</v>
      </c>
      <c r="B399" s="236" t="s">
        <v>2191</v>
      </c>
      <c r="C399" s="469" t="s">
        <v>3097</v>
      </c>
      <c r="D399" s="239" t="s">
        <v>1385</v>
      </c>
      <c r="E399" s="546" t="s">
        <v>270</v>
      </c>
      <c r="F399" s="529">
        <v>45.4</v>
      </c>
      <c r="G399" s="807"/>
      <c r="H399" s="529">
        <f t="shared" si="12"/>
        <v>45.4</v>
      </c>
      <c r="I399" s="831"/>
      <c r="J399" s="810">
        <f t="shared" si="13"/>
        <v>0</v>
      </c>
    </row>
    <row r="400" spans="1:10" ht="12.75">
      <c r="A400" s="470" t="s">
        <v>1446</v>
      </c>
      <c r="B400" s="236" t="s">
        <v>2191</v>
      </c>
      <c r="C400" s="469" t="s">
        <v>3097</v>
      </c>
      <c r="D400" s="239" t="s">
        <v>1385</v>
      </c>
      <c r="E400" s="546" t="s">
        <v>272</v>
      </c>
      <c r="F400" s="529">
        <v>56.8</v>
      </c>
      <c r="G400" s="807"/>
      <c r="H400" s="529">
        <f t="shared" si="12"/>
        <v>56.8</v>
      </c>
      <c r="I400" s="831"/>
      <c r="J400" s="810">
        <f t="shared" si="13"/>
        <v>0</v>
      </c>
    </row>
    <row r="401" spans="1:10" ht="12.75">
      <c r="A401" s="470" t="s">
        <v>1448</v>
      </c>
      <c r="B401" s="236" t="s">
        <v>2191</v>
      </c>
      <c r="C401" s="469" t="s">
        <v>3097</v>
      </c>
      <c r="D401" s="239" t="s">
        <v>1385</v>
      </c>
      <c r="E401" s="546" t="s">
        <v>274</v>
      </c>
      <c r="F401" s="529">
        <v>56.7</v>
      </c>
      <c r="G401" s="807"/>
      <c r="H401" s="529">
        <f t="shared" si="12"/>
        <v>56.7</v>
      </c>
      <c r="I401" s="831"/>
      <c r="J401" s="810">
        <f t="shared" si="13"/>
        <v>0</v>
      </c>
    </row>
    <row r="402" spans="1:10" ht="12.75">
      <c r="A402" s="470" t="s">
        <v>1450</v>
      </c>
      <c r="B402" s="236" t="s">
        <v>2191</v>
      </c>
      <c r="C402" s="469" t="s">
        <v>3097</v>
      </c>
      <c r="D402" s="239" t="s">
        <v>1385</v>
      </c>
      <c r="E402" s="546" t="s">
        <v>276</v>
      </c>
      <c r="F402" s="529">
        <v>26.2</v>
      </c>
      <c r="G402" s="807"/>
      <c r="H402" s="529">
        <f t="shared" si="12"/>
        <v>26.2</v>
      </c>
      <c r="I402" s="831"/>
      <c r="J402" s="810">
        <f t="shared" si="13"/>
        <v>0</v>
      </c>
    </row>
    <row r="403" spans="1:10" ht="12.75">
      <c r="A403" s="470" t="s">
        <v>1452</v>
      </c>
      <c r="B403" s="236" t="s">
        <v>2191</v>
      </c>
      <c r="C403" s="469" t="s">
        <v>3097</v>
      </c>
      <c r="D403" s="239" t="s">
        <v>1385</v>
      </c>
      <c r="E403" s="546" t="s">
        <v>278</v>
      </c>
      <c r="F403" s="529">
        <v>27.1</v>
      </c>
      <c r="G403" s="807"/>
      <c r="H403" s="529">
        <f t="shared" si="12"/>
        <v>27.1</v>
      </c>
      <c r="I403" s="831"/>
      <c r="J403" s="810">
        <f t="shared" si="13"/>
        <v>0</v>
      </c>
    </row>
    <row r="404" spans="1:10" ht="12.75">
      <c r="A404" s="470" t="s">
        <v>1454</v>
      </c>
      <c r="B404" s="236" t="s">
        <v>2191</v>
      </c>
      <c r="C404" s="469" t="s">
        <v>3097</v>
      </c>
      <c r="D404" s="239" t="s">
        <v>1385</v>
      </c>
      <c r="E404" s="546" t="s">
        <v>280</v>
      </c>
      <c r="F404" s="529">
        <v>32.25</v>
      </c>
      <c r="G404" s="807"/>
      <c r="H404" s="529">
        <f t="shared" si="12"/>
        <v>32.25</v>
      </c>
      <c r="I404" s="831"/>
      <c r="J404" s="810">
        <f t="shared" si="13"/>
        <v>0</v>
      </c>
    </row>
    <row r="405" spans="1:10" ht="12.75">
      <c r="A405" s="470" t="s">
        <v>236</v>
      </c>
      <c r="B405" s="236" t="s">
        <v>2191</v>
      </c>
      <c r="C405" s="469" t="s">
        <v>3097</v>
      </c>
      <c r="D405" s="239" t="s">
        <v>1385</v>
      </c>
      <c r="E405" s="546" t="s">
        <v>282</v>
      </c>
      <c r="F405" s="529">
        <v>32</v>
      </c>
      <c r="G405" s="807"/>
      <c r="H405" s="529">
        <f t="shared" si="12"/>
        <v>32</v>
      </c>
      <c r="I405" s="831"/>
      <c r="J405" s="810">
        <f t="shared" si="13"/>
        <v>0</v>
      </c>
    </row>
    <row r="406" spans="1:10" ht="13.5" thickBot="1">
      <c r="A406" s="446" t="s">
        <v>237</v>
      </c>
      <c r="B406" s="237" t="s">
        <v>2191</v>
      </c>
      <c r="C406" s="574" t="s">
        <v>3097</v>
      </c>
      <c r="D406" s="240" t="s">
        <v>1385</v>
      </c>
      <c r="E406" s="571" t="s">
        <v>284</v>
      </c>
      <c r="F406" s="527">
        <v>45.4</v>
      </c>
      <c r="G406" s="808"/>
      <c r="H406" s="527">
        <f t="shared" si="12"/>
        <v>45.4</v>
      </c>
      <c r="I406" s="830"/>
      <c r="J406" s="811">
        <f t="shared" si="13"/>
        <v>0</v>
      </c>
    </row>
    <row r="407" spans="1:10" ht="13.5" thickBot="1">
      <c r="A407" s="319" t="s">
        <v>239</v>
      </c>
      <c r="B407" s="441" t="s">
        <v>2191</v>
      </c>
      <c r="C407" s="575" t="s">
        <v>3097</v>
      </c>
      <c r="D407" s="440" t="s">
        <v>286</v>
      </c>
      <c r="E407" s="550" t="s">
        <v>287</v>
      </c>
      <c r="F407" s="531">
        <v>52.74</v>
      </c>
      <c r="G407" s="555">
        <v>1976</v>
      </c>
      <c r="H407" s="531">
        <f t="shared" si="12"/>
        <v>52.74</v>
      </c>
      <c r="I407" s="551">
        <f>SUM(H407)</f>
        <v>52.74</v>
      </c>
      <c r="J407" s="693">
        <f t="shared" si="13"/>
        <v>137124</v>
      </c>
    </row>
    <row r="408" spans="1:10" ht="12.75">
      <c r="A408" s="442" t="s">
        <v>241</v>
      </c>
      <c r="B408" s="235" t="s">
        <v>2191</v>
      </c>
      <c r="C408" s="314" t="s">
        <v>3097</v>
      </c>
      <c r="D408" s="605" t="s">
        <v>289</v>
      </c>
      <c r="E408" s="606">
        <v>3</v>
      </c>
      <c r="F408" s="526">
        <v>29.33</v>
      </c>
      <c r="G408" s="806">
        <v>1945</v>
      </c>
      <c r="H408" s="526">
        <f t="shared" si="12"/>
        <v>29.33</v>
      </c>
      <c r="I408" s="829">
        <f>SUM(H408:H409)</f>
        <v>41.87</v>
      </c>
      <c r="J408" s="809">
        <f t="shared" si="13"/>
        <v>108862</v>
      </c>
    </row>
    <row r="409" spans="1:10" ht="13.5" thickBot="1">
      <c r="A409" s="446" t="s">
        <v>243</v>
      </c>
      <c r="B409" s="237" t="s">
        <v>2191</v>
      </c>
      <c r="C409" s="574" t="s">
        <v>3097</v>
      </c>
      <c r="D409" s="607" t="s">
        <v>289</v>
      </c>
      <c r="E409" s="608" t="s">
        <v>2886</v>
      </c>
      <c r="F409" s="527">
        <v>12.54</v>
      </c>
      <c r="G409" s="808"/>
      <c r="H409" s="527">
        <f t="shared" si="12"/>
        <v>12.54</v>
      </c>
      <c r="I409" s="830"/>
      <c r="J409" s="811">
        <f t="shared" si="13"/>
        <v>0</v>
      </c>
    </row>
    <row r="410" spans="1:10" ht="12.75">
      <c r="A410" s="442" t="s">
        <v>245</v>
      </c>
      <c r="B410" s="235" t="s">
        <v>2191</v>
      </c>
      <c r="C410" s="314" t="s">
        <v>3097</v>
      </c>
      <c r="D410" s="238" t="s">
        <v>2888</v>
      </c>
      <c r="E410" s="540" t="s">
        <v>330</v>
      </c>
      <c r="F410" s="526">
        <v>53.41</v>
      </c>
      <c r="G410" s="806">
        <v>1992</v>
      </c>
      <c r="H410" s="526">
        <f t="shared" si="12"/>
        <v>53.41</v>
      </c>
      <c r="I410" s="829">
        <f>SUM(H410:H416)</f>
        <v>402.91</v>
      </c>
      <c r="J410" s="809">
        <f t="shared" si="13"/>
        <v>1047566.0000000001</v>
      </c>
    </row>
    <row r="411" spans="1:10" ht="12.75">
      <c r="A411" s="470" t="s">
        <v>247</v>
      </c>
      <c r="B411" s="236" t="s">
        <v>2191</v>
      </c>
      <c r="C411" s="469" t="s">
        <v>3097</v>
      </c>
      <c r="D411" s="239" t="s">
        <v>2888</v>
      </c>
      <c r="E411" s="543" t="s">
        <v>1187</v>
      </c>
      <c r="F411" s="529">
        <v>55.29</v>
      </c>
      <c r="G411" s="807"/>
      <c r="H411" s="529">
        <f t="shared" si="12"/>
        <v>55.29</v>
      </c>
      <c r="I411" s="831"/>
      <c r="J411" s="810">
        <f t="shared" si="13"/>
        <v>0</v>
      </c>
    </row>
    <row r="412" spans="1:10" ht="12.75">
      <c r="A412" s="470" t="s">
        <v>249</v>
      </c>
      <c r="B412" s="236" t="s">
        <v>2191</v>
      </c>
      <c r="C412" s="469" t="s">
        <v>3097</v>
      </c>
      <c r="D412" s="239" t="s">
        <v>2888</v>
      </c>
      <c r="E412" s="543" t="s">
        <v>1050</v>
      </c>
      <c r="F412" s="529">
        <v>57.74</v>
      </c>
      <c r="G412" s="807"/>
      <c r="H412" s="529">
        <f t="shared" si="12"/>
        <v>57.74</v>
      </c>
      <c r="I412" s="831"/>
      <c r="J412" s="810">
        <f t="shared" si="13"/>
        <v>0</v>
      </c>
    </row>
    <row r="413" spans="1:10" ht="12.75">
      <c r="A413" s="470" t="s">
        <v>251</v>
      </c>
      <c r="B413" s="236" t="s">
        <v>2191</v>
      </c>
      <c r="C413" s="469" t="s">
        <v>3097</v>
      </c>
      <c r="D413" s="239" t="s">
        <v>2888</v>
      </c>
      <c r="E413" s="543" t="s">
        <v>2892</v>
      </c>
      <c r="F413" s="529">
        <v>57.09</v>
      </c>
      <c r="G413" s="807"/>
      <c r="H413" s="529">
        <f t="shared" si="12"/>
        <v>57.09</v>
      </c>
      <c r="I413" s="831"/>
      <c r="J413" s="810">
        <f t="shared" si="13"/>
        <v>0</v>
      </c>
    </row>
    <row r="414" spans="1:10" ht="12.75">
      <c r="A414" s="470" t="s">
        <v>253</v>
      </c>
      <c r="B414" s="236" t="s">
        <v>2191</v>
      </c>
      <c r="C414" s="469" t="s">
        <v>3097</v>
      </c>
      <c r="D414" s="239" t="s">
        <v>2888</v>
      </c>
      <c r="E414" s="543" t="s">
        <v>2894</v>
      </c>
      <c r="F414" s="529">
        <v>61.91</v>
      </c>
      <c r="G414" s="807"/>
      <c r="H414" s="529">
        <f t="shared" si="12"/>
        <v>61.91</v>
      </c>
      <c r="I414" s="831"/>
      <c r="J414" s="810">
        <f t="shared" si="13"/>
        <v>0</v>
      </c>
    </row>
    <row r="415" spans="1:10" ht="12.75">
      <c r="A415" s="470" t="s">
        <v>255</v>
      </c>
      <c r="B415" s="236" t="s">
        <v>2191</v>
      </c>
      <c r="C415" s="469" t="s">
        <v>3097</v>
      </c>
      <c r="D415" s="239" t="s">
        <v>2888</v>
      </c>
      <c r="E415" s="543" t="s">
        <v>2226</v>
      </c>
      <c r="F415" s="529">
        <v>56.41</v>
      </c>
      <c r="G415" s="807"/>
      <c r="H415" s="529">
        <f t="shared" si="12"/>
        <v>56.41</v>
      </c>
      <c r="I415" s="831"/>
      <c r="J415" s="810">
        <f t="shared" si="13"/>
        <v>0</v>
      </c>
    </row>
    <row r="416" spans="1:10" ht="13.5" thickBot="1">
      <c r="A416" s="446" t="s">
        <v>257</v>
      </c>
      <c r="B416" s="237" t="s">
        <v>2191</v>
      </c>
      <c r="C416" s="574" t="s">
        <v>3097</v>
      </c>
      <c r="D416" s="240" t="s">
        <v>2888</v>
      </c>
      <c r="E416" s="541" t="s">
        <v>2240</v>
      </c>
      <c r="F416" s="527">
        <v>61.06</v>
      </c>
      <c r="G416" s="808"/>
      <c r="H416" s="527">
        <f t="shared" si="12"/>
        <v>61.06</v>
      </c>
      <c r="I416" s="830"/>
      <c r="J416" s="811">
        <f t="shared" si="13"/>
        <v>0</v>
      </c>
    </row>
    <row r="417" spans="1:10" ht="12.75">
      <c r="A417" s="442" t="s">
        <v>259</v>
      </c>
      <c r="B417" s="235" t="s">
        <v>2191</v>
      </c>
      <c r="C417" s="314" t="s">
        <v>3097</v>
      </c>
      <c r="D417" s="605" t="s">
        <v>2899</v>
      </c>
      <c r="E417" s="609">
        <v>1</v>
      </c>
      <c r="F417" s="526">
        <v>54.25</v>
      </c>
      <c r="G417" s="806">
        <v>1898</v>
      </c>
      <c r="H417" s="526">
        <f t="shared" si="12"/>
        <v>54.25</v>
      </c>
      <c r="I417" s="829">
        <f>SUM(H417:H418)</f>
        <v>88.19</v>
      </c>
      <c r="J417" s="809">
        <f t="shared" si="13"/>
        <v>229294</v>
      </c>
    </row>
    <row r="418" spans="1:10" ht="13.5" thickBot="1">
      <c r="A418" s="446" t="s">
        <v>261</v>
      </c>
      <c r="B418" s="237" t="s">
        <v>2191</v>
      </c>
      <c r="C418" s="574" t="s">
        <v>3097</v>
      </c>
      <c r="D418" s="607" t="s">
        <v>2899</v>
      </c>
      <c r="E418" s="610">
        <v>8</v>
      </c>
      <c r="F418" s="527">
        <v>33.94</v>
      </c>
      <c r="G418" s="808"/>
      <c r="H418" s="527">
        <f t="shared" si="12"/>
        <v>33.94</v>
      </c>
      <c r="I418" s="830"/>
      <c r="J418" s="811">
        <f t="shared" si="13"/>
        <v>0</v>
      </c>
    </row>
    <row r="419" spans="1:10" ht="12.75">
      <c r="A419" s="442" t="s">
        <v>263</v>
      </c>
      <c r="B419" s="235" t="s">
        <v>2191</v>
      </c>
      <c r="C419" s="314" t="s">
        <v>3097</v>
      </c>
      <c r="D419" s="447" t="s">
        <v>1496</v>
      </c>
      <c r="E419" s="578">
        <v>1</v>
      </c>
      <c r="F419" s="526">
        <v>102.69</v>
      </c>
      <c r="G419" s="806">
        <v>1897</v>
      </c>
      <c r="H419" s="526">
        <f t="shared" si="12"/>
        <v>102.69</v>
      </c>
      <c r="I419" s="829">
        <f>H419+H420</f>
        <v>159.19</v>
      </c>
      <c r="J419" s="809">
        <f t="shared" si="13"/>
        <v>413894</v>
      </c>
    </row>
    <row r="420" spans="1:10" ht="13.5" thickBot="1">
      <c r="A420" s="446" t="s">
        <v>265</v>
      </c>
      <c r="B420" s="237" t="s">
        <v>2196</v>
      </c>
      <c r="C420" s="237" t="s">
        <v>2197</v>
      </c>
      <c r="D420" s="553" t="s">
        <v>1496</v>
      </c>
      <c r="E420" s="604"/>
      <c r="F420" s="527">
        <v>56.5</v>
      </c>
      <c r="G420" s="808"/>
      <c r="H420" s="527">
        <f>F420</f>
        <v>56.5</v>
      </c>
      <c r="I420" s="830"/>
      <c r="J420" s="811">
        <f t="shared" si="13"/>
        <v>0</v>
      </c>
    </row>
    <row r="421" spans="1:10" ht="12.75">
      <c r="A421" s="442" t="s">
        <v>267</v>
      </c>
      <c r="B421" s="235" t="s">
        <v>2191</v>
      </c>
      <c r="C421" s="314" t="s">
        <v>3097</v>
      </c>
      <c r="D421" s="605" t="s">
        <v>1499</v>
      </c>
      <c r="E421" s="609">
        <v>1</v>
      </c>
      <c r="F421" s="526">
        <v>49.32</v>
      </c>
      <c r="G421" s="806">
        <v>1920</v>
      </c>
      <c r="H421" s="526">
        <f t="shared" si="12"/>
        <v>49.32</v>
      </c>
      <c r="I421" s="829">
        <f>SUM(H421:H423)</f>
        <v>196.19</v>
      </c>
      <c r="J421" s="809">
        <f t="shared" si="13"/>
        <v>510094</v>
      </c>
    </row>
    <row r="422" spans="1:10" ht="12.75">
      <c r="A422" s="470" t="s">
        <v>269</v>
      </c>
      <c r="B422" s="236" t="s">
        <v>2191</v>
      </c>
      <c r="C422" s="469" t="s">
        <v>3097</v>
      </c>
      <c r="D422" s="569" t="s">
        <v>1499</v>
      </c>
      <c r="E422" s="570">
        <v>2</v>
      </c>
      <c r="F422" s="529">
        <v>32.07</v>
      </c>
      <c r="G422" s="807"/>
      <c r="H422" s="529">
        <f t="shared" si="12"/>
        <v>32.07</v>
      </c>
      <c r="I422" s="831"/>
      <c r="J422" s="810">
        <f t="shared" si="13"/>
        <v>0</v>
      </c>
    </row>
    <row r="423" spans="1:10" ht="13.5" thickBot="1">
      <c r="A423" s="446" t="s">
        <v>271</v>
      </c>
      <c r="B423" s="237" t="s">
        <v>2196</v>
      </c>
      <c r="C423" s="237" t="s">
        <v>2197</v>
      </c>
      <c r="D423" s="553" t="s">
        <v>1499</v>
      </c>
      <c r="E423" s="610"/>
      <c r="F423" s="527">
        <v>114.8</v>
      </c>
      <c r="G423" s="808"/>
      <c r="H423" s="527">
        <f>F423</f>
        <v>114.8</v>
      </c>
      <c r="I423" s="832"/>
      <c r="J423" s="813">
        <f t="shared" si="13"/>
        <v>0</v>
      </c>
    </row>
    <row r="424" spans="1:10" ht="12.75">
      <c r="A424" s="442" t="s">
        <v>273</v>
      </c>
      <c r="B424" s="235" t="s">
        <v>2191</v>
      </c>
      <c r="C424" s="314" t="s">
        <v>3097</v>
      </c>
      <c r="D424" s="238" t="s">
        <v>1503</v>
      </c>
      <c r="E424" s="540">
        <v>16</v>
      </c>
      <c r="F424" s="526">
        <v>30.8</v>
      </c>
      <c r="G424" s="806">
        <v>1975</v>
      </c>
      <c r="H424" s="526">
        <f aca="true" t="shared" si="14" ref="H424:H487">F424</f>
        <v>30.8</v>
      </c>
      <c r="I424" s="829">
        <f>SUM(H424:H425)</f>
        <v>55.47</v>
      </c>
      <c r="J424" s="809">
        <f t="shared" si="13"/>
        <v>144222</v>
      </c>
    </row>
    <row r="425" spans="1:10" ht="13.5" thickBot="1">
      <c r="A425" s="446" t="s">
        <v>275</v>
      </c>
      <c r="B425" s="237" t="s">
        <v>2191</v>
      </c>
      <c r="C425" s="574" t="s">
        <v>3097</v>
      </c>
      <c r="D425" s="240" t="s">
        <v>1503</v>
      </c>
      <c r="E425" s="541">
        <v>19</v>
      </c>
      <c r="F425" s="527">
        <v>24.67</v>
      </c>
      <c r="G425" s="808"/>
      <c r="H425" s="527">
        <f t="shared" si="14"/>
        <v>24.67</v>
      </c>
      <c r="I425" s="830"/>
      <c r="J425" s="811">
        <f t="shared" si="13"/>
        <v>0</v>
      </c>
    </row>
    <row r="426" spans="1:10" ht="12.75">
      <c r="A426" s="442" t="s">
        <v>277</v>
      </c>
      <c r="B426" s="235" t="s">
        <v>2191</v>
      </c>
      <c r="C426" s="314" t="s">
        <v>3097</v>
      </c>
      <c r="D426" s="238" t="s">
        <v>1510</v>
      </c>
      <c r="E426" s="540" t="s">
        <v>1511</v>
      </c>
      <c r="F426" s="526">
        <v>46.58</v>
      </c>
      <c r="G426" s="806">
        <v>1973</v>
      </c>
      <c r="H426" s="526">
        <f t="shared" si="14"/>
        <v>46.58</v>
      </c>
      <c r="I426" s="829">
        <f>SUM(H426:H432)</f>
        <v>304.72</v>
      </c>
      <c r="J426" s="809">
        <f t="shared" si="13"/>
        <v>792272.0000000001</v>
      </c>
    </row>
    <row r="427" spans="1:10" ht="12.75">
      <c r="A427" s="470" t="s">
        <v>279</v>
      </c>
      <c r="B427" s="236" t="s">
        <v>2191</v>
      </c>
      <c r="C427" s="469" t="s">
        <v>3097</v>
      </c>
      <c r="D427" s="239" t="s">
        <v>1510</v>
      </c>
      <c r="E427" s="543" t="s">
        <v>1513</v>
      </c>
      <c r="F427" s="529">
        <v>44.37</v>
      </c>
      <c r="G427" s="807"/>
      <c r="H427" s="529">
        <f t="shared" si="14"/>
        <v>44.37</v>
      </c>
      <c r="I427" s="831"/>
      <c r="J427" s="810">
        <f t="shared" si="13"/>
        <v>0</v>
      </c>
    </row>
    <row r="428" spans="1:10" ht="12.75">
      <c r="A428" s="470" t="s">
        <v>281</v>
      </c>
      <c r="B428" s="236" t="s">
        <v>2191</v>
      </c>
      <c r="C428" s="469" t="s">
        <v>3097</v>
      </c>
      <c r="D428" s="239" t="s">
        <v>1510</v>
      </c>
      <c r="E428" s="543" t="s">
        <v>1515</v>
      </c>
      <c r="F428" s="529">
        <v>35.17</v>
      </c>
      <c r="G428" s="807"/>
      <c r="H428" s="529">
        <f t="shared" si="14"/>
        <v>35.17</v>
      </c>
      <c r="I428" s="831"/>
      <c r="J428" s="810">
        <f t="shared" si="13"/>
        <v>0</v>
      </c>
    </row>
    <row r="429" spans="1:10" ht="12.75">
      <c r="A429" s="470" t="s">
        <v>283</v>
      </c>
      <c r="B429" s="236" t="s">
        <v>2191</v>
      </c>
      <c r="C429" s="469" t="s">
        <v>3097</v>
      </c>
      <c r="D429" s="239" t="s">
        <v>1510</v>
      </c>
      <c r="E429" s="543" t="s">
        <v>1517</v>
      </c>
      <c r="F429" s="529">
        <v>53.8</v>
      </c>
      <c r="G429" s="807"/>
      <c r="H429" s="529">
        <f t="shared" si="14"/>
        <v>53.8</v>
      </c>
      <c r="I429" s="831"/>
      <c r="J429" s="810">
        <f t="shared" si="13"/>
        <v>0</v>
      </c>
    </row>
    <row r="430" spans="1:10" ht="12.75">
      <c r="A430" s="470" t="s">
        <v>285</v>
      </c>
      <c r="B430" s="236" t="s">
        <v>2191</v>
      </c>
      <c r="C430" s="469" t="s">
        <v>3097</v>
      </c>
      <c r="D430" s="239" t="s">
        <v>1510</v>
      </c>
      <c r="E430" s="543" t="s">
        <v>1519</v>
      </c>
      <c r="F430" s="529">
        <v>35.83</v>
      </c>
      <c r="G430" s="807"/>
      <c r="H430" s="529">
        <f t="shared" si="14"/>
        <v>35.83</v>
      </c>
      <c r="I430" s="831"/>
      <c r="J430" s="810">
        <f t="shared" si="13"/>
        <v>0</v>
      </c>
    </row>
    <row r="431" spans="1:10" ht="12.75">
      <c r="A431" s="470" t="s">
        <v>288</v>
      </c>
      <c r="B431" s="236" t="s">
        <v>2191</v>
      </c>
      <c r="C431" s="469" t="s">
        <v>3097</v>
      </c>
      <c r="D431" s="239" t="s">
        <v>1510</v>
      </c>
      <c r="E431" s="543" t="s">
        <v>1521</v>
      </c>
      <c r="F431" s="529">
        <v>35.17</v>
      </c>
      <c r="G431" s="807"/>
      <c r="H431" s="529">
        <f t="shared" si="14"/>
        <v>35.17</v>
      </c>
      <c r="I431" s="831"/>
      <c r="J431" s="810">
        <f t="shared" si="13"/>
        <v>0</v>
      </c>
    </row>
    <row r="432" spans="1:10" ht="13.5" thickBot="1">
      <c r="A432" s="446" t="s">
        <v>2885</v>
      </c>
      <c r="B432" s="237" t="s">
        <v>2191</v>
      </c>
      <c r="C432" s="574" t="s">
        <v>3097</v>
      </c>
      <c r="D432" s="240" t="s">
        <v>1510</v>
      </c>
      <c r="E432" s="541" t="s">
        <v>1523</v>
      </c>
      <c r="F432" s="527">
        <v>53.8</v>
      </c>
      <c r="G432" s="808"/>
      <c r="H432" s="527">
        <f t="shared" si="14"/>
        <v>53.8</v>
      </c>
      <c r="I432" s="830"/>
      <c r="J432" s="811">
        <f t="shared" si="13"/>
        <v>0</v>
      </c>
    </row>
    <row r="433" spans="1:10" ht="12.75">
      <c r="A433" s="442" t="s">
        <v>2887</v>
      </c>
      <c r="B433" s="235" t="s">
        <v>2191</v>
      </c>
      <c r="C433" s="314" t="s">
        <v>3097</v>
      </c>
      <c r="D433" s="238" t="s">
        <v>1525</v>
      </c>
      <c r="E433" s="540">
        <v>26</v>
      </c>
      <c r="F433" s="526">
        <v>46.13</v>
      </c>
      <c r="G433" s="806">
        <v>1972</v>
      </c>
      <c r="H433" s="526">
        <f t="shared" si="14"/>
        <v>46.13</v>
      </c>
      <c r="I433" s="833">
        <f>SUM(H433+H434)</f>
        <v>573.28</v>
      </c>
      <c r="J433" s="814">
        <f t="shared" si="13"/>
        <v>1490528</v>
      </c>
    </row>
    <row r="434" spans="1:10" ht="13.5" thickBot="1">
      <c r="A434" s="446" t="s">
        <v>2889</v>
      </c>
      <c r="B434" s="237" t="s">
        <v>2196</v>
      </c>
      <c r="C434" s="237" t="s">
        <v>2197</v>
      </c>
      <c r="D434" s="240" t="s">
        <v>1525</v>
      </c>
      <c r="E434" s="541"/>
      <c r="F434" s="527">
        <v>527.15</v>
      </c>
      <c r="G434" s="808"/>
      <c r="H434" s="527">
        <f t="shared" si="14"/>
        <v>527.15</v>
      </c>
      <c r="I434" s="835"/>
      <c r="J434" s="822">
        <f t="shared" si="13"/>
        <v>0</v>
      </c>
    </row>
    <row r="435" spans="1:10" ht="12.75">
      <c r="A435" s="442" t="s">
        <v>2890</v>
      </c>
      <c r="B435" s="235" t="s">
        <v>2191</v>
      </c>
      <c r="C435" s="314" t="s">
        <v>3097</v>
      </c>
      <c r="D435" s="238" t="s">
        <v>1528</v>
      </c>
      <c r="E435" s="540">
        <v>1</v>
      </c>
      <c r="F435" s="526">
        <v>58.6</v>
      </c>
      <c r="G435" s="806">
        <v>1927</v>
      </c>
      <c r="H435" s="526">
        <f t="shared" si="14"/>
        <v>58.6</v>
      </c>
      <c r="I435" s="829">
        <f>SUM(H435:H438)</f>
        <v>229.86</v>
      </c>
      <c r="J435" s="809">
        <f t="shared" si="13"/>
        <v>597636</v>
      </c>
    </row>
    <row r="436" spans="1:10" ht="12.75">
      <c r="A436" s="470" t="s">
        <v>2891</v>
      </c>
      <c r="B436" s="236" t="s">
        <v>2191</v>
      </c>
      <c r="C436" s="469" t="s">
        <v>3097</v>
      </c>
      <c r="D436" s="239" t="s">
        <v>1528</v>
      </c>
      <c r="E436" s="543">
        <v>2</v>
      </c>
      <c r="F436" s="529">
        <v>67.61</v>
      </c>
      <c r="G436" s="807"/>
      <c r="H436" s="529">
        <f t="shared" si="14"/>
        <v>67.61</v>
      </c>
      <c r="I436" s="831"/>
      <c r="J436" s="810">
        <f t="shared" si="13"/>
        <v>0</v>
      </c>
    </row>
    <row r="437" spans="1:10" ht="12.75">
      <c r="A437" s="470" t="s">
        <v>2893</v>
      </c>
      <c r="B437" s="236" t="s">
        <v>2191</v>
      </c>
      <c r="C437" s="469" t="s">
        <v>3097</v>
      </c>
      <c r="D437" s="239" t="s">
        <v>1528</v>
      </c>
      <c r="E437" s="543">
        <v>4</v>
      </c>
      <c r="F437" s="529">
        <v>82.34</v>
      </c>
      <c r="G437" s="807"/>
      <c r="H437" s="529">
        <f t="shared" si="14"/>
        <v>82.34</v>
      </c>
      <c r="I437" s="831"/>
      <c r="J437" s="810">
        <f t="shared" si="13"/>
        <v>0</v>
      </c>
    </row>
    <row r="438" spans="1:10" ht="13.5" thickBot="1">
      <c r="A438" s="446" t="s">
        <v>2895</v>
      </c>
      <c r="B438" s="237" t="s">
        <v>2191</v>
      </c>
      <c r="C438" s="574" t="s">
        <v>3097</v>
      </c>
      <c r="D438" s="240" t="s">
        <v>1528</v>
      </c>
      <c r="E438" s="541" t="s">
        <v>967</v>
      </c>
      <c r="F438" s="527">
        <v>21.31</v>
      </c>
      <c r="G438" s="808"/>
      <c r="H438" s="527">
        <f t="shared" si="14"/>
        <v>21.31</v>
      </c>
      <c r="I438" s="830"/>
      <c r="J438" s="811">
        <f t="shared" si="13"/>
        <v>0</v>
      </c>
    </row>
    <row r="439" spans="1:10" ht="12.75">
      <c r="A439" s="442" t="s">
        <v>2896</v>
      </c>
      <c r="B439" s="235" t="s">
        <v>2191</v>
      </c>
      <c r="C439" s="314" t="s">
        <v>3097</v>
      </c>
      <c r="D439" s="238" t="s">
        <v>1534</v>
      </c>
      <c r="E439" s="540">
        <v>2</v>
      </c>
      <c r="F439" s="526">
        <v>49.86</v>
      </c>
      <c r="G439" s="806">
        <v>1892</v>
      </c>
      <c r="H439" s="526">
        <f t="shared" si="14"/>
        <v>49.86</v>
      </c>
      <c r="I439" s="829">
        <f>SUM(H439:H442)</f>
        <v>183.86</v>
      </c>
      <c r="J439" s="809">
        <f t="shared" si="13"/>
        <v>478036.00000000006</v>
      </c>
    </row>
    <row r="440" spans="1:10" ht="12.75">
      <c r="A440" s="470" t="s">
        <v>2897</v>
      </c>
      <c r="B440" s="236" t="s">
        <v>2191</v>
      </c>
      <c r="C440" s="469" t="s">
        <v>3097</v>
      </c>
      <c r="D440" s="239" t="s">
        <v>1534</v>
      </c>
      <c r="E440" s="543">
        <v>3</v>
      </c>
      <c r="F440" s="529">
        <v>34.97</v>
      </c>
      <c r="G440" s="807"/>
      <c r="H440" s="529">
        <f t="shared" si="14"/>
        <v>34.97</v>
      </c>
      <c r="I440" s="831"/>
      <c r="J440" s="810">
        <f t="shared" si="13"/>
        <v>0</v>
      </c>
    </row>
    <row r="441" spans="1:10" ht="12.75">
      <c r="A441" s="470" t="s">
        <v>2898</v>
      </c>
      <c r="B441" s="236" t="s">
        <v>2191</v>
      </c>
      <c r="C441" s="469" t="s">
        <v>3097</v>
      </c>
      <c r="D441" s="239" t="s">
        <v>1534</v>
      </c>
      <c r="E441" s="543">
        <v>4</v>
      </c>
      <c r="F441" s="529">
        <v>44.73</v>
      </c>
      <c r="G441" s="807"/>
      <c r="H441" s="529">
        <f t="shared" si="14"/>
        <v>44.73</v>
      </c>
      <c r="I441" s="831"/>
      <c r="J441" s="810">
        <f t="shared" si="13"/>
        <v>0</v>
      </c>
    </row>
    <row r="442" spans="1:10" ht="13.5" thickBot="1">
      <c r="A442" s="446" t="s">
        <v>1494</v>
      </c>
      <c r="B442" s="237" t="s">
        <v>2191</v>
      </c>
      <c r="C442" s="574" t="s">
        <v>3097</v>
      </c>
      <c r="D442" s="240" t="s">
        <v>1534</v>
      </c>
      <c r="E442" s="541" t="s">
        <v>558</v>
      </c>
      <c r="F442" s="527">
        <v>54.3</v>
      </c>
      <c r="G442" s="808"/>
      <c r="H442" s="527">
        <f t="shared" si="14"/>
        <v>54.3</v>
      </c>
      <c r="I442" s="830"/>
      <c r="J442" s="811">
        <f t="shared" si="13"/>
        <v>0</v>
      </c>
    </row>
    <row r="443" spans="1:10" ht="12.75">
      <c r="A443" s="442" t="s">
        <v>1495</v>
      </c>
      <c r="B443" s="235" t="s">
        <v>2191</v>
      </c>
      <c r="C443" s="314" t="s">
        <v>3097</v>
      </c>
      <c r="D443" s="238" t="s">
        <v>1538</v>
      </c>
      <c r="E443" s="540" t="s">
        <v>1539</v>
      </c>
      <c r="F443" s="526">
        <v>32.75</v>
      </c>
      <c r="G443" s="806">
        <v>1967</v>
      </c>
      <c r="H443" s="526">
        <f t="shared" si="14"/>
        <v>32.75</v>
      </c>
      <c r="I443" s="829">
        <f>SUM(H443:H468)</f>
        <v>897.7500000000001</v>
      </c>
      <c r="J443" s="809">
        <f t="shared" si="13"/>
        <v>2334150.0000000005</v>
      </c>
    </row>
    <row r="444" spans="1:10" ht="12.75">
      <c r="A444" s="470" t="s">
        <v>1497</v>
      </c>
      <c r="B444" s="236" t="s">
        <v>2191</v>
      </c>
      <c r="C444" s="469" t="s">
        <v>3097</v>
      </c>
      <c r="D444" s="239" t="s">
        <v>1538</v>
      </c>
      <c r="E444" s="543" t="s">
        <v>1541</v>
      </c>
      <c r="F444" s="529">
        <v>31.44</v>
      </c>
      <c r="G444" s="807"/>
      <c r="H444" s="529">
        <f t="shared" si="14"/>
        <v>31.44</v>
      </c>
      <c r="I444" s="831"/>
      <c r="J444" s="810">
        <f t="shared" si="13"/>
        <v>0</v>
      </c>
    </row>
    <row r="445" spans="1:10" ht="12.75">
      <c r="A445" s="470" t="s">
        <v>1498</v>
      </c>
      <c r="B445" s="236" t="s">
        <v>2191</v>
      </c>
      <c r="C445" s="469" t="s">
        <v>3097</v>
      </c>
      <c r="D445" s="239" t="s">
        <v>1538</v>
      </c>
      <c r="E445" s="543" t="s">
        <v>1543</v>
      </c>
      <c r="F445" s="529">
        <v>31.44</v>
      </c>
      <c r="G445" s="807"/>
      <c r="H445" s="529">
        <f t="shared" si="14"/>
        <v>31.44</v>
      </c>
      <c r="I445" s="831"/>
      <c r="J445" s="810">
        <f t="shared" si="13"/>
        <v>0</v>
      </c>
    </row>
    <row r="446" spans="1:10" ht="12.75">
      <c r="A446" s="470" t="s">
        <v>1500</v>
      </c>
      <c r="B446" s="236" t="s">
        <v>2191</v>
      </c>
      <c r="C446" s="469" t="s">
        <v>3097</v>
      </c>
      <c r="D446" s="239" t="s">
        <v>1538</v>
      </c>
      <c r="E446" s="543" t="s">
        <v>1545</v>
      </c>
      <c r="F446" s="529">
        <v>31.44</v>
      </c>
      <c r="G446" s="807"/>
      <c r="H446" s="529">
        <f t="shared" si="14"/>
        <v>31.44</v>
      </c>
      <c r="I446" s="831"/>
      <c r="J446" s="810">
        <f t="shared" si="13"/>
        <v>0</v>
      </c>
    </row>
    <row r="447" spans="1:10" ht="12.75">
      <c r="A447" s="470" t="s">
        <v>1501</v>
      </c>
      <c r="B447" s="236" t="s">
        <v>2191</v>
      </c>
      <c r="C447" s="469" t="s">
        <v>3097</v>
      </c>
      <c r="D447" s="239" t="s">
        <v>1538</v>
      </c>
      <c r="E447" s="543" t="s">
        <v>1547</v>
      </c>
      <c r="F447" s="529">
        <v>42.33</v>
      </c>
      <c r="G447" s="807"/>
      <c r="H447" s="529">
        <f t="shared" si="14"/>
        <v>42.33</v>
      </c>
      <c r="I447" s="831"/>
      <c r="J447" s="810">
        <f t="shared" si="13"/>
        <v>0</v>
      </c>
    </row>
    <row r="448" spans="1:10" ht="12.75">
      <c r="A448" s="470" t="s">
        <v>1502</v>
      </c>
      <c r="B448" s="236" t="s">
        <v>2191</v>
      </c>
      <c r="C448" s="469" t="s">
        <v>3097</v>
      </c>
      <c r="D448" s="239" t="s">
        <v>1538</v>
      </c>
      <c r="E448" s="543" t="s">
        <v>1549</v>
      </c>
      <c r="F448" s="529">
        <v>32.75</v>
      </c>
      <c r="G448" s="807"/>
      <c r="H448" s="529">
        <f t="shared" si="14"/>
        <v>32.75</v>
      </c>
      <c r="I448" s="831"/>
      <c r="J448" s="810">
        <f t="shared" si="13"/>
        <v>0</v>
      </c>
    </row>
    <row r="449" spans="1:10" ht="12.75">
      <c r="A449" s="470" t="s">
        <v>1504</v>
      </c>
      <c r="B449" s="236" t="s">
        <v>2191</v>
      </c>
      <c r="C449" s="469" t="s">
        <v>3097</v>
      </c>
      <c r="D449" s="239" t="s">
        <v>1538</v>
      </c>
      <c r="E449" s="543" t="s">
        <v>1513</v>
      </c>
      <c r="F449" s="529">
        <v>42.33</v>
      </c>
      <c r="G449" s="807"/>
      <c r="H449" s="529">
        <f t="shared" si="14"/>
        <v>42.33</v>
      </c>
      <c r="I449" s="831"/>
      <c r="J449" s="810">
        <f t="shared" si="13"/>
        <v>0</v>
      </c>
    </row>
    <row r="450" spans="1:10" ht="12.75">
      <c r="A450" s="470" t="s">
        <v>1505</v>
      </c>
      <c r="B450" s="236" t="s">
        <v>2191</v>
      </c>
      <c r="C450" s="469" t="s">
        <v>3097</v>
      </c>
      <c r="D450" s="239" t="s">
        <v>1538</v>
      </c>
      <c r="E450" s="543" t="s">
        <v>1552</v>
      </c>
      <c r="F450" s="529">
        <v>31.45</v>
      </c>
      <c r="G450" s="807"/>
      <c r="H450" s="529">
        <f t="shared" si="14"/>
        <v>31.45</v>
      </c>
      <c r="I450" s="831"/>
      <c r="J450" s="810">
        <f t="shared" si="13"/>
        <v>0</v>
      </c>
    </row>
    <row r="451" spans="1:10" ht="12.75">
      <c r="A451" s="470" t="s">
        <v>1506</v>
      </c>
      <c r="B451" s="236" t="s">
        <v>2191</v>
      </c>
      <c r="C451" s="469" t="s">
        <v>3097</v>
      </c>
      <c r="D451" s="239" t="s">
        <v>1538</v>
      </c>
      <c r="E451" s="543" t="s">
        <v>1554</v>
      </c>
      <c r="F451" s="529">
        <v>31.44</v>
      </c>
      <c r="G451" s="807"/>
      <c r="H451" s="529">
        <f t="shared" si="14"/>
        <v>31.44</v>
      </c>
      <c r="I451" s="831"/>
      <c r="J451" s="810">
        <f t="shared" si="13"/>
        <v>0</v>
      </c>
    </row>
    <row r="452" spans="1:10" ht="12.75">
      <c r="A452" s="470" t="s">
        <v>1507</v>
      </c>
      <c r="B452" s="236" t="s">
        <v>2191</v>
      </c>
      <c r="C452" s="469" t="s">
        <v>3097</v>
      </c>
      <c r="D452" s="239" t="s">
        <v>1538</v>
      </c>
      <c r="E452" s="543" t="s">
        <v>1556</v>
      </c>
      <c r="F452" s="529">
        <v>31.44</v>
      </c>
      <c r="G452" s="807"/>
      <c r="H452" s="529">
        <f t="shared" si="14"/>
        <v>31.44</v>
      </c>
      <c r="I452" s="831"/>
      <c r="J452" s="810">
        <f t="shared" si="13"/>
        <v>0</v>
      </c>
    </row>
    <row r="453" spans="1:10" ht="12.75">
      <c r="A453" s="470" t="s">
        <v>1508</v>
      </c>
      <c r="B453" s="236" t="s">
        <v>2191</v>
      </c>
      <c r="C453" s="469" t="s">
        <v>3097</v>
      </c>
      <c r="D453" s="239" t="s">
        <v>1538</v>
      </c>
      <c r="E453" s="543" t="s">
        <v>1558</v>
      </c>
      <c r="F453" s="529">
        <v>31.08</v>
      </c>
      <c r="G453" s="807"/>
      <c r="H453" s="529">
        <f t="shared" si="14"/>
        <v>31.08</v>
      </c>
      <c r="I453" s="831"/>
      <c r="J453" s="810">
        <f t="shared" si="13"/>
        <v>0</v>
      </c>
    </row>
    <row r="454" spans="1:10" ht="12.75">
      <c r="A454" s="470" t="s">
        <v>1509</v>
      </c>
      <c r="B454" s="236" t="s">
        <v>2191</v>
      </c>
      <c r="C454" s="469" t="s">
        <v>3097</v>
      </c>
      <c r="D454" s="239" t="s">
        <v>1538</v>
      </c>
      <c r="E454" s="543" t="s">
        <v>1517</v>
      </c>
      <c r="F454" s="529">
        <v>42.33</v>
      </c>
      <c r="G454" s="807"/>
      <c r="H454" s="529">
        <f t="shared" si="14"/>
        <v>42.33</v>
      </c>
      <c r="I454" s="831"/>
      <c r="J454" s="810">
        <f aca="true" t="shared" si="15" ref="J454:J517">I454*2600</f>
        <v>0</v>
      </c>
    </row>
    <row r="455" spans="1:10" ht="12.75">
      <c r="A455" s="470" t="s">
        <v>1512</v>
      </c>
      <c r="B455" s="236" t="s">
        <v>2191</v>
      </c>
      <c r="C455" s="469" t="s">
        <v>3097</v>
      </c>
      <c r="D455" s="239" t="s">
        <v>1538</v>
      </c>
      <c r="E455" s="543" t="s">
        <v>1561</v>
      </c>
      <c r="F455" s="529">
        <v>31.08</v>
      </c>
      <c r="G455" s="807"/>
      <c r="H455" s="529">
        <f t="shared" si="14"/>
        <v>31.08</v>
      </c>
      <c r="I455" s="831"/>
      <c r="J455" s="810">
        <f t="shared" si="15"/>
        <v>0</v>
      </c>
    </row>
    <row r="456" spans="1:10" ht="12.75">
      <c r="A456" s="470" t="s">
        <v>1514</v>
      </c>
      <c r="B456" s="236" t="s">
        <v>2191</v>
      </c>
      <c r="C456" s="469" t="s">
        <v>3097</v>
      </c>
      <c r="D456" s="239" t="s">
        <v>1538</v>
      </c>
      <c r="E456" s="543" t="s">
        <v>1563</v>
      </c>
      <c r="F456" s="529">
        <v>32.75</v>
      </c>
      <c r="G456" s="807"/>
      <c r="H456" s="529">
        <f t="shared" si="14"/>
        <v>32.75</v>
      </c>
      <c r="I456" s="831"/>
      <c r="J456" s="810">
        <f t="shared" si="15"/>
        <v>0</v>
      </c>
    </row>
    <row r="457" spans="1:10" ht="12.75">
      <c r="A457" s="470" t="s">
        <v>1516</v>
      </c>
      <c r="B457" s="236" t="s">
        <v>2191</v>
      </c>
      <c r="C457" s="469" t="s">
        <v>3097</v>
      </c>
      <c r="D457" s="239" t="s">
        <v>1538</v>
      </c>
      <c r="E457" s="543" t="s">
        <v>1565</v>
      </c>
      <c r="F457" s="529">
        <v>32.34</v>
      </c>
      <c r="G457" s="807"/>
      <c r="H457" s="529">
        <f t="shared" si="14"/>
        <v>32.34</v>
      </c>
      <c r="I457" s="831"/>
      <c r="J457" s="810">
        <f t="shared" si="15"/>
        <v>0</v>
      </c>
    </row>
    <row r="458" spans="1:10" ht="12.75">
      <c r="A458" s="470" t="s">
        <v>1518</v>
      </c>
      <c r="B458" s="236" t="s">
        <v>2191</v>
      </c>
      <c r="C458" s="469" t="s">
        <v>3097</v>
      </c>
      <c r="D458" s="239" t="s">
        <v>1538</v>
      </c>
      <c r="E458" s="543" t="s">
        <v>1567</v>
      </c>
      <c r="F458" s="529">
        <v>42.7</v>
      </c>
      <c r="G458" s="807"/>
      <c r="H458" s="529">
        <f t="shared" si="14"/>
        <v>42.7</v>
      </c>
      <c r="I458" s="831"/>
      <c r="J458" s="810">
        <f t="shared" si="15"/>
        <v>0</v>
      </c>
    </row>
    <row r="459" spans="1:10" ht="12.75">
      <c r="A459" s="470" t="s">
        <v>1520</v>
      </c>
      <c r="B459" s="236" t="s">
        <v>2191</v>
      </c>
      <c r="C459" s="469" t="s">
        <v>3097</v>
      </c>
      <c r="D459" s="239" t="s">
        <v>1538</v>
      </c>
      <c r="E459" s="543" t="s">
        <v>1569</v>
      </c>
      <c r="F459" s="529">
        <v>32.34</v>
      </c>
      <c r="G459" s="807"/>
      <c r="H459" s="529">
        <f t="shared" si="14"/>
        <v>32.34</v>
      </c>
      <c r="I459" s="831"/>
      <c r="J459" s="810">
        <f t="shared" si="15"/>
        <v>0</v>
      </c>
    </row>
    <row r="460" spans="1:10" ht="12.75">
      <c r="A460" s="470" t="s">
        <v>1522</v>
      </c>
      <c r="B460" s="236" t="s">
        <v>2191</v>
      </c>
      <c r="C460" s="469" t="s">
        <v>3097</v>
      </c>
      <c r="D460" s="239" t="s">
        <v>1538</v>
      </c>
      <c r="E460" s="543" t="s">
        <v>1571</v>
      </c>
      <c r="F460" s="529">
        <v>32.34</v>
      </c>
      <c r="G460" s="807"/>
      <c r="H460" s="529">
        <f t="shared" si="14"/>
        <v>32.34</v>
      </c>
      <c r="I460" s="831"/>
      <c r="J460" s="810">
        <f t="shared" si="15"/>
        <v>0</v>
      </c>
    </row>
    <row r="461" spans="1:10" ht="12.75">
      <c r="A461" s="470" t="s">
        <v>1524</v>
      </c>
      <c r="B461" s="236" t="s">
        <v>2191</v>
      </c>
      <c r="C461" s="469" t="s">
        <v>3097</v>
      </c>
      <c r="D461" s="239" t="s">
        <v>1538</v>
      </c>
      <c r="E461" s="543" t="s">
        <v>1573</v>
      </c>
      <c r="F461" s="529">
        <v>33.26</v>
      </c>
      <c r="G461" s="807"/>
      <c r="H461" s="529">
        <f t="shared" si="14"/>
        <v>33.26</v>
      </c>
      <c r="I461" s="831"/>
      <c r="J461" s="810">
        <f t="shared" si="15"/>
        <v>0</v>
      </c>
    </row>
    <row r="462" spans="1:10" ht="12.75">
      <c r="A462" s="470" t="s">
        <v>1526</v>
      </c>
      <c r="B462" s="236" t="s">
        <v>2191</v>
      </c>
      <c r="C462" s="469" t="s">
        <v>3097</v>
      </c>
      <c r="D462" s="239" t="s">
        <v>1538</v>
      </c>
      <c r="E462" s="543" t="s">
        <v>1575</v>
      </c>
      <c r="F462" s="529">
        <v>42.7</v>
      </c>
      <c r="G462" s="807"/>
      <c r="H462" s="529">
        <f t="shared" si="14"/>
        <v>42.7</v>
      </c>
      <c r="I462" s="831"/>
      <c r="J462" s="810">
        <f t="shared" si="15"/>
        <v>0</v>
      </c>
    </row>
    <row r="463" spans="1:10" ht="12.75">
      <c r="A463" s="470" t="s">
        <v>1527</v>
      </c>
      <c r="B463" s="236" t="s">
        <v>2191</v>
      </c>
      <c r="C463" s="469" t="s">
        <v>3097</v>
      </c>
      <c r="D463" s="239" t="s">
        <v>1538</v>
      </c>
      <c r="E463" s="543" t="s">
        <v>1577</v>
      </c>
      <c r="F463" s="529">
        <v>32.23</v>
      </c>
      <c r="G463" s="807"/>
      <c r="H463" s="529">
        <f t="shared" si="14"/>
        <v>32.23</v>
      </c>
      <c r="I463" s="831"/>
      <c r="J463" s="810">
        <f t="shared" si="15"/>
        <v>0</v>
      </c>
    </row>
    <row r="464" spans="1:10" ht="12.75">
      <c r="A464" s="470" t="s">
        <v>1529</v>
      </c>
      <c r="B464" s="236" t="s">
        <v>2191</v>
      </c>
      <c r="C464" s="469" t="s">
        <v>3097</v>
      </c>
      <c r="D464" s="239" t="s">
        <v>1538</v>
      </c>
      <c r="E464" s="543" t="s">
        <v>1579</v>
      </c>
      <c r="F464" s="529">
        <v>42.7</v>
      </c>
      <c r="G464" s="807"/>
      <c r="H464" s="529">
        <f t="shared" si="14"/>
        <v>42.7</v>
      </c>
      <c r="I464" s="831"/>
      <c r="J464" s="810">
        <f t="shared" si="15"/>
        <v>0</v>
      </c>
    </row>
    <row r="465" spans="1:10" ht="12.75">
      <c r="A465" s="470" t="s">
        <v>1530</v>
      </c>
      <c r="B465" s="236" t="s">
        <v>2191</v>
      </c>
      <c r="C465" s="469" t="s">
        <v>3097</v>
      </c>
      <c r="D465" s="239" t="s">
        <v>1538</v>
      </c>
      <c r="E465" s="543" t="s">
        <v>1581</v>
      </c>
      <c r="F465" s="529">
        <v>32.34</v>
      </c>
      <c r="G465" s="807"/>
      <c r="H465" s="529">
        <f t="shared" si="14"/>
        <v>32.34</v>
      </c>
      <c r="I465" s="831"/>
      <c r="J465" s="810">
        <f t="shared" si="15"/>
        <v>0</v>
      </c>
    </row>
    <row r="466" spans="1:10" ht="12.75">
      <c r="A466" s="470" t="s">
        <v>1531</v>
      </c>
      <c r="B466" s="236" t="s">
        <v>2191</v>
      </c>
      <c r="C466" s="469" t="s">
        <v>3097</v>
      </c>
      <c r="D466" s="239" t="s">
        <v>1538</v>
      </c>
      <c r="E466" s="543" t="s">
        <v>1583</v>
      </c>
      <c r="F466" s="529">
        <v>33.26</v>
      </c>
      <c r="G466" s="807"/>
      <c r="H466" s="529">
        <f t="shared" si="14"/>
        <v>33.26</v>
      </c>
      <c r="I466" s="831"/>
      <c r="J466" s="810">
        <f t="shared" si="15"/>
        <v>0</v>
      </c>
    </row>
    <row r="467" spans="1:10" ht="12.75">
      <c r="A467" s="470" t="s">
        <v>1532</v>
      </c>
      <c r="B467" s="236" t="s">
        <v>2191</v>
      </c>
      <c r="C467" s="469" t="s">
        <v>3097</v>
      </c>
      <c r="D467" s="239" t="s">
        <v>1538</v>
      </c>
      <c r="E467" s="543" t="s">
        <v>1585</v>
      </c>
      <c r="F467" s="529">
        <v>33.26</v>
      </c>
      <c r="G467" s="807"/>
      <c r="H467" s="529">
        <f t="shared" si="14"/>
        <v>33.26</v>
      </c>
      <c r="I467" s="831"/>
      <c r="J467" s="810">
        <f t="shared" si="15"/>
        <v>0</v>
      </c>
    </row>
    <row r="468" spans="1:10" ht="13.5" thickBot="1">
      <c r="A468" s="446" t="s">
        <v>1533</v>
      </c>
      <c r="B468" s="237" t="s">
        <v>2191</v>
      </c>
      <c r="C468" s="574" t="s">
        <v>3097</v>
      </c>
      <c r="D468" s="240" t="s">
        <v>1538</v>
      </c>
      <c r="E468" s="541" t="s">
        <v>1587</v>
      </c>
      <c r="F468" s="527">
        <v>32.23</v>
      </c>
      <c r="G468" s="808"/>
      <c r="H468" s="527">
        <f t="shared" si="14"/>
        <v>32.23</v>
      </c>
      <c r="I468" s="830"/>
      <c r="J468" s="811">
        <f t="shared" si="15"/>
        <v>0</v>
      </c>
    </row>
    <row r="469" spans="1:10" ht="12.75">
      <c r="A469" s="442" t="s">
        <v>1535</v>
      </c>
      <c r="B469" s="235" t="s">
        <v>2191</v>
      </c>
      <c r="C469" s="314" t="s">
        <v>3097</v>
      </c>
      <c r="D469" s="238" t="s">
        <v>1589</v>
      </c>
      <c r="E469" s="540" t="s">
        <v>1590</v>
      </c>
      <c r="F469" s="526">
        <v>51.17</v>
      </c>
      <c r="G469" s="806">
        <v>1954</v>
      </c>
      <c r="H469" s="526">
        <f t="shared" si="14"/>
        <v>51.17</v>
      </c>
      <c r="I469" s="829">
        <f>SUM(H469:H471)</f>
        <v>113.37</v>
      </c>
      <c r="J469" s="809">
        <f t="shared" si="15"/>
        <v>294762</v>
      </c>
    </row>
    <row r="470" spans="1:10" ht="12.75">
      <c r="A470" s="470" t="s">
        <v>1536</v>
      </c>
      <c r="B470" s="236" t="s">
        <v>2191</v>
      </c>
      <c r="C470" s="469" t="s">
        <v>3097</v>
      </c>
      <c r="D470" s="239" t="s">
        <v>1589</v>
      </c>
      <c r="E470" s="543" t="s">
        <v>937</v>
      </c>
      <c r="F470" s="529">
        <v>26.04</v>
      </c>
      <c r="G470" s="807"/>
      <c r="H470" s="529">
        <f t="shared" si="14"/>
        <v>26.04</v>
      </c>
      <c r="I470" s="831"/>
      <c r="J470" s="810">
        <f t="shared" si="15"/>
        <v>0</v>
      </c>
    </row>
    <row r="471" spans="1:10" ht="13.5" thickBot="1">
      <c r="A471" s="446" t="s">
        <v>1537</v>
      </c>
      <c r="B471" s="237" t="s">
        <v>2191</v>
      </c>
      <c r="C471" s="574" t="s">
        <v>3097</v>
      </c>
      <c r="D471" s="240" t="s">
        <v>1589</v>
      </c>
      <c r="E471" s="541" t="s">
        <v>1593</v>
      </c>
      <c r="F471" s="527">
        <v>36.16</v>
      </c>
      <c r="G471" s="808"/>
      <c r="H471" s="527">
        <f t="shared" si="14"/>
        <v>36.16</v>
      </c>
      <c r="I471" s="830"/>
      <c r="J471" s="811">
        <f t="shared" si="15"/>
        <v>0</v>
      </c>
    </row>
    <row r="472" spans="1:10" ht="13.5" thickBot="1">
      <c r="A472" s="319" t="s">
        <v>1540</v>
      </c>
      <c r="B472" s="441" t="s">
        <v>2191</v>
      </c>
      <c r="C472" s="575" t="s">
        <v>3097</v>
      </c>
      <c r="D472" s="590" t="s">
        <v>1595</v>
      </c>
      <c r="E472" s="591" t="s">
        <v>1596</v>
      </c>
      <c r="F472" s="531">
        <v>38.59</v>
      </c>
      <c r="G472" s="555">
        <v>1954</v>
      </c>
      <c r="H472" s="531">
        <f t="shared" si="14"/>
        <v>38.59</v>
      </c>
      <c r="I472" s="551">
        <f>SUM(H472)</f>
        <v>38.59</v>
      </c>
      <c r="J472" s="693">
        <f t="shared" si="15"/>
        <v>100334.00000000001</v>
      </c>
    </row>
    <row r="473" spans="1:10" ht="12.75">
      <c r="A473" s="442" t="s">
        <v>1542</v>
      </c>
      <c r="B473" s="235" t="s">
        <v>2191</v>
      </c>
      <c r="C473" s="314" t="s">
        <v>3097</v>
      </c>
      <c r="D473" s="238" t="s">
        <v>1598</v>
      </c>
      <c r="E473" s="540">
        <v>13</v>
      </c>
      <c r="F473" s="526">
        <v>50.03</v>
      </c>
      <c r="G473" s="806">
        <v>1993</v>
      </c>
      <c r="H473" s="526">
        <f t="shared" si="14"/>
        <v>50.03</v>
      </c>
      <c r="I473" s="829">
        <f>SUM(F473:F475)</f>
        <v>160.4</v>
      </c>
      <c r="J473" s="809">
        <f t="shared" si="15"/>
        <v>417040</v>
      </c>
    </row>
    <row r="474" spans="1:10" ht="12.75">
      <c r="A474" s="470" t="s">
        <v>1544</v>
      </c>
      <c r="B474" s="236" t="s">
        <v>2191</v>
      </c>
      <c r="C474" s="469" t="s">
        <v>3097</v>
      </c>
      <c r="D474" s="239" t="s">
        <v>1598</v>
      </c>
      <c r="E474" s="543">
        <v>3</v>
      </c>
      <c r="F474" s="529">
        <v>53.96</v>
      </c>
      <c r="G474" s="807"/>
      <c r="H474" s="529">
        <f t="shared" si="14"/>
        <v>53.96</v>
      </c>
      <c r="I474" s="831"/>
      <c r="J474" s="810">
        <f t="shared" si="15"/>
        <v>0</v>
      </c>
    </row>
    <row r="475" spans="1:10" ht="13.5" thickBot="1">
      <c r="A475" s="446" t="s">
        <v>1546</v>
      </c>
      <c r="B475" s="237" t="s">
        <v>2191</v>
      </c>
      <c r="C475" s="574" t="s">
        <v>3097</v>
      </c>
      <c r="D475" s="240" t="s">
        <v>1598</v>
      </c>
      <c r="E475" s="541">
        <v>9</v>
      </c>
      <c r="F475" s="527">
        <v>56.41</v>
      </c>
      <c r="G475" s="808"/>
      <c r="H475" s="527">
        <f t="shared" si="14"/>
        <v>56.41</v>
      </c>
      <c r="I475" s="830"/>
      <c r="J475" s="811">
        <f t="shared" si="15"/>
        <v>0</v>
      </c>
    </row>
    <row r="476" spans="1:10" ht="12.75">
      <c r="A476" s="442" t="s">
        <v>1548</v>
      </c>
      <c r="B476" s="235" t="s">
        <v>2191</v>
      </c>
      <c r="C476" s="314" t="s">
        <v>3097</v>
      </c>
      <c r="D476" s="238" t="s">
        <v>1602</v>
      </c>
      <c r="E476" s="540">
        <v>1</v>
      </c>
      <c r="F476" s="526">
        <v>50.15</v>
      </c>
      <c r="G476" s="806">
        <v>1954</v>
      </c>
      <c r="H476" s="526">
        <f t="shared" si="14"/>
        <v>50.15</v>
      </c>
      <c r="I476" s="829">
        <f>SUM(H476:H479)</f>
        <v>172.32</v>
      </c>
      <c r="J476" s="809">
        <f t="shared" si="15"/>
        <v>448032</v>
      </c>
    </row>
    <row r="477" spans="1:10" ht="12.75">
      <c r="A477" s="470" t="s">
        <v>1550</v>
      </c>
      <c r="B477" s="236" t="s">
        <v>2191</v>
      </c>
      <c r="C477" s="469" t="s">
        <v>3097</v>
      </c>
      <c r="D477" s="239" t="s">
        <v>1602</v>
      </c>
      <c r="E477" s="543">
        <v>4</v>
      </c>
      <c r="F477" s="529">
        <v>59.43</v>
      </c>
      <c r="G477" s="807"/>
      <c r="H477" s="529">
        <f t="shared" si="14"/>
        <v>59.43</v>
      </c>
      <c r="I477" s="831"/>
      <c r="J477" s="810">
        <f t="shared" si="15"/>
        <v>0</v>
      </c>
    </row>
    <row r="478" spans="1:10" ht="12.75">
      <c r="A478" s="470" t="s">
        <v>1551</v>
      </c>
      <c r="B478" s="236" t="s">
        <v>2191</v>
      </c>
      <c r="C478" s="469" t="s">
        <v>3097</v>
      </c>
      <c r="D478" s="239" t="s">
        <v>1602</v>
      </c>
      <c r="E478" s="543">
        <v>5</v>
      </c>
      <c r="F478" s="529">
        <v>36.16</v>
      </c>
      <c r="G478" s="807"/>
      <c r="H478" s="529">
        <f t="shared" si="14"/>
        <v>36.16</v>
      </c>
      <c r="I478" s="831"/>
      <c r="J478" s="810">
        <f t="shared" si="15"/>
        <v>0</v>
      </c>
    </row>
    <row r="479" spans="1:10" ht="13.5" thickBot="1">
      <c r="A479" s="446" t="s">
        <v>1553</v>
      </c>
      <c r="B479" s="237" t="s">
        <v>2191</v>
      </c>
      <c r="C479" s="574" t="s">
        <v>3097</v>
      </c>
      <c r="D479" s="240" t="s">
        <v>1602</v>
      </c>
      <c r="E479" s="541">
        <v>7</v>
      </c>
      <c r="F479" s="527">
        <v>26.58</v>
      </c>
      <c r="G479" s="808"/>
      <c r="H479" s="527">
        <f t="shared" si="14"/>
        <v>26.58</v>
      </c>
      <c r="I479" s="830"/>
      <c r="J479" s="811">
        <f t="shared" si="15"/>
        <v>0</v>
      </c>
    </row>
    <row r="480" spans="1:10" ht="13.5" thickBot="1">
      <c r="A480" s="319" t="s">
        <v>1555</v>
      </c>
      <c r="B480" s="441" t="s">
        <v>2191</v>
      </c>
      <c r="C480" s="575" t="s">
        <v>3097</v>
      </c>
      <c r="D480" s="590" t="s">
        <v>1607</v>
      </c>
      <c r="E480" s="591">
        <v>5</v>
      </c>
      <c r="F480" s="531">
        <v>36.16</v>
      </c>
      <c r="G480" s="555">
        <v>1954</v>
      </c>
      <c r="H480" s="531">
        <f t="shared" si="14"/>
        <v>36.16</v>
      </c>
      <c r="I480" s="551">
        <f>SUM(H480)</f>
        <v>36.16</v>
      </c>
      <c r="J480" s="693">
        <f t="shared" si="15"/>
        <v>94015.99999999999</v>
      </c>
    </row>
    <row r="481" spans="1:10" ht="12.75">
      <c r="A481" s="442" t="s">
        <v>1557</v>
      </c>
      <c r="B481" s="235" t="s">
        <v>2191</v>
      </c>
      <c r="C481" s="314" t="s">
        <v>3097</v>
      </c>
      <c r="D481" s="238" t="s">
        <v>1609</v>
      </c>
      <c r="E481" s="540" t="s">
        <v>1610</v>
      </c>
      <c r="F481" s="526">
        <v>48.22</v>
      </c>
      <c r="G481" s="806">
        <v>1954</v>
      </c>
      <c r="H481" s="526">
        <f t="shared" si="14"/>
        <v>48.22</v>
      </c>
      <c r="I481" s="829">
        <f>SUM(H481:H483)</f>
        <v>186.95</v>
      </c>
      <c r="J481" s="809">
        <f t="shared" si="15"/>
        <v>486069.99999999994</v>
      </c>
    </row>
    <row r="482" spans="1:10" ht="12.75">
      <c r="A482" s="470" t="s">
        <v>1559</v>
      </c>
      <c r="B482" s="236" t="s">
        <v>2191</v>
      </c>
      <c r="C482" s="469" t="s">
        <v>3097</v>
      </c>
      <c r="D482" s="239" t="s">
        <v>1609</v>
      </c>
      <c r="E482" s="543" t="s">
        <v>1612</v>
      </c>
      <c r="F482" s="529">
        <v>68.15</v>
      </c>
      <c r="G482" s="807"/>
      <c r="H482" s="529">
        <f t="shared" si="14"/>
        <v>68.15</v>
      </c>
      <c r="I482" s="831"/>
      <c r="J482" s="810">
        <f t="shared" si="15"/>
        <v>0</v>
      </c>
    </row>
    <row r="483" spans="1:10" ht="13.5" thickBot="1">
      <c r="A483" s="446" t="s">
        <v>1560</v>
      </c>
      <c r="B483" s="237" t="s">
        <v>2191</v>
      </c>
      <c r="C483" s="574" t="s">
        <v>3097</v>
      </c>
      <c r="D483" s="240" t="s">
        <v>1609</v>
      </c>
      <c r="E483" s="541" t="s">
        <v>1615</v>
      </c>
      <c r="F483" s="527">
        <v>70.58</v>
      </c>
      <c r="G483" s="808"/>
      <c r="H483" s="527">
        <f t="shared" si="14"/>
        <v>70.58</v>
      </c>
      <c r="I483" s="830"/>
      <c r="J483" s="811">
        <f t="shared" si="15"/>
        <v>0</v>
      </c>
    </row>
    <row r="484" spans="1:10" ht="13.5" thickBot="1">
      <c r="A484" s="319" t="s">
        <v>1562</v>
      </c>
      <c r="B484" s="441" t="s">
        <v>2191</v>
      </c>
      <c r="C484" s="575" t="s">
        <v>3097</v>
      </c>
      <c r="D484" s="440" t="s">
        <v>1618</v>
      </c>
      <c r="E484" s="545" t="s">
        <v>1619</v>
      </c>
      <c r="F484" s="531">
        <v>66.63</v>
      </c>
      <c r="G484" s="555">
        <v>1954</v>
      </c>
      <c r="H484" s="531">
        <f t="shared" si="14"/>
        <v>66.63</v>
      </c>
      <c r="I484" s="551">
        <f>SUM(H484)</f>
        <v>66.63</v>
      </c>
      <c r="J484" s="693">
        <f t="shared" si="15"/>
        <v>173238</v>
      </c>
    </row>
    <row r="485" spans="1:10" ht="12.75">
      <c r="A485" s="442" t="s">
        <v>1564</v>
      </c>
      <c r="B485" s="235" t="s">
        <v>2191</v>
      </c>
      <c r="C485" s="314" t="s">
        <v>3097</v>
      </c>
      <c r="D485" s="238" t="s">
        <v>1621</v>
      </c>
      <c r="E485" s="540">
        <v>2</v>
      </c>
      <c r="F485" s="526">
        <v>49.06</v>
      </c>
      <c r="G485" s="806">
        <v>1954</v>
      </c>
      <c r="H485" s="526">
        <f t="shared" si="14"/>
        <v>49.06</v>
      </c>
      <c r="I485" s="829">
        <f>SUM(H485:H488)</f>
        <v>202.14</v>
      </c>
      <c r="J485" s="809">
        <f t="shared" si="15"/>
        <v>525564</v>
      </c>
    </row>
    <row r="486" spans="1:10" ht="12.75">
      <c r="A486" s="470" t="s">
        <v>1566</v>
      </c>
      <c r="B486" s="236" t="s">
        <v>2191</v>
      </c>
      <c r="C486" s="469" t="s">
        <v>3097</v>
      </c>
      <c r="D486" s="239" t="s">
        <v>1621</v>
      </c>
      <c r="E486" s="543">
        <v>4</v>
      </c>
      <c r="F486" s="529">
        <v>37.16</v>
      </c>
      <c r="G486" s="807"/>
      <c r="H486" s="529">
        <f t="shared" si="14"/>
        <v>37.16</v>
      </c>
      <c r="I486" s="831"/>
      <c r="J486" s="810">
        <f t="shared" si="15"/>
        <v>0</v>
      </c>
    </row>
    <row r="487" spans="1:10" ht="12.75">
      <c r="A487" s="470" t="s">
        <v>1568</v>
      </c>
      <c r="B487" s="236" t="s">
        <v>2191</v>
      </c>
      <c r="C487" s="469" t="s">
        <v>3097</v>
      </c>
      <c r="D487" s="239" t="s">
        <v>1621</v>
      </c>
      <c r="E487" s="543">
        <v>5</v>
      </c>
      <c r="F487" s="529">
        <v>49.19</v>
      </c>
      <c r="G487" s="807"/>
      <c r="H487" s="529">
        <f t="shared" si="14"/>
        <v>49.19</v>
      </c>
      <c r="I487" s="831"/>
      <c r="J487" s="810">
        <f t="shared" si="15"/>
        <v>0</v>
      </c>
    </row>
    <row r="488" spans="1:10" ht="13.5" thickBot="1">
      <c r="A488" s="446" t="s">
        <v>1570</v>
      </c>
      <c r="B488" s="237" t="s">
        <v>2191</v>
      </c>
      <c r="C488" s="574" t="s">
        <v>3097</v>
      </c>
      <c r="D488" s="240" t="s">
        <v>1621</v>
      </c>
      <c r="E488" s="541">
        <v>6</v>
      </c>
      <c r="F488" s="527">
        <v>66.73</v>
      </c>
      <c r="G488" s="808"/>
      <c r="H488" s="527">
        <f aca="true" t="shared" si="16" ref="H488:H551">F488</f>
        <v>66.73</v>
      </c>
      <c r="I488" s="830"/>
      <c r="J488" s="811">
        <f t="shared" si="15"/>
        <v>0</v>
      </c>
    </row>
    <row r="489" spans="1:10" ht="13.5" thickBot="1">
      <c r="A489" s="319" t="s">
        <v>1572</v>
      </c>
      <c r="B489" s="441" t="s">
        <v>2191</v>
      </c>
      <c r="C489" s="575" t="s">
        <v>3097</v>
      </c>
      <c r="D489" s="590" t="s">
        <v>1626</v>
      </c>
      <c r="E489" s="591">
        <v>2</v>
      </c>
      <c r="F489" s="531">
        <v>36.16</v>
      </c>
      <c r="G489" s="555">
        <v>1954</v>
      </c>
      <c r="H489" s="531">
        <f t="shared" si="16"/>
        <v>36.16</v>
      </c>
      <c r="I489" s="551">
        <f>SUM(H489:H489)</f>
        <v>36.16</v>
      </c>
      <c r="J489" s="693">
        <f t="shared" si="15"/>
        <v>94015.99999999999</v>
      </c>
    </row>
    <row r="490" spans="1:10" ht="12.75">
      <c r="A490" s="442" t="s">
        <v>1574</v>
      </c>
      <c r="B490" s="235" t="s">
        <v>2191</v>
      </c>
      <c r="C490" s="314" t="s">
        <v>3097</v>
      </c>
      <c r="D490" s="238" t="s">
        <v>1628</v>
      </c>
      <c r="E490" s="540">
        <v>11</v>
      </c>
      <c r="F490" s="526">
        <v>50.09</v>
      </c>
      <c r="G490" s="806">
        <v>1984</v>
      </c>
      <c r="H490" s="526">
        <f t="shared" si="16"/>
        <v>50.09</v>
      </c>
      <c r="I490" s="829">
        <f>SUM(F490:F492)</f>
        <v>147.54</v>
      </c>
      <c r="J490" s="809">
        <f t="shared" si="15"/>
        <v>383604</v>
      </c>
    </row>
    <row r="491" spans="1:10" ht="12.75">
      <c r="A491" s="470" t="s">
        <v>1576</v>
      </c>
      <c r="B491" s="236" t="s">
        <v>2191</v>
      </c>
      <c r="C491" s="469" t="s">
        <v>3097</v>
      </c>
      <c r="D491" s="239" t="s">
        <v>1628</v>
      </c>
      <c r="E491" s="543">
        <v>12</v>
      </c>
      <c r="F491" s="529">
        <v>65.63</v>
      </c>
      <c r="G491" s="807"/>
      <c r="H491" s="529">
        <f t="shared" si="16"/>
        <v>65.63</v>
      </c>
      <c r="I491" s="831"/>
      <c r="J491" s="810">
        <f t="shared" si="15"/>
        <v>0</v>
      </c>
    </row>
    <row r="492" spans="1:10" ht="13.5" thickBot="1">
      <c r="A492" s="446" t="s">
        <v>1578</v>
      </c>
      <c r="B492" s="237" t="s">
        <v>2191</v>
      </c>
      <c r="C492" s="574" t="s">
        <v>3097</v>
      </c>
      <c r="D492" s="240" t="s">
        <v>1628</v>
      </c>
      <c r="E492" s="541">
        <v>3</v>
      </c>
      <c r="F492" s="527">
        <v>31.82</v>
      </c>
      <c r="G492" s="808"/>
      <c r="H492" s="527">
        <f t="shared" si="16"/>
        <v>31.82</v>
      </c>
      <c r="I492" s="830"/>
      <c r="J492" s="811">
        <f t="shared" si="15"/>
        <v>0</v>
      </c>
    </row>
    <row r="493" spans="1:10" ht="12.75">
      <c r="A493" s="442" t="s">
        <v>1580</v>
      </c>
      <c r="B493" s="235" t="s">
        <v>2191</v>
      </c>
      <c r="C493" s="314" t="s">
        <v>3097</v>
      </c>
      <c r="D493" s="238" t="s">
        <v>1632</v>
      </c>
      <c r="E493" s="540" t="s">
        <v>1206</v>
      </c>
      <c r="F493" s="526">
        <v>65.81</v>
      </c>
      <c r="G493" s="806">
        <v>1895</v>
      </c>
      <c r="H493" s="526">
        <f t="shared" si="16"/>
        <v>65.81</v>
      </c>
      <c r="I493" s="829">
        <f>SUM(H493:H494)</f>
        <v>112.97</v>
      </c>
      <c r="J493" s="809">
        <f t="shared" si="15"/>
        <v>293722</v>
      </c>
    </row>
    <row r="494" spans="1:10" ht="13.5" thickBot="1">
      <c r="A494" s="446" t="s">
        <v>1582</v>
      </c>
      <c r="B494" s="237" t="s">
        <v>2191</v>
      </c>
      <c r="C494" s="574" t="s">
        <v>3097</v>
      </c>
      <c r="D494" s="240" t="s">
        <v>1632</v>
      </c>
      <c r="E494" s="541" t="s">
        <v>1634</v>
      </c>
      <c r="F494" s="527">
        <v>47.16</v>
      </c>
      <c r="G494" s="808"/>
      <c r="H494" s="527">
        <f t="shared" si="16"/>
        <v>47.16</v>
      </c>
      <c r="I494" s="830"/>
      <c r="J494" s="811">
        <f t="shared" si="15"/>
        <v>0</v>
      </c>
    </row>
    <row r="495" spans="1:10" ht="12.75">
      <c r="A495" s="442" t="s">
        <v>1584</v>
      </c>
      <c r="B495" s="235" t="s">
        <v>2191</v>
      </c>
      <c r="C495" s="314" t="s">
        <v>3097</v>
      </c>
      <c r="D495" s="238" t="s">
        <v>1636</v>
      </c>
      <c r="E495" s="540">
        <v>1</v>
      </c>
      <c r="F495" s="526">
        <v>47.63</v>
      </c>
      <c r="G495" s="806">
        <v>1895</v>
      </c>
      <c r="H495" s="526">
        <f t="shared" si="16"/>
        <v>47.63</v>
      </c>
      <c r="I495" s="829">
        <f>SUM(H495:H503)</f>
        <v>594.11</v>
      </c>
      <c r="J495" s="809">
        <f t="shared" si="15"/>
        <v>1544686</v>
      </c>
    </row>
    <row r="496" spans="1:10" ht="12.75">
      <c r="A496" s="470" t="s">
        <v>1586</v>
      </c>
      <c r="B496" s="236" t="s">
        <v>2191</v>
      </c>
      <c r="C496" s="469" t="s">
        <v>3097</v>
      </c>
      <c r="D496" s="239" t="s">
        <v>1636</v>
      </c>
      <c r="E496" s="543" t="s">
        <v>940</v>
      </c>
      <c r="F496" s="529">
        <v>103</v>
      </c>
      <c r="G496" s="807"/>
      <c r="H496" s="529">
        <f t="shared" si="16"/>
        <v>103</v>
      </c>
      <c r="I496" s="831"/>
      <c r="J496" s="810">
        <f t="shared" si="15"/>
        <v>0</v>
      </c>
    </row>
    <row r="497" spans="1:10" ht="12.75">
      <c r="A497" s="470" t="s">
        <v>1588</v>
      </c>
      <c r="B497" s="236" t="s">
        <v>2191</v>
      </c>
      <c r="C497" s="469" t="s">
        <v>3097</v>
      </c>
      <c r="D497" s="239" t="s">
        <v>1636</v>
      </c>
      <c r="E497" s="543">
        <v>3</v>
      </c>
      <c r="F497" s="529">
        <v>54.8</v>
      </c>
      <c r="G497" s="807"/>
      <c r="H497" s="529">
        <f t="shared" si="16"/>
        <v>54.8</v>
      </c>
      <c r="I497" s="831"/>
      <c r="J497" s="810">
        <f t="shared" si="15"/>
        <v>0</v>
      </c>
    </row>
    <row r="498" spans="1:10" ht="12.75">
      <c r="A498" s="470" t="s">
        <v>1591</v>
      </c>
      <c r="B498" s="236" t="s">
        <v>2191</v>
      </c>
      <c r="C498" s="469" t="s">
        <v>3097</v>
      </c>
      <c r="D498" s="239" t="s">
        <v>1636</v>
      </c>
      <c r="E498" s="543">
        <v>4</v>
      </c>
      <c r="F498" s="529">
        <v>37.84</v>
      </c>
      <c r="G498" s="807"/>
      <c r="H498" s="529">
        <f t="shared" si="16"/>
        <v>37.84</v>
      </c>
      <c r="I498" s="831"/>
      <c r="J498" s="810">
        <f t="shared" si="15"/>
        <v>0</v>
      </c>
    </row>
    <row r="499" spans="1:10" ht="12.75">
      <c r="A499" s="470" t="s">
        <v>1592</v>
      </c>
      <c r="B499" s="236" t="s">
        <v>2191</v>
      </c>
      <c r="C499" s="469" t="s">
        <v>3097</v>
      </c>
      <c r="D499" s="239" t="s">
        <v>1636</v>
      </c>
      <c r="E499" s="543" t="s">
        <v>2213</v>
      </c>
      <c r="F499" s="529">
        <v>81.76</v>
      </c>
      <c r="G499" s="807"/>
      <c r="H499" s="529">
        <f t="shared" si="16"/>
        <v>81.76</v>
      </c>
      <c r="I499" s="831"/>
      <c r="J499" s="810">
        <f t="shared" si="15"/>
        <v>0</v>
      </c>
    </row>
    <row r="500" spans="1:10" ht="12.75">
      <c r="A500" s="470" t="s">
        <v>1594</v>
      </c>
      <c r="B500" s="236" t="s">
        <v>2191</v>
      </c>
      <c r="C500" s="469" t="s">
        <v>3097</v>
      </c>
      <c r="D500" s="239" t="s">
        <v>1636</v>
      </c>
      <c r="E500" s="543" t="s">
        <v>1642</v>
      </c>
      <c r="F500" s="529">
        <v>48.08</v>
      </c>
      <c r="G500" s="807"/>
      <c r="H500" s="529">
        <f t="shared" si="16"/>
        <v>48.08</v>
      </c>
      <c r="I500" s="831"/>
      <c r="J500" s="810">
        <f t="shared" si="15"/>
        <v>0</v>
      </c>
    </row>
    <row r="501" spans="1:10" ht="12.75">
      <c r="A501" s="470" t="s">
        <v>1597</v>
      </c>
      <c r="B501" s="236" t="s">
        <v>2191</v>
      </c>
      <c r="C501" s="469" t="s">
        <v>3097</v>
      </c>
      <c r="D501" s="239" t="s">
        <v>1636</v>
      </c>
      <c r="E501" s="543">
        <v>6</v>
      </c>
      <c r="F501" s="529">
        <v>90.84</v>
      </c>
      <c r="G501" s="807"/>
      <c r="H501" s="529">
        <f t="shared" si="16"/>
        <v>90.84</v>
      </c>
      <c r="I501" s="831"/>
      <c r="J501" s="810">
        <f t="shared" si="15"/>
        <v>0</v>
      </c>
    </row>
    <row r="502" spans="1:10" ht="12.75">
      <c r="A502" s="470" t="s">
        <v>1599</v>
      </c>
      <c r="B502" s="236" t="s">
        <v>2191</v>
      </c>
      <c r="C502" s="469" t="s">
        <v>3097</v>
      </c>
      <c r="D502" s="239" t="s">
        <v>1636</v>
      </c>
      <c r="E502" s="543">
        <v>7</v>
      </c>
      <c r="F502" s="529">
        <v>62.31</v>
      </c>
      <c r="G502" s="807"/>
      <c r="H502" s="529">
        <f t="shared" si="16"/>
        <v>62.31</v>
      </c>
      <c r="I502" s="831"/>
      <c r="J502" s="810">
        <f t="shared" si="15"/>
        <v>0</v>
      </c>
    </row>
    <row r="503" spans="1:10" ht="13.5" thickBot="1">
      <c r="A503" s="446" t="s">
        <v>1600</v>
      </c>
      <c r="B503" s="237" t="s">
        <v>2191</v>
      </c>
      <c r="C503" s="574" t="s">
        <v>3097</v>
      </c>
      <c r="D503" s="240" t="s">
        <v>1636</v>
      </c>
      <c r="E503" s="541">
        <v>8</v>
      </c>
      <c r="F503" s="527">
        <v>67.85</v>
      </c>
      <c r="G503" s="808"/>
      <c r="H503" s="527">
        <f t="shared" si="16"/>
        <v>67.85</v>
      </c>
      <c r="I503" s="830"/>
      <c r="J503" s="811">
        <f t="shared" si="15"/>
        <v>0</v>
      </c>
    </row>
    <row r="504" spans="1:10" ht="12.75">
      <c r="A504" s="442" t="s">
        <v>1601</v>
      </c>
      <c r="B504" s="235" t="s">
        <v>2191</v>
      </c>
      <c r="C504" s="314" t="s">
        <v>3097</v>
      </c>
      <c r="D504" s="238" t="s">
        <v>1647</v>
      </c>
      <c r="E504" s="552" t="s">
        <v>1648</v>
      </c>
      <c r="F504" s="526">
        <v>24.14</v>
      </c>
      <c r="G504" s="806">
        <v>1973</v>
      </c>
      <c r="H504" s="526">
        <f t="shared" si="16"/>
        <v>24.14</v>
      </c>
      <c r="I504" s="833">
        <f>SUM(H504:H517)</f>
        <v>1219.34</v>
      </c>
      <c r="J504" s="814">
        <f t="shared" si="15"/>
        <v>3170284</v>
      </c>
    </row>
    <row r="505" spans="1:10" ht="12.75">
      <c r="A505" s="470" t="s">
        <v>1603</v>
      </c>
      <c r="B505" s="236" t="s">
        <v>2191</v>
      </c>
      <c r="C505" s="469" t="s">
        <v>3097</v>
      </c>
      <c r="D505" s="239" t="s">
        <v>1647</v>
      </c>
      <c r="E505" s="546" t="s">
        <v>1650</v>
      </c>
      <c r="F505" s="529">
        <v>56.72</v>
      </c>
      <c r="G505" s="807"/>
      <c r="H505" s="529">
        <f t="shared" si="16"/>
        <v>56.72</v>
      </c>
      <c r="I505" s="836"/>
      <c r="J505" s="821">
        <f t="shared" si="15"/>
        <v>0</v>
      </c>
    </row>
    <row r="506" spans="1:10" ht="12.75">
      <c r="A506" s="470" t="s">
        <v>1604</v>
      </c>
      <c r="B506" s="236" t="s">
        <v>2191</v>
      </c>
      <c r="C506" s="469" t="s">
        <v>3097</v>
      </c>
      <c r="D506" s="239" t="s">
        <v>1647</v>
      </c>
      <c r="E506" s="546" t="s">
        <v>1652</v>
      </c>
      <c r="F506" s="529">
        <v>51.53</v>
      </c>
      <c r="G506" s="807"/>
      <c r="H506" s="529">
        <f t="shared" si="16"/>
        <v>51.53</v>
      </c>
      <c r="I506" s="836"/>
      <c r="J506" s="821">
        <f t="shared" si="15"/>
        <v>0</v>
      </c>
    </row>
    <row r="507" spans="1:10" ht="12.75">
      <c r="A507" s="470" t="s">
        <v>1605</v>
      </c>
      <c r="B507" s="236" t="s">
        <v>2191</v>
      </c>
      <c r="C507" s="469" t="s">
        <v>3097</v>
      </c>
      <c r="D507" s="239" t="s">
        <v>1647</v>
      </c>
      <c r="E507" s="546" t="s">
        <v>1654</v>
      </c>
      <c r="F507" s="529">
        <v>29.28</v>
      </c>
      <c r="G507" s="807"/>
      <c r="H507" s="529">
        <f t="shared" si="16"/>
        <v>29.28</v>
      </c>
      <c r="I507" s="836"/>
      <c r="J507" s="821">
        <f t="shared" si="15"/>
        <v>0</v>
      </c>
    </row>
    <row r="508" spans="1:10" ht="12.75">
      <c r="A508" s="470" t="s">
        <v>1606</v>
      </c>
      <c r="B508" s="236" t="s">
        <v>2191</v>
      </c>
      <c r="C508" s="469" t="s">
        <v>3097</v>
      </c>
      <c r="D508" s="239" t="s">
        <v>1647</v>
      </c>
      <c r="E508" s="546" t="s">
        <v>1656</v>
      </c>
      <c r="F508" s="529">
        <v>51.53</v>
      </c>
      <c r="G508" s="807"/>
      <c r="H508" s="529">
        <f t="shared" si="16"/>
        <v>51.53</v>
      </c>
      <c r="I508" s="836"/>
      <c r="J508" s="821">
        <f t="shared" si="15"/>
        <v>0</v>
      </c>
    </row>
    <row r="509" spans="1:10" ht="12.75">
      <c r="A509" s="470" t="s">
        <v>1608</v>
      </c>
      <c r="B509" s="236" t="s">
        <v>2191</v>
      </c>
      <c r="C509" s="469" t="s">
        <v>3097</v>
      </c>
      <c r="D509" s="239" t="s">
        <v>1647</v>
      </c>
      <c r="E509" s="546" t="s">
        <v>1658</v>
      </c>
      <c r="F509" s="529">
        <v>24.13</v>
      </c>
      <c r="G509" s="807"/>
      <c r="H509" s="529">
        <f t="shared" si="16"/>
        <v>24.13</v>
      </c>
      <c r="I509" s="836"/>
      <c r="J509" s="821">
        <f t="shared" si="15"/>
        <v>0</v>
      </c>
    </row>
    <row r="510" spans="1:10" ht="12.75">
      <c r="A510" s="470" t="s">
        <v>1611</v>
      </c>
      <c r="B510" s="236" t="s">
        <v>2191</v>
      </c>
      <c r="C510" s="469" t="s">
        <v>3097</v>
      </c>
      <c r="D510" s="239" t="s">
        <v>1647</v>
      </c>
      <c r="E510" s="546" t="s">
        <v>1660</v>
      </c>
      <c r="F510" s="529">
        <v>51.31</v>
      </c>
      <c r="G510" s="807"/>
      <c r="H510" s="529">
        <f t="shared" si="16"/>
        <v>51.31</v>
      </c>
      <c r="I510" s="836"/>
      <c r="J510" s="821">
        <f t="shared" si="15"/>
        <v>0</v>
      </c>
    </row>
    <row r="511" spans="1:10" ht="12.75">
      <c r="A511" s="470" t="s">
        <v>1613</v>
      </c>
      <c r="B511" s="236" t="s">
        <v>2191</v>
      </c>
      <c r="C511" s="469" t="s">
        <v>3097</v>
      </c>
      <c r="D511" s="239" t="s">
        <v>1647</v>
      </c>
      <c r="E511" s="546" t="s">
        <v>1662</v>
      </c>
      <c r="F511" s="529">
        <v>29.01</v>
      </c>
      <c r="G511" s="807"/>
      <c r="H511" s="529">
        <f t="shared" si="16"/>
        <v>29.01</v>
      </c>
      <c r="I511" s="836"/>
      <c r="J511" s="821">
        <f t="shared" si="15"/>
        <v>0</v>
      </c>
    </row>
    <row r="512" spans="1:10" ht="12.75">
      <c r="A512" s="470" t="s">
        <v>1614</v>
      </c>
      <c r="B512" s="236" t="s">
        <v>2191</v>
      </c>
      <c r="C512" s="469" t="s">
        <v>3097</v>
      </c>
      <c r="D512" s="239" t="s">
        <v>1647</v>
      </c>
      <c r="E512" s="546" t="s">
        <v>1664</v>
      </c>
      <c r="F512" s="529">
        <v>26.32</v>
      </c>
      <c r="G512" s="807"/>
      <c r="H512" s="529">
        <f t="shared" si="16"/>
        <v>26.32</v>
      </c>
      <c r="I512" s="836"/>
      <c r="J512" s="821">
        <f t="shared" si="15"/>
        <v>0</v>
      </c>
    </row>
    <row r="513" spans="1:10" ht="12.75">
      <c r="A513" s="470" t="s">
        <v>1616</v>
      </c>
      <c r="B513" s="236" t="s">
        <v>2191</v>
      </c>
      <c r="C513" s="469" t="s">
        <v>3097</v>
      </c>
      <c r="D513" s="239" t="s">
        <v>1647</v>
      </c>
      <c r="E513" s="546" t="s">
        <v>1666</v>
      </c>
      <c r="F513" s="529">
        <v>39.19</v>
      </c>
      <c r="G513" s="807"/>
      <c r="H513" s="529">
        <f t="shared" si="16"/>
        <v>39.19</v>
      </c>
      <c r="I513" s="836"/>
      <c r="J513" s="821">
        <f t="shared" si="15"/>
        <v>0</v>
      </c>
    </row>
    <row r="514" spans="1:10" ht="12.75">
      <c r="A514" s="470" t="s">
        <v>1617</v>
      </c>
      <c r="B514" s="236" t="s">
        <v>2191</v>
      </c>
      <c r="C514" s="469" t="s">
        <v>3097</v>
      </c>
      <c r="D514" s="239" t="s">
        <v>1647</v>
      </c>
      <c r="E514" s="546" t="s">
        <v>1668</v>
      </c>
      <c r="F514" s="529">
        <v>52.39</v>
      </c>
      <c r="G514" s="807"/>
      <c r="H514" s="529">
        <f t="shared" si="16"/>
        <v>52.39</v>
      </c>
      <c r="I514" s="836"/>
      <c r="J514" s="821">
        <f t="shared" si="15"/>
        <v>0</v>
      </c>
    </row>
    <row r="515" spans="1:10" ht="12.75">
      <c r="A515" s="470" t="s">
        <v>1620</v>
      </c>
      <c r="B515" s="236" t="s">
        <v>2191</v>
      </c>
      <c r="C515" s="469" t="s">
        <v>3097</v>
      </c>
      <c r="D515" s="239" t="s">
        <v>1647</v>
      </c>
      <c r="E515" s="546" t="s">
        <v>1670</v>
      </c>
      <c r="F515" s="529">
        <v>75.2</v>
      </c>
      <c r="G515" s="807"/>
      <c r="H515" s="529">
        <f t="shared" si="16"/>
        <v>75.2</v>
      </c>
      <c r="I515" s="836"/>
      <c r="J515" s="821">
        <f t="shared" si="15"/>
        <v>0</v>
      </c>
    </row>
    <row r="516" spans="1:10" ht="12.75">
      <c r="A516" s="470" t="s">
        <v>1622</v>
      </c>
      <c r="B516" s="236" t="s">
        <v>2191</v>
      </c>
      <c r="C516" s="469" t="s">
        <v>3097</v>
      </c>
      <c r="D516" s="239" t="s">
        <v>1647</v>
      </c>
      <c r="E516" s="546" t="s">
        <v>1672</v>
      </c>
      <c r="F516" s="529">
        <v>52.21</v>
      </c>
      <c r="G516" s="807"/>
      <c r="H516" s="529">
        <f t="shared" si="16"/>
        <v>52.21</v>
      </c>
      <c r="I516" s="836"/>
      <c r="J516" s="821">
        <f t="shared" si="15"/>
        <v>0</v>
      </c>
    </row>
    <row r="517" spans="1:10" ht="13.5" thickBot="1">
      <c r="A517" s="446" t="s">
        <v>1623</v>
      </c>
      <c r="B517" s="237" t="s">
        <v>2196</v>
      </c>
      <c r="C517" s="237" t="s">
        <v>2197</v>
      </c>
      <c r="D517" s="240" t="s">
        <v>1647</v>
      </c>
      <c r="E517" s="571"/>
      <c r="F517" s="527">
        <v>656.38</v>
      </c>
      <c r="G517" s="808"/>
      <c r="H517" s="527">
        <f t="shared" si="16"/>
        <v>656.38</v>
      </c>
      <c r="I517" s="834"/>
      <c r="J517" s="815">
        <f t="shared" si="15"/>
        <v>0</v>
      </c>
    </row>
    <row r="518" spans="1:10" ht="12.75">
      <c r="A518" s="442" t="s">
        <v>1624</v>
      </c>
      <c r="B518" s="235" t="s">
        <v>2191</v>
      </c>
      <c r="C518" s="314" t="s">
        <v>3097</v>
      </c>
      <c r="D518" s="238" t="s">
        <v>1675</v>
      </c>
      <c r="E518" s="540">
        <v>2</v>
      </c>
      <c r="F518" s="526">
        <v>45.05</v>
      </c>
      <c r="G518" s="806">
        <v>1895</v>
      </c>
      <c r="H518" s="526">
        <f t="shared" si="16"/>
        <v>45.05</v>
      </c>
      <c r="I518" s="829">
        <f>SUM(H518:H520)</f>
        <v>137.42000000000002</v>
      </c>
      <c r="J518" s="809">
        <f aca="true" t="shared" si="17" ref="J518:J581">I518*2600</f>
        <v>357292.00000000006</v>
      </c>
    </row>
    <row r="519" spans="1:10" ht="12.75">
      <c r="A519" s="470" t="s">
        <v>1625</v>
      </c>
      <c r="B519" s="236" t="s">
        <v>2191</v>
      </c>
      <c r="C519" s="469" t="s">
        <v>3097</v>
      </c>
      <c r="D519" s="239" t="s">
        <v>1675</v>
      </c>
      <c r="E519" s="543">
        <v>6</v>
      </c>
      <c r="F519" s="529">
        <v>49.07</v>
      </c>
      <c r="G519" s="807"/>
      <c r="H519" s="529">
        <f t="shared" si="16"/>
        <v>49.07</v>
      </c>
      <c r="I519" s="831"/>
      <c r="J519" s="810">
        <f t="shared" si="17"/>
        <v>0</v>
      </c>
    </row>
    <row r="520" spans="1:10" ht="13.5" thickBot="1">
      <c r="A520" s="446" t="s">
        <v>1627</v>
      </c>
      <c r="B520" s="237" t="s">
        <v>2191</v>
      </c>
      <c r="C520" s="574" t="s">
        <v>3097</v>
      </c>
      <c r="D520" s="240" t="s">
        <v>1675</v>
      </c>
      <c r="E520" s="541">
        <v>9</v>
      </c>
      <c r="F520" s="527">
        <v>43.3</v>
      </c>
      <c r="G520" s="808"/>
      <c r="H520" s="527">
        <f t="shared" si="16"/>
        <v>43.3</v>
      </c>
      <c r="I520" s="830"/>
      <c r="J520" s="811">
        <f t="shared" si="17"/>
        <v>0</v>
      </c>
    </row>
    <row r="521" spans="1:10" ht="12.75">
      <c r="A521" s="442" t="s">
        <v>1629</v>
      </c>
      <c r="B521" s="235" t="s">
        <v>2191</v>
      </c>
      <c r="C521" s="314" t="s">
        <v>3097</v>
      </c>
      <c r="D521" s="238" t="s">
        <v>1679</v>
      </c>
      <c r="E521" s="540">
        <v>1</v>
      </c>
      <c r="F521" s="526">
        <v>49.29</v>
      </c>
      <c r="G521" s="806">
        <v>1895</v>
      </c>
      <c r="H521" s="526">
        <f t="shared" si="16"/>
        <v>49.29</v>
      </c>
      <c r="I521" s="829">
        <f>SUM(H521:H524)</f>
        <v>185.57999999999998</v>
      </c>
      <c r="J521" s="809">
        <f t="shared" si="17"/>
        <v>482507.99999999994</v>
      </c>
    </row>
    <row r="522" spans="1:10" ht="12.75">
      <c r="A522" s="470" t="s">
        <v>1630</v>
      </c>
      <c r="B522" s="236" t="s">
        <v>2191</v>
      </c>
      <c r="C522" s="469" t="s">
        <v>3097</v>
      </c>
      <c r="D522" s="239" t="s">
        <v>1679</v>
      </c>
      <c r="E522" s="543">
        <v>11</v>
      </c>
      <c r="F522" s="529">
        <v>44.75</v>
      </c>
      <c r="G522" s="807"/>
      <c r="H522" s="529">
        <f t="shared" si="16"/>
        <v>44.75</v>
      </c>
      <c r="I522" s="831"/>
      <c r="J522" s="810">
        <f t="shared" si="17"/>
        <v>0</v>
      </c>
    </row>
    <row r="523" spans="1:10" ht="12.75">
      <c r="A523" s="470" t="s">
        <v>1631</v>
      </c>
      <c r="B523" s="236" t="s">
        <v>2191</v>
      </c>
      <c r="C523" s="469" t="s">
        <v>3097</v>
      </c>
      <c r="D523" s="239" t="s">
        <v>1679</v>
      </c>
      <c r="E523" s="543">
        <v>2</v>
      </c>
      <c r="F523" s="529">
        <v>40.93</v>
      </c>
      <c r="G523" s="807"/>
      <c r="H523" s="529">
        <f t="shared" si="16"/>
        <v>40.93</v>
      </c>
      <c r="I523" s="831"/>
      <c r="J523" s="810">
        <f t="shared" si="17"/>
        <v>0</v>
      </c>
    </row>
    <row r="524" spans="1:10" ht="13.5" thickBot="1">
      <c r="A524" s="446" t="s">
        <v>1633</v>
      </c>
      <c r="B524" s="237" t="s">
        <v>2191</v>
      </c>
      <c r="C524" s="574" t="s">
        <v>3097</v>
      </c>
      <c r="D524" s="240" t="s">
        <v>1679</v>
      </c>
      <c r="E524" s="541">
        <v>7</v>
      </c>
      <c r="F524" s="527">
        <v>50.61</v>
      </c>
      <c r="G524" s="808"/>
      <c r="H524" s="527">
        <f t="shared" si="16"/>
        <v>50.61</v>
      </c>
      <c r="I524" s="830"/>
      <c r="J524" s="811">
        <f t="shared" si="17"/>
        <v>0</v>
      </c>
    </row>
    <row r="525" spans="1:10" ht="13.5" thickBot="1">
      <c r="A525" s="319" t="s">
        <v>1635</v>
      </c>
      <c r="B525" s="441" t="s">
        <v>2191</v>
      </c>
      <c r="C525" s="575" t="s">
        <v>3097</v>
      </c>
      <c r="D525" s="590" t="s">
        <v>1685</v>
      </c>
      <c r="E525" s="591" t="s">
        <v>1686</v>
      </c>
      <c r="F525" s="531">
        <v>50.6</v>
      </c>
      <c r="G525" s="555">
        <v>1959</v>
      </c>
      <c r="H525" s="531">
        <f t="shared" si="16"/>
        <v>50.6</v>
      </c>
      <c r="I525" s="551">
        <f>SUM(H525)</f>
        <v>50.6</v>
      </c>
      <c r="J525" s="693">
        <f t="shared" si="17"/>
        <v>131560</v>
      </c>
    </row>
    <row r="526" spans="1:10" ht="12.75">
      <c r="A526" s="442" t="s">
        <v>1637</v>
      </c>
      <c r="B526" s="235" t="s">
        <v>2191</v>
      </c>
      <c r="C526" s="314" t="s">
        <v>3097</v>
      </c>
      <c r="D526" s="238" t="s">
        <v>1688</v>
      </c>
      <c r="E526" s="540">
        <v>2</v>
      </c>
      <c r="F526" s="526">
        <v>85.92</v>
      </c>
      <c r="G526" s="806">
        <v>1920</v>
      </c>
      <c r="H526" s="526">
        <f t="shared" si="16"/>
        <v>85.92</v>
      </c>
      <c r="I526" s="829">
        <f>SUM(F526:F529)</f>
        <v>310.76</v>
      </c>
      <c r="J526" s="809">
        <f t="shared" si="17"/>
        <v>807976</v>
      </c>
    </row>
    <row r="527" spans="1:10" ht="12.75">
      <c r="A527" s="470" t="s">
        <v>1638</v>
      </c>
      <c r="B527" s="236" t="s">
        <v>2191</v>
      </c>
      <c r="C527" s="469" t="s">
        <v>3097</v>
      </c>
      <c r="D527" s="239" t="s">
        <v>1688</v>
      </c>
      <c r="E527" s="543">
        <v>2</v>
      </c>
      <c r="F527" s="529">
        <v>70.53</v>
      </c>
      <c r="G527" s="807"/>
      <c r="H527" s="529">
        <f t="shared" si="16"/>
        <v>70.53</v>
      </c>
      <c r="I527" s="831"/>
      <c r="J527" s="810">
        <f t="shared" si="17"/>
        <v>0</v>
      </c>
    </row>
    <row r="528" spans="1:10" ht="12.75">
      <c r="A528" s="470" t="s">
        <v>1639</v>
      </c>
      <c r="B528" s="236" t="s">
        <v>2191</v>
      </c>
      <c r="C528" s="469" t="s">
        <v>3097</v>
      </c>
      <c r="D528" s="239" t="s">
        <v>1688</v>
      </c>
      <c r="E528" s="543">
        <v>3</v>
      </c>
      <c r="F528" s="529">
        <v>89.29</v>
      </c>
      <c r="G528" s="807"/>
      <c r="H528" s="529">
        <f t="shared" si="16"/>
        <v>89.29</v>
      </c>
      <c r="I528" s="831"/>
      <c r="J528" s="810">
        <f t="shared" si="17"/>
        <v>0</v>
      </c>
    </row>
    <row r="529" spans="1:10" ht="13.5" thickBot="1">
      <c r="A529" s="446" t="s">
        <v>1640</v>
      </c>
      <c r="B529" s="237" t="s">
        <v>2191</v>
      </c>
      <c r="C529" s="574" t="s">
        <v>3097</v>
      </c>
      <c r="D529" s="240" t="s">
        <v>1688</v>
      </c>
      <c r="E529" s="541" t="s">
        <v>559</v>
      </c>
      <c r="F529" s="527">
        <v>65.02</v>
      </c>
      <c r="G529" s="808"/>
      <c r="H529" s="527">
        <f t="shared" si="16"/>
        <v>65.02</v>
      </c>
      <c r="I529" s="830"/>
      <c r="J529" s="811">
        <f t="shared" si="17"/>
        <v>0</v>
      </c>
    </row>
    <row r="530" spans="1:10" ht="13.5" thickBot="1">
      <c r="A530" s="319" t="s">
        <v>1641</v>
      </c>
      <c r="B530" s="441" t="s">
        <v>2191</v>
      </c>
      <c r="C530" s="575" t="s">
        <v>3097</v>
      </c>
      <c r="D530" s="590" t="s">
        <v>1694</v>
      </c>
      <c r="E530" s="591">
        <v>5</v>
      </c>
      <c r="F530" s="531">
        <v>50.05</v>
      </c>
      <c r="G530" s="555">
        <v>1897</v>
      </c>
      <c r="H530" s="531">
        <f t="shared" si="16"/>
        <v>50.05</v>
      </c>
      <c r="I530" s="551">
        <f>F530</f>
        <v>50.05</v>
      </c>
      <c r="J530" s="693">
        <f t="shared" si="17"/>
        <v>130129.99999999999</v>
      </c>
    </row>
    <row r="531" spans="1:10" ht="13.5" thickBot="1">
      <c r="A531" s="319" t="s">
        <v>1643</v>
      </c>
      <c r="B531" s="441" t="s">
        <v>2191</v>
      </c>
      <c r="C531" s="575" t="s">
        <v>3097</v>
      </c>
      <c r="D531" s="590" t="s">
        <v>1696</v>
      </c>
      <c r="E531" s="591">
        <v>6</v>
      </c>
      <c r="F531" s="531">
        <v>46.83</v>
      </c>
      <c r="G531" s="555">
        <v>1897</v>
      </c>
      <c r="H531" s="531">
        <f t="shared" si="16"/>
        <v>46.83</v>
      </c>
      <c r="I531" s="551">
        <f>SUM(H531)</f>
        <v>46.83</v>
      </c>
      <c r="J531" s="693">
        <f t="shared" si="17"/>
        <v>121758</v>
      </c>
    </row>
    <row r="532" spans="1:10" ht="12.75">
      <c r="A532" s="442" t="s">
        <v>1644</v>
      </c>
      <c r="B532" s="235" t="s">
        <v>2191</v>
      </c>
      <c r="C532" s="314" t="s">
        <v>3097</v>
      </c>
      <c r="D532" s="238" t="s">
        <v>1698</v>
      </c>
      <c r="E532" s="540">
        <v>1</v>
      </c>
      <c r="F532" s="526">
        <v>46.46</v>
      </c>
      <c r="G532" s="806">
        <v>1945</v>
      </c>
      <c r="H532" s="526">
        <f t="shared" si="16"/>
        <v>46.46</v>
      </c>
      <c r="I532" s="829">
        <f>SUM(H532:H535)</f>
        <v>170.04</v>
      </c>
      <c r="J532" s="809">
        <f t="shared" si="17"/>
        <v>442104</v>
      </c>
    </row>
    <row r="533" spans="1:10" ht="12.75">
      <c r="A533" s="470" t="s">
        <v>1645</v>
      </c>
      <c r="B533" s="236" t="s">
        <v>2191</v>
      </c>
      <c r="C533" s="469" t="s">
        <v>3097</v>
      </c>
      <c r="D533" s="239" t="s">
        <v>1698</v>
      </c>
      <c r="E533" s="543">
        <v>2</v>
      </c>
      <c r="F533" s="529">
        <v>46.46</v>
      </c>
      <c r="G533" s="807"/>
      <c r="H533" s="529">
        <f t="shared" si="16"/>
        <v>46.46</v>
      </c>
      <c r="I533" s="831"/>
      <c r="J533" s="810">
        <f t="shared" si="17"/>
        <v>0</v>
      </c>
    </row>
    <row r="534" spans="1:10" ht="12.75">
      <c r="A534" s="470" t="s">
        <v>1646</v>
      </c>
      <c r="B534" s="236" t="s">
        <v>2191</v>
      </c>
      <c r="C534" s="469" t="s">
        <v>3097</v>
      </c>
      <c r="D534" s="239" t="s">
        <v>1698</v>
      </c>
      <c r="E534" s="543">
        <v>3</v>
      </c>
      <c r="F534" s="529">
        <v>46.46</v>
      </c>
      <c r="G534" s="807"/>
      <c r="H534" s="529">
        <f t="shared" si="16"/>
        <v>46.46</v>
      </c>
      <c r="I534" s="831"/>
      <c r="J534" s="810">
        <f t="shared" si="17"/>
        <v>0</v>
      </c>
    </row>
    <row r="535" spans="1:10" ht="13.5" thickBot="1">
      <c r="A535" s="446" t="s">
        <v>1649</v>
      </c>
      <c r="B535" s="237" t="s">
        <v>2191</v>
      </c>
      <c r="C535" s="574" t="s">
        <v>3097</v>
      </c>
      <c r="D535" s="240" t="s">
        <v>1698</v>
      </c>
      <c r="E535" s="541">
        <v>5</v>
      </c>
      <c r="F535" s="527">
        <v>30.66</v>
      </c>
      <c r="G535" s="808"/>
      <c r="H535" s="527">
        <f t="shared" si="16"/>
        <v>30.66</v>
      </c>
      <c r="I535" s="830"/>
      <c r="J535" s="811">
        <f t="shared" si="17"/>
        <v>0</v>
      </c>
    </row>
    <row r="536" spans="1:10" ht="12.75">
      <c r="A536" s="442" t="s">
        <v>1651</v>
      </c>
      <c r="B536" s="235" t="s">
        <v>2191</v>
      </c>
      <c r="C536" s="314" t="s">
        <v>3097</v>
      </c>
      <c r="D536" s="238" t="s">
        <v>2183</v>
      </c>
      <c r="E536" s="540">
        <v>3</v>
      </c>
      <c r="F536" s="526">
        <v>46.15</v>
      </c>
      <c r="G536" s="806">
        <v>1945</v>
      </c>
      <c r="H536" s="526">
        <f t="shared" si="16"/>
        <v>46.15</v>
      </c>
      <c r="I536" s="829">
        <f>SUM(H536:H537)</f>
        <v>92.63</v>
      </c>
      <c r="J536" s="809">
        <f t="shared" si="17"/>
        <v>240838</v>
      </c>
    </row>
    <row r="537" spans="1:10" ht="13.5" thickBot="1">
      <c r="A537" s="446" t="s">
        <v>1653</v>
      </c>
      <c r="B537" s="237" t="s">
        <v>2191</v>
      </c>
      <c r="C537" s="574" t="s">
        <v>3097</v>
      </c>
      <c r="D537" s="240" t="s">
        <v>2183</v>
      </c>
      <c r="E537" s="541">
        <v>4</v>
      </c>
      <c r="F537" s="527">
        <v>46.48</v>
      </c>
      <c r="G537" s="808"/>
      <c r="H537" s="527">
        <f t="shared" si="16"/>
        <v>46.48</v>
      </c>
      <c r="I537" s="830"/>
      <c r="J537" s="811">
        <f t="shared" si="17"/>
        <v>0</v>
      </c>
    </row>
    <row r="538" spans="1:10" ht="12.75">
      <c r="A538" s="442" t="s">
        <v>1655</v>
      </c>
      <c r="B538" s="235" t="s">
        <v>2191</v>
      </c>
      <c r="C538" s="314" t="s">
        <v>3097</v>
      </c>
      <c r="D538" s="447" t="s">
        <v>1779</v>
      </c>
      <c r="E538" s="578">
        <v>1</v>
      </c>
      <c r="F538" s="526">
        <v>46.9</v>
      </c>
      <c r="G538" s="806"/>
      <c r="H538" s="526">
        <f t="shared" si="16"/>
        <v>46.9</v>
      </c>
      <c r="I538" s="829">
        <f>SUM(H538:H539)</f>
        <v>93.89</v>
      </c>
      <c r="J538" s="809">
        <f t="shared" si="17"/>
        <v>244114</v>
      </c>
    </row>
    <row r="539" spans="1:10" ht="13.5" thickBot="1">
      <c r="A539" s="446" t="s">
        <v>1657</v>
      </c>
      <c r="B539" s="237" t="s">
        <v>2191</v>
      </c>
      <c r="C539" s="574" t="s">
        <v>3097</v>
      </c>
      <c r="D539" s="553" t="s">
        <v>1779</v>
      </c>
      <c r="E539" s="604">
        <v>4</v>
      </c>
      <c r="F539" s="527">
        <v>46.99</v>
      </c>
      <c r="G539" s="808"/>
      <c r="H539" s="527">
        <f t="shared" si="16"/>
        <v>46.99</v>
      </c>
      <c r="I539" s="830"/>
      <c r="J539" s="811">
        <f t="shared" si="17"/>
        <v>0</v>
      </c>
    </row>
    <row r="540" spans="1:10" ht="13.5" thickBot="1">
      <c r="A540" s="319" t="s">
        <v>1659</v>
      </c>
      <c r="B540" s="441" t="s">
        <v>2191</v>
      </c>
      <c r="C540" s="575" t="s">
        <v>3097</v>
      </c>
      <c r="D540" s="440" t="s">
        <v>1782</v>
      </c>
      <c r="E540" s="545">
        <v>4</v>
      </c>
      <c r="F540" s="531">
        <v>58.46</v>
      </c>
      <c r="G540" s="555">
        <v>1945</v>
      </c>
      <c r="H540" s="531">
        <f t="shared" si="16"/>
        <v>58.46</v>
      </c>
      <c r="I540" s="551">
        <f>SUM(H540)</f>
        <v>58.46</v>
      </c>
      <c r="J540" s="693">
        <f t="shared" si="17"/>
        <v>151996</v>
      </c>
    </row>
    <row r="541" spans="1:10" ht="13.5" thickBot="1">
      <c r="A541" s="319" t="s">
        <v>1661</v>
      </c>
      <c r="B541" s="441" t="s">
        <v>2191</v>
      </c>
      <c r="C541" s="575" t="s">
        <v>3097</v>
      </c>
      <c r="D541" s="440" t="s">
        <v>1784</v>
      </c>
      <c r="E541" s="545">
        <v>2</v>
      </c>
      <c r="F541" s="531">
        <v>46.37</v>
      </c>
      <c r="G541" s="555">
        <v>1945</v>
      </c>
      <c r="H541" s="531">
        <f t="shared" si="16"/>
        <v>46.37</v>
      </c>
      <c r="I541" s="551">
        <f>SUM(H541)</f>
        <v>46.37</v>
      </c>
      <c r="J541" s="693">
        <f t="shared" si="17"/>
        <v>120562</v>
      </c>
    </row>
    <row r="542" spans="1:10" ht="12.75">
      <c r="A542" s="442" t="s">
        <v>1663</v>
      </c>
      <c r="B542" s="235" t="s">
        <v>2191</v>
      </c>
      <c r="C542" s="314" t="s">
        <v>3097</v>
      </c>
      <c r="D542" s="238" t="s">
        <v>1786</v>
      </c>
      <c r="E542" s="540">
        <v>2</v>
      </c>
      <c r="F542" s="526">
        <v>58.46</v>
      </c>
      <c r="G542" s="806">
        <v>1945</v>
      </c>
      <c r="H542" s="526">
        <f t="shared" si="16"/>
        <v>58.46</v>
      </c>
      <c r="I542" s="829">
        <f>SUM(H542:H543)</f>
        <v>116.92</v>
      </c>
      <c r="J542" s="809">
        <f t="shared" si="17"/>
        <v>303992</v>
      </c>
    </row>
    <row r="543" spans="1:10" ht="13.5" thickBot="1">
      <c r="A543" s="446" t="s">
        <v>1665</v>
      </c>
      <c r="B543" s="237" t="s">
        <v>2191</v>
      </c>
      <c r="C543" s="574" t="s">
        <v>3097</v>
      </c>
      <c r="D543" s="240" t="s">
        <v>1786</v>
      </c>
      <c r="E543" s="541">
        <v>4</v>
      </c>
      <c r="F543" s="527">
        <v>58.46</v>
      </c>
      <c r="G543" s="808"/>
      <c r="H543" s="527">
        <f t="shared" si="16"/>
        <v>58.46</v>
      </c>
      <c r="I543" s="830"/>
      <c r="J543" s="811">
        <f t="shared" si="17"/>
        <v>0</v>
      </c>
    </row>
    <row r="544" spans="1:10" ht="12.75">
      <c r="A544" s="442" t="s">
        <v>1667</v>
      </c>
      <c r="B544" s="235" t="s">
        <v>2191</v>
      </c>
      <c r="C544" s="314" t="s">
        <v>3097</v>
      </c>
      <c r="D544" s="238" t="s">
        <v>1789</v>
      </c>
      <c r="E544" s="540">
        <v>4</v>
      </c>
      <c r="F544" s="526">
        <v>57.95</v>
      </c>
      <c r="G544" s="806">
        <v>1813</v>
      </c>
      <c r="H544" s="526">
        <f t="shared" si="16"/>
        <v>57.95</v>
      </c>
      <c r="I544" s="829">
        <f>SUM(H544:H546)</f>
        <v>200.05</v>
      </c>
      <c r="J544" s="809">
        <f t="shared" si="17"/>
        <v>520130.00000000006</v>
      </c>
    </row>
    <row r="545" spans="1:10" ht="12.75">
      <c r="A545" s="470" t="s">
        <v>1669</v>
      </c>
      <c r="B545" s="236" t="s">
        <v>2191</v>
      </c>
      <c r="C545" s="469" t="s">
        <v>3097</v>
      </c>
      <c r="D545" s="239" t="s">
        <v>1789</v>
      </c>
      <c r="E545" s="543">
        <v>5</v>
      </c>
      <c r="F545" s="529">
        <v>81.83</v>
      </c>
      <c r="G545" s="807"/>
      <c r="H545" s="529">
        <f t="shared" si="16"/>
        <v>81.83</v>
      </c>
      <c r="I545" s="831"/>
      <c r="J545" s="810">
        <f t="shared" si="17"/>
        <v>0</v>
      </c>
    </row>
    <row r="546" spans="1:10" ht="13.5" thickBot="1">
      <c r="A546" s="446" t="s">
        <v>1671</v>
      </c>
      <c r="B546" s="237" t="s">
        <v>2191</v>
      </c>
      <c r="C546" s="574" t="s">
        <v>3097</v>
      </c>
      <c r="D546" s="240" t="s">
        <v>1789</v>
      </c>
      <c r="E546" s="541">
        <v>7</v>
      </c>
      <c r="F546" s="527">
        <v>60.27</v>
      </c>
      <c r="G546" s="808"/>
      <c r="H546" s="527">
        <f t="shared" si="16"/>
        <v>60.27</v>
      </c>
      <c r="I546" s="830"/>
      <c r="J546" s="811">
        <f t="shared" si="17"/>
        <v>0</v>
      </c>
    </row>
    <row r="547" spans="1:10" ht="13.5" thickBot="1">
      <c r="A547" s="319" t="s">
        <v>1673</v>
      </c>
      <c r="B547" s="441" t="s">
        <v>2191</v>
      </c>
      <c r="C547" s="575" t="s">
        <v>3097</v>
      </c>
      <c r="D547" s="440" t="s">
        <v>1793</v>
      </c>
      <c r="E547" s="545">
        <v>1</v>
      </c>
      <c r="F547" s="531">
        <v>118.82</v>
      </c>
      <c r="G547" s="555">
        <v>1911</v>
      </c>
      <c r="H547" s="531">
        <f t="shared" si="16"/>
        <v>118.82</v>
      </c>
      <c r="I547" s="551">
        <f>SUM(H547:H547)</f>
        <v>118.82</v>
      </c>
      <c r="J547" s="693">
        <f t="shared" si="17"/>
        <v>308932</v>
      </c>
    </row>
    <row r="548" spans="1:10" ht="12.75">
      <c r="A548" s="442" t="s">
        <v>1674</v>
      </c>
      <c r="B548" s="235" t="s">
        <v>2191</v>
      </c>
      <c r="C548" s="314" t="s">
        <v>3097</v>
      </c>
      <c r="D548" s="238" t="s">
        <v>1796</v>
      </c>
      <c r="E548" s="540">
        <v>1</v>
      </c>
      <c r="F548" s="526">
        <v>85.06</v>
      </c>
      <c r="G548" s="806">
        <v>1958</v>
      </c>
      <c r="H548" s="526">
        <f t="shared" si="16"/>
        <v>85.06</v>
      </c>
      <c r="I548" s="829">
        <f>SUM(H548:H550)</f>
        <v>175.07999999999998</v>
      </c>
      <c r="J548" s="809">
        <f t="shared" si="17"/>
        <v>455207.99999999994</v>
      </c>
    </row>
    <row r="549" spans="1:10" ht="12.75">
      <c r="A549" s="470" t="s">
        <v>1676</v>
      </c>
      <c r="B549" s="236" t="s">
        <v>2191</v>
      </c>
      <c r="C549" s="469" t="s">
        <v>3097</v>
      </c>
      <c r="D549" s="239" t="s">
        <v>1796</v>
      </c>
      <c r="E549" s="543">
        <v>12</v>
      </c>
      <c r="F549" s="529">
        <v>70.89</v>
      </c>
      <c r="G549" s="807"/>
      <c r="H549" s="529">
        <f t="shared" si="16"/>
        <v>70.89</v>
      </c>
      <c r="I549" s="831"/>
      <c r="J549" s="810">
        <f t="shared" si="17"/>
        <v>0</v>
      </c>
    </row>
    <row r="550" spans="1:10" ht="13.5" thickBot="1">
      <c r="A550" s="446" t="s">
        <v>1677</v>
      </c>
      <c r="B550" s="237" t="s">
        <v>2191</v>
      </c>
      <c r="C550" s="574" t="s">
        <v>3097</v>
      </c>
      <c r="D550" s="240" t="s">
        <v>1796</v>
      </c>
      <c r="E550" s="541">
        <v>2</v>
      </c>
      <c r="F550" s="527">
        <v>19.13</v>
      </c>
      <c r="G550" s="808"/>
      <c r="H550" s="527">
        <f t="shared" si="16"/>
        <v>19.13</v>
      </c>
      <c r="I550" s="830"/>
      <c r="J550" s="811">
        <f t="shared" si="17"/>
        <v>0</v>
      </c>
    </row>
    <row r="551" spans="1:10" ht="13.5" thickBot="1">
      <c r="A551" s="319" t="s">
        <v>1678</v>
      </c>
      <c r="B551" s="441" t="s">
        <v>2191</v>
      </c>
      <c r="C551" s="575" t="s">
        <v>3097</v>
      </c>
      <c r="D551" s="440" t="s">
        <v>1800</v>
      </c>
      <c r="E551" s="545">
        <v>1</v>
      </c>
      <c r="F551" s="531">
        <v>85.88</v>
      </c>
      <c r="G551" s="555">
        <v>1908</v>
      </c>
      <c r="H551" s="531">
        <f t="shared" si="16"/>
        <v>85.88</v>
      </c>
      <c r="I551" s="551">
        <f>SUM(H551:H551)</f>
        <v>85.88</v>
      </c>
      <c r="J551" s="693">
        <f t="shared" si="17"/>
        <v>223288</v>
      </c>
    </row>
    <row r="552" spans="1:10" ht="12.75">
      <c r="A552" s="442" t="s">
        <v>1680</v>
      </c>
      <c r="B552" s="235" t="s">
        <v>2191</v>
      </c>
      <c r="C552" s="314" t="s">
        <v>3097</v>
      </c>
      <c r="D552" s="238" t="s">
        <v>1803</v>
      </c>
      <c r="E552" s="540">
        <v>7</v>
      </c>
      <c r="F552" s="526">
        <v>40.51</v>
      </c>
      <c r="G552" s="806">
        <v>1927</v>
      </c>
      <c r="H552" s="526">
        <f aca="true" t="shared" si="18" ref="H552:H615">F552</f>
        <v>40.51</v>
      </c>
      <c r="I552" s="829">
        <f>SUM(H552:H553)</f>
        <v>67.08</v>
      </c>
      <c r="J552" s="809">
        <f t="shared" si="17"/>
        <v>174408</v>
      </c>
    </row>
    <row r="553" spans="1:10" ht="13.5" thickBot="1">
      <c r="A553" s="446" t="s">
        <v>1681</v>
      </c>
      <c r="B553" s="237" t="s">
        <v>2191</v>
      </c>
      <c r="C553" s="574" t="s">
        <v>3097</v>
      </c>
      <c r="D553" s="553" t="s">
        <v>1803</v>
      </c>
      <c r="E553" s="604">
        <v>8</v>
      </c>
      <c r="F553" s="527">
        <v>26.57</v>
      </c>
      <c r="G553" s="808"/>
      <c r="H553" s="527">
        <f t="shared" si="18"/>
        <v>26.57</v>
      </c>
      <c r="I553" s="830"/>
      <c r="J553" s="811">
        <f t="shared" si="17"/>
        <v>0</v>
      </c>
    </row>
    <row r="554" spans="1:10" ht="12.75">
      <c r="A554" s="442" t="s">
        <v>1682</v>
      </c>
      <c r="B554" s="235" t="s">
        <v>2191</v>
      </c>
      <c r="C554" s="314" t="s">
        <v>3097</v>
      </c>
      <c r="D554" s="447" t="s">
        <v>1806</v>
      </c>
      <c r="E554" s="578">
        <v>3</v>
      </c>
      <c r="F554" s="526">
        <v>47.74</v>
      </c>
      <c r="G554" s="806">
        <v>1927</v>
      </c>
      <c r="H554" s="526">
        <f t="shared" si="18"/>
        <v>47.74</v>
      </c>
      <c r="I554" s="829">
        <f>SUM(H554:H555)</f>
        <v>72.04</v>
      </c>
      <c r="J554" s="809">
        <f t="shared" si="17"/>
        <v>187304.00000000003</v>
      </c>
    </row>
    <row r="555" spans="1:10" ht="13.5" thickBot="1">
      <c r="A555" s="446" t="s">
        <v>1683</v>
      </c>
      <c r="B555" s="237" t="s">
        <v>2191</v>
      </c>
      <c r="C555" s="574" t="s">
        <v>3097</v>
      </c>
      <c r="D555" s="553" t="s">
        <v>1806</v>
      </c>
      <c r="E555" s="604">
        <v>5</v>
      </c>
      <c r="F555" s="527">
        <v>24.3</v>
      </c>
      <c r="G555" s="808"/>
      <c r="H555" s="527">
        <f t="shared" si="18"/>
        <v>24.3</v>
      </c>
      <c r="I555" s="830"/>
      <c r="J555" s="811">
        <f t="shared" si="17"/>
        <v>0</v>
      </c>
    </row>
    <row r="556" spans="1:10" ht="13.5" thickBot="1">
      <c r="A556" s="319" t="s">
        <v>1684</v>
      </c>
      <c r="B556" s="441" t="s">
        <v>2191</v>
      </c>
      <c r="C556" s="575" t="s">
        <v>3097</v>
      </c>
      <c r="D556" s="590" t="s">
        <v>1809</v>
      </c>
      <c r="E556" s="591">
        <v>5</v>
      </c>
      <c r="F556" s="531">
        <v>24.3</v>
      </c>
      <c r="G556" s="555">
        <v>1927</v>
      </c>
      <c r="H556" s="531">
        <f t="shared" si="18"/>
        <v>24.3</v>
      </c>
      <c r="I556" s="551">
        <f>SUM(H556)</f>
        <v>24.3</v>
      </c>
      <c r="J556" s="693">
        <f t="shared" si="17"/>
        <v>63180</v>
      </c>
    </row>
    <row r="557" spans="1:10" ht="12.75">
      <c r="A557" s="442" t="s">
        <v>1687</v>
      </c>
      <c r="B557" s="235" t="s">
        <v>2191</v>
      </c>
      <c r="C557" s="314" t="s">
        <v>3097</v>
      </c>
      <c r="D557" s="447" t="s">
        <v>1811</v>
      </c>
      <c r="E557" s="578">
        <v>2</v>
      </c>
      <c r="F557" s="526">
        <v>47.74</v>
      </c>
      <c r="G557" s="806">
        <v>1927</v>
      </c>
      <c r="H557" s="526">
        <f t="shared" si="18"/>
        <v>47.74</v>
      </c>
      <c r="I557" s="829">
        <f>SUM(H557:H558)</f>
        <v>95.48</v>
      </c>
      <c r="J557" s="809">
        <f t="shared" si="17"/>
        <v>248248</v>
      </c>
    </row>
    <row r="558" spans="1:10" ht="13.5" thickBot="1">
      <c r="A558" s="446" t="s">
        <v>1689</v>
      </c>
      <c r="B558" s="237" t="s">
        <v>2191</v>
      </c>
      <c r="C558" s="574" t="s">
        <v>3097</v>
      </c>
      <c r="D558" s="553" t="s">
        <v>1811</v>
      </c>
      <c r="E558" s="604">
        <v>3</v>
      </c>
      <c r="F558" s="527">
        <v>47.74</v>
      </c>
      <c r="G558" s="808"/>
      <c r="H558" s="527">
        <f t="shared" si="18"/>
        <v>47.74</v>
      </c>
      <c r="I558" s="830"/>
      <c r="J558" s="811">
        <f t="shared" si="17"/>
        <v>0</v>
      </c>
    </row>
    <row r="559" spans="1:10" ht="12.75">
      <c r="A559" s="442" t="s">
        <v>1690</v>
      </c>
      <c r="B559" s="235" t="s">
        <v>2191</v>
      </c>
      <c r="C559" s="314" t="s">
        <v>3097</v>
      </c>
      <c r="D559" s="588" t="s">
        <v>1814</v>
      </c>
      <c r="E559" s="589">
        <v>2</v>
      </c>
      <c r="F559" s="526">
        <v>47.74</v>
      </c>
      <c r="G559" s="806">
        <v>1927</v>
      </c>
      <c r="H559" s="526">
        <f t="shared" si="18"/>
        <v>47.74</v>
      </c>
      <c r="I559" s="829">
        <f>SUM(H559:H560)</f>
        <v>72.04</v>
      </c>
      <c r="J559" s="809">
        <f t="shared" si="17"/>
        <v>187304.00000000003</v>
      </c>
    </row>
    <row r="560" spans="1:10" ht="13.5" thickBot="1">
      <c r="A560" s="446" t="s">
        <v>1691</v>
      </c>
      <c r="B560" s="237" t="s">
        <v>2191</v>
      </c>
      <c r="C560" s="574" t="s">
        <v>3097</v>
      </c>
      <c r="D560" s="553" t="s">
        <v>1814</v>
      </c>
      <c r="E560" s="604">
        <v>5</v>
      </c>
      <c r="F560" s="527">
        <v>24.3</v>
      </c>
      <c r="G560" s="808"/>
      <c r="H560" s="527">
        <f t="shared" si="18"/>
        <v>24.3</v>
      </c>
      <c r="I560" s="830"/>
      <c r="J560" s="811">
        <f t="shared" si="17"/>
        <v>0</v>
      </c>
    </row>
    <row r="561" spans="1:10" ht="13.5" thickBot="1">
      <c r="A561" s="319" t="s">
        <v>1692</v>
      </c>
      <c r="B561" s="441" t="s">
        <v>2191</v>
      </c>
      <c r="C561" s="575" t="s">
        <v>3097</v>
      </c>
      <c r="D561" s="590" t="s">
        <v>1819</v>
      </c>
      <c r="E561" s="591">
        <v>7</v>
      </c>
      <c r="F561" s="531">
        <v>42.49</v>
      </c>
      <c r="G561" s="555">
        <v>1956</v>
      </c>
      <c r="H561" s="531">
        <f t="shared" si="18"/>
        <v>42.49</v>
      </c>
      <c r="I561" s="551">
        <f>SUM(H561)</f>
        <v>42.49</v>
      </c>
      <c r="J561" s="693">
        <f t="shared" si="17"/>
        <v>110474</v>
      </c>
    </row>
    <row r="562" spans="1:10" ht="12.75">
      <c r="A562" s="442" t="s">
        <v>1693</v>
      </c>
      <c r="B562" s="235" t="s">
        <v>2191</v>
      </c>
      <c r="C562" s="314" t="s">
        <v>3097</v>
      </c>
      <c r="D562" s="238" t="s">
        <v>1821</v>
      </c>
      <c r="E562" s="540">
        <v>1</v>
      </c>
      <c r="F562" s="526">
        <v>58.49</v>
      </c>
      <c r="G562" s="806">
        <v>1899</v>
      </c>
      <c r="H562" s="526">
        <f t="shared" si="18"/>
        <v>58.49</v>
      </c>
      <c r="I562" s="833">
        <f>SUM(H562:H569)</f>
        <v>403.22</v>
      </c>
      <c r="J562" s="814">
        <f t="shared" si="17"/>
        <v>1048372.0000000001</v>
      </c>
    </row>
    <row r="563" spans="1:10" ht="12.75">
      <c r="A563" s="470" t="s">
        <v>1695</v>
      </c>
      <c r="B563" s="236" t="s">
        <v>2191</v>
      </c>
      <c r="C563" s="469" t="s">
        <v>3097</v>
      </c>
      <c r="D563" s="239" t="s">
        <v>1821</v>
      </c>
      <c r="E563" s="543">
        <v>2</v>
      </c>
      <c r="F563" s="529">
        <v>71.07</v>
      </c>
      <c r="G563" s="807"/>
      <c r="H563" s="529">
        <f t="shared" si="18"/>
        <v>71.07</v>
      </c>
      <c r="I563" s="836"/>
      <c r="J563" s="821">
        <f t="shared" si="17"/>
        <v>0</v>
      </c>
    </row>
    <row r="564" spans="1:10" ht="12.75">
      <c r="A564" s="470" t="s">
        <v>1697</v>
      </c>
      <c r="B564" s="236" t="s">
        <v>2191</v>
      </c>
      <c r="C564" s="469" t="s">
        <v>3097</v>
      </c>
      <c r="D564" s="239" t="s">
        <v>1821</v>
      </c>
      <c r="E564" s="543">
        <v>4</v>
      </c>
      <c r="F564" s="529">
        <v>69.06</v>
      </c>
      <c r="G564" s="807"/>
      <c r="H564" s="529">
        <f t="shared" si="18"/>
        <v>69.06</v>
      </c>
      <c r="I564" s="836"/>
      <c r="J564" s="821">
        <f t="shared" si="17"/>
        <v>0</v>
      </c>
    </row>
    <row r="565" spans="1:10" ht="12.75">
      <c r="A565" s="470" t="s">
        <v>1699</v>
      </c>
      <c r="B565" s="236" t="s">
        <v>2191</v>
      </c>
      <c r="C565" s="469" t="s">
        <v>3097</v>
      </c>
      <c r="D565" s="239" t="s">
        <v>1821</v>
      </c>
      <c r="E565" s="543">
        <v>5</v>
      </c>
      <c r="F565" s="529">
        <v>73.17</v>
      </c>
      <c r="G565" s="807"/>
      <c r="H565" s="529">
        <f t="shared" si="18"/>
        <v>73.17</v>
      </c>
      <c r="I565" s="836"/>
      <c r="J565" s="821">
        <f t="shared" si="17"/>
        <v>0</v>
      </c>
    </row>
    <row r="566" spans="1:10" ht="12.75">
      <c r="A566" s="470" t="s">
        <v>1700</v>
      </c>
      <c r="B566" s="236" t="s">
        <v>2191</v>
      </c>
      <c r="C566" s="469" t="s">
        <v>3097</v>
      </c>
      <c r="D566" s="239" t="s">
        <v>1821</v>
      </c>
      <c r="E566" s="543">
        <v>5</v>
      </c>
      <c r="F566" s="529">
        <v>34.35</v>
      </c>
      <c r="G566" s="807"/>
      <c r="H566" s="529">
        <f t="shared" si="18"/>
        <v>34.35</v>
      </c>
      <c r="I566" s="836"/>
      <c r="J566" s="821">
        <f t="shared" si="17"/>
        <v>0</v>
      </c>
    </row>
    <row r="567" spans="1:10" ht="12.75">
      <c r="A567" s="470" t="s">
        <v>1701</v>
      </c>
      <c r="B567" s="236" t="s">
        <v>2191</v>
      </c>
      <c r="C567" s="469" t="s">
        <v>3097</v>
      </c>
      <c r="D567" s="239" t="s">
        <v>1821</v>
      </c>
      <c r="E567" s="543">
        <v>7</v>
      </c>
      <c r="F567" s="529">
        <v>38.38</v>
      </c>
      <c r="G567" s="807"/>
      <c r="H567" s="529">
        <f t="shared" si="18"/>
        <v>38.38</v>
      </c>
      <c r="I567" s="836"/>
      <c r="J567" s="821">
        <f t="shared" si="17"/>
        <v>0</v>
      </c>
    </row>
    <row r="568" spans="1:10" ht="12.75">
      <c r="A568" s="470" t="s">
        <v>3408</v>
      </c>
      <c r="B568" s="236" t="s">
        <v>2191</v>
      </c>
      <c r="C568" s="469" t="s">
        <v>3097</v>
      </c>
      <c r="D568" s="239" t="s">
        <v>1821</v>
      </c>
      <c r="E568" s="543">
        <v>8</v>
      </c>
      <c r="F568" s="529">
        <v>36</v>
      </c>
      <c r="G568" s="807"/>
      <c r="H568" s="529">
        <f t="shared" si="18"/>
        <v>36</v>
      </c>
      <c r="I568" s="836"/>
      <c r="J568" s="821">
        <f t="shared" si="17"/>
        <v>0</v>
      </c>
    </row>
    <row r="569" spans="1:10" ht="13.5" thickBot="1">
      <c r="A569" s="446" t="s">
        <v>2184</v>
      </c>
      <c r="B569" s="237" t="s">
        <v>2196</v>
      </c>
      <c r="C569" s="237" t="s">
        <v>2197</v>
      </c>
      <c r="D569" s="240" t="s">
        <v>1821</v>
      </c>
      <c r="E569" s="541"/>
      <c r="F569" s="527">
        <v>22.7</v>
      </c>
      <c r="G569" s="808"/>
      <c r="H569" s="527">
        <f t="shared" si="18"/>
        <v>22.7</v>
      </c>
      <c r="I569" s="834"/>
      <c r="J569" s="815">
        <f t="shared" si="17"/>
        <v>0</v>
      </c>
    </row>
    <row r="570" spans="1:10" ht="12.75">
      <c r="A570" s="442" t="s">
        <v>1778</v>
      </c>
      <c r="B570" s="235" t="s">
        <v>2191</v>
      </c>
      <c r="C570" s="314" t="s">
        <v>3097</v>
      </c>
      <c r="D570" s="238" t="s">
        <v>1830</v>
      </c>
      <c r="E570" s="540">
        <v>3</v>
      </c>
      <c r="F570" s="526">
        <v>110.57</v>
      </c>
      <c r="G570" s="806">
        <v>1899</v>
      </c>
      <c r="H570" s="526">
        <f t="shared" si="18"/>
        <v>110.57</v>
      </c>
      <c r="I570" s="833">
        <f>SUM(H570:H572)</f>
        <v>239.92000000000002</v>
      </c>
      <c r="J570" s="814">
        <f t="shared" si="17"/>
        <v>623792</v>
      </c>
    </row>
    <row r="571" spans="1:10" ht="12.75">
      <c r="A571" s="470" t="s">
        <v>1780</v>
      </c>
      <c r="B571" s="236" t="s">
        <v>2191</v>
      </c>
      <c r="C571" s="469" t="s">
        <v>3097</v>
      </c>
      <c r="D571" s="239" t="s">
        <v>1830</v>
      </c>
      <c r="E571" s="543">
        <v>7</v>
      </c>
      <c r="F571" s="529">
        <v>105.05</v>
      </c>
      <c r="G571" s="807"/>
      <c r="H571" s="529">
        <f t="shared" si="18"/>
        <v>105.05</v>
      </c>
      <c r="I571" s="836"/>
      <c r="J571" s="821">
        <f t="shared" si="17"/>
        <v>0</v>
      </c>
    </row>
    <row r="572" spans="1:10" ht="13.5" thickBot="1">
      <c r="A572" s="446" t="s">
        <v>1781</v>
      </c>
      <c r="B572" s="237" t="s">
        <v>2196</v>
      </c>
      <c r="C572" s="237" t="s">
        <v>2197</v>
      </c>
      <c r="D572" s="240" t="s">
        <v>1830</v>
      </c>
      <c r="E572" s="541"/>
      <c r="F572" s="527">
        <v>24.3</v>
      </c>
      <c r="G572" s="808"/>
      <c r="H572" s="527">
        <f t="shared" si="18"/>
        <v>24.3</v>
      </c>
      <c r="I572" s="834"/>
      <c r="J572" s="815">
        <f t="shared" si="17"/>
        <v>0</v>
      </c>
    </row>
    <row r="573" spans="1:10" ht="12.75">
      <c r="A573" s="442" t="s">
        <v>1783</v>
      </c>
      <c r="B573" s="235" t="s">
        <v>2191</v>
      </c>
      <c r="C573" s="314" t="s">
        <v>3097</v>
      </c>
      <c r="D573" s="238" t="s">
        <v>1834</v>
      </c>
      <c r="E573" s="540">
        <v>1</v>
      </c>
      <c r="F573" s="526">
        <v>83.95</v>
      </c>
      <c r="G573" s="806">
        <v>1901</v>
      </c>
      <c r="H573" s="526">
        <f t="shared" si="18"/>
        <v>83.95</v>
      </c>
      <c r="I573" s="829">
        <f>SUM(H573:H576)</f>
        <v>202.84</v>
      </c>
      <c r="J573" s="809">
        <f t="shared" si="17"/>
        <v>527384</v>
      </c>
    </row>
    <row r="574" spans="1:10" ht="12.75">
      <c r="A574" s="470" t="s">
        <v>1785</v>
      </c>
      <c r="B574" s="236" t="s">
        <v>2191</v>
      </c>
      <c r="C574" s="469" t="s">
        <v>3097</v>
      </c>
      <c r="D574" s="239" t="s">
        <v>1834</v>
      </c>
      <c r="E574" s="543">
        <v>4</v>
      </c>
      <c r="F574" s="529">
        <v>34.09</v>
      </c>
      <c r="G574" s="807"/>
      <c r="H574" s="529">
        <f t="shared" si="18"/>
        <v>34.09</v>
      </c>
      <c r="I574" s="831"/>
      <c r="J574" s="810">
        <f t="shared" si="17"/>
        <v>0</v>
      </c>
    </row>
    <row r="575" spans="1:10" ht="12.75">
      <c r="A575" s="470" t="s">
        <v>1787</v>
      </c>
      <c r="B575" s="236" t="s">
        <v>2191</v>
      </c>
      <c r="C575" s="469" t="s">
        <v>3097</v>
      </c>
      <c r="D575" s="239" t="s">
        <v>1834</v>
      </c>
      <c r="E575" s="543">
        <v>4</v>
      </c>
      <c r="F575" s="529">
        <v>60.3</v>
      </c>
      <c r="G575" s="807"/>
      <c r="H575" s="529">
        <f t="shared" si="18"/>
        <v>60.3</v>
      </c>
      <c r="I575" s="831"/>
      <c r="J575" s="810">
        <f t="shared" si="17"/>
        <v>0</v>
      </c>
    </row>
    <row r="576" spans="1:10" ht="13.5" thickBot="1">
      <c r="A576" s="446" t="s">
        <v>1788</v>
      </c>
      <c r="B576" s="237" t="s">
        <v>2191</v>
      </c>
      <c r="C576" s="574" t="s">
        <v>3097</v>
      </c>
      <c r="D576" s="240" t="s">
        <v>1834</v>
      </c>
      <c r="E576" s="541">
        <v>7</v>
      </c>
      <c r="F576" s="527">
        <v>24.5</v>
      </c>
      <c r="G576" s="808"/>
      <c r="H576" s="527">
        <f t="shared" si="18"/>
        <v>24.5</v>
      </c>
      <c r="I576" s="830"/>
      <c r="J576" s="811">
        <f t="shared" si="17"/>
        <v>0</v>
      </c>
    </row>
    <row r="577" spans="1:10" ht="13.5" thickBot="1">
      <c r="A577" s="319" t="s">
        <v>1790</v>
      </c>
      <c r="B577" s="441" t="s">
        <v>2191</v>
      </c>
      <c r="C577" s="575" t="s">
        <v>3097</v>
      </c>
      <c r="D577" s="440" t="s">
        <v>1839</v>
      </c>
      <c r="E577" s="545">
        <v>8</v>
      </c>
      <c r="F577" s="531">
        <v>58.33</v>
      </c>
      <c r="G577" s="555">
        <v>1899</v>
      </c>
      <c r="H577" s="531">
        <f t="shared" si="18"/>
        <v>58.33</v>
      </c>
      <c r="I577" s="551">
        <f>SUM(H577)</f>
        <v>58.33</v>
      </c>
      <c r="J577" s="693">
        <f t="shared" si="17"/>
        <v>151658</v>
      </c>
    </row>
    <row r="578" spans="1:10" ht="12.75">
      <c r="A578" s="442" t="s">
        <v>1791</v>
      </c>
      <c r="B578" s="235" t="s">
        <v>2191</v>
      </c>
      <c r="C578" s="314" t="s">
        <v>3097</v>
      </c>
      <c r="D578" s="238" t="s">
        <v>1841</v>
      </c>
      <c r="E578" s="540">
        <v>1</v>
      </c>
      <c r="F578" s="526">
        <v>36.38</v>
      </c>
      <c r="G578" s="806">
        <v>1899</v>
      </c>
      <c r="H578" s="526">
        <f t="shared" si="18"/>
        <v>36.38</v>
      </c>
      <c r="I578" s="829">
        <f>SUM(H578:H580)</f>
        <v>127.25</v>
      </c>
      <c r="J578" s="809">
        <f t="shared" si="17"/>
        <v>330850</v>
      </c>
    </row>
    <row r="579" spans="1:10" ht="12.75">
      <c r="A579" s="470" t="s">
        <v>1792</v>
      </c>
      <c r="B579" s="236" t="s">
        <v>2191</v>
      </c>
      <c r="C579" s="469" t="s">
        <v>3097</v>
      </c>
      <c r="D579" s="239" t="s">
        <v>1841</v>
      </c>
      <c r="E579" s="543">
        <v>11</v>
      </c>
      <c r="F579" s="529">
        <v>57.12</v>
      </c>
      <c r="G579" s="807"/>
      <c r="H579" s="529">
        <f t="shared" si="18"/>
        <v>57.12</v>
      </c>
      <c r="I579" s="831"/>
      <c r="J579" s="810">
        <f t="shared" si="17"/>
        <v>0</v>
      </c>
    </row>
    <row r="580" spans="1:10" ht="13.5" thickBot="1">
      <c r="A580" s="446" t="s">
        <v>1794</v>
      </c>
      <c r="B580" s="237" t="s">
        <v>2191</v>
      </c>
      <c r="C580" s="574" t="s">
        <v>3097</v>
      </c>
      <c r="D580" s="240" t="s">
        <v>1841</v>
      </c>
      <c r="E580" s="541">
        <v>3</v>
      </c>
      <c r="F580" s="527">
        <v>33.75</v>
      </c>
      <c r="G580" s="808"/>
      <c r="H580" s="527">
        <f t="shared" si="18"/>
        <v>33.75</v>
      </c>
      <c r="I580" s="830"/>
      <c r="J580" s="811">
        <f t="shared" si="17"/>
        <v>0</v>
      </c>
    </row>
    <row r="581" spans="1:10" ht="12.75">
      <c r="A581" s="442" t="s">
        <v>1795</v>
      </c>
      <c r="B581" s="235" t="s">
        <v>2191</v>
      </c>
      <c r="C581" s="314" t="s">
        <v>3097</v>
      </c>
      <c r="D581" s="238" t="s">
        <v>1845</v>
      </c>
      <c r="E581" s="540">
        <v>5</v>
      </c>
      <c r="F581" s="526">
        <v>70.89</v>
      </c>
      <c r="G581" s="558"/>
      <c r="H581" s="526">
        <f t="shared" si="18"/>
        <v>70.89</v>
      </c>
      <c r="I581" s="829">
        <f>SUM(H581:H583)</f>
        <v>175.57000000000002</v>
      </c>
      <c r="J581" s="809">
        <f t="shared" si="17"/>
        <v>456482.00000000006</v>
      </c>
    </row>
    <row r="582" spans="1:10" ht="12.75">
      <c r="A582" s="470" t="s">
        <v>1797</v>
      </c>
      <c r="B582" s="236" t="s">
        <v>2191</v>
      </c>
      <c r="C582" s="469" t="s">
        <v>3097</v>
      </c>
      <c r="D582" s="239" t="s">
        <v>1845</v>
      </c>
      <c r="E582" s="543">
        <v>8</v>
      </c>
      <c r="F582" s="529">
        <v>71.16</v>
      </c>
      <c r="G582" s="560"/>
      <c r="H582" s="529">
        <f t="shared" si="18"/>
        <v>71.16</v>
      </c>
      <c r="I582" s="831"/>
      <c r="J582" s="810">
        <f aca="true" t="shared" si="19" ref="J582:J645">I582*2600</f>
        <v>0</v>
      </c>
    </row>
    <row r="583" spans="1:10" ht="13.5" thickBot="1">
      <c r="A583" s="446" t="s">
        <v>1798</v>
      </c>
      <c r="B583" s="237" t="s">
        <v>2191</v>
      </c>
      <c r="C583" s="574" t="s">
        <v>3097</v>
      </c>
      <c r="D583" s="240" t="s">
        <v>1845</v>
      </c>
      <c r="E583" s="541">
        <v>9</v>
      </c>
      <c r="F583" s="527">
        <v>33.52</v>
      </c>
      <c r="G583" s="559"/>
      <c r="H583" s="527">
        <f t="shared" si="18"/>
        <v>33.52</v>
      </c>
      <c r="I583" s="830"/>
      <c r="J583" s="811">
        <f t="shared" si="19"/>
        <v>0</v>
      </c>
    </row>
    <row r="584" spans="1:10" ht="12.75">
      <c r="A584" s="442" t="s">
        <v>1799</v>
      </c>
      <c r="B584" s="235" t="s">
        <v>2191</v>
      </c>
      <c r="C584" s="314" t="s">
        <v>3097</v>
      </c>
      <c r="D584" s="238" t="s">
        <v>1850</v>
      </c>
      <c r="E584" s="540" t="s">
        <v>1204</v>
      </c>
      <c r="F584" s="526">
        <v>55.87</v>
      </c>
      <c r="G584" s="806">
        <v>1861</v>
      </c>
      <c r="H584" s="526">
        <f t="shared" si="18"/>
        <v>55.87</v>
      </c>
      <c r="I584" s="829">
        <f>SUM(H584:H586)</f>
        <v>157.39999999999998</v>
      </c>
      <c r="J584" s="809">
        <f t="shared" si="19"/>
        <v>409239.99999999994</v>
      </c>
    </row>
    <row r="585" spans="1:10" ht="12.75">
      <c r="A585" s="470" t="s">
        <v>1801</v>
      </c>
      <c r="B585" s="236" t="s">
        <v>2191</v>
      </c>
      <c r="C585" s="469" t="s">
        <v>3097</v>
      </c>
      <c r="D585" s="239" t="s">
        <v>1850</v>
      </c>
      <c r="E585" s="543" t="s">
        <v>1852</v>
      </c>
      <c r="F585" s="529">
        <v>55.87</v>
      </c>
      <c r="G585" s="807"/>
      <c r="H585" s="529">
        <f t="shared" si="18"/>
        <v>55.87</v>
      </c>
      <c r="I585" s="831"/>
      <c r="J585" s="810">
        <f t="shared" si="19"/>
        <v>0</v>
      </c>
    </row>
    <row r="586" spans="1:10" ht="13.5" thickBot="1">
      <c r="A586" s="446" t="s">
        <v>1802</v>
      </c>
      <c r="B586" s="237" t="s">
        <v>2191</v>
      </c>
      <c r="C586" s="574" t="s">
        <v>3097</v>
      </c>
      <c r="D586" s="240" t="s">
        <v>1850</v>
      </c>
      <c r="E586" s="541" t="s">
        <v>1854</v>
      </c>
      <c r="F586" s="527">
        <v>45.66</v>
      </c>
      <c r="G586" s="808"/>
      <c r="H586" s="527">
        <f t="shared" si="18"/>
        <v>45.66</v>
      </c>
      <c r="I586" s="830"/>
      <c r="J586" s="811">
        <f t="shared" si="19"/>
        <v>0</v>
      </c>
    </row>
    <row r="587" spans="1:10" ht="12.75">
      <c r="A587" s="442" t="s">
        <v>1804</v>
      </c>
      <c r="B587" s="235" t="s">
        <v>2191</v>
      </c>
      <c r="C587" s="314" t="s">
        <v>3097</v>
      </c>
      <c r="D587" s="238" t="s">
        <v>1856</v>
      </c>
      <c r="E587" s="540" t="s">
        <v>1857</v>
      </c>
      <c r="F587" s="526">
        <v>47.86</v>
      </c>
      <c r="G587" s="806">
        <v>1961</v>
      </c>
      <c r="H587" s="526">
        <f t="shared" si="18"/>
        <v>47.86</v>
      </c>
      <c r="I587" s="829">
        <f>SUM(H587:H588)</f>
        <v>107.52</v>
      </c>
      <c r="J587" s="809">
        <f t="shared" si="19"/>
        <v>279552</v>
      </c>
    </row>
    <row r="588" spans="1:10" ht="13.5" thickBot="1">
      <c r="A588" s="446" t="s">
        <v>1805</v>
      </c>
      <c r="B588" s="237" t="s">
        <v>2191</v>
      </c>
      <c r="C588" s="574" t="s">
        <v>3097</v>
      </c>
      <c r="D588" s="240" t="s">
        <v>1856</v>
      </c>
      <c r="E588" s="541" t="s">
        <v>1110</v>
      </c>
      <c r="F588" s="527">
        <v>59.66</v>
      </c>
      <c r="G588" s="808"/>
      <c r="H588" s="527">
        <f t="shared" si="18"/>
        <v>59.66</v>
      </c>
      <c r="I588" s="830"/>
      <c r="J588" s="811">
        <f t="shared" si="19"/>
        <v>0</v>
      </c>
    </row>
    <row r="589" spans="1:10" ht="12.75">
      <c r="A589" s="442" t="s">
        <v>1807</v>
      </c>
      <c r="B589" s="235" t="s">
        <v>2191</v>
      </c>
      <c r="C589" s="314" t="s">
        <v>3097</v>
      </c>
      <c r="D589" s="238" t="s">
        <v>1862</v>
      </c>
      <c r="E589" s="540">
        <v>13</v>
      </c>
      <c r="F589" s="526">
        <v>66.57</v>
      </c>
      <c r="G589" s="558"/>
      <c r="H589" s="526">
        <f t="shared" si="18"/>
        <v>66.57</v>
      </c>
      <c r="I589" s="829">
        <f>SUM(H589:H590)</f>
        <v>119.84</v>
      </c>
      <c r="J589" s="809">
        <f t="shared" si="19"/>
        <v>311584</v>
      </c>
    </row>
    <row r="590" spans="1:10" ht="13.5" thickBot="1">
      <c r="A590" s="446" t="s">
        <v>1808</v>
      </c>
      <c r="B590" s="237" t="s">
        <v>2191</v>
      </c>
      <c r="C590" s="574" t="s">
        <v>3097</v>
      </c>
      <c r="D590" s="240" t="s">
        <v>1862</v>
      </c>
      <c r="E590" s="541">
        <v>6</v>
      </c>
      <c r="F590" s="527">
        <v>53.27</v>
      </c>
      <c r="G590" s="559"/>
      <c r="H590" s="527">
        <f t="shared" si="18"/>
        <v>53.27</v>
      </c>
      <c r="I590" s="830"/>
      <c r="J590" s="811">
        <f t="shared" si="19"/>
        <v>0</v>
      </c>
    </row>
    <row r="591" spans="1:10" ht="12.75">
      <c r="A591" s="442" t="s">
        <v>1810</v>
      </c>
      <c r="B591" s="235" t="s">
        <v>2191</v>
      </c>
      <c r="C591" s="314" t="s">
        <v>3097</v>
      </c>
      <c r="D591" s="238" t="s">
        <v>1865</v>
      </c>
      <c r="E591" s="540" t="s">
        <v>1866</v>
      </c>
      <c r="F591" s="526">
        <v>21.61</v>
      </c>
      <c r="G591" s="806">
        <v>1899</v>
      </c>
      <c r="H591" s="526">
        <f t="shared" si="18"/>
        <v>21.61</v>
      </c>
      <c r="I591" s="829">
        <f>SUM(H591:H594)</f>
        <v>254.20999999999998</v>
      </c>
      <c r="J591" s="809">
        <f t="shared" si="19"/>
        <v>660946</v>
      </c>
    </row>
    <row r="592" spans="1:10" ht="12.75">
      <c r="A592" s="470" t="s">
        <v>1812</v>
      </c>
      <c r="B592" s="236" t="s">
        <v>2191</v>
      </c>
      <c r="C592" s="469" t="s">
        <v>3097</v>
      </c>
      <c r="D592" s="239" t="s">
        <v>1865</v>
      </c>
      <c r="E592" s="543" t="s">
        <v>1868</v>
      </c>
      <c r="F592" s="529">
        <v>90.03</v>
      </c>
      <c r="G592" s="807"/>
      <c r="H592" s="529">
        <f t="shared" si="18"/>
        <v>90.03</v>
      </c>
      <c r="I592" s="831"/>
      <c r="J592" s="810">
        <f t="shared" si="19"/>
        <v>0</v>
      </c>
    </row>
    <row r="593" spans="1:10" ht="12.75">
      <c r="A593" s="470" t="s">
        <v>1813</v>
      </c>
      <c r="B593" s="236" t="s">
        <v>2191</v>
      </c>
      <c r="C593" s="469" t="s">
        <v>3097</v>
      </c>
      <c r="D593" s="239" t="s">
        <v>1865</v>
      </c>
      <c r="E593" s="543" t="s">
        <v>1870</v>
      </c>
      <c r="F593" s="529">
        <v>96.24</v>
      </c>
      <c r="G593" s="807"/>
      <c r="H593" s="529">
        <f t="shared" si="18"/>
        <v>96.24</v>
      </c>
      <c r="I593" s="831"/>
      <c r="J593" s="810">
        <f t="shared" si="19"/>
        <v>0</v>
      </c>
    </row>
    <row r="594" spans="1:10" ht="13.5" thickBot="1">
      <c r="A594" s="446" t="s">
        <v>1815</v>
      </c>
      <c r="B594" s="237" t="s">
        <v>2191</v>
      </c>
      <c r="C594" s="574" t="s">
        <v>3097</v>
      </c>
      <c r="D594" s="240" t="s">
        <v>1865</v>
      </c>
      <c r="E594" s="541" t="s">
        <v>1872</v>
      </c>
      <c r="F594" s="527">
        <v>46.33</v>
      </c>
      <c r="G594" s="808"/>
      <c r="H594" s="527">
        <f t="shared" si="18"/>
        <v>46.33</v>
      </c>
      <c r="I594" s="830"/>
      <c r="J594" s="811">
        <f t="shared" si="19"/>
        <v>0</v>
      </c>
    </row>
    <row r="595" spans="1:10" ht="12.75">
      <c r="A595" s="442" t="s">
        <v>1816</v>
      </c>
      <c r="B595" s="235" t="s">
        <v>2191</v>
      </c>
      <c r="C595" s="314" t="s">
        <v>3097</v>
      </c>
      <c r="D595" s="238" t="s">
        <v>1874</v>
      </c>
      <c r="E595" s="540">
        <v>10</v>
      </c>
      <c r="F595" s="526">
        <v>25.35</v>
      </c>
      <c r="G595" s="806">
        <v>1902</v>
      </c>
      <c r="H595" s="526">
        <f t="shared" si="18"/>
        <v>25.35</v>
      </c>
      <c r="I595" s="829">
        <f>SUM(H595:H598)</f>
        <v>197.63</v>
      </c>
      <c r="J595" s="809">
        <f t="shared" si="19"/>
        <v>513838</v>
      </c>
    </row>
    <row r="596" spans="1:10" ht="12.75">
      <c r="A596" s="470" t="s">
        <v>1817</v>
      </c>
      <c r="B596" s="236" t="s">
        <v>2191</v>
      </c>
      <c r="C596" s="469" t="s">
        <v>3097</v>
      </c>
      <c r="D596" s="239" t="s">
        <v>1874</v>
      </c>
      <c r="E596" s="543">
        <v>11</v>
      </c>
      <c r="F596" s="529">
        <v>85.49</v>
      </c>
      <c r="G596" s="807"/>
      <c r="H596" s="529">
        <f t="shared" si="18"/>
        <v>85.49</v>
      </c>
      <c r="I596" s="831"/>
      <c r="J596" s="810">
        <f t="shared" si="19"/>
        <v>0</v>
      </c>
    </row>
    <row r="597" spans="1:10" ht="12.75">
      <c r="A597" s="470" t="s">
        <v>1818</v>
      </c>
      <c r="B597" s="236" t="s">
        <v>2191</v>
      </c>
      <c r="C597" s="469" t="s">
        <v>3097</v>
      </c>
      <c r="D597" s="239" t="s">
        <v>1874</v>
      </c>
      <c r="E597" s="543">
        <v>3</v>
      </c>
      <c r="F597" s="529">
        <v>61.31</v>
      </c>
      <c r="G597" s="807"/>
      <c r="H597" s="529">
        <f t="shared" si="18"/>
        <v>61.31</v>
      </c>
      <c r="I597" s="831"/>
      <c r="J597" s="810">
        <f t="shared" si="19"/>
        <v>0</v>
      </c>
    </row>
    <row r="598" spans="1:10" ht="13.5" thickBot="1">
      <c r="A598" s="446" t="s">
        <v>1820</v>
      </c>
      <c r="B598" s="237" t="s">
        <v>2191</v>
      </c>
      <c r="C598" s="574" t="s">
        <v>3097</v>
      </c>
      <c r="D598" s="240" t="s">
        <v>1874</v>
      </c>
      <c r="E598" s="541">
        <v>9</v>
      </c>
      <c r="F598" s="527">
        <v>25.48</v>
      </c>
      <c r="G598" s="808"/>
      <c r="H598" s="527">
        <f t="shared" si="18"/>
        <v>25.48</v>
      </c>
      <c r="I598" s="830"/>
      <c r="J598" s="811">
        <f t="shared" si="19"/>
        <v>0</v>
      </c>
    </row>
    <row r="599" spans="1:10" ht="12.75">
      <c r="A599" s="442" t="s">
        <v>1822</v>
      </c>
      <c r="B599" s="235" t="s">
        <v>2191</v>
      </c>
      <c r="C599" s="314" t="s">
        <v>3097</v>
      </c>
      <c r="D599" s="238" t="s">
        <v>1879</v>
      </c>
      <c r="E599" s="540">
        <v>6</v>
      </c>
      <c r="F599" s="526">
        <v>55.87</v>
      </c>
      <c r="G599" s="806">
        <v>1895</v>
      </c>
      <c r="H599" s="526">
        <f t="shared" si="18"/>
        <v>55.87</v>
      </c>
      <c r="I599" s="833">
        <f>SUM(H599+H600)</f>
        <v>63.769999999999996</v>
      </c>
      <c r="J599" s="814">
        <f t="shared" si="19"/>
        <v>165802</v>
      </c>
    </row>
    <row r="600" spans="1:10" ht="13.5" thickBot="1">
      <c r="A600" s="446" t="s">
        <v>1823</v>
      </c>
      <c r="B600" s="237" t="s">
        <v>2196</v>
      </c>
      <c r="C600" s="237" t="s">
        <v>2197</v>
      </c>
      <c r="D600" s="240" t="s">
        <v>1879</v>
      </c>
      <c r="E600" s="541"/>
      <c r="F600" s="527">
        <v>7.9</v>
      </c>
      <c r="G600" s="808"/>
      <c r="H600" s="527">
        <f t="shared" si="18"/>
        <v>7.9</v>
      </c>
      <c r="I600" s="835"/>
      <c r="J600" s="822">
        <f t="shared" si="19"/>
        <v>0</v>
      </c>
    </row>
    <row r="601" spans="1:10" ht="12.75">
      <c r="A601" s="442" t="s">
        <v>1824</v>
      </c>
      <c r="B601" s="235" t="s">
        <v>2191</v>
      </c>
      <c r="C601" s="314" t="s">
        <v>3097</v>
      </c>
      <c r="D601" s="238" t="s">
        <v>1882</v>
      </c>
      <c r="E601" s="540">
        <v>10</v>
      </c>
      <c r="F601" s="526">
        <v>16.76</v>
      </c>
      <c r="G601" s="806">
        <v>1899</v>
      </c>
      <c r="H601" s="526">
        <f t="shared" si="18"/>
        <v>16.76</v>
      </c>
      <c r="I601" s="829">
        <f>SUM(H601:H605)</f>
        <v>214.51</v>
      </c>
      <c r="J601" s="809">
        <f t="shared" si="19"/>
        <v>557726</v>
      </c>
    </row>
    <row r="602" spans="1:10" ht="12.75">
      <c r="A602" s="470" t="s">
        <v>1825</v>
      </c>
      <c r="B602" s="236" t="s">
        <v>2191</v>
      </c>
      <c r="C602" s="469" t="s">
        <v>3097</v>
      </c>
      <c r="D602" s="239" t="s">
        <v>1882</v>
      </c>
      <c r="E602" s="543">
        <v>11</v>
      </c>
      <c r="F602" s="529">
        <v>48.08</v>
      </c>
      <c r="G602" s="807"/>
      <c r="H602" s="529">
        <f t="shared" si="18"/>
        <v>48.08</v>
      </c>
      <c r="I602" s="831"/>
      <c r="J602" s="810">
        <f t="shared" si="19"/>
        <v>0</v>
      </c>
    </row>
    <row r="603" spans="1:10" ht="12.75">
      <c r="A603" s="470" t="s">
        <v>1826</v>
      </c>
      <c r="B603" s="236" t="s">
        <v>2191</v>
      </c>
      <c r="C603" s="469" t="s">
        <v>3097</v>
      </c>
      <c r="D603" s="239" t="s">
        <v>1882</v>
      </c>
      <c r="E603" s="543">
        <v>3</v>
      </c>
      <c r="F603" s="529">
        <v>48.08</v>
      </c>
      <c r="G603" s="807"/>
      <c r="H603" s="529">
        <f t="shared" si="18"/>
        <v>48.08</v>
      </c>
      <c r="I603" s="831"/>
      <c r="J603" s="810">
        <f t="shared" si="19"/>
        <v>0</v>
      </c>
    </row>
    <row r="604" spans="1:10" ht="12.75">
      <c r="A604" s="470" t="s">
        <v>1827</v>
      </c>
      <c r="B604" s="236" t="s">
        <v>2191</v>
      </c>
      <c r="C604" s="469" t="s">
        <v>3097</v>
      </c>
      <c r="D604" s="239" t="s">
        <v>1882</v>
      </c>
      <c r="E604" s="543">
        <v>6</v>
      </c>
      <c r="F604" s="529">
        <v>48.08</v>
      </c>
      <c r="G604" s="807"/>
      <c r="H604" s="529">
        <f t="shared" si="18"/>
        <v>48.08</v>
      </c>
      <c r="I604" s="831"/>
      <c r="J604" s="810">
        <f t="shared" si="19"/>
        <v>0</v>
      </c>
    </row>
    <row r="605" spans="1:10" ht="13.5" thickBot="1">
      <c r="A605" s="446" t="s">
        <v>1828</v>
      </c>
      <c r="B605" s="237" t="s">
        <v>2191</v>
      </c>
      <c r="C605" s="574" t="s">
        <v>3097</v>
      </c>
      <c r="D605" s="240" t="s">
        <v>1882</v>
      </c>
      <c r="E605" s="571">
        <v>9</v>
      </c>
      <c r="F605" s="527">
        <v>53.51</v>
      </c>
      <c r="G605" s="808"/>
      <c r="H605" s="527">
        <f t="shared" si="18"/>
        <v>53.51</v>
      </c>
      <c r="I605" s="830"/>
      <c r="J605" s="811">
        <f t="shared" si="19"/>
        <v>0</v>
      </c>
    </row>
    <row r="606" spans="1:10" ht="12.75">
      <c r="A606" s="442" t="s">
        <v>1829</v>
      </c>
      <c r="B606" s="235" t="s">
        <v>2191</v>
      </c>
      <c r="C606" s="314" t="s">
        <v>3097</v>
      </c>
      <c r="D606" s="238" t="s">
        <v>560</v>
      </c>
      <c r="E606" s="552">
        <v>1</v>
      </c>
      <c r="F606" s="526">
        <v>86.8</v>
      </c>
      <c r="G606" s="806"/>
      <c r="H606" s="526">
        <f t="shared" si="18"/>
        <v>86.8</v>
      </c>
      <c r="I606" s="829">
        <f>H606+H607+H608</f>
        <v>189.6</v>
      </c>
      <c r="J606" s="809">
        <f t="shared" si="19"/>
        <v>492960</v>
      </c>
    </row>
    <row r="607" spans="1:10" ht="12.75">
      <c r="A607" s="470" t="s">
        <v>1831</v>
      </c>
      <c r="B607" s="236" t="s">
        <v>2191</v>
      </c>
      <c r="C607" s="469" t="s">
        <v>3097</v>
      </c>
      <c r="D607" s="239" t="s">
        <v>560</v>
      </c>
      <c r="E607" s="546">
        <v>2</v>
      </c>
      <c r="F607" s="529">
        <v>33.66</v>
      </c>
      <c r="G607" s="807"/>
      <c r="H607" s="529">
        <f t="shared" si="18"/>
        <v>33.66</v>
      </c>
      <c r="I607" s="831"/>
      <c r="J607" s="810">
        <f t="shared" si="19"/>
        <v>0</v>
      </c>
    </row>
    <row r="608" spans="1:10" ht="13.5" thickBot="1">
      <c r="A608" s="446" t="s">
        <v>1832</v>
      </c>
      <c r="B608" s="237" t="s">
        <v>2191</v>
      </c>
      <c r="C608" s="574" t="s">
        <v>3097</v>
      </c>
      <c r="D608" s="240" t="s">
        <v>560</v>
      </c>
      <c r="E608" s="571">
        <v>2</v>
      </c>
      <c r="F608" s="527">
        <v>69.14</v>
      </c>
      <c r="G608" s="808"/>
      <c r="H608" s="527">
        <f t="shared" si="18"/>
        <v>69.14</v>
      </c>
      <c r="I608" s="830"/>
      <c r="J608" s="811">
        <f t="shared" si="19"/>
        <v>0</v>
      </c>
    </row>
    <row r="609" spans="1:10" ht="12.75">
      <c r="A609" s="442" t="s">
        <v>1833</v>
      </c>
      <c r="B609" s="235" t="s">
        <v>2191</v>
      </c>
      <c r="C609" s="314" t="s">
        <v>3097</v>
      </c>
      <c r="D609" s="238" t="s">
        <v>1888</v>
      </c>
      <c r="E609" s="552">
        <v>1</v>
      </c>
      <c r="F609" s="526">
        <v>71.23</v>
      </c>
      <c r="G609" s="806">
        <v>1910</v>
      </c>
      <c r="H609" s="526">
        <f t="shared" si="18"/>
        <v>71.23</v>
      </c>
      <c r="I609" s="829">
        <f>SUM(H609:H610)</f>
        <v>140.15</v>
      </c>
      <c r="J609" s="809">
        <f t="shared" si="19"/>
        <v>364390</v>
      </c>
    </row>
    <row r="610" spans="1:10" ht="13.5" thickBot="1">
      <c r="A610" s="446" t="s">
        <v>1835</v>
      </c>
      <c r="B610" s="237" t="s">
        <v>2191</v>
      </c>
      <c r="C610" s="574" t="s">
        <v>3097</v>
      </c>
      <c r="D610" s="240" t="s">
        <v>1888</v>
      </c>
      <c r="E610" s="571">
        <v>4</v>
      </c>
      <c r="F610" s="527">
        <v>68.92</v>
      </c>
      <c r="G610" s="808"/>
      <c r="H610" s="527">
        <f t="shared" si="18"/>
        <v>68.92</v>
      </c>
      <c r="I610" s="830"/>
      <c r="J610" s="811">
        <f t="shared" si="19"/>
        <v>0</v>
      </c>
    </row>
    <row r="611" spans="1:10" ht="12.75">
      <c r="A611" s="442" t="s">
        <v>1836</v>
      </c>
      <c r="B611" s="235" t="s">
        <v>2191</v>
      </c>
      <c r="C611" s="314" t="s">
        <v>3097</v>
      </c>
      <c r="D611" s="605" t="s">
        <v>1891</v>
      </c>
      <c r="E611" s="606">
        <v>3</v>
      </c>
      <c r="F611" s="526">
        <v>64.69</v>
      </c>
      <c r="G611" s="806">
        <v>1914</v>
      </c>
      <c r="H611" s="526">
        <f t="shared" si="18"/>
        <v>64.69</v>
      </c>
      <c r="I611" s="833">
        <f>SUM(H611:H613)</f>
        <v>118.66</v>
      </c>
      <c r="J611" s="814">
        <f t="shared" si="19"/>
        <v>308516</v>
      </c>
    </row>
    <row r="612" spans="1:10" ht="12.75">
      <c r="A612" s="470" t="s">
        <v>1837</v>
      </c>
      <c r="B612" s="236" t="s">
        <v>2191</v>
      </c>
      <c r="C612" s="469" t="s">
        <v>3097</v>
      </c>
      <c r="D612" s="569" t="s">
        <v>1891</v>
      </c>
      <c r="E612" s="561">
        <v>5</v>
      </c>
      <c r="F612" s="529">
        <v>39.97</v>
      </c>
      <c r="G612" s="807"/>
      <c r="H612" s="529">
        <f t="shared" si="18"/>
        <v>39.97</v>
      </c>
      <c r="I612" s="836"/>
      <c r="J612" s="821">
        <f t="shared" si="19"/>
        <v>0</v>
      </c>
    </row>
    <row r="613" spans="1:10" ht="13.5" thickBot="1">
      <c r="A613" s="446" t="s">
        <v>1838</v>
      </c>
      <c r="B613" s="237" t="s">
        <v>2196</v>
      </c>
      <c r="C613" s="237" t="s">
        <v>2197</v>
      </c>
      <c r="D613" s="607" t="s">
        <v>1891</v>
      </c>
      <c r="E613" s="608"/>
      <c r="F613" s="527">
        <v>14</v>
      </c>
      <c r="G613" s="808"/>
      <c r="H613" s="527">
        <f t="shared" si="18"/>
        <v>14</v>
      </c>
      <c r="I613" s="834"/>
      <c r="J613" s="815">
        <f t="shared" si="19"/>
        <v>0</v>
      </c>
    </row>
    <row r="614" spans="1:10" ht="12.75">
      <c r="A614" s="442" t="s">
        <v>1840</v>
      </c>
      <c r="B614" s="235" t="s">
        <v>2191</v>
      </c>
      <c r="C614" s="314" t="s">
        <v>3097</v>
      </c>
      <c r="D614" s="238" t="s">
        <v>1897</v>
      </c>
      <c r="E614" s="552">
        <v>5</v>
      </c>
      <c r="F614" s="526">
        <v>93.92</v>
      </c>
      <c r="G614" s="806"/>
      <c r="H614" s="526">
        <f t="shared" si="18"/>
        <v>93.92</v>
      </c>
      <c r="I614" s="829">
        <f>SUM(F614:F617)</f>
        <v>553.85</v>
      </c>
      <c r="J614" s="809">
        <f t="shared" si="19"/>
        <v>1440010</v>
      </c>
    </row>
    <row r="615" spans="1:10" ht="12.75">
      <c r="A615" s="470" t="s">
        <v>1842</v>
      </c>
      <c r="B615" s="236" t="s">
        <v>2191</v>
      </c>
      <c r="C615" s="469" t="s">
        <v>3097</v>
      </c>
      <c r="D615" s="239" t="s">
        <v>1897</v>
      </c>
      <c r="E615" s="546">
        <v>6</v>
      </c>
      <c r="F615" s="529">
        <v>49.5</v>
      </c>
      <c r="G615" s="807"/>
      <c r="H615" s="529">
        <f t="shared" si="18"/>
        <v>49.5</v>
      </c>
      <c r="I615" s="831"/>
      <c r="J615" s="810">
        <f t="shared" si="19"/>
        <v>0</v>
      </c>
    </row>
    <row r="616" spans="1:10" ht="12.75">
      <c r="A616" s="470" t="s">
        <v>1843</v>
      </c>
      <c r="B616" s="236" t="s">
        <v>2191</v>
      </c>
      <c r="C616" s="469" t="s">
        <v>3097</v>
      </c>
      <c r="D616" s="239" t="s">
        <v>1897</v>
      </c>
      <c r="E616" s="546">
        <v>9</v>
      </c>
      <c r="F616" s="529">
        <v>74.43</v>
      </c>
      <c r="G616" s="807"/>
      <c r="H616" s="529">
        <f aca="true" t="shared" si="20" ref="H616:H685">F616</f>
        <v>74.43</v>
      </c>
      <c r="I616" s="831"/>
      <c r="J616" s="810">
        <f t="shared" si="19"/>
        <v>0</v>
      </c>
    </row>
    <row r="617" spans="1:10" ht="13.5" thickBot="1">
      <c r="A617" s="446" t="s">
        <v>1844</v>
      </c>
      <c r="B617" s="237" t="s">
        <v>2196</v>
      </c>
      <c r="C617" s="237" t="s">
        <v>2197</v>
      </c>
      <c r="D617" s="240" t="s">
        <v>561</v>
      </c>
      <c r="E617" s="571"/>
      <c r="F617" s="527">
        <v>336</v>
      </c>
      <c r="G617" s="808"/>
      <c r="H617" s="527">
        <f t="shared" si="20"/>
        <v>336</v>
      </c>
      <c r="I617" s="832"/>
      <c r="J617" s="813">
        <f t="shared" si="19"/>
        <v>0</v>
      </c>
    </row>
    <row r="618" spans="1:10" ht="12.75">
      <c r="A618" s="442" t="s">
        <v>1846</v>
      </c>
      <c r="B618" s="235" t="s">
        <v>2191</v>
      </c>
      <c r="C618" s="314" t="s">
        <v>3097</v>
      </c>
      <c r="D618" s="238" t="s">
        <v>1902</v>
      </c>
      <c r="E618" s="552">
        <v>3</v>
      </c>
      <c r="F618" s="526">
        <v>79.44</v>
      </c>
      <c r="G618" s="806">
        <v>1912</v>
      </c>
      <c r="H618" s="526">
        <f t="shared" si="20"/>
        <v>79.44</v>
      </c>
      <c r="I618" s="829">
        <f>SUM(H618:H624)</f>
        <v>506.03000000000003</v>
      </c>
      <c r="J618" s="809">
        <f t="shared" si="19"/>
        <v>1315678</v>
      </c>
    </row>
    <row r="619" spans="1:10" ht="12.75">
      <c r="A619" s="470" t="s">
        <v>1847</v>
      </c>
      <c r="B619" s="236" t="s">
        <v>2191</v>
      </c>
      <c r="C619" s="469" t="s">
        <v>3097</v>
      </c>
      <c r="D619" s="239" t="s">
        <v>1902</v>
      </c>
      <c r="E619" s="546">
        <v>5</v>
      </c>
      <c r="F619" s="529">
        <v>23.85</v>
      </c>
      <c r="G619" s="807"/>
      <c r="H619" s="529">
        <f t="shared" si="20"/>
        <v>23.85</v>
      </c>
      <c r="I619" s="831"/>
      <c r="J619" s="810">
        <f t="shared" si="19"/>
        <v>0</v>
      </c>
    </row>
    <row r="620" spans="1:10" ht="12.75">
      <c r="A620" s="470" t="s">
        <v>1848</v>
      </c>
      <c r="B620" s="236" t="s">
        <v>2191</v>
      </c>
      <c r="C620" s="469" t="s">
        <v>3097</v>
      </c>
      <c r="D620" s="239" t="s">
        <v>1902</v>
      </c>
      <c r="E620" s="546">
        <v>6</v>
      </c>
      <c r="F620" s="529">
        <v>28.5</v>
      </c>
      <c r="G620" s="807"/>
      <c r="H620" s="529">
        <f t="shared" si="20"/>
        <v>28.5</v>
      </c>
      <c r="I620" s="831"/>
      <c r="J620" s="810">
        <f t="shared" si="19"/>
        <v>0</v>
      </c>
    </row>
    <row r="621" spans="1:10" ht="12.75">
      <c r="A621" s="470" t="s">
        <v>1849</v>
      </c>
      <c r="B621" s="236" t="s">
        <v>2191</v>
      </c>
      <c r="C621" s="469" t="s">
        <v>3097</v>
      </c>
      <c r="D621" s="239" t="s">
        <v>1902</v>
      </c>
      <c r="E621" s="546">
        <v>7</v>
      </c>
      <c r="F621" s="529">
        <v>16.31</v>
      </c>
      <c r="G621" s="807"/>
      <c r="H621" s="529">
        <f t="shared" si="20"/>
        <v>16.31</v>
      </c>
      <c r="I621" s="831"/>
      <c r="J621" s="810">
        <f t="shared" si="19"/>
        <v>0</v>
      </c>
    </row>
    <row r="622" spans="1:10" ht="12.75">
      <c r="A622" s="470" t="s">
        <v>1851</v>
      </c>
      <c r="B622" s="236" t="s">
        <v>2191</v>
      </c>
      <c r="C622" s="469" t="s">
        <v>3097</v>
      </c>
      <c r="D622" s="239" t="s">
        <v>1902</v>
      </c>
      <c r="E622" s="546">
        <v>8</v>
      </c>
      <c r="F622" s="529">
        <v>19.94</v>
      </c>
      <c r="G622" s="807"/>
      <c r="H622" s="529">
        <f t="shared" si="20"/>
        <v>19.94</v>
      </c>
      <c r="I622" s="831"/>
      <c r="J622" s="810">
        <f t="shared" si="19"/>
        <v>0</v>
      </c>
    </row>
    <row r="623" spans="1:10" ht="12.75">
      <c r="A623" s="470" t="s">
        <v>1853</v>
      </c>
      <c r="B623" s="236" t="s">
        <v>2191</v>
      </c>
      <c r="C623" s="469" t="s">
        <v>3097</v>
      </c>
      <c r="D623" s="239" t="s">
        <v>1902</v>
      </c>
      <c r="E623" s="546">
        <v>9</v>
      </c>
      <c r="F623" s="529">
        <v>34.39</v>
      </c>
      <c r="G623" s="807"/>
      <c r="H623" s="529">
        <f t="shared" si="20"/>
        <v>34.39</v>
      </c>
      <c r="I623" s="831"/>
      <c r="J623" s="810">
        <f t="shared" si="19"/>
        <v>0</v>
      </c>
    </row>
    <row r="624" spans="1:10" ht="13.5" thickBot="1">
      <c r="A624" s="446" t="s">
        <v>1855</v>
      </c>
      <c r="B624" s="237" t="s">
        <v>2196</v>
      </c>
      <c r="C624" s="237" t="s">
        <v>2197</v>
      </c>
      <c r="D624" s="240" t="s">
        <v>1909</v>
      </c>
      <c r="E624" s="571"/>
      <c r="F624" s="527">
        <v>303.6</v>
      </c>
      <c r="G624" s="808"/>
      <c r="H624" s="527">
        <f t="shared" si="20"/>
        <v>303.6</v>
      </c>
      <c r="I624" s="832"/>
      <c r="J624" s="813">
        <f t="shared" si="19"/>
        <v>0</v>
      </c>
    </row>
    <row r="625" spans="1:10" ht="12.75">
      <c r="A625" s="442" t="s">
        <v>1858</v>
      </c>
      <c r="B625" s="235" t="s">
        <v>2191</v>
      </c>
      <c r="C625" s="314" t="s">
        <v>3097</v>
      </c>
      <c r="D625" s="238" t="s">
        <v>1911</v>
      </c>
      <c r="E625" s="552">
        <v>1</v>
      </c>
      <c r="F625" s="526">
        <v>74.23</v>
      </c>
      <c r="G625" s="806">
        <v>1893</v>
      </c>
      <c r="H625" s="526">
        <f t="shared" si="20"/>
        <v>74.23</v>
      </c>
      <c r="I625" s="829">
        <f>SUM(H625:H631)</f>
        <v>489.52</v>
      </c>
      <c r="J625" s="809">
        <f t="shared" si="19"/>
        <v>1272752</v>
      </c>
    </row>
    <row r="626" spans="1:10" ht="12.75">
      <c r="A626" s="470" t="s">
        <v>1859</v>
      </c>
      <c r="B626" s="236" t="s">
        <v>2191</v>
      </c>
      <c r="C626" s="469" t="s">
        <v>3097</v>
      </c>
      <c r="D626" s="239" t="s">
        <v>1911</v>
      </c>
      <c r="E626" s="546">
        <v>11</v>
      </c>
      <c r="F626" s="529">
        <v>53.5</v>
      </c>
      <c r="G626" s="807"/>
      <c r="H626" s="529">
        <f t="shared" si="20"/>
        <v>53.5</v>
      </c>
      <c r="I626" s="831"/>
      <c r="J626" s="810">
        <f t="shared" si="19"/>
        <v>0</v>
      </c>
    </row>
    <row r="627" spans="1:10" ht="12.75">
      <c r="A627" s="470" t="s">
        <v>1860</v>
      </c>
      <c r="B627" s="236" t="s">
        <v>2191</v>
      </c>
      <c r="C627" s="469" t="s">
        <v>3097</v>
      </c>
      <c r="D627" s="239" t="s">
        <v>1911</v>
      </c>
      <c r="E627" s="546">
        <v>5</v>
      </c>
      <c r="F627" s="529">
        <v>96.74</v>
      </c>
      <c r="G627" s="807"/>
      <c r="H627" s="529">
        <f t="shared" si="20"/>
        <v>96.74</v>
      </c>
      <c r="I627" s="831"/>
      <c r="J627" s="810">
        <f t="shared" si="19"/>
        <v>0</v>
      </c>
    </row>
    <row r="628" spans="1:10" ht="12.75">
      <c r="A628" s="470" t="s">
        <v>1861</v>
      </c>
      <c r="B628" s="236" t="s">
        <v>2191</v>
      </c>
      <c r="C628" s="469" t="s">
        <v>3097</v>
      </c>
      <c r="D628" s="239" t="s">
        <v>1911</v>
      </c>
      <c r="E628" s="546">
        <v>6</v>
      </c>
      <c r="F628" s="529">
        <v>86.92</v>
      </c>
      <c r="G628" s="807"/>
      <c r="H628" s="529">
        <f t="shared" si="20"/>
        <v>86.92</v>
      </c>
      <c r="I628" s="831"/>
      <c r="J628" s="810">
        <f t="shared" si="19"/>
        <v>0</v>
      </c>
    </row>
    <row r="629" spans="1:10" ht="12.75">
      <c r="A629" s="470" t="s">
        <v>1863</v>
      </c>
      <c r="B629" s="236" t="s">
        <v>2191</v>
      </c>
      <c r="C629" s="469" t="s">
        <v>3097</v>
      </c>
      <c r="D629" s="239" t="s">
        <v>1911</v>
      </c>
      <c r="E629" s="546">
        <v>7</v>
      </c>
      <c r="F629" s="529">
        <v>67.8</v>
      </c>
      <c r="G629" s="807"/>
      <c r="H629" s="529">
        <f t="shared" si="20"/>
        <v>67.8</v>
      </c>
      <c r="I629" s="831"/>
      <c r="J629" s="810">
        <f t="shared" si="19"/>
        <v>0</v>
      </c>
    </row>
    <row r="630" spans="1:10" ht="12.75">
      <c r="A630" s="470" t="s">
        <v>1864</v>
      </c>
      <c r="B630" s="236" t="s">
        <v>2191</v>
      </c>
      <c r="C630" s="469" t="s">
        <v>3097</v>
      </c>
      <c r="D630" s="239" t="s">
        <v>1911</v>
      </c>
      <c r="E630" s="546">
        <v>8</v>
      </c>
      <c r="F630" s="529">
        <v>54.88</v>
      </c>
      <c r="G630" s="807"/>
      <c r="H630" s="529">
        <f t="shared" si="20"/>
        <v>54.88</v>
      </c>
      <c r="I630" s="831"/>
      <c r="J630" s="810">
        <f t="shared" si="19"/>
        <v>0</v>
      </c>
    </row>
    <row r="631" spans="1:10" ht="13.5" thickBot="1">
      <c r="A631" s="446" t="s">
        <v>1867</v>
      </c>
      <c r="B631" s="237" t="s">
        <v>2191</v>
      </c>
      <c r="C631" s="574" t="s">
        <v>3097</v>
      </c>
      <c r="D631" s="240" t="s">
        <v>1911</v>
      </c>
      <c r="E631" s="571" t="s">
        <v>1918</v>
      </c>
      <c r="F631" s="527">
        <v>55.45</v>
      </c>
      <c r="G631" s="808"/>
      <c r="H631" s="527">
        <f t="shared" si="20"/>
        <v>55.45</v>
      </c>
      <c r="I631" s="830"/>
      <c r="J631" s="811">
        <f t="shared" si="19"/>
        <v>0</v>
      </c>
    </row>
    <row r="632" spans="1:10" ht="12.75">
      <c r="A632" s="442" t="s">
        <v>1869</v>
      </c>
      <c r="B632" s="235" t="s">
        <v>2191</v>
      </c>
      <c r="C632" s="314" t="s">
        <v>3097</v>
      </c>
      <c r="D632" s="605" t="s">
        <v>1920</v>
      </c>
      <c r="E632" s="606">
        <v>4</v>
      </c>
      <c r="F632" s="526">
        <v>10.78</v>
      </c>
      <c r="G632" s="806">
        <v>1932</v>
      </c>
      <c r="H632" s="526">
        <f t="shared" si="20"/>
        <v>10.78</v>
      </c>
      <c r="I632" s="829">
        <f>SUM(H632:H633)</f>
        <v>84.56</v>
      </c>
      <c r="J632" s="809">
        <f t="shared" si="19"/>
        <v>219856</v>
      </c>
    </row>
    <row r="633" spans="1:10" ht="13.5" thickBot="1">
      <c r="A633" s="446" t="s">
        <v>1871</v>
      </c>
      <c r="B633" s="237" t="s">
        <v>2191</v>
      </c>
      <c r="C633" s="574" t="s">
        <v>3097</v>
      </c>
      <c r="D633" s="240" t="s">
        <v>1920</v>
      </c>
      <c r="E633" s="571">
        <v>6</v>
      </c>
      <c r="F633" s="527">
        <v>73.78</v>
      </c>
      <c r="G633" s="808"/>
      <c r="H633" s="527">
        <f t="shared" si="20"/>
        <v>73.78</v>
      </c>
      <c r="I633" s="830"/>
      <c r="J633" s="811">
        <f t="shared" si="19"/>
        <v>0</v>
      </c>
    </row>
    <row r="634" spans="1:10" ht="13.5" thickBot="1">
      <c r="A634" s="319" t="s">
        <v>1873</v>
      </c>
      <c r="B634" s="441" t="s">
        <v>2191</v>
      </c>
      <c r="C634" s="575" t="s">
        <v>3097</v>
      </c>
      <c r="D634" s="440" t="s">
        <v>1924</v>
      </c>
      <c r="E634" s="550">
        <v>2</v>
      </c>
      <c r="F634" s="531">
        <v>81.35</v>
      </c>
      <c r="G634" s="555">
        <v>1898</v>
      </c>
      <c r="H634" s="531">
        <f t="shared" si="20"/>
        <v>81.35</v>
      </c>
      <c r="I634" s="551">
        <f>SUM(H634)</f>
        <v>81.35</v>
      </c>
      <c r="J634" s="693">
        <f t="shared" si="19"/>
        <v>211509.99999999997</v>
      </c>
    </row>
    <row r="635" spans="1:10" ht="12.75">
      <c r="A635" s="442" t="s">
        <v>1875</v>
      </c>
      <c r="B635" s="235" t="s">
        <v>2191</v>
      </c>
      <c r="C635" s="314" t="s">
        <v>3097</v>
      </c>
      <c r="D635" s="238" t="s">
        <v>1926</v>
      </c>
      <c r="E635" s="540" t="s">
        <v>1927</v>
      </c>
      <c r="F635" s="526">
        <v>43.85</v>
      </c>
      <c r="G635" s="806">
        <v>1962</v>
      </c>
      <c r="H635" s="526">
        <f t="shared" si="20"/>
        <v>43.85</v>
      </c>
      <c r="I635" s="829">
        <f>SUM(H635:H636)</f>
        <v>87.68</v>
      </c>
      <c r="J635" s="809">
        <f t="shared" si="19"/>
        <v>227968.00000000003</v>
      </c>
    </row>
    <row r="636" spans="1:10" ht="13.5" thickBot="1">
      <c r="A636" s="446" t="s">
        <v>1876</v>
      </c>
      <c r="B636" s="237" t="s">
        <v>2191</v>
      </c>
      <c r="C636" s="574" t="s">
        <v>3097</v>
      </c>
      <c r="D636" s="553" t="s">
        <v>1926</v>
      </c>
      <c r="E636" s="604" t="s">
        <v>1929</v>
      </c>
      <c r="F636" s="527">
        <v>43.83</v>
      </c>
      <c r="G636" s="808"/>
      <c r="H636" s="527">
        <f t="shared" si="20"/>
        <v>43.83</v>
      </c>
      <c r="I636" s="830"/>
      <c r="J636" s="811">
        <f t="shared" si="19"/>
        <v>0</v>
      </c>
    </row>
    <row r="637" spans="1:10" ht="12.75">
      <c r="A637" s="442" t="s">
        <v>1877</v>
      </c>
      <c r="B637" s="235" t="s">
        <v>2191</v>
      </c>
      <c r="C637" s="314" t="s">
        <v>3097</v>
      </c>
      <c r="D637" s="238" t="s">
        <v>2060</v>
      </c>
      <c r="E637" s="540" t="s">
        <v>2061</v>
      </c>
      <c r="F637" s="526">
        <v>33.5</v>
      </c>
      <c r="G637" s="806">
        <v>1961</v>
      </c>
      <c r="H637" s="526">
        <f t="shared" si="20"/>
        <v>33.5</v>
      </c>
      <c r="I637" s="829">
        <f>SUM(H637:H638)</f>
        <v>65.11</v>
      </c>
      <c r="J637" s="809">
        <f t="shared" si="19"/>
        <v>169286</v>
      </c>
    </row>
    <row r="638" spans="1:10" ht="13.5" thickBot="1">
      <c r="A638" s="446" t="s">
        <v>1878</v>
      </c>
      <c r="B638" s="237" t="s">
        <v>2191</v>
      </c>
      <c r="C638" s="574" t="s">
        <v>3097</v>
      </c>
      <c r="D638" s="240" t="s">
        <v>2060</v>
      </c>
      <c r="E638" s="541" t="s">
        <v>2063</v>
      </c>
      <c r="F638" s="527">
        <v>31.61</v>
      </c>
      <c r="G638" s="808"/>
      <c r="H638" s="527">
        <f t="shared" si="20"/>
        <v>31.61</v>
      </c>
      <c r="I638" s="830"/>
      <c r="J638" s="811">
        <f t="shared" si="19"/>
        <v>0</v>
      </c>
    </row>
    <row r="639" spans="1:10" ht="12.75">
      <c r="A639" s="442" t="s">
        <v>1880</v>
      </c>
      <c r="B639" s="235" t="s">
        <v>2191</v>
      </c>
      <c r="C639" s="314" t="s">
        <v>3097</v>
      </c>
      <c r="D639" s="238" t="s">
        <v>2065</v>
      </c>
      <c r="E639" s="540" t="s">
        <v>2066</v>
      </c>
      <c r="F639" s="526">
        <v>92.63</v>
      </c>
      <c r="G639" s="806">
        <v>1912</v>
      </c>
      <c r="H639" s="526">
        <f t="shared" si="20"/>
        <v>92.63</v>
      </c>
      <c r="I639" s="829">
        <f>SUM(H639:H652)</f>
        <v>690.5799999999999</v>
      </c>
      <c r="J639" s="809">
        <f t="shared" si="19"/>
        <v>1795507.9999999998</v>
      </c>
    </row>
    <row r="640" spans="1:10" ht="12.75">
      <c r="A640" s="470" t="s">
        <v>1881</v>
      </c>
      <c r="B640" s="236" t="s">
        <v>2191</v>
      </c>
      <c r="C640" s="469" t="s">
        <v>3097</v>
      </c>
      <c r="D640" s="239" t="s">
        <v>2065</v>
      </c>
      <c r="E640" s="543" t="s">
        <v>2068</v>
      </c>
      <c r="F640" s="529">
        <v>36.54</v>
      </c>
      <c r="G640" s="807"/>
      <c r="H640" s="529">
        <f t="shared" si="20"/>
        <v>36.54</v>
      </c>
      <c r="I640" s="831"/>
      <c r="J640" s="810">
        <f t="shared" si="19"/>
        <v>0</v>
      </c>
    </row>
    <row r="641" spans="1:10" ht="12.75">
      <c r="A641" s="470" t="s">
        <v>1883</v>
      </c>
      <c r="B641" s="236" t="s">
        <v>2191</v>
      </c>
      <c r="C641" s="469" t="s">
        <v>3097</v>
      </c>
      <c r="D641" s="239" t="s">
        <v>2065</v>
      </c>
      <c r="E641" s="543" t="s">
        <v>562</v>
      </c>
      <c r="F641" s="529">
        <v>36.34</v>
      </c>
      <c r="G641" s="807"/>
      <c r="H641" s="529">
        <f t="shared" si="20"/>
        <v>36.34</v>
      </c>
      <c r="I641" s="831"/>
      <c r="J641" s="810">
        <f t="shared" si="19"/>
        <v>0</v>
      </c>
    </row>
    <row r="642" spans="1:10" ht="12.75">
      <c r="A642" s="470" t="s">
        <v>1884</v>
      </c>
      <c r="B642" s="236" t="s">
        <v>2191</v>
      </c>
      <c r="C642" s="469" t="s">
        <v>3097</v>
      </c>
      <c r="D642" s="239" t="s">
        <v>2065</v>
      </c>
      <c r="E642" s="543" t="s">
        <v>563</v>
      </c>
      <c r="F642" s="529">
        <v>16.58</v>
      </c>
      <c r="G642" s="807"/>
      <c r="H642" s="529">
        <f t="shared" si="20"/>
        <v>16.58</v>
      </c>
      <c r="I642" s="831"/>
      <c r="J642" s="810">
        <f t="shared" si="19"/>
        <v>0</v>
      </c>
    </row>
    <row r="643" spans="1:10" ht="12.75">
      <c r="A643" s="470" t="s">
        <v>1885</v>
      </c>
      <c r="B643" s="236" t="s">
        <v>2191</v>
      </c>
      <c r="C643" s="469" t="s">
        <v>3097</v>
      </c>
      <c r="D643" s="239" t="s">
        <v>2065</v>
      </c>
      <c r="E643" s="543" t="s">
        <v>564</v>
      </c>
      <c r="F643" s="529">
        <v>40</v>
      </c>
      <c r="G643" s="807"/>
      <c r="H643" s="529">
        <f t="shared" si="20"/>
        <v>40</v>
      </c>
      <c r="I643" s="831"/>
      <c r="J643" s="810">
        <f t="shared" si="19"/>
        <v>0</v>
      </c>
    </row>
    <row r="644" spans="1:10" ht="12.75">
      <c r="A644" s="470" t="s">
        <v>1886</v>
      </c>
      <c r="B644" s="236" t="s">
        <v>2191</v>
      </c>
      <c r="C644" s="469" t="s">
        <v>3097</v>
      </c>
      <c r="D644" s="239" t="s">
        <v>2065</v>
      </c>
      <c r="E644" s="543" t="s">
        <v>2071</v>
      </c>
      <c r="F644" s="529">
        <v>38.51</v>
      </c>
      <c r="G644" s="807"/>
      <c r="H644" s="529">
        <f t="shared" si="20"/>
        <v>38.51</v>
      </c>
      <c r="I644" s="831"/>
      <c r="J644" s="810">
        <f t="shared" si="19"/>
        <v>0</v>
      </c>
    </row>
    <row r="645" spans="1:10" ht="12.75">
      <c r="A645" s="470" t="s">
        <v>1887</v>
      </c>
      <c r="B645" s="236" t="s">
        <v>2191</v>
      </c>
      <c r="C645" s="469" t="s">
        <v>3097</v>
      </c>
      <c r="D645" s="239" t="s">
        <v>2065</v>
      </c>
      <c r="E645" s="543" t="s">
        <v>2073</v>
      </c>
      <c r="F645" s="529">
        <v>41.87</v>
      </c>
      <c r="G645" s="807"/>
      <c r="H645" s="529">
        <f t="shared" si="20"/>
        <v>41.87</v>
      </c>
      <c r="I645" s="831"/>
      <c r="J645" s="810">
        <f t="shared" si="19"/>
        <v>0</v>
      </c>
    </row>
    <row r="646" spans="1:10" ht="12.75">
      <c r="A646" s="470" t="s">
        <v>1889</v>
      </c>
      <c r="B646" s="236" t="s">
        <v>2191</v>
      </c>
      <c r="C646" s="469" t="s">
        <v>3097</v>
      </c>
      <c r="D646" s="239" t="s">
        <v>2065</v>
      </c>
      <c r="E646" s="543" t="s">
        <v>2075</v>
      </c>
      <c r="F646" s="529">
        <v>25.46</v>
      </c>
      <c r="G646" s="807"/>
      <c r="H646" s="529">
        <f t="shared" si="20"/>
        <v>25.46</v>
      </c>
      <c r="I646" s="831"/>
      <c r="J646" s="810">
        <f aca="true" t="shared" si="21" ref="J646:J709">I646*2600</f>
        <v>0</v>
      </c>
    </row>
    <row r="647" spans="1:10" ht="12.75">
      <c r="A647" s="470" t="s">
        <v>1890</v>
      </c>
      <c r="B647" s="236" t="s">
        <v>2191</v>
      </c>
      <c r="C647" s="469" t="s">
        <v>3097</v>
      </c>
      <c r="D647" s="239" t="s">
        <v>2065</v>
      </c>
      <c r="E647" s="543" t="s">
        <v>2758</v>
      </c>
      <c r="F647" s="529">
        <v>62.4</v>
      </c>
      <c r="G647" s="807"/>
      <c r="H647" s="529">
        <f t="shared" si="20"/>
        <v>62.4</v>
      </c>
      <c r="I647" s="831"/>
      <c r="J647" s="810">
        <f t="shared" si="21"/>
        <v>0</v>
      </c>
    </row>
    <row r="648" spans="1:10" ht="12.75">
      <c r="A648" s="470" t="s">
        <v>1892</v>
      </c>
      <c r="B648" s="236" t="s">
        <v>2191</v>
      </c>
      <c r="C648" s="469" t="s">
        <v>3097</v>
      </c>
      <c r="D648" s="239" t="s">
        <v>2065</v>
      </c>
      <c r="E648" s="543" t="s">
        <v>2760</v>
      </c>
      <c r="F648" s="529">
        <v>49.02</v>
      </c>
      <c r="G648" s="807"/>
      <c r="H648" s="529">
        <f t="shared" si="20"/>
        <v>49.02</v>
      </c>
      <c r="I648" s="831"/>
      <c r="J648" s="810">
        <f t="shared" si="21"/>
        <v>0</v>
      </c>
    </row>
    <row r="649" spans="1:10" ht="12.75">
      <c r="A649" s="470" t="s">
        <v>1893</v>
      </c>
      <c r="B649" s="236" t="s">
        <v>2191</v>
      </c>
      <c r="C649" s="469" t="s">
        <v>3097</v>
      </c>
      <c r="D649" s="239" t="s">
        <v>2065</v>
      </c>
      <c r="E649" s="543" t="s">
        <v>2760</v>
      </c>
      <c r="F649" s="529">
        <v>47.36</v>
      </c>
      <c r="G649" s="807"/>
      <c r="H649" s="529">
        <f t="shared" si="20"/>
        <v>47.36</v>
      </c>
      <c r="I649" s="831"/>
      <c r="J649" s="810">
        <f t="shared" si="21"/>
        <v>0</v>
      </c>
    </row>
    <row r="650" spans="1:10" ht="12.75">
      <c r="A650" s="470" t="s">
        <v>1894</v>
      </c>
      <c r="B650" s="236" t="s">
        <v>2191</v>
      </c>
      <c r="C650" s="469" t="s">
        <v>3097</v>
      </c>
      <c r="D650" s="239" t="s">
        <v>2065</v>
      </c>
      <c r="E650" s="543" t="s">
        <v>2763</v>
      </c>
      <c r="F650" s="529">
        <v>93.91</v>
      </c>
      <c r="G650" s="807"/>
      <c r="H650" s="529">
        <f t="shared" si="20"/>
        <v>93.91</v>
      </c>
      <c r="I650" s="831"/>
      <c r="J650" s="810">
        <f t="shared" si="21"/>
        <v>0</v>
      </c>
    </row>
    <row r="651" spans="1:10" ht="12.75">
      <c r="A651" s="470" t="s">
        <v>1896</v>
      </c>
      <c r="B651" s="236" t="s">
        <v>2191</v>
      </c>
      <c r="C651" s="469" t="s">
        <v>3097</v>
      </c>
      <c r="D651" s="239" t="s">
        <v>2065</v>
      </c>
      <c r="E651" s="543" t="s">
        <v>2763</v>
      </c>
      <c r="F651" s="529">
        <v>70.19</v>
      </c>
      <c r="G651" s="807"/>
      <c r="H651" s="529">
        <f t="shared" si="20"/>
        <v>70.19</v>
      </c>
      <c r="I651" s="831"/>
      <c r="J651" s="810">
        <f t="shared" si="21"/>
        <v>0</v>
      </c>
    </row>
    <row r="652" spans="1:10" ht="13.5" thickBot="1">
      <c r="A652" s="446" t="s">
        <v>1898</v>
      </c>
      <c r="B652" s="237" t="s">
        <v>2191</v>
      </c>
      <c r="C652" s="574" t="s">
        <v>3097</v>
      </c>
      <c r="D652" s="240" t="s">
        <v>2065</v>
      </c>
      <c r="E652" s="541" t="s">
        <v>2766</v>
      </c>
      <c r="F652" s="527">
        <v>39.77</v>
      </c>
      <c r="G652" s="808"/>
      <c r="H652" s="527">
        <f t="shared" si="20"/>
        <v>39.77</v>
      </c>
      <c r="I652" s="830"/>
      <c r="J652" s="811">
        <f t="shared" si="21"/>
        <v>0</v>
      </c>
    </row>
    <row r="653" spans="1:10" ht="12.75">
      <c r="A653" s="442" t="s">
        <v>1899</v>
      </c>
      <c r="B653" s="235" t="s">
        <v>2191</v>
      </c>
      <c r="C653" s="314" t="s">
        <v>3097</v>
      </c>
      <c r="D653" s="238" t="s">
        <v>1895</v>
      </c>
      <c r="E653" s="540" t="s">
        <v>706</v>
      </c>
      <c r="F653" s="526">
        <v>76.94</v>
      </c>
      <c r="G653" s="806"/>
      <c r="H653" s="526">
        <f t="shared" si="20"/>
        <v>76.94</v>
      </c>
      <c r="I653" s="829">
        <f>H653+H654</f>
        <v>161.74</v>
      </c>
      <c r="J653" s="809">
        <f t="shared" si="21"/>
        <v>420524</v>
      </c>
    </row>
    <row r="654" spans="1:10" ht="13.5" thickBot="1">
      <c r="A654" s="446" t="s">
        <v>1900</v>
      </c>
      <c r="B654" s="237" t="s">
        <v>2196</v>
      </c>
      <c r="C654" s="237" t="s">
        <v>2197</v>
      </c>
      <c r="D654" s="240" t="s">
        <v>1895</v>
      </c>
      <c r="E654" s="608"/>
      <c r="F654" s="527">
        <v>84.8</v>
      </c>
      <c r="G654" s="808"/>
      <c r="H654" s="527">
        <f>F654</f>
        <v>84.8</v>
      </c>
      <c r="I654" s="830"/>
      <c r="J654" s="811">
        <f t="shared" si="21"/>
        <v>0</v>
      </c>
    </row>
    <row r="655" spans="1:10" ht="12.75">
      <c r="A655" s="442" t="s">
        <v>1901</v>
      </c>
      <c r="B655" s="235" t="s">
        <v>2191</v>
      </c>
      <c r="C655" s="314" t="s">
        <v>3097</v>
      </c>
      <c r="D655" s="238" t="s">
        <v>2768</v>
      </c>
      <c r="E655" s="540">
        <v>2</v>
      </c>
      <c r="F655" s="526">
        <v>49.45</v>
      </c>
      <c r="G655" s="806">
        <v>1902</v>
      </c>
      <c r="H655" s="526">
        <f t="shared" si="20"/>
        <v>49.45</v>
      </c>
      <c r="I655" s="829">
        <f>SUM(H655:H657)</f>
        <v>128.48</v>
      </c>
      <c r="J655" s="809">
        <f t="shared" si="21"/>
        <v>334048</v>
      </c>
    </row>
    <row r="656" spans="1:10" ht="12.75">
      <c r="A656" s="470" t="s">
        <v>1903</v>
      </c>
      <c r="B656" s="236" t="s">
        <v>2191</v>
      </c>
      <c r="C656" s="469" t="s">
        <v>3097</v>
      </c>
      <c r="D656" s="239" t="s">
        <v>2768</v>
      </c>
      <c r="E656" s="543">
        <v>3</v>
      </c>
      <c r="F656" s="529">
        <v>64.33</v>
      </c>
      <c r="G656" s="807"/>
      <c r="H656" s="529">
        <f t="shared" si="20"/>
        <v>64.33</v>
      </c>
      <c r="I656" s="831"/>
      <c r="J656" s="810">
        <f t="shared" si="21"/>
        <v>0</v>
      </c>
    </row>
    <row r="657" spans="1:10" ht="13.5" thickBot="1">
      <c r="A657" s="446" t="s">
        <v>1904</v>
      </c>
      <c r="B657" s="237" t="s">
        <v>2196</v>
      </c>
      <c r="C657" s="237" t="s">
        <v>2197</v>
      </c>
      <c r="D657" s="240" t="s">
        <v>2768</v>
      </c>
      <c r="E657" s="541"/>
      <c r="F657" s="527">
        <v>14.7</v>
      </c>
      <c r="G657" s="808"/>
      <c r="H657" s="527">
        <f t="shared" si="20"/>
        <v>14.7</v>
      </c>
      <c r="I657" s="832"/>
      <c r="J657" s="813">
        <f t="shared" si="21"/>
        <v>0</v>
      </c>
    </row>
    <row r="658" spans="1:10" ht="13.5" thickBot="1">
      <c r="A658" s="319" t="s">
        <v>1905</v>
      </c>
      <c r="B658" s="441" t="s">
        <v>2191</v>
      </c>
      <c r="C658" s="575" t="s">
        <v>3097</v>
      </c>
      <c r="D658" s="590" t="s">
        <v>2779</v>
      </c>
      <c r="E658" s="591">
        <v>4</v>
      </c>
      <c r="F658" s="531">
        <v>64.08</v>
      </c>
      <c r="G658" s="555">
        <v>1902</v>
      </c>
      <c r="H658" s="531">
        <f t="shared" si="20"/>
        <v>64.08</v>
      </c>
      <c r="I658" s="551">
        <f>SUM(H658)</f>
        <v>64.08</v>
      </c>
      <c r="J658" s="693">
        <f t="shared" si="21"/>
        <v>166608</v>
      </c>
    </row>
    <row r="659" spans="1:10" ht="12.75">
      <c r="A659" s="442" t="s">
        <v>1906</v>
      </c>
      <c r="B659" s="235" t="s">
        <v>2191</v>
      </c>
      <c r="C659" s="314" t="s">
        <v>3097</v>
      </c>
      <c r="D659" s="238" t="s">
        <v>2781</v>
      </c>
      <c r="E659" s="540" t="s">
        <v>940</v>
      </c>
      <c r="F659" s="526">
        <v>56.47</v>
      </c>
      <c r="G659" s="806">
        <v>1837</v>
      </c>
      <c r="H659" s="526">
        <f t="shared" si="20"/>
        <v>56.47</v>
      </c>
      <c r="I659" s="829">
        <f>SUM(H659:H665)</f>
        <v>380.79</v>
      </c>
      <c r="J659" s="809">
        <f t="shared" si="21"/>
        <v>990054</v>
      </c>
    </row>
    <row r="660" spans="1:10" ht="12.75">
      <c r="A660" s="470" t="s">
        <v>1907</v>
      </c>
      <c r="B660" s="236" t="s">
        <v>2191</v>
      </c>
      <c r="C660" s="469" t="s">
        <v>3097</v>
      </c>
      <c r="D660" s="239" t="s">
        <v>2781</v>
      </c>
      <c r="E660" s="543">
        <v>2</v>
      </c>
      <c r="F660" s="529">
        <v>59.2</v>
      </c>
      <c r="G660" s="807"/>
      <c r="H660" s="529">
        <f t="shared" si="20"/>
        <v>59.2</v>
      </c>
      <c r="I660" s="831"/>
      <c r="J660" s="810">
        <f t="shared" si="21"/>
        <v>0</v>
      </c>
    </row>
    <row r="661" spans="1:10" ht="12.75">
      <c r="A661" s="470" t="s">
        <v>1908</v>
      </c>
      <c r="B661" s="236" t="s">
        <v>2191</v>
      </c>
      <c r="C661" s="469" t="s">
        <v>3097</v>
      </c>
      <c r="D661" s="239" t="s">
        <v>2781</v>
      </c>
      <c r="E661" s="543">
        <v>3</v>
      </c>
      <c r="F661" s="529">
        <v>73.15</v>
      </c>
      <c r="G661" s="807"/>
      <c r="H661" s="529">
        <f t="shared" si="20"/>
        <v>73.15</v>
      </c>
      <c r="I661" s="831"/>
      <c r="J661" s="810">
        <f t="shared" si="21"/>
        <v>0</v>
      </c>
    </row>
    <row r="662" spans="1:10" ht="12.75">
      <c r="A662" s="470" t="s">
        <v>1910</v>
      </c>
      <c r="B662" s="236" t="s">
        <v>2191</v>
      </c>
      <c r="C662" s="469" t="s">
        <v>3097</v>
      </c>
      <c r="D662" s="239" t="s">
        <v>2781</v>
      </c>
      <c r="E662" s="543">
        <v>4</v>
      </c>
      <c r="F662" s="529">
        <v>38.4</v>
      </c>
      <c r="G662" s="807"/>
      <c r="H662" s="529">
        <f t="shared" si="20"/>
        <v>38.4</v>
      </c>
      <c r="I662" s="831"/>
      <c r="J662" s="810">
        <f t="shared" si="21"/>
        <v>0</v>
      </c>
    </row>
    <row r="663" spans="1:10" ht="12.75">
      <c r="A663" s="470" t="s">
        <v>1912</v>
      </c>
      <c r="B663" s="236" t="s">
        <v>2191</v>
      </c>
      <c r="C663" s="469" t="s">
        <v>3097</v>
      </c>
      <c r="D663" s="239" t="s">
        <v>2781</v>
      </c>
      <c r="E663" s="543">
        <v>5</v>
      </c>
      <c r="F663" s="529">
        <v>59.2</v>
      </c>
      <c r="G663" s="807"/>
      <c r="H663" s="529">
        <f t="shared" si="20"/>
        <v>59.2</v>
      </c>
      <c r="I663" s="831"/>
      <c r="J663" s="810">
        <f t="shared" si="21"/>
        <v>0</v>
      </c>
    </row>
    <row r="664" spans="1:10" ht="12.75">
      <c r="A664" s="470" t="s">
        <v>1913</v>
      </c>
      <c r="B664" s="236" t="s">
        <v>2191</v>
      </c>
      <c r="C664" s="469" t="s">
        <v>3097</v>
      </c>
      <c r="D664" s="239" t="s">
        <v>2781</v>
      </c>
      <c r="E664" s="543">
        <v>7</v>
      </c>
      <c r="F664" s="529">
        <v>69.57</v>
      </c>
      <c r="G664" s="807"/>
      <c r="H664" s="529">
        <f t="shared" si="20"/>
        <v>69.57</v>
      </c>
      <c r="I664" s="831"/>
      <c r="J664" s="810">
        <f t="shared" si="21"/>
        <v>0</v>
      </c>
    </row>
    <row r="665" spans="1:10" ht="13.5" thickBot="1">
      <c r="A665" s="446" t="s">
        <v>1914</v>
      </c>
      <c r="B665" s="237" t="s">
        <v>2196</v>
      </c>
      <c r="C665" s="237" t="s">
        <v>2197</v>
      </c>
      <c r="D665" s="240" t="s">
        <v>2781</v>
      </c>
      <c r="E665" s="541"/>
      <c r="F665" s="527">
        <v>24.8</v>
      </c>
      <c r="G665" s="808"/>
      <c r="H665" s="527">
        <f t="shared" si="20"/>
        <v>24.8</v>
      </c>
      <c r="I665" s="832"/>
      <c r="J665" s="813">
        <f t="shared" si="21"/>
        <v>0</v>
      </c>
    </row>
    <row r="666" spans="1:10" ht="12.75">
      <c r="A666" s="442" t="s">
        <v>1915</v>
      </c>
      <c r="B666" s="235" t="s">
        <v>2191</v>
      </c>
      <c r="C666" s="314" t="s">
        <v>3097</v>
      </c>
      <c r="D666" s="238" t="s">
        <v>2789</v>
      </c>
      <c r="E666" s="540">
        <v>1</v>
      </c>
      <c r="F666" s="526">
        <v>36.79</v>
      </c>
      <c r="G666" s="806">
        <v>1964</v>
      </c>
      <c r="H666" s="526">
        <f t="shared" si="20"/>
        <v>36.79</v>
      </c>
      <c r="I666" s="829">
        <f>SUM(H666:H668)</f>
        <v>115.28999999999999</v>
      </c>
      <c r="J666" s="809">
        <f t="shared" si="21"/>
        <v>299754</v>
      </c>
    </row>
    <row r="667" spans="1:10" ht="12.75">
      <c r="A667" s="470" t="s">
        <v>1916</v>
      </c>
      <c r="B667" s="236" t="s">
        <v>2191</v>
      </c>
      <c r="C667" s="469" t="s">
        <v>3097</v>
      </c>
      <c r="D667" s="239" t="s">
        <v>2789</v>
      </c>
      <c r="E667" s="543">
        <v>2</v>
      </c>
      <c r="F667" s="529">
        <v>43.99</v>
      </c>
      <c r="G667" s="807"/>
      <c r="H667" s="529">
        <f t="shared" si="20"/>
        <v>43.99</v>
      </c>
      <c r="I667" s="831"/>
      <c r="J667" s="810">
        <f t="shared" si="21"/>
        <v>0</v>
      </c>
    </row>
    <row r="668" spans="1:10" ht="13.5" thickBot="1">
      <c r="A668" s="446" t="s">
        <v>1917</v>
      </c>
      <c r="B668" s="237" t="s">
        <v>2191</v>
      </c>
      <c r="C668" s="574" t="s">
        <v>3097</v>
      </c>
      <c r="D668" s="240" t="s">
        <v>2789</v>
      </c>
      <c r="E668" s="541">
        <v>3</v>
      </c>
      <c r="F668" s="527">
        <v>34.51</v>
      </c>
      <c r="G668" s="808"/>
      <c r="H668" s="527">
        <f t="shared" si="20"/>
        <v>34.51</v>
      </c>
      <c r="I668" s="830"/>
      <c r="J668" s="811">
        <f t="shared" si="21"/>
        <v>0</v>
      </c>
    </row>
    <row r="669" spans="1:10" ht="12.75">
      <c r="A669" s="442" t="s">
        <v>1919</v>
      </c>
      <c r="B669" s="235" t="s">
        <v>2191</v>
      </c>
      <c r="C669" s="314" t="s">
        <v>3097</v>
      </c>
      <c r="D669" s="238" t="s">
        <v>2793</v>
      </c>
      <c r="E669" s="540">
        <v>12</v>
      </c>
      <c r="F669" s="526">
        <v>36.75</v>
      </c>
      <c r="G669" s="806">
        <v>1964</v>
      </c>
      <c r="H669" s="526">
        <f t="shared" si="20"/>
        <v>36.75</v>
      </c>
      <c r="I669" s="829">
        <f>SUM(H669:H672)</f>
        <v>147.57</v>
      </c>
      <c r="J669" s="809">
        <f t="shared" si="21"/>
        <v>383682</v>
      </c>
    </row>
    <row r="670" spans="1:10" ht="12.75">
      <c r="A670" s="470" t="s">
        <v>1921</v>
      </c>
      <c r="B670" s="236" t="s">
        <v>2191</v>
      </c>
      <c r="C670" s="469" t="s">
        <v>3097</v>
      </c>
      <c r="D670" s="239" t="s">
        <v>2793</v>
      </c>
      <c r="E670" s="543">
        <v>13</v>
      </c>
      <c r="F670" s="529">
        <v>36.94</v>
      </c>
      <c r="G670" s="807"/>
      <c r="H670" s="529">
        <f t="shared" si="20"/>
        <v>36.94</v>
      </c>
      <c r="I670" s="831"/>
      <c r="J670" s="810">
        <f t="shared" si="21"/>
        <v>0</v>
      </c>
    </row>
    <row r="671" spans="1:10" ht="12.75">
      <c r="A671" s="470" t="s">
        <v>1922</v>
      </c>
      <c r="B671" s="236" t="s">
        <v>2191</v>
      </c>
      <c r="C671" s="469" t="s">
        <v>3097</v>
      </c>
      <c r="D671" s="239" t="s">
        <v>2793</v>
      </c>
      <c r="E671" s="543">
        <v>18</v>
      </c>
      <c r="F671" s="529">
        <v>36.94</v>
      </c>
      <c r="G671" s="807"/>
      <c r="H671" s="529">
        <f t="shared" si="20"/>
        <v>36.94</v>
      </c>
      <c r="I671" s="831"/>
      <c r="J671" s="810">
        <f t="shared" si="21"/>
        <v>0</v>
      </c>
    </row>
    <row r="672" spans="1:10" ht="13.5" thickBot="1">
      <c r="A672" s="446" t="s">
        <v>1923</v>
      </c>
      <c r="B672" s="237" t="s">
        <v>2191</v>
      </c>
      <c r="C672" s="574" t="s">
        <v>3097</v>
      </c>
      <c r="D672" s="240" t="s">
        <v>2793</v>
      </c>
      <c r="E672" s="541">
        <v>19</v>
      </c>
      <c r="F672" s="527">
        <v>36.94</v>
      </c>
      <c r="G672" s="808"/>
      <c r="H672" s="527">
        <f t="shared" si="20"/>
        <v>36.94</v>
      </c>
      <c r="I672" s="830"/>
      <c r="J672" s="811">
        <f t="shared" si="21"/>
        <v>0</v>
      </c>
    </row>
    <row r="673" spans="1:10" ht="12.75">
      <c r="A673" s="442" t="s">
        <v>1925</v>
      </c>
      <c r="B673" s="235" t="s">
        <v>2191</v>
      </c>
      <c r="C673" s="314" t="s">
        <v>3097</v>
      </c>
      <c r="D673" s="238" t="s">
        <v>2798</v>
      </c>
      <c r="E673" s="540" t="s">
        <v>2799</v>
      </c>
      <c r="F673" s="526">
        <v>44.35</v>
      </c>
      <c r="G673" s="806">
        <v>1931</v>
      </c>
      <c r="H673" s="526">
        <f t="shared" si="20"/>
        <v>44.35</v>
      </c>
      <c r="I673" s="829">
        <f>SUM(H673:H687)</f>
        <v>671.7100000000002</v>
      </c>
      <c r="J673" s="809">
        <f t="shared" si="21"/>
        <v>1746446.0000000005</v>
      </c>
    </row>
    <row r="674" spans="1:10" ht="12.75">
      <c r="A674" s="470" t="s">
        <v>1928</v>
      </c>
      <c r="B674" s="236" t="s">
        <v>2191</v>
      </c>
      <c r="C674" s="469" t="s">
        <v>3097</v>
      </c>
      <c r="D674" s="239" t="s">
        <v>2798</v>
      </c>
      <c r="E674" s="543" t="s">
        <v>1324</v>
      </c>
      <c r="F674" s="529">
        <v>44.34</v>
      </c>
      <c r="G674" s="807"/>
      <c r="H674" s="529">
        <f t="shared" si="20"/>
        <v>44.34</v>
      </c>
      <c r="I674" s="831"/>
      <c r="J674" s="810">
        <f t="shared" si="21"/>
        <v>0</v>
      </c>
    </row>
    <row r="675" spans="1:10" ht="12.75">
      <c r="A675" s="470" t="s">
        <v>2059</v>
      </c>
      <c r="B675" s="236" t="s">
        <v>2191</v>
      </c>
      <c r="C675" s="469" t="s">
        <v>3097</v>
      </c>
      <c r="D675" s="239" t="s">
        <v>2798</v>
      </c>
      <c r="E675" s="543" t="s">
        <v>2802</v>
      </c>
      <c r="F675" s="529">
        <v>44.35</v>
      </c>
      <c r="G675" s="807"/>
      <c r="H675" s="529">
        <f t="shared" si="20"/>
        <v>44.35</v>
      </c>
      <c r="I675" s="831"/>
      <c r="J675" s="810">
        <f t="shared" si="21"/>
        <v>0</v>
      </c>
    </row>
    <row r="676" spans="1:10" ht="12.75">
      <c r="A676" s="470" t="s">
        <v>2062</v>
      </c>
      <c r="B676" s="236" t="s">
        <v>2191</v>
      </c>
      <c r="C676" s="469" t="s">
        <v>3097</v>
      </c>
      <c r="D676" s="239" t="s">
        <v>2798</v>
      </c>
      <c r="E676" s="543" t="s">
        <v>2804</v>
      </c>
      <c r="F676" s="529">
        <v>47.82</v>
      </c>
      <c r="G676" s="807"/>
      <c r="H676" s="529">
        <f t="shared" si="20"/>
        <v>47.82</v>
      </c>
      <c r="I676" s="831"/>
      <c r="J676" s="810">
        <f t="shared" si="21"/>
        <v>0</v>
      </c>
    </row>
    <row r="677" spans="1:10" ht="12.75">
      <c r="A677" s="470" t="s">
        <v>2064</v>
      </c>
      <c r="B677" s="236" t="s">
        <v>2191</v>
      </c>
      <c r="C677" s="469" t="s">
        <v>3097</v>
      </c>
      <c r="D677" s="239" t="s">
        <v>2798</v>
      </c>
      <c r="E677" s="543" t="s">
        <v>318</v>
      </c>
      <c r="F677" s="529">
        <v>45.17</v>
      </c>
      <c r="G677" s="807"/>
      <c r="H677" s="529">
        <f t="shared" si="20"/>
        <v>45.17</v>
      </c>
      <c r="I677" s="831"/>
      <c r="J677" s="810">
        <f t="shared" si="21"/>
        <v>0</v>
      </c>
    </row>
    <row r="678" spans="1:10" ht="12.75">
      <c r="A678" s="470" t="s">
        <v>2067</v>
      </c>
      <c r="B678" s="236" t="s">
        <v>2191</v>
      </c>
      <c r="C678" s="469" t="s">
        <v>3097</v>
      </c>
      <c r="D678" s="239" t="s">
        <v>2798</v>
      </c>
      <c r="E678" s="543" t="s">
        <v>1192</v>
      </c>
      <c r="F678" s="529">
        <v>45.2</v>
      </c>
      <c r="G678" s="807"/>
      <c r="H678" s="529">
        <f t="shared" si="20"/>
        <v>45.2</v>
      </c>
      <c r="I678" s="831"/>
      <c r="J678" s="810">
        <f t="shared" si="21"/>
        <v>0</v>
      </c>
    </row>
    <row r="679" spans="1:10" ht="12.75">
      <c r="A679" s="470" t="s">
        <v>2069</v>
      </c>
      <c r="B679" s="236" t="s">
        <v>2191</v>
      </c>
      <c r="C679" s="469" t="s">
        <v>3097</v>
      </c>
      <c r="D679" s="239" t="s">
        <v>2798</v>
      </c>
      <c r="E679" s="543" t="s">
        <v>2808</v>
      </c>
      <c r="F679" s="529">
        <v>44.35</v>
      </c>
      <c r="G679" s="807"/>
      <c r="H679" s="529">
        <f t="shared" si="20"/>
        <v>44.35</v>
      </c>
      <c r="I679" s="831"/>
      <c r="J679" s="810">
        <f t="shared" si="21"/>
        <v>0</v>
      </c>
    </row>
    <row r="680" spans="1:10" ht="12.75">
      <c r="A680" s="470" t="s">
        <v>2070</v>
      </c>
      <c r="B680" s="236" t="s">
        <v>2191</v>
      </c>
      <c r="C680" s="469" t="s">
        <v>3097</v>
      </c>
      <c r="D680" s="239" t="s">
        <v>2798</v>
      </c>
      <c r="E680" s="543" t="s">
        <v>2739</v>
      </c>
      <c r="F680" s="529">
        <v>43.98</v>
      </c>
      <c r="G680" s="807"/>
      <c r="H680" s="529">
        <f t="shared" si="20"/>
        <v>43.98</v>
      </c>
      <c r="I680" s="831"/>
      <c r="J680" s="810">
        <f t="shared" si="21"/>
        <v>0</v>
      </c>
    </row>
    <row r="681" spans="1:10" ht="12.75">
      <c r="A681" s="470" t="s">
        <v>2072</v>
      </c>
      <c r="B681" s="236" t="s">
        <v>2191</v>
      </c>
      <c r="C681" s="469" t="s">
        <v>3097</v>
      </c>
      <c r="D681" s="239" t="s">
        <v>2798</v>
      </c>
      <c r="E681" s="543" t="s">
        <v>1353</v>
      </c>
      <c r="F681" s="529">
        <v>44.35</v>
      </c>
      <c r="G681" s="807"/>
      <c r="H681" s="529">
        <f t="shared" si="20"/>
        <v>44.35</v>
      </c>
      <c r="I681" s="831"/>
      <c r="J681" s="810">
        <f t="shared" si="21"/>
        <v>0</v>
      </c>
    </row>
    <row r="682" spans="1:10" ht="12.75">
      <c r="A682" s="470" t="s">
        <v>2074</v>
      </c>
      <c r="B682" s="236" t="s">
        <v>2191</v>
      </c>
      <c r="C682" s="469" t="s">
        <v>3097</v>
      </c>
      <c r="D682" s="239" t="s">
        <v>2798</v>
      </c>
      <c r="E682" s="543" t="s">
        <v>2812</v>
      </c>
      <c r="F682" s="529">
        <v>44.35</v>
      </c>
      <c r="G682" s="807"/>
      <c r="H682" s="529">
        <f t="shared" si="20"/>
        <v>44.35</v>
      </c>
      <c r="I682" s="831"/>
      <c r="J682" s="810">
        <f t="shared" si="21"/>
        <v>0</v>
      </c>
    </row>
    <row r="683" spans="1:10" ht="12.75">
      <c r="A683" s="470" t="s">
        <v>2076</v>
      </c>
      <c r="B683" s="236" t="s">
        <v>2191</v>
      </c>
      <c r="C683" s="469" t="s">
        <v>3097</v>
      </c>
      <c r="D683" s="239" t="s">
        <v>2798</v>
      </c>
      <c r="E683" s="543" t="s">
        <v>2814</v>
      </c>
      <c r="F683" s="529">
        <v>44.35</v>
      </c>
      <c r="G683" s="807"/>
      <c r="H683" s="529">
        <f t="shared" si="20"/>
        <v>44.35</v>
      </c>
      <c r="I683" s="831"/>
      <c r="J683" s="810">
        <f t="shared" si="21"/>
        <v>0</v>
      </c>
    </row>
    <row r="684" spans="1:10" ht="12.75">
      <c r="A684" s="470" t="s">
        <v>2759</v>
      </c>
      <c r="B684" s="236" t="s">
        <v>2191</v>
      </c>
      <c r="C684" s="469" t="s">
        <v>3097</v>
      </c>
      <c r="D684" s="239" t="s">
        <v>2798</v>
      </c>
      <c r="E684" s="543" t="s">
        <v>2816</v>
      </c>
      <c r="F684" s="529">
        <v>44.35</v>
      </c>
      <c r="G684" s="807"/>
      <c r="H684" s="529">
        <f t="shared" si="20"/>
        <v>44.35</v>
      </c>
      <c r="I684" s="831"/>
      <c r="J684" s="810">
        <f t="shared" si="21"/>
        <v>0</v>
      </c>
    </row>
    <row r="685" spans="1:10" ht="12.75">
      <c r="A685" s="470" t="s">
        <v>2761</v>
      </c>
      <c r="B685" s="236" t="s">
        <v>2191</v>
      </c>
      <c r="C685" s="469" t="s">
        <v>3097</v>
      </c>
      <c r="D685" s="239" t="s">
        <v>2798</v>
      </c>
      <c r="E685" s="543" t="s">
        <v>2818</v>
      </c>
      <c r="F685" s="529">
        <v>44.35</v>
      </c>
      <c r="G685" s="807"/>
      <c r="H685" s="529">
        <f t="shared" si="20"/>
        <v>44.35</v>
      </c>
      <c r="I685" s="831"/>
      <c r="J685" s="810">
        <f t="shared" si="21"/>
        <v>0</v>
      </c>
    </row>
    <row r="686" spans="1:10" ht="12.75">
      <c r="A686" s="470" t="s">
        <v>2762</v>
      </c>
      <c r="B686" s="236" t="s">
        <v>2191</v>
      </c>
      <c r="C686" s="469" t="s">
        <v>3097</v>
      </c>
      <c r="D686" s="239" t="s">
        <v>2798</v>
      </c>
      <c r="E686" s="543" t="s">
        <v>322</v>
      </c>
      <c r="F686" s="529">
        <v>45.2</v>
      </c>
      <c r="G686" s="807"/>
      <c r="H686" s="529">
        <f aca="true" t="shared" si="22" ref="H686:H749">F686</f>
        <v>45.2</v>
      </c>
      <c r="I686" s="831"/>
      <c r="J686" s="810">
        <f t="shared" si="21"/>
        <v>0</v>
      </c>
    </row>
    <row r="687" spans="1:10" ht="13.5" thickBot="1">
      <c r="A687" s="446" t="s">
        <v>2764</v>
      </c>
      <c r="B687" s="237" t="s">
        <v>2191</v>
      </c>
      <c r="C687" s="574" t="s">
        <v>3097</v>
      </c>
      <c r="D687" s="240" t="s">
        <v>2798</v>
      </c>
      <c r="E687" s="541" t="s">
        <v>2821</v>
      </c>
      <c r="F687" s="527">
        <v>45.2</v>
      </c>
      <c r="G687" s="808"/>
      <c r="H687" s="527">
        <f t="shared" si="22"/>
        <v>45.2</v>
      </c>
      <c r="I687" s="830"/>
      <c r="J687" s="811">
        <f t="shared" si="21"/>
        <v>0</v>
      </c>
    </row>
    <row r="688" spans="1:10" ht="12.75">
      <c r="A688" s="442" t="s">
        <v>2765</v>
      </c>
      <c r="B688" s="235" t="s">
        <v>2191</v>
      </c>
      <c r="C688" s="314" t="s">
        <v>3097</v>
      </c>
      <c r="D688" s="238" t="s">
        <v>2823</v>
      </c>
      <c r="E688" s="540" t="s">
        <v>2824</v>
      </c>
      <c r="F688" s="526">
        <v>54.06</v>
      </c>
      <c r="G688" s="806">
        <v>1931</v>
      </c>
      <c r="H688" s="526">
        <f t="shared" si="22"/>
        <v>54.06</v>
      </c>
      <c r="I688" s="829">
        <f>SUM(H688:H693)</f>
        <v>336.48</v>
      </c>
      <c r="J688" s="809">
        <f t="shared" si="21"/>
        <v>874848</v>
      </c>
    </row>
    <row r="689" spans="1:10" ht="12.75">
      <c r="A689" s="470" t="s">
        <v>2767</v>
      </c>
      <c r="B689" s="236" t="s">
        <v>2191</v>
      </c>
      <c r="C689" s="469" t="s">
        <v>3097</v>
      </c>
      <c r="D689" s="239" t="s">
        <v>2823</v>
      </c>
      <c r="E689" s="543" t="s">
        <v>1593</v>
      </c>
      <c r="F689" s="529">
        <v>54.97</v>
      </c>
      <c r="G689" s="807"/>
      <c r="H689" s="529">
        <f t="shared" si="22"/>
        <v>54.97</v>
      </c>
      <c r="I689" s="831"/>
      <c r="J689" s="810">
        <f t="shared" si="21"/>
        <v>0</v>
      </c>
    </row>
    <row r="690" spans="1:10" ht="12.75">
      <c r="A690" s="470" t="s">
        <v>2769</v>
      </c>
      <c r="B690" s="236" t="s">
        <v>2191</v>
      </c>
      <c r="C690" s="469" t="s">
        <v>3097</v>
      </c>
      <c r="D690" s="239" t="s">
        <v>2823</v>
      </c>
      <c r="E690" s="543" t="s">
        <v>1686</v>
      </c>
      <c r="F690" s="529">
        <v>56.75</v>
      </c>
      <c r="G690" s="807"/>
      <c r="H690" s="529">
        <f t="shared" si="22"/>
        <v>56.75</v>
      </c>
      <c r="I690" s="831"/>
      <c r="J690" s="810">
        <f t="shared" si="21"/>
        <v>0</v>
      </c>
    </row>
    <row r="691" spans="1:10" ht="12.75">
      <c r="A691" s="470" t="s">
        <v>2770</v>
      </c>
      <c r="B691" s="236" t="s">
        <v>2191</v>
      </c>
      <c r="C691" s="469" t="s">
        <v>3097</v>
      </c>
      <c r="D691" s="239" t="s">
        <v>2823</v>
      </c>
      <c r="E691" s="543" t="s">
        <v>2828</v>
      </c>
      <c r="F691" s="529">
        <v>57.05</v>
      </c>
      <c r="G691" s="807"/>
      <c r="H691" s="529">
        <f t="shared" si="22"/>
        <v>57.05</v>
      </c>
      <c r="I691" s="831"/>
      <c r="J691" s="810">
        <f t="shared" si="21"/>
        <v>0</v>
      </c>
    </row>
    <row r="692" spans="1:10" ht="12.75">
      <c r="A692" s="470" t="s">
        <v>2778</v>
      </c>
      <c r="B692" s="236" t="s">
        <v>2191</v>
      </c>
      <c r="C692" s="469" t="s">
        <v>3097</v>
      </c>
      <c r="D692" s="239" t="s">
        <v>2823</v>
      </c>
      <c r="E692" s="543" t="s">
        <v>2830</v>
      </c>
      <c r="F692" s="529">
        <v>56.6</v>
      </c>
      <c r="G692" s="807"/>
      <c r="H692" s="529">
        <f t="shared" si="22"/>
        <v>56.6</v>
      </c>
      <c r="I692" s="831"/>
      <c r="J692" s="810">
        <f t="shared" si="21"/>
        <v>0</v>
      </c>
    </row>
    <row r="693" spans="1:10" ht="13.5" thickBot="1">
      <c r="A693" s="446" t="s">
        <v>2780</v>
      </c>
      <c r="B693" s="237" t="s">
        <v>2191</v>
      </c>
      <c r="C693" s="574" t="s">
        <v>3097</v>
      </c>
      <c r="D693" s="240" t="s">
        <v>2823</v>
      </c>
      <c r="E693" s="541" t="s">
        <v>2832</v>
      </c>
      <c r="F693" s="527">
        <v>57.05</v>
      </c>
      <c r="G693" s="808"/>
      <c r="H693" s="527">
        <f t="shared" si="22"/>
        <v>57.05</v>
      </c>
      <c r="I693" s="830"/>
      <c r="J693" s="811">
        <f t="shared" si="21"/>
        <v>0</v>
      </c>
    </row>
    <row r="694" spans="1:10" ht="13.5" thickBot="1">
      <c r="A694" s="319" t="s">
        <v>2782</v>
      </c>
      <c r="B694" s="441" t="s">
        <v>2191</v>
      </c>
      <c r="C694" s="575" t="s">
        <v>3097</v>
      </c>
      <c r="D694" s="590" t="s">
        <v>2834</v>
      </c>
      <c r="E694" s="591" t="s">
        <v>2835</v>
      </c>
      <c r="F694" s="531">
        <v>51.09</v>
      </c>
      <c r="G694" s="555">
        <v>1959</v>
      </c>
      <c r="H694" s="531">
        <f t="shared" si="22"/>
        <v>51.09</v>
      </c>
      <c r="I694" s="551">
        <f>SUM(H694)</f>
        <v>51.09</v>
      </c>
      <c r="J694" s="693">
        <f t="shared" si="21"/>
        <v>132834</v>
      </c>
    </row>
    <row r="695" spans="1:10" ht="12.75">
      <c r="A695" s="442" t="s">
        <v>2783</v>
      </c>
      <c r="B695" s="235" t="s">
        <v>2191</v>
      </c>
      <c r="C695" s="314" t="s">
        <v>3097</v>
      </c>
      <c r="D695" s="447" t="s">
        <v>2837</v>
      </c>
      <c r="E695" s="578" t="s">
        <v>732</v>
      </c>
      <c r="F695" s="526">
        <v>63.18</v>
      </c>
      <c r="G695" s="806">
        <v>1959</v>
      </c>
      <c r="H695" s="526">
        <f t="shared" si="22"/>
        <v>63.18</v>
      </c>
      <c r="I695" s="829">
        <f>SUM(H695:H696)</f>
        <v>114.69</v>
      </c>
      <c r="J695" s="809">
        <f t="shared" si="21"/>
        <v>298194</v>
      </c>
    </row>
    <row r="696" spans="1:10" ht="13.5" thickBot="1">
      <c r="A696" s="446" t="s">
        <v>2784</v>
      </c>
      <c r="B696" s="237" t="s">
        <v>2191</v>
      </c>
      <c r="C696" s="574" t="s">
        <v>3097</v>
      </c>
      <c r="D696" s="553" t="s">
        <v>2837</v>
      </c>
      <c r="E696" s="604" t="s">
        <v>2814</v>
      </c>
      <c r="F696" s="527">
        <v>51.51</v>
      </c>
      <c r="G696" s="808"/>
      <c r="H696" s="527">
        <f t="shared" si="22"/>
        <v>51.51</v>
      </c>
      <c r="I696" s="830"/>
      <c r="J696" s="811">
        <f t="shared" si="21"/>
        <v>0</v>
      </c>
    </row>
    <row r="697" spans="1:10" ht="12.75">
      <c r="A697" s="442" t="s">
        <v>2785</v>
      </c>
      <c r="B697" s="235" t="s">
        <v>2191</v>
      </c>
      <c r="C697" s="314" t="s">
        <v>3097</v>
      </c>
      <c r="D697" s="447" t="s">
        <v>1467</v>
      </c>
      <c r="E697" s="578">
        <v>3</v>
      </c>
      <c r="F697" s="526">
        <v>37.31</v>
      </c>
      <c r="G697" s="806">
        <v>1916</v>
      </c>
      <c r="H697" s="526">
        <f t="shared" si="22"/>
        <v>37.31</v>
      </c>
      <c r="I697" s="829">
        <f>SUM(H697:H698)</f>
        <v>96.65</v>
      </c>
      <c r="J697" s="809">
        <f t="shared" si="21"/>
        <v>251290.00000000003</v>
      </c>
    </row>
    <row r="698" spans="1:10" ht="13.5" thickBot="1">
      <c r="A698" s="446" t="s">
        <v>2786</v>
      </c>
      <c r="B698" s="237" t="s">
        <v>2191</v>
      </c>
      <c r="C698" s="574" t="s">
        <v>3097</v>
      </c>
      <c r="D698" s="553" t="s">
        <v>1467</v>
      </c>
      <c r="E698" s="604">
        <v>6</v>
      </c>
      <c r="F698" s="527">
        <v>59.34</v>
      </c>
      <c r="G698" s="808"/>
      <c r="H698" s="527">
        <f t="shared" si="22"/>
        <v>59.34</v>
      </c>
      <c r="I698" s="830"/>
      <c r="J698" s="811">
        <f t="shared" si="21"/>
        <v>0</v>
      </c>
    </row>
    <row r="699" spans="1:10" ht="12.75">
      <c r="A699" s="549" t="s">
        <v>2787</v>
      </c>
      <c r="B699" s="315" t="s">
        <v>2191</v>
      </c>
      <c r="C699" s="316" t="s">
        <v>3097</v>
      </c>
      <c r="D699" s="317" t="s">
        <v>1470</v>
      </c>
      <c r="E699" s="542">
        <v>3</v>
      </c>
      <c r="F699" s="528">
        <v>60.51</v>
      </c>
      <c r="G699" s="806">
        <v>1912</v>
      </c>
      <c r="H699" s="528">
        <f t="shared" si="22"/>
        <v>60.51</v>
      </c>
      <c r="I699" s="850">
        <f>SUM(H699:H701)</f>
        <v>180.64</v>
      </c>
      <c r="J699" s="816">
        <f t="shared" si="21"/>
        <v>469663.99999999994</v>
      </c>
    </row>
    <row r="700" spans="1:10" ht="12.75">
      <c r="A700" s="522" t="s">
        <v>2788</v>
      </c>
      <c r="B700" s="236" t="s">
        <v>2191</v>
      </c>
      <c r="C700" s="469" t="s">
        <v>3097</v>
      </c>
      <c r="D700" s="239" t="s">
        <v>1470</v>
      </c>
      <c r="E700" s="543">
        <v>5</v>
      </c>
      <c r="F700" s="529">
        <v>51.73</v>
      </c>
      <c r="G700" s="807"/>
      <c r="H700" s="529">
        <f t="shared" si="22"/>
        <v>51.73</v>
      </c>
      <c r="I700" s="831"/>
      <c r="J700" s="817">
        <f t="shared" si="21"/>
        <v>0</v>
      </c>
    </row>
    <row r="701" spans="1:10" ht="13.5" thickBot="1">
      <c r="A701" s="445" t="s">
        <v>2790</v>
      </c>
      <c r="B701" s="521" t="s">
        <v>2191</v>
      </c>
      <c r="C701" s="611" t="s">
        <v>3097</v>
      </c>
      <c r="D701" s="520" t="s">
        <v>1470</v>
      </c>
      <c r="E701" s="544">
        <v>6</v>
      </c>
      <c r="F701" s="530">
        <v>68.4</v>
      </c>
      <c r="G701" s="808"/>
      <c r="H701" s="530">
        <f t="shared" si="22"/>
        <v>68.4</v>
      </c>
      <c r="I701" s="851"/>
      <c r="J701" s="818">
        <f t="shared" si="21"/>
        <v>0</v>
      </c>
    </row>
    <row r="702" spans="1:10" ht="12.75">
      <c r="A702" s="442" t="s">
        <v>2791</v>
      </c>
      <c r="B702" s="235" t="s">
        <v>2191</v>
      </c>
      <c r="C702" s="314" t="s">
        <v>3097</v>
      </c>
      <c r="D702" s="238" t="s">
        <v>1474</v>
      </c>
      <c r="E702" s="540" t="s">
        <v>1475</v>
      </c>
      <c r="F702" s="526">
        <v>53.4</v>
      </c>
      <c r="G702" s="806">
        <v>1987</v>
      </c>
      <c r="H702" s="526">
        <f t="shared" si="22"/>
        <v>53.4</v>
      </c>
      <c r="I702" s="829">
        <f>SUM(H702:H705)</f>
        <v>272.65</v>
      </c>
      <c r="J702" s="809">
        <f t="shared" si="21"/>
        <v>708889.9999999999</v>
      </c>
    </row>
    <row r="703" spans="1:10" ht="12.75">
      <c r="A703" s="470" t="s">
        <v>2792</v>
      </c>
      <c r="B703" s="236" t="s">
        <v>2191</v>
      </c>
      <c r="C703" s="469" t="s">
        <v>3097</v>
      </c>
      <c r="D703" s="239" t="s">
        <v>1474</v>
      </c>
      <c r="E703" s="543" t="s">
        <v>1477</v>
      </c>
      <c r="F703" s="529">
        <v>41.35</v>
      </c>
      <c r="G703" s="807"/>
      <c r="H703" s="529">
        <f t="shared" si="22"/>
        <v>41.35</v>
      </c>
      <c r="I703" s="831"/>
      <c r="J703" s="810">
        <f t="shared" si="21"/>
        <v>0</v>
      </c>
    </row>
    <row r="704" spans="1:10" ht="12.75">
      <c r="A704" s="470" t="s">
        <v>2794</v>
      </c>
      <c r="B704" s="236" t="s">
        <v>2191</v>
      </c>
      <c r="C704" s="469" t="s">
        <v>3097</v>
      </c>
      <c r="D704" s="239" t="s">
        <v>1474</v>
      </c>
      <c r="E704" s="543" t="s">
        <v>2978</v>
      </c>
      <c r="F704" s="529">
        <v>54.4</v>
      </c>
      <c r="G704" s="807"/>
      <c r="H704" s="529">
        <f t="shared" si="22"/>
        <v>54.4</v>
      </c>
      <c r="I704" s="831"/>
      <c r="J704" s="810">
        <f t="shared" si="21"/>
        <v>0</v>
      </c>
    </row>
    <row r="705" spans="1:10" ht="13.5" thickBot="1">
      <c r="A705" s="446" t="s">
        <v>2795</v>
      </c>
      <c r="B705" s="237" t="s">
        <v>2196</v>
      </c>
      <c r="C705" s="237" t="s">
        <v>2197</v>
      </c>
      <c r="D705" s="240" t="s">
        <v>2980</v>
      </c>
      <c r="E705" s="541"/>
      <c r="F705" s="527">
        <v>123.5</v>
      </c>
      <c r="G705" s="808"/>
      <c r="H705" s="527">
        <f t="shared" si="22"/>
        <v>123.5</v>
      </c>
      <c r="I705" s="832"/>
      <c r="J705" s="813">
        <f t="shared" si="21"/>
        <v>0</v>
      </c>
    </row>
    <row r="706" spans="1:10" ht="13.5" thickBot="1">
      <c r="A706" s="319" t="s">
        <v>2796</v>
      </c>
      <c r="B706" s="441" t="s">
        <v>2191</v>
      </c>
      <c r="C706" s="575" t="s">
        <v>3097</v>
      </c>
      <c r="D706" s="590" t="s">
        <v>2982</v>
      </c>
      <c r="E706" s="591">
        <v>1</v>
      </c>
      <c r="F706" s="531">
        <v>64.19</v>
      </c>
      <c r="G706" s="555">
        <v>1927</v>
      </c>
      <c r="H706" s="531">
        <f t="shared" si="22"/>
        <v>64.19</v>
      </c>
      <c r="I706" s="551">
        <f>SUM(H706)</f>
        <v>64.19</v>
      </c>
      <c r="J706" s="693">
        <f t="shared" si="21"/>
        <v>166894</v>
      </c>
    </row>
    <row r="707" spans="1:10" ht="13.5" thickBot="1">
      <c r="A707" s="319" t="s">
        <v>2797</v>
      </c>
      <c r="B707" s="441" t="s">
        <v>2191</v>
      </c>
      <c r="C707" s="575" t="s">
        <v>3097</v>
      </c>
      <c r="D707" s="440" t="s">
        <v>565</v>
      </c>
      <c r="E707" s="545">
        <v>1</v>
      </c>
      <c r="F707" s="531">
        <v>48.06</v>
      </c>
      <c r="G707" s="555">
        <v>1927</v>
      </c>
      <c r="H707" s="531">
        <f t="shared" si="22"/>
        <v>48.06</v>
      </c>
      <c r="I707" s="551">
        <f>SUM(H707)</f>
        <v>48.06</v>
      </c>
      <c r="J707" s="693">
        <f t="shared" si="21"/>
        <v>124956</v>
      </c>
    </row>
    <row r="708" spans="1:10" ht="13.5" thickBot="1">
      <c r="A708" s="468" t="s">
        <v>2800</v>
      </c>
      <c r="B708" s="235" t="s">
        <v>2191</v>
      </c>
      <c r="C708" s="314" t="s">
        <v>3097</v>
      </c>
      <c r="D708" s="447" t="s">
        <v>2985</v>
      </c>
      <c r="E708" s="578" t="s">
        <v>2986</v>
      </c>
      <c r="F708" s="526">
        <v>37.23</v>
      </c>
      <c r="G708" s="558">
        <v>1927</v>
      </c>
      <c r="H708" s="526">
        <f>F708</f>
        <v>37.23</v>
      </c>
      <c r="I708" s="848">
        <f>SUM(H708+H709)</f>
        <v>106.22999999999999</v>
      </c>
      <c r="J708" s="819">
        <f t="shared" si="21"/>
        <v>276198</v>
      </c>
    </row>
    <row r="709" spans="1:10" ht="13.5" thickBot="1">
      <c r="A709" s="319" t="s">
        <v>2801</v>
      </c>
      <c r="B709" s="612" t="s">
        <v>2191</v>
      </c>
      <c r="C709" s="613" t="s">
        <v>3409</v>
      </c>
      <c r="D709" s="614" t="s">
        <v>2985</v>
      </c>
      <c r="E709" s="615">
        <v>24</v>
      </c>
      <c r="F709" s="616">
        <v>69</v>
      </c>
      <c r="G709" s="557">
        <v>1927</v>
      </c>
      <c r="H709" s="616">
        <v>69</v>
      </c>
      <c r="I709" s="849"/>
      <c r="J709" s="820">
        <f t="shared" si="21"/>
        <v>0</v>
      </c>
    </row>
    <row r="710" spans="1:10" ht="12.75">
      <c r="A710" s="442" t="s">
        <v>2803</v>
      </c>
      <c r="B710" s="235" t="s">
        <v>2191</v>
      </c>
      <c r="C710" s="314" t="s">
        <v>3097</v>
      </c>
      <c r="D710" s="238" t="s">
        <v>2988</v>
      </c>
      <c r="E710" s="540" t="s">
        <v>2989</v>
      </c>
      <c r="F710" s="526">
        <v>47.06</v>
      </c>
      <c r="G710" s="806">
        <v>1927</v>
      </c>
      <c r="H710" s="526">
        <f t="shared" si="22"/>
        <v>47.06</v>
      </c>
      <c r="I710" s="829">
        <f>SUM(H710:H715)</f>
        <v>270.78000000000003</v>
      </c>
      <c r="J710" s="809">
        <f aca="true" t="shared" si="23" ref="J710:J773">I710*2600</f>
        <v>704028.0000000001</v>
      </c>
    </row>
    <row r="711" spans="1:10" ht="12.75">
      <c r="A711" s="470" t="s">
        <v>2805</v>
      </c>
      <c r="B711" s="236" t="s">
        <v>2191</v>
      </c>
      <c r="C711" s="469" t="s">
        <v>3097</v>
      </c>
      <c r="D711" s="239" t="s">
        <v>2988</v>
      </c>
      <c r="E711" s="543" t="s">
        <v>2991</v>
      </c>
      <c r="F711" s="529">
        <v>47.65</v>
      </c>
      <c r="G711" s="807"/>
      <c r="H711" s="529">
        <f t="shared" si="22"/>
        <v>47.65</v>
      </c>
      <c r="I711" s="831"/>
      <c r="J711" s="810">
        <f t="shared" si="23"/>
        <v>0</v>
      </c>
    </row>
    <row r="712" spans="1:10" ht="12.75">
      <c r="A712" s="470" t="s">
        <v>2806</v>
      </c>
      <c r="B712" s="236" t="s">
        <v>2191</v>
      </c>
      <c r="C712" s="469" t="s">
        <v>3097</v>
      </c>
      <c r="D712" s="239" t="s">
        <v>2988</v>
      </c>
      <c r="E712" s="543" t="s">
        <v>2993</v>
      </c>
      <c r="F712" s="529">
        <v>47.06</v>
      </c>
      <c r="G712" s="807"/>
      <c r="H712" s="529">
        <f t="shared" si="22"/>
        <v>47.06</v>
      </c>
      <c r="I712" s="831"/>
      <c r="J712" s="810">
        <f t="shared" si="23"/>
        <v>0</v>
      </c>
    </row>
    <row r="713" spans="1:10" ht="12.75">
      <c r="A713" s="470" t="s">
        <v>2807</v>
      </c>
      <c r="B713" s="236" t="s">
        <v>2191</v>
      </c>
      <c r="C713" s="469" t="s">
        <v>3097</v>
      </c>
      <c r="D713" s="239" t="s">
        <v>2988</v>
      </c>
      <c r="E713" s="543" t="s">
        <v>2995</v>
      </c>
      <c r="F713" s="529">
        <v>47.06</v>
      </c>
      <c r="G713" s="807"/>
      <c r="H713" s="529">
        <f t="shared" si="22"/>
        <v>47.06</v>
      </c>
      <c r="I713" s="831"/>
      <c r="J713" s="810">
        <f t="shared" si="23"/>
        <v>0</v>
      </c>
    </row>
    <row r="714" spans="1:10" ht="12.75">
      <c r="A714" s="470" t="s">
        <v>2809</v>
      </c>
      <c r="B714" s="236" t="s">
        <v>2191</v>
      </c>
      <c r="C714" s="469" t="s">
        <v>3097</v>
      </c>
      <c r="D714" s="239" t="s">
        <v>2988</v>
      </c>
      <c r="E714" s="543" t="s">
        <v>2997</v>
      </c>
      <c r="F714" s="529">
        <v>47.06</v>
      </c>
      <c r="G714" s="807"/>
      <c r="H714" s="529">
        <f t="shared" si="22"/>
        <v>47.06</v>
      </c>
      <c r="I714" s="831"/>
      <c r="J714" s="810">
        <f t="shared" si="23"/>
        <v>0</v>
      </c>
    </row>
    <row r="715" spans="1:10" ht="13.5" thickBot="1">
      <c r="A715" s="446" t="s">
        <v>2810</v>
      </c>
      <c r="B715" s="237" t="s">
        <v>2191</v>
      </c>
      <c r="C715" s="574" t="s">
        <v>3097</v>
      </c>
      <c r="D715" s="240" t="s">
        <v>2988</v>
      </c>
      <c r="E715" s="541" t="s">
        <v>2999</v>
      </c>
      <c r="F715" s="527">
        <v>34.89</v>
      </c>
      <c r="G715" s="808"/>
      <c r="H715" s="527">
        <f t="shared" si="22"/>
        <v>34.89</v>
      </c>
      <c r="I715" s="830"/>
      <c r="J715" s="811">
        <f t="shared" si="23"/>
        <v>0</v>
      </c>
    </row>
    <row r="716" spans="1:10" ht="12.75">
      <c r="A716" s="442" t="s">
        <v>2811</v>
      </c>
      <c r="B716" s="235" t="s">
        <v>2191</v>
      </c>
      <c r="C716" s="314" t="s">
        <v>3097</v>
      </c>
      <c r="D716" s="238" t="s">
        <v>3000</v>
      </c>
      <c r="E716" s="540">
        <v>1</v>
      </c>
      <c r="F716" s="526">
        <v>76.13</v>
      </c>
      <c r="G716" s="806">
        <v>1927</v>
      </c>
      <c r="H716" s="526">
        <f t="shared" si="22"/>
        <v>76.13</v>
      </c>
      <c r="I716" s="829">
        <f>SUM(H716:H717)</f>
        <v>152.26</v>
      </c>
      <c r="J716" s="809">
        <f t="shared" si="23"/>
        <v>395876</v>
      </c>
    </row>
    <row r="717" spans="1:10" ht="13.5" thickBot="1">
      <c r="A717" s="446" t="s">
        <v>2813</v>
      </c>
      <c r="B717" s="237" t="s">
        <v>2191</v>
      </c>
      <c r="C717" s="574" t="s">
        <v>3097</v>
      </c>
      <c r="D717" s="240" t="s">
        <v>3000</v>
      </c>
      <c r="E717" s="541">
        <v>2</v>
      </c>
      <c r="F717" s="527">
        <v>76.13</v>
      </c>
      <c r="G717" s="808"/>
      <c r="H717" s="527">
        <f t="shared" si="22"/>
        <v>76.13</v>
      </c>
      <c r="I717" s="830"/>
      <c r="J717" s="811">
        <f t="shared" si="23"/>
        <v>0</v>
      </c>
    </row>
    <row r="718" spans="1:10" ht="12.75">
      <c r="A718" s="442" t="s">
        <v>2815</v>
      </c>
      <c r="B718" s="235" t="s">
        <v>2191</v>
      </c>
      <c r="C718" s="314" t="s">
        <v>3097</v>
      </c>
      <c r="D718" s="238" t="s">
        <v>3003</v>
      </c>
      <c r="E718" s="540" t="s">
        <v>3004</v>
      </c>
      <c r="F718" s="526">
        <v>43.86</v>
      </c>
      <c r="G718" s="806">
        <v>1964</v>
      </c>
      <c r="H718" s="526">
        <f t="shared" si="22"/>
        <v>43.86</v>
      </c>
      <c r="I718" s="829">
        <f>SUM(H718:H722)</f>
        <v>189.82999999999998</v>
      </c>
      <c r="J718" s="809">
        <f t="shared" si="23"/>
        <v>493557.99999999994</v>
      </c>
    </row>
    <row r="719" spans="1:10" ht="12.75">
      <c r="A719" s="470" t="s">
        <v>2817</v>
      </c>
      <c r="B719" s="236" t="s">
        <v>2191</v>
      </c>
      <c r="C719" s="469" t="s">
        <v>3097</v>
      </c>
      <c r="D719" s="239" t="s">
        <v>3003</v>
      </c>
      <c r="E719" s="543" t="s">
        <v>3006</v>
      </c>
      <c r="F719" s="529">
        <v>32.91</v>
      </c>
      <c r="G719" s="807"/>
      <c r="H719" s="529">
        <f t="shared" si="22"/>
        <v>32.91</v>
      </c>
      <c r="I719" s="831"/>
      <c r="J719" s="810">
        <f t="shared" si="23"/>
        <v>0</v>
      </c>
    </row>
    <row r="720" spans="1:10" ht="12.75">
      <c r="A720" s="470" t="s">
        <v>2819</v>
      </c>
      <c r="B720" s="236" t="s">
        <v>2191</v>
      </c>
      <c r="C720" s="469" t="s">
        <v>3097</v>
      </c>
      <c r="D720" s="239" t="s">
        <v>3003</v>
      </c>
      <c r="E720" s="543" t="s">
        <v>332</v>
      </c>
      <c r="F720" s="529">
        <v>43.86</v>
      </c>
      <c r="G720" s="807"/>
      <c r="H720" s="529">
        <f t="shared" si="22"/>
        <v>43.86</v>
      </c>
      <c r="I720" s="831"/>
      <c r="J720" s="810">
        <f t="shared" si="23"/>
        <v>0</v>
      </c>
    </row>
    <row r="721" spans="1:10" ht="12.75">
      <c r="A721" s="470" t="s">
        <v>2820</v>
      </c>
      <c r="B721" s="236" t="s">
        <v>2191</v>
      </c>
      <c r="C721" s="469" t="s">
        <v>3097</v>
      </c>
      <c r="D721" s="239" t="s">
        <v>3003</v>
      </c>
      <c r="E721" s="543" t="s">
        <v>937</v>
      </c>
      <c r="F721" s="529">
        <v>25.08</v>
      </c>
      <c r="G721" s="807"/>
      <c r="H721" s="529">
        <f t="shared" si="22"/>
        <v>25.08</v>
      </c>
      <c r="I721" s="831"/>
      <c r="J721" s="810">
        <f t="shared" si="23"/>
        <v>0</v>
      </c>
    </row>
    <row r="722" spans="1:10" ht="13.5" thickBot="1">
      <c r="A722" s="446" t="s">
        <v>2822</v>
      </c>
      <c r="B722" s="237" t="s">
        <v>2191</v>
      </c>
      <c r="C722" s="574" t="s">
        <v>3097</v>
      </c>
      <c r="D722" s="240" t="s">
        <v>3003</v>
      </c>
      <c r="E722" s="541" t="s">
        <v>716</v>
      </c>
      <c r="F722" s="527">
        <v>44.12</v>
      </c>
      <c r="G722" s="808"/>
      <c r="H722" s="527">
        <f t="shared" si="22"/>
        <v>44.12</v>
      </c>
      <c r="I722" s="830"/>
      <c r="J722" s="811">
        <f t="shared" si="23"/>
        <v>0</v>
      </c>
    </row>
    <row r="723" spans="1:10" ht="12.75">
      <c r="A723" s="442" t="s">
        <v>2825</v>
      </c>
      <c r="B723" s="235" t="s">
        <v>2191</v>
      </c>
      <c r="C723" s="314" t="s">
        <v>3097</v>
      </c>
      <c r="D723" s="238" t="s">
        <v>3011</v>
      </c>
      <c r="E723" s="540" t="s">
        <v>3012</v>
      </c>
      <c r="F723" s="526">
        <v>44.35</v>
      </c>
      <c r="G723" s="806">
        <v>1963</v>
      </c>
      <c r="H723" s="526">
        <f t="shared" si="22"/>
        <v>44.35</v>
      </c>
      <c r="I723" s="829">
        <f>SUM(H723:H726)</f>
        <v>156.79</v>
      </c>
      <c r="J723" s="809">
        <f t="shared" si="23"/>
        <v>407654</v>
      </c>
    </row>
    <row r="724" spans="1:10" ht="12.75">
      <c r="A724" s="470" t="s">
        <v>2826</v>
      </c>
      <c r="B724" s="236" t="s">
        <v>2191</v>
      </c>
      <c r="C724" s="469" t="s">
        <v>3097</v>
      </c>
      <c r="D724" s="239" t="s">
        <v>3011</v>
      </c>
      <c r="E724" s="543" t="s">
        <v>1596</v>
      </c>
      <c r="F724" s="529">
        <v>44.04</v>
      </c>
      <c r="G724" s="807"/>
      <c r="H724" s="529">
        <f t="shared" si="22"/>
        <v>44.04</v>
      </c>
      <c r="I724" s="831"/>
      <c r="J724" s="810">
        <f t="shared" si="23"/>
        <v>0</v>
      </c>
    </row>
    <row r="725" spans="1:10" ht="12.75">
      <c r="A725" s="470" t="s">
        <v>2827</v>
      </c>
      <c r="B725" s="236" t="s">
        <v>2191</v>
      </c>
      <c r="C725" s="469" t="s">
        <v>3097</v>
      </c>
      <c r="D725" s="239" t="s">
        <v>3011</v>
      </c>
      <c r="E725" s="543" t="s">
        <v>1204</v>
      </c>
      <c r="F725" s="529">
        <v>43.67</v>
      </c>
      <c r="G725" s="807"/>
      <c r="H725" s="529">
        <f t="shared" si="22"/>
        <v>43.67</v>
      </c>
      <c r="I725" s="831"/>
      <c r="J725" s="810">
        <f t="shared" si="23"/>
        <v>0</v>
      </c>
    </row>
    <row r="726" spans="1:10" ht="13.5" thickBot="1">
      <c r="A726" s="446" t="s">
        <v>2829</v>
      </c>
      <c r="B726" s="237" t="s">
        <v>2191</v>
      </c>
      <c r="C726" s="574" t="s">
        <v>3097</v>
      </c>
      <c r="D726" s="240" t="s">
        <v>3011</v>
      </c>
      <c r="E726" s="541" t="s">
        <v>1208</v>
      </c>
      <c r="F726" s="527">
        <v>24.73</v>
      </c>
      <c r="G726" s="808"/>
      <c r="H726" s="527">
        <f t="shared" si="22"/>
        <v>24.73</v>
      </c>
      <c r="I726" s="830"/>
      <c r="J726" s="811">
        <f t="shared" si="23"/>
        <v>0</v>
      </c>
    </row>
    <row r="727" spans="1:10" ht="12.75">
      <c r="A727" s="442" t="s">
        <v>2831</v>
      </c>
      <c r="B727" s="235" t="s">
        <v>2191</v>
      </c>
      <c r="C727" s="314" t="s">
        <v>3097</v>
      </c>
      <c r="D727" s="238" t="s">
        <v>3016</v>
      </c>
      <c r="E727" s="540" t="s">
        <v>3017</v>
      </c>
      <c r="F727" s="526">
        <v>44.34</v>
      </c>
      <c r="G727" s="806">
        <v>1963</v>
      </c>
      <c r="H727" s="526">
        <f t="shared" si="22"/>
        <v>44.34</v>
      </c>
      <c r="I727" s="829">
        <f>SUM(H727:H731)</f>
        <v>182.3</v>
      </c>
      <c r="J727" s="809">
        <f t="shared" si="23"/>
        <v>473980.00000000006</v>
      </c>
    </row>
    <row r="728" spans="1:10" ht="12.75">
      <c r="A728" s="470" t="s">
        <v>2833</v>
      </c>
      <c r="B728" s="236" t="s">
        <v>2191</v>
      </c>
      <c r="C728" s="469" t="s">
        <v>3097</v>
      </c>
      <c r="D728" s="239" t="s">
        <v>3016</v>
      </c>
      <c r="E728" s="543" t="s">
        <v>3019</v>
      </c>
      <c r="F728" s="529">
        <v>25.48</v>
      </c>
      <c r="G728" s="807"/>
      <c r="H728" s="529">
        <f t="shared" si="22"/>
        <v>25.48</v>
      </c>
      <c r="I728" s="831"/>
      <c r="J728" s="810">
        <f t="shared" si="23"/>
        <v>0</v>
      </c>
    </row>
    <row r="729" spans="1:10" ht="12.75">
      <c r="A729" s="470" t="s">
        <v>2836</v>
      </c>
      <c r="B729" s="236" t="s">
        <v>2191</v>
      </c>
      <c r="C729" s="469" t="s">
        <v>3097</v>
      </c>
      <c r="D729" s="239" t="s">
        <v>3016</v>
      </c>
      <c r="E729" s="543" t="s">
        <v>2986</v>
      </c>
      <c r="F729" s="529">
        <v>24.72</v>
      </c>
      <c r="G729" s="807"/>
      <c r="H729" s="529">
        <f t="shared" si="22"/>
        <v>24.72</v>
      </c>
      <c r="I729" s="831"/>
      <c r="J729" s="810">
        <f t="shared" si="23"/>
        <v>0</v>
      </c>
    </row>
    <row r="730" spans="1:10" ht="12.75">
      <c r="A730" s="470" t="s">
        <v>2838</v>
      </c>
      <c r="B730" s="236" t="s">
        <v>2191</v>
      </c>
      <c r="C730" s="469" t="s">
        <v>3097</v>
      </c>
      <c r="D730" s="239" t="s">
        <v>3016</v>
      </c>
      <c r="E730" s="543" t="s">
        <v>3022</v>
      </c>
      <c r="F730" s="529">
        <v>43.67</v>
      </c>
      <c r="G730" s="807"/>
      <c r="H730" s="529">
        <f t="shared" si="22"/>
        <v>43.67</v>
      </c>
      <c r="I730" s="831"/>
      <c r="J730" s="810">
        <f t="shared" si="23"/>
        <v>0</v>
      </c>
    </row>
    <row r="731" spans="1:10" ht="13.5" thickBot="1">
      <c r="A731" s="446" t="s">
        <v>2839</v>
      </c>
      <c r="B731" s="237" t="s">
        <v>2191</v>
      </c>
      <c r="C731" s="574" t="s">
        <v>3097</v>
      </c>
      <c r="D731" s="240" t="s">
        <v>3016</v>
      </c>
      <c r="E731" s="541" t="s">
        <v>3024</v>
      </c>
      <c r="F731" s="527">
        <v>44.09</v>
      </c>
      <c r="G731" s="808"/>
      <c r="H731" s="527">
        <f t="shared" si="22"/>
        <v>44.09</v>
      </c>
      <c r="I731" s="830"/>
      <c r="J731" s="811">
        <f t="shared" si="23"/>
        <v>0</v>
      </c>
    </row>
    <row r="732" spans="1:10" ht="12.75">
      <c r="A732" s="442" t="s">
        <v>1468</v>
      </c>
      <c r="B732" s="235" t="s">
        <v>2191</v>
      </c>
      <c r="C732" s="314" t="s">
        <v>3097</v>
      </c>
      <c r="D732" s="238" t="s">
        <v>3026</v>
      </c>
      <c r="E732" s="540" t="s">
        <v>3027</v>
      </c>
      <c r="F732" s="526">
        <v>69.08</v>
      </c>
      <c r="G732" s="806">
        <v>1990</v>
      </c>
      <c r="H732" s="526">
        <f t="shared" si="22"/>
        <v>69.08</v>
      </c>
      <c r="I732" s="829">
        <f>SUM(H732:H735)</f>
        <v>277.7</v>
      </c>
      <c r="J732" s="809">
        <f t="shared" si="23"/>
        <v>722020</v>
      </c>
    </row>
    <row r="733" spans="1:10" ht="12.75">
      <c r="A733" s="470" t="s">
        <v>1469</v>
      </c>
      <c r="B733" s="236" t="s">
        <v>2191</v>
      </c>
      <c r="C733" s="469" t="s">
        <v>3097</v>
      </c>
      <c r="D733" s="239" t="s">
        <v>3026</v>
      </c>
      <c r="E733" s="543" t="s">
        <v>1192</v>
      </c>
      <c r="F733" s="529">
        <v>69.34</v>
      </c>
      <c r="G733" s="807"/>
      <c r="H733" s="529">
        <f t="shared" si="22"/>
        <v>69.34</v>
      </c>
      <c r="I733" s="831"/>
      <c r="J733" s="810">
        <f t="shared" si="23"/>
        <v>0</v>
      </c>
    </row>
    <row r="734" spans="1:10" ht="12.75">
      <c r="A734" s="470" t="s">
        <v>1471</v>
      </c>
      <c r="B734" s="236" t="s">
        <v>2191</v>
      </c>
      <c r="C734" s="469" t="s">
        <v>3097</v>
      </c>
      <c r="D734" s="239" t="s">
        <v>3026</v>
      </c>
      <c r="E734" s="543" t="s">
        <v>3030</v>
      </c>
      <c r="F734" s="529">
        <v>68.7</v>
      </c>
      <c r="G734" s="807"/>
      <c r="H734" s="529">
        <f t="shared" si="22"/>
        <v>68.7</v>
      </c>
      <c r="I734" s="831"/>
      <c r="J734" s="810">
        <f t="shared" si="23"/>
        <v>0</v>
      </c>
    </row>
    <row r="735" spans="1:10" ht="13.5" thickBot="1">
      <c r="A735" s="446" t="s">
        <v>1472</v>
      </c>
      <c r="B735" s="237" t="s">
        <v>2191</v>
      </c>
      <c r="C735" s="574" t="s">
        <v>3097</v>
      </c>
      <c r="D735" s="240" t="s">
        <v>3026</v>
      </c>
      <c r="E735" s="541" t="s">
        <v>3032</v>
      </c>
      <c r="F735" s="527">
        <v>70.58</v>
      </c>
      <c r="G735" s="808"/>
      <c r="H735" s="527">
        <f t="shared" si="22"/>
        <v>70.58</v>
      </c>
      <c r="I735" s="830"/>
      <c r="J735" s="811">
        <f t="shared" si="23"/>
        <v>0</v>
      </c>
    </row>
    <row r="736" spans="1:10" ht="12.75">
      <c r="A736" s="442" t="s">
        <v>1473</v>
      </c>
      <c r="B736" s="235" t="s">
        <v>2191</v>
      </c>
      <c r="C736" s="314" t="s">
        <v>3097</v>
      </c>
      <c r="D736" s="238" t="s">
        <v>3034</v>
      </c>
      <c r="E736" s="540" t="s">
        <v>2228</v>
      </c>
      <c r="F736" s="526">
        <v>52.97</v>
      </c>
      <c r="G736" s="806">
        <v>1981</v>
      </c>
      <c r="H736" s="526">
        <f t="shared" si="22"/>
        <v>52.97</v>
      </c>
      <c r="I736" s="829">
        <f>SUM(H736:H737)</f>
        <v>105.94</v>
      </c>
      <c r="J736" s="809">
        <f t="shared" si="23"/>
        <v>275444</v>
      </c>
    </row>
    <row r="737" spans="1:10" ht="13.5" thickBot="1">
      <c r="A737" s="446" t="s">
        <v>1476</v>
      </c>
      <c r="B737" s="237" t="s">
        <v>2191</v>
      </c>
      <c r="C737" s="574" t="s">
        <v>3097</v>
      </c>
      <c r="D737" s="553" t="s">
        <v>3034</v>
      </c>
      <c r="E737" s="604" t="s">
        <v>3036</v>
      </c>
      <c r="F737" s="527">
        <v>52.97</v>
      </c>
      <c r="G737" s="808"/>
      <c r="H737" s="527">
        <f t="shared" si="22"/>
        <v>52.97</v>
      </c>
      <c r="I737" s="830"/>
      <c r="J737" s="811">
        <f t="shared" si="23"/>
        <v>0</v>
      </c>
    </row>
    <row r="738" spans="1:10" ht="13.5" thickBot="1">
      <c r="A738" s="319" t="s">
        <v>1478</v>
      </c>
      <c r="B738" s="441" t="s">
        <v>2196</v>
      </c>
      <c r="C738" s="441" t="s">
        <v>2197</v>
      </c>
      <c r="D738" s="590" t="s">
        <v>3038</v>
      </c>
      <c r="E738" s="591"/>
      <c r="F738" s="531">
        <v>117.6</v>
      </c>
      <c r="G738" s="555"/>
      <c r="H738" s="531">
        <f t="shared" si="22"/>
        <v>117.6</v>
      </c>
      <c r="I738" s="551">
        <f>H738</f>
        <v>117.6</v>
      </c>
      <c r="J738" s="693">
        <f t="shared" si="23"/>
        <v>305760</v>
      </c>
    </row>
    <row r="739" spans="1:10" ht="13.5" thickBot="1">
      <c r="A739" s="319" t="s">
        <v>2979</v>
      </c>
      <c r="B739" s="441" t="s">
        <v>2196</v>
      </c>
      <c r="C739" s="441" t="s">
        <v>2197</v>
      </c>
      <c r="D739" s="590" t="s">
        <v>3039</v>
      </c>
      <c r="E739" s="591"/>
      <c r="F739" s="531">
        <v>187</v>
      </c>
      <c r="G739" s="555"/>
      <c r="H739" s="531">
        <f t="shared" si="22"/>
        <v>187</v>
      </c>
      <c r="I739" s="551">
        <v>187</v>
      </c>
      <c r="J739" s="693">
        <f t="shared" si="23"/>
        <v>486200</v>
      </c>
    </row>
    <row r="740" spans="1:10" ht="12.75">
      <c r="A740" s="442" t="s">
        <v>2981</v>
      </c>
      <c r="B740" s="235" t="s">
        <v>2191</v>
      </c>
      <c r="C740" s="314" t="s">
        <v>3097</v>
      </c>
      <c r="D740" s="238" t="s">
        <v>2124</v>
      </c>
      <c r="E740" s="540" t="s">
        <v>2824</v>
      </c>
      <c r="F740" s="526">
        <v>38.6</v>
      </c>
      <c r="G740" s="806">
        <v>1929</v>
      </c>
      <c r="H740" s="526">
        <f t="shared" si="22"/>
        <v>38.6</v>
      </c>
      <c r="I740" s="829">
        <f>SUM(F740:F741)</f>
        <v>86.46000000000001</v>
      </c>
      <c r="J740" s="809">
        <f t="shared" si="23"/>
        <v>224796.00000000003</v>
      </c>
    </row>
    <row r="741" spans="1:10" ht="13.5" thickBot="1">
      <c r="A741" s="446" t="s">
        <v>2983</v>
      </c>
      <c r="B741" s="237" t="s">
        <v>2191</v>
      </c>
      <c r="C741" s="574" t="s">
        <v>3097</v>
      </c>
      <c r="D741" s="240" t="s">
        <v>2124</v>
      </c>
      <c r="E741" s="541" t="s">
        <v>318</v>
      </c>
      <c r="F741" s="527">
        <v>47.86</v>
      </c>
      <c r="G741" s="808"/>
      <c r="H741" s="527">
        <f t="shared" si="22"/>
        <v>47.86</v>
      </c>
      <c r="I741" s="830"/>
      <c r="J741" s="811">
        <f t="shared" si="23"/>
        <v>0</v>
      </c>
    </row>
    <row r="742" spans="1:10" ht="12.75">
      <c r="A742" s="442" t="s">
        <v>2984</v>
      </c>
      <c r="B742" s="235" t="s">
        <v>2191</v>
      </c>
      <c r="C742" s="314" t="s">
        <v>3097</v>
      </c>
      <c r="D742" s="238" t="s">
        <v>2127</v>
      </c>
      <c r="E742" s="540" t="s">
        <v>2128</v>
      </c>
      <c r="F742" s="526">
        <v>33.33</v>
      </c>
      <c r="G742" s="806">
        <v>1971</v>
      </c>
      <c r="H742" s="526">
        <f t="shared" si="22"/>
        <v>33.33</v>
      </c>
      <c r="I742" s="829">
        <f>SUM(H742:H750)</f>
        <v>395.33000000000004</v>
      </c>
      <c r="J742" s="809">
        <f t="shared" si="23"/>
        <v>1027858.0000000001</v>
      </c>
    </row>
    <row r="743" spans="1:10" ht="12.75">
      <c r="A743" s="470" t="s">
        <v>2987</v>
      </c>
      <c r="B743" s="236" t="s">
        <v>2191</v>
      </c>
      <c r="C743" s="469" t="s">
        <v>3097</v>
      </c>
      <c r="D743" s="239" t="s">
        <v>2127</v>
      </c>
      <c r="E743" s="543" t="s">
        <v>2739</v>
      </c>
      <c r="F743" s="529">
        <v>51.09</v>
      </c>
      <c r="G743" s="807"/>
      <c r="H743" s="529">
        <f t="shared" si="22"/>
        <v>51.09</v>
      </c>
      <c r="I743" s="831"/>
      <c r="J743" s="810">
        <f t="shared" si="23"/>
        <v>0</v>
      </c>
    </row>
    <row r="744" spans="1:10" ht="12.75">
      <c r="A744" s="470" t="s">
        <v>2990</v>
      </c>
      <c r="B744" s="236" t="s">
        <v>2191</v>
      </c>
      <c r="C744" s="469" t="s">
        <v>3097</v>
      </c>
      <c r="D744" s="239" t="s">
        <v>2127</v>
      </c>
      <c r="E744" s="543" t="s">
        <v>2131</v>
      </c>
      <c r="F744" s="529">
        <v>51.11</v>
      </c>
      <c r="G744" s="807"/>
      <c r="H744" s="529">
        <f t="shared" si="22"/>
        <v>51.11</v>
      </c>
      <c r="I744" s="831"/>
      <c r="J744" s="810">
        <f t="shared" si="23"/>
        <v>0</v>
      </c>
    </row>
    <row r="745" spans="1:10" ht="12.75">
      <c r="A745" s="470" t="s">
        <v>2992</v>
      </c>
      <c r="B745" s="236" t="s">
        <v>2191</v>
      </c>
      <c r="C745" s="469" t="s">
        <v>3097</v>
      </c>
      <c r="D745" s="239" t="s">
        <v>2127</v>
      </c>
      <c r="E745" s="543" t="s">
        <v>1355</v>
      </c>
      <c r="F745" s="529">
        <v>43.29</v>
      </c>
      <c r="G745" s="807"/>
      <c r="H745" s="529">
        <f t="shared" si="22"/>
        <v>43.29</v>
      </c>
      <c r="I745" s="831"/>
      <c r="J745" s="810">
        <f t="shared" si="23"/>
        <v>0</v>
      </c>
    </row>
    <row r="746" spans="1:10" ht="12.75">
      <c r="A746" s="470" t="s">
        <v>2994</v>
      </c>
      <c r="B746" s="236" t="s">
        <v>2191</v>
      </c>
      <c r="C746" s="469" t="s">
        <v>3097</v>
      </c>
      <c r="D746" s="239" t="s">
        <v>2127</v>
      </c>
      <c r="E746" s="543" t="s">
        <v>2134</v>
      </c>
      <c r="F746" s="529">
        <v>43.32</v>
      </c>
      <c r="G746" s="807"/>
      <c r="H746" s="529">
        <f t="shared" si="22"/>
        <v>43.32</v>
      </c>
      <c r="I746" s="831"/>
      <c r="J746" s="810">
        <f t="shared" si="23"/>
        <v>0</v>
      </c>
    </row>
    <row r="747" spans="1:10" ht="12.75">
      <c r="A747" s="470" t="s">
        <v>2996</v>
      </c>
      <c r="B747" s="236" t="s">
        <v>2191</v>
      </c>
      <c r="C747" s="469" t="s">
        <v>3097</v>
      </c>
      <c r="D747" s="239" t="s">
        <v>2127</v>
      </c>
      <c r="E747" s="543" t="s">
        <v>2136</v>
      </c>
      <c r="F747" s="529">
        <v>43.35</v>
      </c>
      <c r="G747" s="807"/>
      <c r="H747" s="529">
        <f t="shared" si="22"/>
        <v>43.35</v>
      </c>
      <c r="I747" s="831"/>
      <c r="J747" s="810">
        <f t="shared" si="23"/>
        <v>0</v>
      </c>
    </row>
    <row r="748" spans="1:10" ht="12.75">
      <c r="A748" s="470" t="s">
        <v>2998</v>
      </c>
      <c r="B748" s="236" t="s">
        <v>2191</v>
      </c>
      <c r="C748" s="469" t="s">
        <v>3097</v>
      </c>
      <c r="D748" s="239" t="s">
        <v>2127</v>
      </c>
      <c r="E748" s="543" t="s">
        <v>2138</v>
      </c>
      <c r="F748" s="529">
        <v>43.35</v>
      </c>
      <c r="G748" s="807"/>
      <c r="H748" s="529">
        <f t="shared" si="22"/>
        <v>43.35</v>
      </c>
      <c r="I748" s="831"/>
      <c r="J748" s="810">
        <f t="shared" si="23"/>
        <v>0</v>
      </c>
    </row>
    <row r="749" spans="1:10" ht="12.75">
      <c r="A749" s="470" t="s">
        <v>3410</v>
      </c>
      <c r="B749" s="236" t="s">
        <v>2191</v>
      </c>
      <c r="C749" s="469" t="s">
        <v>3097</v>
      </c>
      <c r="D749" s="239" t="s">
        <v>2127</v>
      </c>
      <c r="E749" s="543" t="s">
        <v>2140</v>
      </c>
      <c r="F749" s="529">
        <v>43.79</v>
      </c>
      <c r="G749" s="807"/>
      <c r="H749" s="529">
        <f t="shared" si="22"/>
        <v>43.79</v>
      </c>
      <c r="I749" s="831"/>
      <c r="J749" s="810">
        <f t="shared" si="23"/>
        <v>0</v>
      </c>
    </row>
    <row r="750" spans="1:10" ht="13.5" thickBot="1">
      <c r="A750" s="446" t="s">
        <v>3001</v>
      </c>
      <c r="B750" s="237" t="s">
        <v>2191</v>
      </c>
      <c r="C750" s="574" t="s">
        <v>3097</v>
      </c>
      <c r="D750" s="240" t="s">
        <v>2127</v>
      </c>
      <c r="E750" s="541" t="s">
        <v>2142</v>
      </c>
      <c r="F750" s="527">
        <v>42.7</v>
      </c>
      <c r="G750" s="808"/>
      <c r="H750" s="527">
        <f aca="true" t="shared" si="24" ref="H750:H783">F750</f>
        <v>42.7</v>
      </c>
      <c r="I750" s="830"/>
      <c r="J750" s="811">
        <f t="shared" si="23"/>
        <v>0</v>
      </c>
    </row>
    <row r="751" spans="1:10" ht="12.75">
      <c r="A751" s="442" t="s">
        <v>3002</v>
      </c>
      <c r="B751" s="235" t="s">
        <v>2191</v>
      </c>
      <c r="C751" s="314" t="s">
        <v>3097</v>
      </c>
      <c r="D751" s="238" t="s">
        <v>2144</v>
      </c>
      <c r="E751" s="540" t="s">
        <v>2145</v>
      </c>
      <c r="F751" s="526">
        <v>33.33</v>
      </c>
      <c r="G751" s="806">
        <v>1970</v>
      </c>
      <c r="H751" s="526">
        <f t="shared" si="24"/>
        <v>33.33</v>
      </c>
      <c r="I751" s="829">
        <f>SUM(H751:H756)</f>
        <v>264.99</v>
      </c>
      <c r="J751" s="809">
        <f t="shared" si="23"/>
        <v>688974</v>
      </c>
    </row>
    <row r="752" spans="1:10" ht="12.75">
      <c r="A752" s="470" t="s">
        <v>3005</v>
      </c>
      <c r="B752" s="236" t="s">
        <v>2191</v>
      </c>
      <c r="C752" s="469" t="s">
        <v>3097</v>
      </c>
      <c r="D752" s="239" t="s">
        <v>2144</v>
      </c>
      <c r="E752" s="543" t="s">
        <v>2147</v>
      </c>
      <c r="F752" s="529">
        <v>50.53</v>
      </c>
      <c r="G752" s="807"/>
      <c r="H752" s="529">
        <f t="shared" si="24"/>
        <v>50.53</v>
      </c>
      <c r="I752" s="831"/>
      <c r="J752" s="810">
        <f t="shared" si="23"/>
        <v>0</v>
      </c>
    </row>
    <row r="753" spans="1:10" ht="12.75">
      <c r="A753" s="470" t="s">
        <v>3007</v>
      </c>
      <c r="B753" s="236" t="s">
        <v>2191</v>
      </c>
      <c r="C753" s="469" t="s">
        <v>3097</v>
      </c>
      <c r="D753" s="239" t="s">
        <v>2144</v>
      </c>
      <c r="E753" s="543" t="s">
        <v>2814</v>
      </c>
      <c r="F753" s="529">
        <v>50.82</v>
      </c>
      <c r="G753" s="807"/>
      <c r="H753" s="529">
        <f t="shared" si="24"/>
        <v>50.82</v>
      </c>
      <c r="I753" s="831"/>
      <c r="J753" s="810">
        <f t="shared" si="23"/>
        <v>0</v>
      </c>
    </row>
    <row r="754" spans="1:10" ht="12.75">
      <c r="A754" s="470" t="s">
        <v>3008</v>
      </c>
      <c r="B754" s="236" t="s">
        <v>2191</v>
      </c>
      <c r="C754" s="469" t="s">
        <v>3097</v>
      </c>
      <c r="D754" s="239" t="s">
        <v>2144</v>
      </c>
      <c r="E754" s="543" t="s">
        <v>2150</v>
      </c>
      <c r="F754" s="529">
        <v>43.3</v>
      </c>
      <c r="G754" s="807"/>
      <c r="H754" s="529">
        <f t="shared" si="24"/>
        <v>43.3</v>
      </c>
      <c r="I754" s="831"/>
      <c r="J754" s="810">
        <f t="shared" si="23"/>
        <v>0</v>
      </c>
    </row>
    <row r="755" spans="1:10" ht="12.75">
      <c r="A755" s="470" t="s">
        <v>3009</v>
      </c>
      <c r="B755" s="236" t="s">
        <v>2191</v>
      </c>
      <c r="C755" s="469" t="s">
        <v>3097</v>
      </c>
      <c r="D755" s="239" t="s">
        <v>2144</v>
      </c>
      <c r="E755" s="543" t="s">
        <v>2151</v>
      </c>
      <c r="F755" s="529">
        <v>43.33</v>
      </c>
      <c r="G755" s="807"/>
      <c r="H755" s="529">
        <f t="shared" si="24"/>
        <v>43.33</v>
      </c>
      <c r="I755" s="831"/>
      <c r="J755" s="810">
        <f t="shared" si="23"/>
        <v>0</v>
      </c>
    </row>
    <row r="756" spans="1:10" ht="13.5" thickBot="1">
      <c r="A756" s="446" t="s">
        <v>3010</v>
      </c>
      <c r="B756" s="237" t="s">
        <v>2191</v>
      </c>
      <c r="C756" s="574" t="s">
        <v>3097</v>
      </c>
      <c r="D756" s="240" t="s">
        <v>2144</v>
      </c>
      <c r="E756" s="541" t="s">
        <v>2152</v>
      </c>
      <c r="F756" s="527">
        <v>43.68</v>
      </c>
      <c r="G756" s="808"/>
      <c r="H756" s="527">
        <f t="shared" si="24"/>
        <v>43.68</v>
      </c>
      <c r="I756" s="830"/>
      <c r="J756" s="811">
        <f t="shared" si="23"/>
        <v>0</v>
      </c>
    </row>
    <row r="757" spans="1:10" ht="12.75">
      <c r="A757" s="442" t="s">
        <v>3013</v>
      </c>
      <c r="B757" s="235" t="s">
        <v>2191</v>
      </c>
      <c r="C757" s="314" t="s">
        <v>3097</v>
      </c>
      <c r="D757" s="238" t="s">
        <v>2654</v>
      </c>
      <c r="E757" s="540" t="s">
        <v>2655</v>
      </c>
      <c r="F757" s="526">
        <v>52.94</v>
      </c>
      <c r="G757" s="806">
        <v>1945</v>
      </c>
      <c r="H757" s="526">
        <f t="shared" si="24"/>
        <v>52.94</v>
      </c>
      <c r="I757" s="833">
        <f>SUM(H757:H758)</f>
        <v>192.59</v>
      </c>
      <c r="J757" s="814">
        <f t="shared" si="23"/>
        <v>500734</v>
      </c>
    </row>
    <row r="758" spans="1:10" ht="13.5" thickBot="1">
      <c r="A758" s="446" t="s">
        <v>3014</v>
      </c>
      <c r="B758" s="237" t="s">
        <v>2196</v>
      </c>
      <c r="C758" s="237" t="s">
        <v>2197</v>
      </c>
      <c r="D758" s="240" t="s">
        <v>4176</v>
      </c>
      <c r="E758" s="541"/>
      <c r="F758" s="527">
        <v>139.65</v>
      </c>
      <c r="G758" s="808"/>
      <c r="H758" s="527">
        <f t="shared" si="24"/>
        <v>139.65</v>
      </c>
      <c r="I758" s="834"/>
      <c r="J758" s="815">
        <f t="shared" si="23"/>
        <v>0</v>
      </c>
    </row>
    <row r="759" spans="1:10" ht="13.5" thickBot="1">
      <c r="A759" s="319" t="s">
        <v>3015</v>
      </c>
      <c r="B759" s="441" t="s">
        <v>2191</v>
      </c>
      <c r="C759" s="575" t="s">
        <v>3097</v>
      </c>
      <c r="D759" s="590" t="s">
        <v>2656</v>
      </c>
      <c r="E759" s="591">
        <v>3</v>
      </c>
      <c r="F759" s="531">
        <v>59.42</v>
      </c>
      <c r="G759" s="555">
        <v>1994</v>
      </c>
      <c r="H759" s="531">
        <f t="shared" si="24"/>
        <v>59.42</v>
      </c>
      <c r="I759" s="551">
        <f>SUM(H759)</f>
        <v>59.42</v>
      </c>
      <c r="J759" s="693">
        <f t="shared" si="23"/>
        <v>154492</v>
      </c>
    </row>
    <row r="760" spans="1:10" ht="12.75">
      <c r="A760" s="442" t="s">
        <v>3018</v>
      </c>
      <c r="B760" s="235" t="s">
        <v>2191</v>
      </c>
      <c r="C760" s="314" t="s">
        <v>3097</v>
      </c>
      <c r="D760" s="238" t="s">
        <v>2657</v>
      </c>
      <c r="E760" s="540">
        <v>2</v>
      </c>
      <c r="F760" s="526">
        <v>70.51</v>
      </c>
      <c r="G760" s="806">
        <v>1911</v>
      </c>
      <c r="H760" s="526">
        <f t="shared" si="24"/>
        <v>70.51</v>
      </c>
      <c r="I760" s="829">
        <f>SUM(H760:H763)</f>
        <v>233.21</v>
      </c>
      <c r="J760" s="809">
        <f t="shared" si="23"/>
        <v>606346</v>
      </c>
    </row>
    <row r="761" spans="1:10" ht="12.75">
      <c r="A761" s="470" t="s">
        <v>3020</v>
      </c>
      <c r="B761" s="236" t="s">
        <v>2191</v>
      </c>
      <c r="C761" s="469" t="s">
        <v>3097</v>
      </c>
      <c r="D761" s="239" t="s">
        <v>2657</v>
      </c>
      <c r="E761" s="543">
        <v>20</v>
      </c>
      <c r="F761" s="529">
        <v>65.41</v>
      </c>
      <c r="G761" s="807"/>
      <c r="H761" s="529">
        <f t="shared" si="24"/>
        <v>65.41</v>
      </c>
      <c r="I761" s="831"/>
      <c r="J761" s="810">
        <f t="shared" si="23"/>
        <v>0</v>
      </c>
    </row>
    <row r="762" spans="1:10" ht="12.75">
      <c r="A762" s="470" t="s">
        <v>3021</v>
      </c>
      <c r="B762" s="236" t="s">
        <v>2191</v>
      </c>
      <c r="C762" s="469" t="s">
        <v>3097</v>
      </c>
      <c r="D762" s="239" t="s">
        <v>2657</v>
      </c>
      <c r="E762" s="543">
        <v>22</v>
      </c>
      <c r="F762" s="529">
        <v>70.51</v>
      </c>
      <c r="G762" s="807"/>
      <c r="H762" s="529">
        <f t="shared" si="24"/>
        <v>70.51</v>
      </c>
      <c r="I762" s="831"/>
      <c r="J762" s="810">
        <f t="shared" si="23"/>
        <v>0</v>
      </c>
    </row>
    <row r="763" spans="1:10" ht="13.5" thickBot="1">
      <c r="A763" s="446" t="s">
        <v>3023</v>
      </c>
      <c r="B763" s="237" t="s">
        <v>2191</v>
      </c>
      <c r="C763" s="574" t="s">
        <v>3097</v>
      </c>
      <c r="D763" s="240" t="s">
        <v>2657</v>
      </c>
      <c r="E763" s="541">
        <v>3</v>
      </c>
      <c r="F763" s="527">
        <v>26.78</v>
      </c>
      <c r="G763" s="808"/>
      <c r="H763" s="527">
        <f t="shared" si="24"/>
        <v>26.78</v>
      </c>
      <c r="I763" s="830"/>
      <c r="J763" s="811">
        <f t="shared" si="23"/>
        <v>0</v>
      </c>
    </row>
    <row r="764" spans="1:10" ht="13.5" thickBot="1">
      <c r="A764" s="319" t="s">
        <v>3025</v>
      </c>
      <c r="B764" s="441" t="s">
        <v>2191</v>
      </c>
      <c r="C764" s="575" t="s">
        <v>3097</v>
      </c>
      <c r="D764" s="590" t="s">
        <v>2658</v>
      </c>
      <c r="E764" s="591">
        <v>5</v>
      </c>
      <c r="F764" s="531">
        <v>46.7</v>
      </c>
      <c r="G764" s="555">
        <v>1931</v>
      </c>
      <c r="H764" s="531">
        <f t="shared" si="24"/>
        <v>46.7</v>
      </c>
      <c r="I764" s="551">
        <f>SUM(H764)</f>
        <v>46.7</v>
      </c>
      <c r="J764" s="693">
        <f t="shared" si="23"/>
        <v>121420.00000000001</v>
      </c>
    </row>
    <row r="765" spans="1:10" ht="13.5" thickBot="1">
      <c r="A765" s="319" t="s">
        <v>3028</v>
      </c>
      <c r="B765" s="441" t="s">
        <v>2191</v>
      </c>
      <c r="C765" s="575" t="s">
        <v>3097</v>
      </c>
      <c r="D765" s="590" t="s">
        <v>2659</v>
      </c>
      <c r="E765" s="591">
        <v>3</v>
      </c>
      <c r="F765" s="531">
        <v>40.51</v>
      </c>
      <c r="G765" s="555">
        <v>1945</v>
      </c>
      <c r="H765" s="531">
        <f t="shared" si="24"/>
        <v>40.51</v>
      </c>
      <c r="I765" s="551">
        <f>SUM(H765)</f>
        <v>40.51</v>
      </c>
      <c r="J765" s="693">
        <f t="shared" si="23"/>
        <v>105326</v>
      </c>
    </row>
    <row r="766" spans="1:10" ht="12.75">
      <c r="A766" s="442" t="s">
        <v>3029</v>
      </c>
      <c r="B766" s="235" t="s">
        <v>2191</v>
      </c>
      <c r="C766" s="314" t="s">
        <v>3097</v>
      </c>
      <c r="D766" s="238" t="s">
        <v>2660</v>
      </c>
      <c r="E766" s="540">
        <v>3</v>
      </c>
      <c r="F766" s="526">
        <v>64.6</v>
      </c>
      <c r="G766" s="806">
        <v>1897</v>
      </c>
      <c r="H766" s="526">
        <f t="shared" si="24"/>
        <v>64.6</v>
      </c>
      <c r="I766" s="829">
        <f>SUM(H766:H767)</f>
        <v>117.3</v>
      </c>
      <c r="J766" s="809">
        <f t="shared" si="23"/>
        <v>304980</v>
      </c>
    </row>
    <row r="767" spans="1:10" ht="13.5" thickBot="1">
      <c r="A767" s="446" t="s">
        <v>3031</v>
      </c>
      <c r="B767" s="237" t="s">
        <v>2191</v>
      </c>
      <c r="C767" s="574" t="s">
        <v>3097</v>
      </c>
      <c r="D767" s="553" t="s">
        <v>2660</v>
      </c>
      <c r="E767" s="604">
        <v>9</v>
      </c>
      <c r="F767" s="527">
        <v>52.7</v>
      </c>
      <c r="G767" s="808"/>
      <c r="H767" s="527">
        <f t="shared" si="24"/>
        <v>52.7</v>
      </c>
      <c r="I767" s="830"/>
      <c r="J767" s="811">
        <f t="shared" si="23"/>
        <v>0</v>
      </c>
    </row>
    <row r="768" spans="1:10" ht="12.75">
      <c r="A768" s="442" t="s">
        <v>3033</v>
      </c>
      <c r="B768" s="235" t="s">
        <v>2191</v>
      </c>
      <c r="C768" s="314" t="s">
        <v>3097</v>
      </c>
      <c r="D768" s="238" t="s">
        <v>2661</v>
      </c>
      <c r="E768" s="540">
        <v>14</v>
      </c>
      <c r="F768" s="526">
        <v>26.9</v>
      </c>
      <c r="G768" s="806">
        <v>1897</v>
      </c>
      <c r="H768" s="526">
        <f t="shared" si="24"/>
        <v>26.9</v>
      </c>
      <c r="I768" s="829">
        <f>SUM(H768:H771)</f>
        <v>392.77</v>
      </c>
      <c r="J768" s="809">
        <f t="shared" si="23"/>
        <v>1021202</v>
      </c>
    </row>
    <row r="769" spans="1:10" ht="12.75">
      <c r="A769" s="470" t="s">
        <v>3035</v>
      </c>
      <c r="B769" s="236" t="s">
        <v>2191</v>
      </c>
      <c r="C769" s="469" t="s">
        <v>3097</v>
      </c>
      <c r="D769" s="239" t="s">
        <v>2661</v>
      </c>
      <c r="E769" s="543">
        <v>16</v>
      </c>
      <c r="F769" s="529">
        <v>26.9</v>
      </c>
      <c r="G769" s="807"/>
      <c r="H769" s="529">
        <f t="shared" si="24"/>
        <v>26.9</v>
      </c>
      <c r="I769" s="831"/>
      <c r="J769" s="810">
        <f t="shared" si="23"/>
        <v>0</v>
      </c>
    </row>
    <row r="770" spans="1:10" ht="12.75">
      <c r="A770" s="470" t="s">
        <v>3037</v>
      </c>
      <c r="B770" s="236" t="s">
        <v>2191</v>
      </c>
      <c r="C770" s="469" t="s">
        <v>3097</v>
      </c>
      <c r="D770" s="239" t="s">
        <v>2661</v>
      </c>
      <c r="E770" s="543">
        <v>17</v>
      </c>
      <c r="F770" s="529">
        <v>79.97</v>
      </c>
      <c r="G770" s="807"/>
      <c r="H770" s="529">
        <f t="shared" si="24"/>
        <v>79.97</v>
      </c>
      <c r="I770" s="831"/>
      <c r="J770" s="810">
        <f t="shared" si="23"/>
        <v>0</v>
      </c>
    </row>
    <row r="771" spans="1:10" ht="13.5" thickBot="1">
      <c r="A771" s="446" t="s">
        <v>4179</v>
      </c>
      <c r="B771" s="237" t="s">
        <v>2196</v>
      </c>
      <c r="C771" s="237" t="s">
        <v>2197</v>
      </c>
      <c r="D771" s="240" t="s">
        <v>4177</v>
      </c>
      <c r="E771" s="541"/>
      <c r="F771" s="527">
        <v>259</v>
      </c>
      <c r="G771" s="808"/>
      <c r="H771" s="527">
        <f t="shared" si="24"/>
        <v>259</v>
      </c>
      <c r="I771" s="832"/>
      <c r="J771" s="813">
        <f t="shared" si="23"/>
        <v>0</v>
      </c>
    </row>
    <row r="772" spans="1:10" ht="12.75">
      <c r="A772" s="442" t="s">
        <v>2121</v>
      </c>
      <c r="B772" s="235" t="s">
        <v>2191</v>
      </c>
      <c r="C772" s="314" t="s">
        <v>3097</v>
      </c>
      <c r="D772" s="238" t="s">
        <v>2662</v>
      </c>
      <c r="E772" s="540">
        <v>2</v>
      </c>
      <c r="F772" s="526">
        <v>40.19</v>
      </c>
      <c r="G772" s="806">
        <v>1930</v>
      </c>
      <c r="H772" s="526">
        <f t="shared" si="24"/>
        <v>40.19</v>
      </c>
      <c r="I772" s="829">
        <f>SUM(H772:H774)</f>
        <v>120.5</v>
      </c>
      <c r="J772" s="809">
        <f t="shared" si="23"/>
        <v>313300</v>
      </c>
    </row>
    <row r="773" spans="1:10" ht="12.75">
      <c r="A773" s="470" t="s">
        <v>2122</v>
      </c>
      <c r="B773" s="236" t="s">
        <v>2191</v>
      </c>
      <c r="C773" s="469" t="s">
        <v>3097</v>
      </c>
      <c r="D773" s="239" t="s">
        <v>2662</v>
      </c>
      <c r="E773" s="543">
        <v>3</v>
      </c>
      <c r="F773" s="529">
        <v>40.19</v>
      </c>
      <c r="G773" s="807"/>
      <c r="H773" s="529">
        <f t="shared" si="24"/>
        <v>40.19</v>
      </c>
      <c r="I773" s="831"/>
      <c r="J773" s="810">
        <f t="shared" si="23"/>
        <v>0</v>
      </c>
    </row>
    <row r="774" spans="1:10" ht="13.5" thickBot="1">
      <c r="A774" s="446" t="s">
        <v>2123</v>
      </c>
      <c r="B774" s="237" t="s">
        <v>2191</v>
      </c>
      <c r="C774" s="574" t="s">
        <v>3097</v>
      </c>
      <c r="D774" s="240" t="s">
        <v>2662</v>
      </c>
      <c r="E774" s="541">
        <v>5</v>
      </c>
      <c r="F774" s="527">
        <v>40.12</v>
      </c>
      <c r="G774" s="808"/>
      <c r="H774" s="527">
        <f t="shared" si="24"/>
        <v>40.12</v>
      </c>
      <c r="I774" s="830"/>
      <c r="J774" s="811">
        <f aca="true" t="shared" si="25" ref="J774:J787">I774*2600</f>
        <v>0</v>
      </c>
    </row>
    <row r="775" spans="1:10" ht="12.75">
      <c r="A775" s="442" t="s">
        <v>2125</v>
      </c>
      <c r="B775" s="235" t="s">
        <v>2191</v>
      </c>
      <c r="C775" s="314" t="s">
        <v>3097</v>
      </c>
      <c r="D775" s="238" t="s">
        <v>2663</v>
      </c>
      <c r="E775" s="540">
        <v>1</v>
      </c>
      <c r="F775" s="526">
        <v>31</v>
      </c>
      <c r="G775" s="806">
        <v>1925</v>
      </c>
      <c r="H775" s="526">
        <f t="shared" si="24"/>
        <v>31</v>
      </c>
      <c r="I775" s="829">
        <f>SUM(H775:H786)</f>
        <v>533.0600000000001</v>
      </c>
      <c r="J775" s="809">
        <f>I775*2600</f>
        <v>1385956.0000000002</v>
      </c>
    </row>
    <row r="776" spans="1:10" ht="12.75">
      <c r="A776" s="470" t="s">
        <v>2126</v>
      </c>
      <c r="B776" s="236" t="s">
        <v>2191</v>
      </c>
      <c r="C776" s="469" t="s">
        <v>3097</v>
      </c>
      <c r="D776" s="239" t="s">
        <v>2663</v>
      </c>
      <c r="E776" s="543">
        <v>10</v>
      </c>
      <c r="F776" s="529">
        <v>69.44</v>
      </c>
      <c r="G776" s="807"/>
      <c r="H776" s="529">
        <f t="shared" si="24"/>
        <v>69.44</v>
      </c>
      <c r="I776" s="831"/>
      <c r="J776" s="810">
        <f t="shared" si="25"/>
        <v>0</v>
      </c>
    </row>
    <row r="777" spans="1:10" ht="12.75">
      <c r="A777" s="470" t="s">
        <v>2129</v>
      </c>
      <c r="B777" s="236" t="s">
        <v>2191</v>
      </c>
      <c r="C777" s="469" t="s">
        <v>3097</v>
      </c>
      <c r="D777" s="239" t="s">
        <v>2663</v>
      </c>
      <c r="E777" s="543">
        <v>14</v>
      </c>
      <c r="F777" s="529">
        <v>46.68</v>
      </c>
      <c r="G777" s="807"/>
      <c r="H777" s="529">
        <f t="shared" si="24"/>
        <v>46.68</v>
      </c>
      <c r="I777" s="831"/>
      <c r="J777" s="810">
        <f t="shared" si="25"/>
        <v>0</v>
      </c>
    </row>
    <row r="778" spans="1:10" ht="12.75">
      <c r="A778" s="470" t="s">
        <v>2130</v>
      </c>
      <c r="B778" s="236" t="s">
        <v>2191</v>
      </c>
      <c r="C778" s="469" t="s">
        <v>3097</v>
      </c>
      <c r="D778" s="239" t="s">
        <v>2663</v>
      </c>
      <c r="E778" s="543">
        <v>15</v>
      </c>
      <c r="F778" s="529">
        <v>52.09</v>
      </c>
      <c r="G778" s="807"/>
      <c r="H778" s="529">
        <f t="shared" si="24"/>
        <v>52.09</v>
      </c>
      <c r="I778" s="831"/>
      <c r="J778" s="810">
        <f t="shared" si="25"/>
        <v>0</v>
      </c>
    </row>
    <row r="779" spans="1:10" ht="12.75">
      <c r="A779" s="470" t="s">
        <v>2132</v>
      </c>
      <c r="B779" s="236" t="s">
        <v>2191</v>
      </c>
      <c r="C779" s="469" t="s">
        <v>3097</v>
      </c>
      <c r="D779" s="239" t="s">
        <v>2663</v>
      </c>
      <c r="E779" s="543">
        <v>2</v>
      </c>
      <c r="F779" s="529">
        <v>31</v>
      </c>
      <c r="G779" s="807"/>
      <c r="H779" s="529">
        <f t="shared" si="24"/>
        <v>31</v>
      </c>
      <c r="I779" s="831"/>
      <c r="J779" s="810">
        <f t="shared" si="25"/>
        <v>0</v>
      </c>
    </row>
    <row r="780" spans="1:10" ht="12.75">
      <c r="A780" s="470" t="s">
        <v>2133</v>
      </c>
      <c r="B780" s="236" t="s">
        <v>2191</v>
      </c>
      <c r="C780" s="469" t="s">
        <v>3097</v>
      </c>
      <c r="D780" s="239" t="s">
        <v>2663</v>
      </c>
      <c r="E780" s="543">
        <v>3</v>
      </c>
      <c r="F780" s="529">
        <v>48.83</v>
      </c>
      <c r="G780" s="807"/>
      <c r="H780" s="529">
        <f t="shared" si="24"/>
        <v>48.83</v>
      </c>
      <c r="I780" s="831"/>
      <c r="J780" s="810">
        <f t="shared" si="25"/>
        <v>0</v>
      </c>
    </row>
    <row r="781" spans="1:10" ht="12.75">
      <c r="A781" s="470" t="s">
        <v>2135</v>
      </c>
      <c r="B781" s="236" t="s">
        <v>2191</v>
      </c>
      <c r="C781" s="469" t="s">
        <v>3097</v>
      </c>
      <c r="D781" s="239" t="s">
        <v>2663</v>
      </c>
      <c r="E781" s="543">
        <v>4</v>
      </c>
      <c r="F781" s="529">
        <v>50.5</v>
      </c>
      <c r="G781" s="807"/>
      <c r="H781" s="529">
        <f t="shared" si="24"/>
        <v>50.5</v>
      </c>
      <c r="I781" s="831"/>
      <c r="J781" s="810">
        <f t="shared" si="25"/>
        <v>0</v>
      </c>
    </row>
    <row r="782" spans="1:10" ht="12.75">
      <c r="A782" s="470" t="s">
        <v>2137</v>
      </c>
      <c r="B782" s="236" t="s">
        <v>2191</v>
      </c>
      <c r="C782" s="469" t="s">
        <v>3097</v>
      </c>
      <c r="D782" s="239" t="s">
        <v>2663</v>
      </c>
      <c r="E782" s="543">
        <v>5</v>
      </c>
      <c r="F782" s="529">
        <v>62.5</v>
      </c>
      <c r="G782" s="807"/>
      <c r="H782" s="529">
        <f t="shared" si="24"/>
        <v>62.5</v>
      </c>
      <c r="I782" s="831"/>
      <c r="J782" s="810">
        <f t="shared" si="25"/>
        <v>0</v>
      </c>
    </row>
    <row r="783" spans="1:10" ht="12.75">
      <c r="A783" s="470" t="s">
        <v>2139</v>
      </c>
      <c r="B783" s="236" t="s">
        <v>2191</v>
      </c>
      <c r="C783" s="469" t="s">
        <v>3097</v>
      </c>
      <c r="D783" s="239" t="s">
        <v>2663</v>
      </c>
      <c r="E783" s="543">
        <v>6</v>
      </c>
      <c r="F783" s="529">
        <v>26.79</v>
      </c>
      <c r="G783" s="807"/>
      <c r="H783" s="529">
        <f t="shared" si="24"/>
        <v>26.79</v>
      </c>
      <c r="I783" s="831"/>
      <c r="J783" s="810">
        <f t="shared" si="25"/>
        <v>0</v>
      </c>
    </row>
    <row r="784" spans="1:10" ht="12.75">
      <c r="A784" s="470" t="s">
        <v>2141</v>
      </c>
      <c r="B784" s="236" t="s">
        <v>2191</v>
      </c>
      <c r="C784" s="469" t="s">
        <v>3097</v>
      </c>
      <c r="D784" s="239" t="s">
        <v>2663</v>
      </c>
      <c r="E784" s="543">
        <v>7</v>
      </c>
      <c r="F784" s="529">
        <v>42.1</v>
      </c>
      <c r="G784" s="807"/>
      <c r="H784" s="529">
        <f>F784</f>
        <v>42.1</v>
      </c>
      <c r="I784" s="831"/>
      <c r="J784" s="810">
        <f t="shared" si="25"/>
        <v>0</v>
      </c>
    </row>
    <row r="785" spans="1:10" ht="12.75">
      <c r="A785" s="470" t="s">
        <v>2143</v>
      </c>
      <c r="B785" s="236" t="s">
        <v>2191</v>
      </c>
      <c r="C785" s="469" t="s">
        <v>3097</v>
      </c>
      <c r="D785" s="239" t="s">
        <v>2663</v>
      </c>
      <c r="E785" s="543">
        <v>8</v>
      </c>
      <c r="F785" s="529">
        <v>43.28</v>
      </c>
      <c r="G785" s="807"/>
      <c r="H785" s="529">
        <f>F785</f>
        <v>43.28</v>
      </c>
      <c r="I785" s="831"/>
      <c r="J785" s="810">
        <f t="shared" si="25"/>
        <v>0</v>
      </c>
    </row>
    <row r="786" spans="1:10" ht="13.5" thickBot="1">
      <c r="A786" s="446" t="s">
        <v>2146</v>
      </c>
      <c r="B786" s="237" t="s">
        <v>2191</v>
      </c>
      <c r="C786" s="574" t="s">
        <v>3097</v>
      </c>
      <c r="D786" s="240" t="s">
        <v>2663</v>
      </c>
      <c r="E786" s="541">
        <v>9</v>
      </c>
      <c r="F786" s="527">
        <v>28.85</v>
      </c>
      <c r="G786" s="808"/>
      <c r="H786" s="527">
        <f>F786</f>
        <v>28.85</v>
      </c>
      <c r="I786" s="830"/>
      <c r="J786" s="811">
        <f t="shared" si="25"/>
        <v>0</v>
      </c>
    </row>
    <row r="787" spans="1:10" ht="13.5" thickBot="1">
      <c r="A787" s="319" t="s">
        <v>2148</v>
      </c>
      <c r="B787" s="441" t="s">
        <v>2196</v>
      </c>
      <c r="C787" s="441" t="s">
        <v>2197</v>
      </c>
      <c r="D787" s="440" t="s">
        <v>2664</v>
      </c>
      <c r="E787" s="545"/>
      <c r="F787" s="531">
        <v>23</v>
      </c>
      <c r="G787" s="555"/>
      <c r="H787" s="531">
        <f>F787</f>
        <v>23</v>
      </c>
      <c r="I787" s="551">
        <f>H787</f>
        <v>23</v>
      </c>
      <c r="J787" s="693">
        <f t="shared" si="25"/>
        <v>59800</v>
      </c>
    </row>
    <row r="788" spans="1:10" ht="13.5" thickBot="1">
      <c r="A788" s="319" t="s">
        <v>2149</v>
      </c>
      <c r="B788" s="441" t="s">
        <v>2196</v>
      </c>
      <c r="C788" s="441" t="s">
        <v>2197</v>
      </c>
      <c r="D788" s="440" t="s">
        <v>2665</v>
      </c>
      <c r="E788" s="550"/>
      <c r="F788" s="531">
        <v>978.4</v>
      </c>
      <c r="G788" s="555"/>
      <c r="H788" s="531">
        <f>F788</f>
        <v>978.4</v>
      </c>
      <c r="I788" s="551">
        <f>H788</f>
        <v>978.4</v>
      </c>
      <c r="J788" s="693">
        <f>I788*2600</f>
        <v>2543840</v>
      </c>
    </row>
    <row r="789" spans="1:10" ht="12.75">
      <c r="A789" s="812" t="s">
        <v>683</v>
      </c>
      <c r="B789" s="812"/>
      <c r="C789" s="812"/>
      <c r="D789" s="812"/>
      <c r="E789" s="812"/>
      <c r="F789" s="812"/>
      <c r="G789" s="812"/>
      <c r="H789" s="812"/>
      <c r="I789" s="661"/>
      <c r="J789" s="697">
        <f>SUM(J2:J788)</f>
        <v>113181640</v>
      </c>
    </row>
  </sheetData>
  <sheetProtection/>
  <mergeCells count="449">
    <mergeCell ref="I699:I701"/>
    <mergeCell ref="I702:I705"/>
    <mergeCell ref="J666:J668"/>
    <mergeCell ref="J669:J672"/>
    <mergeCell ref="I655:I657"/>
    <mergeCell ref="I659:I665"/>
    <mergeCell ref="J655:J657"/>
    <mergeCell ref="J659:J665"/>
    <mergeCell ref="J673:J687"/>
    <mergeCell ref="J688:J693"/>
    <mergeCell ref="J618:J624"/>
    <mergeCell ref="I609:I610"/>
    <mergeCell ref="I611:I613"/>
    <mergeCell ref="J606:J608"/>
    <mergeCell ref="J609:J610"/>
    <mergeCell ref="J611:J613"/>
    <mergeCell ref="J614:J617"/>
    <mergeCell ref="I557:I558"/>
    <mergeCell ref="J557:J558"/>
    <mergeCell ref="I581:I583"/>
    <mergeCell ref="J581:J583"/>
    <mergeCell ref="I584:I586"/>
    <mergeCell ref="J584:J586"/>
    <mergeCell ref="I559:I560"/>
    <mergeCell ref="I562:I569"/>
    <mergeCell ref="I570:I572"/>
    <mergeCell ref="I573:I576"/>
    <mergeCell ref="I548:I550"/>
    <mergeCell ref="I552:I553"/>
    <mergeCell ref="I554:I555"/>
    <mergeCell ref="J554:J555"/>
    <mergeCell ref="J548:J550"/>
    <mergeCell ref="J552:J553"/>
    <mergeCell ref="I536:I537"/>
    <mergeCell ref="I538:I539"/>
    <mergeCell ref="J532:J535"/>
    <mergeCell ref="I542:I543"/>
    <mergeCell ref="I544:I546"/>
    <mergeCell ref="J536:J537"/>
    <mergeCell ref="J538:J539"/>
    <mergeCell ref="J542:J543"/>
    <mergeCell ref="J544:J546"/>
    <mergeCell ref="J504:J517"/>
    <mergeCell ref="J518:J520"/>
    <mergeCell ref="I526:I529"/>
    <mergeCell ref="J521:J524"/>
    <mergeCell ref="J526:J529"/>
    <mergeCell ref="I532:I535"/>
    <mergeCell ref="J419:J420"/>
    <mergeCell ref="J443:J468"/>
    <mergeCell ref="I424:I425"/>
    <mergeCell ref="I426:I432"/>
    <mergeCell ref="I433:I434"/>
    <mergeCell ref="I435:I438"/>
    <mergeCell ref="I439:I442"/>
    <mergeCell ref="J421:J423"/>
    <mergeCell ref="J424:J425"/>
    <mergeCell ref="I419:I420"/>
    <mergeCell ref="I177:I180"/>
    <mergeCell ref="I182:I188"/>
    <mergeCell ref="I189:I194"/>
    <mergeCell ref="I195:I196"/>
    <mergeCell ref="I197:I200"/>
    <mergeCell ref="I201:I202"/>
    <mergeCell ref="J33:J36"/>
    <mergeCell ref="I45:I50"/>
    <mergeCell ref="I51:I53"/>
    <mergeCell ref="I112:I113"/>
    <mergeCell ref="I114:I115"/>
    <mergeCell ref="I142:I144"/>
    <mergeCell ref="I77:I78"/>
    <mergeCell ref="I80:I86"/>
    <mergeCell ref="I54:I55"/>
    <mergeCell ref="I87:I90"/>
    <mergeCell ref="J2:J4"/>
    <mergeCell ref="J6:J8"/>
    <mergeCell ref="J9:J11"/>
    <mergeCell ref="J12:J14"/>
    <mergeCell ref="J16:J19"/>
    <mergeCell ref="J20:J31"/>
    <mergeCell ref="G702:G705"/>
    <mergeCell ref="G695:G696"/>
    <mergeCell ref="G697:G698"/>
    <mergeCell ref="G699:G701"/>
    <mergeCell ref="J433:J434"/>
    <mergeCell ref="J435:J438"/>
    <mergeCell ref="I443:I468"/>
    <mergeCell ref="J439:J442"/>
    <mergeCell ref="G666:G668"/>
    <mergeCell ref="G443:G468"/>
    <mergeCell ref="J37:J38"/>
    <mergeCell ref="J39:J40"/>
    <mergeCell ref="J41:J44"/>
    <mergeCell ref="J45:J50"/>
    <mergeCell ref="J51:J53"/>
    <mergeCell ref="G718:G722"/>
    <mergeCell ref="G716:G717"/>
    <mergeCell ref="G710:G715"/>
    <mergeCell ref="I708:I709"/>
    <mergeCell ref="J426:J432"/>
    <mergeCell ref="J54:J55"/>
    <mergeCell ref="J56:J63"/>
    <mergeCell ref="J64:J70"/>
    <mergeCell ref="J71:J74"/>
    <mergeCell ref="G775:G786"/>
    <mergeCell ref="G740:G741"/>
    <mergeCell ref="G736:G737"/>
    <mergeCell ref="G732:G735"/>
    <mergeCell ref="G727:G731"/>
    <mergeCell ref="G723:G726"/>
    <mergeCell ref="G669:G672"/>
    <mergeCell ref="G673:G687"/>
    <mergeCell ref="G688:G693"/>
    <mergeCell ref="G772:G774"/>
    <mergeCell ref="G768:G771"/>
    <mergeCell ref="G766:G767"/>
    <mergeCell ref="G760:G763"/>
    <mergeCell ref="G757:G758"/>
    <mergeCell ref="G751:G756"/>
    <mergeCell ref="G742:G750"/>
    <mergeCell ref="G635:G636"/>
    <mergeCell ref="G637:G638"/>
    <mergeCell ref="G639:G652"/>
    <mergeCell ref="G653:G654"/>
    <mergeCell ref="G655:G657"/>
    <mergeCell ref="G659:G665"/>
    <mergeCell ref="G614:G617"/>
    <mergeCell ref="G618:G624"/>
    <mergeCell ref="G625:G631"/>
    <mergeCell ref="G632:G633"/>
    <mergeCell ref="I341:I344"/>
    <mergeCell ref="I345:I406"/>
    <mergeCell ref="I408:I409"/>
    <mergeCell ref="I476:I479"/>
    <mergeCell ref="I481:I483"/>
    <mergeCell ref="I493:I494"/>
    <mergeCell ref="G595:G598"/>
    <mergeCell ref="G599:G600"/>
    <mergeCell ref="G601:G605"/>
    <mergeCell ref="G606:G608"/>
    <mergeCell ref="G609:G610"/>
    <mergeCell ref="G611:G613"/>
    <mergeCell ref="G570:G572"/>
    <mergeCell ref="G573:G576"/>
    <mergeCell ref="G578:G580"/>
    <mergeCell ref="G584:G586"/>
    <mergeCell ref="G587:G588"/>
    <mergeCell ref="G591:G594"/>
    <mergeCell ref="G552:G553"/>
    <mergeCell ref="G554:G555"/>
    <mergeCell ref="G559:G560"/>
    <mergeCell ref="G557:G558"/>
    <mergeCell ref="G562:G569"/>
    <mergeCell ref="I56:I63"/>
    <mergeCell ref="I145:I154"/>
    <mergeCell ref="I155:I172"/>
    <mergeCell ref="I495:I503"/>
    <mergeCell ref="I521:I524"/>
    <mergeCell ref="G536:G537"/>
    <mergeCell ref="G538:G539"/>
    <mergeCell ref="G542:G543"/>
    <mergeCell ref="G544:G546"/>
    <mergeCell ref="G548:G550"/>
    <mergeCell ref="I33:I36"/>
    <mergeCell ref="I37:I38"/>
    <mergeCell ref="I39:I40"/>
    <mergeCell ref="I41:I44"/>
    <mergeCell ref="I71:I74"/>
    <mergeCell ref="G495:G503"/>
    <mergeCell ref="G504:G517"/>
    <mergeCell ref="G518:G520"/>
    <mergeCell ref="G521:G524"/>
    <mergeCell ref="G526:G529"/>
    <mergeCell ref="G532:G535"/>
    <mergeCell ref="G493:G494"/>
    <mergeCell ref="G20:G31"/>
    <mergeCell ref="G33:G36"/>
    <mergeCell ref="G51:G53"/>
    <mergeCell ref="G54:G55"/>
    <mergeCell ref="G56:G63"/>
    <mergeCell ref="G97:G100"/>
    <mergeCell ref="G103:G108"/>
    <mergeCell ref="G109:G111"/>
    <mergeCell ref="G490:G492"/>
    <mergeCell ref="I2:I4"/>
    <mergeCell ref="I6:I8"/>
    <mergeCell ref="I9:I11"/>
    <mergeCell ref="I12:I14"/>
    <mergeCell ref="G12:G14"/>
    <mergeCell ref="G2:G4"/>
    <mergeCell ref="G6:G8"/>
    <mergeCell ref="I20:I31"/>
    <mergeCell ref="G64:G70"/>
    <mergeCell ref="G9:G11"/>
    <mergeCell ref="G45:G50"/>
    <mergeCell ref="G37:G38"/>
    <mergeCell ref="G41:G44"/>
    <mergeCell ref="G16:G19"/>
    <mergeCell ref="I16:I19"/>
    <mergeCell ref="I64:I70"/>
    <mergeCell ref="I91:I92"/>
    <mergeCell ref="I93:I94"/>
    <mergeCell ref="I97:I100"/>
    <mergeCell ref="I103:I108"/>
    <mergeCell ref="I109:I111"/>
    <mergeCell ref="I117:I119"/>
    <mergeCell ref="I120:I130"/>
    <mergeCell ref="I132:I134"/>
    <mergeCell ref="I135:I137"/>
    <mergeCell ref="I138:I139"/>
    <mergeCell ref="I140:I141"/>
    <mergeCell ref="I173:I176"/>
    <mergeCell ref="I203:I209"/>
    <mergeCell ref="I211:I212"/>
    <mergeCell ref="I213:I218"/>
    <mergeCell ref="I219:I221"/>
    <mergeCell ref="I222:I225"/>
    <mergeCell ref="I229:I230"/>
    <mergeCell ref="I227:I228"/>
    <mergeCell ref="I231:I236"/>
    <mergeCell ref="I237:I242"/>
    <mergeCell ref="I243:I249"/>
    <mergeCell ref="I250:I253"/>
    <mergeCell ref="I254:I257"/>
    <mergeCell ref="I417:I418"/>
    <mergeCell ref="I327:I340"/>
    <mergeCell ref="I259:I263"/>
    <mergeCell ref="I264:I266"/>
    <mergeCell ref="I267:I268"/>
    <mergeCell ref="I272:I275"/>
    <mergeCell ref="I276:I279"/>
    <mergeCell ref="I280:I281"/>
    <mergeCell ref="I606:I608"/>
    <mergeCell ref="I589:I590"/>
    <mergeCell ref="I591:I594"/>
    <mergeCell ref="I282:I289"/>
    <mergeCell ref="I290:I294"/>
    <mergeCell ref="I295:I300"/>
    <mergeCell ref="I302:I313"/>
    <mergeCell ref="I314:I326"/>
    <mergeCell ref="I421:I423"/>
    <mergeCell ref="I410:I416"/>
    <mergeCell ref="I469:I471"/>
    <mergeCell ref="I473:I475"/>
    <mergeCell ref="I614:I617"/>
    <mergeCell ref="I485:I488"/>
    <mergeCell ref="I490:I492"/>
    <mergeCell ref="I504:I517"/>
    <mergeCell ref="I518:I520"/>
    <mergeCell ref="I625:I631"/>
    <mergeCell ref="I632:I633"/>
    <mergeCell ref="I635:I636"/>
    <mergeCell ref="I578:I580"/>
    <mergeCell ref="I587:I588"/>
    <mergeCell ref="I599:I600"/>
    <mergeCell ref="I601:I605"/>
    <mergeCell ref="I595:I598"/>
    <mergeCell ref="I618:I624"/>
    <mergeCell ref="I637:I638"/>
    <mergeCell ref="I697:I698"/>
    <mergeCell ref="I639:I652"/>
    <mergeCell ref="I653:I654"/>
    <mergeCell ref="I673:I687"/>
    <mergeCell ref="I688:I693"/>
    <mergeCell ref="I666:I668"/>
    <mergeCell ref="I669:I672"/>
    <mergeCell ref="I695:I696"/>
    <mergeCell ref="I710:I715"/>
    <mergeCell ref="I716:I717"/>
    <mergeCell ref="I718:I722"/>
    <mergeCell ref="I723:I726"/>
    <mergeCell ref="I727:I731"/>
    <mergeCell ref="I732:I735"/>
    <mergeCell ref="I766:I767"/>
    <mergeCell ref="I768:I771"/>
    <mergeCell ref="I772:I774"/>
    <mergeCell ref="I736:I737"/>
    <mergeCell ref="I757:I758"/>
    <mergeCell ref="I775:I786"/>
    <mergeCell ref="I760:I763"/>
    <mergeCell ref="I740:I741"/>
    <mergeCell ref="I742:I750"/>
    <mergeCell ref="I751:I756"/>
    <mergeCell ref="J77:J78"/>
    <mergeCell ref="J80:J86"/>
    <mergeCell ref="J87:J90"/>
    <mergeCell ref="J91:J92"/>
    <mergeCell ref="J93:J94"/>
    <mergeCell ref="J97:J100"/>
    <mergeCell ref="J103:J108"/>
    <mergeCell ref="J109:J111"/>
    <mergeCell ref="J112:J113"/>
    <mergeCell ref="J114:J115"/>
    <mergeCell ref="J117:J119"/>
    <mergeCell ref="J120:J130"/>
    <mergeCell ref="J132:J134"/>
    <mergeCell ref="J135:J137"/>
    <mergeCell ref="J138:J139"/>
    <mergeCell ref="J140:J141"/>
    <mergeCell ref="J142:J144"/>
    <mergeCell ref="J145:J154"/>
    <mergeCell ref="J173:J176"/>
    <mergeCell ref="J177:J180"/>
    <mergeCell ref="J182:J188"/>
    <mergeCell ref="J155:J172"/>
    <mergeCell ref="J189:J194"/>
    <mergeCell ref="J195:J196"/>
    <mergeCell ref="J197:J200"/>
    <mergeCell ref="J201:J202"/>
    <mergeCell ref="J203:J209"/>
    <mergeCell ref="J211:J212"/>
    <mergeCell ref="J213:J218"/>
    <mergeCell ref="J219:J221"/>
    <mergeCell ref="J222:J225"/>
    <mergeCell ref="J227:J228"/>
    <mergeCell ref="J229:J230"/>
    <mergeCell ref="J231:J236"/>
    <mergeCell ref="J237:J242"/>
    <mergeCell ref="J243:J249"/>
    <mergeCell ref="J250:J253"/>
    <mergeCell ref="J254:J257"/>
    <mergeCell ref="J259:J263"/>
    <mergeCell ref="J264:J266"/>
    <mergeCell ref="J267:J268"/>
    <mergeCell ref="J272:J275"/>
    <mergeCell ref="J276:J279"/>
    <mergeCell ref="J280:J281"/>
    <mergeCell ref="J282:J289"/>
    <mergeCell ref="J290:J294"/>
    <mergeCell ref="J295:J300"/>
    <mergeCell ref="J302:J313"/>
    <mergeCell ref="J314:J326"/>
    <mergeCell ref="J408:J409"/>
    <mergeCell ref="J410:J416"/>
    <mergeCell ref="J417:J418"/>
    <mergeCell ref="J327:J340"/>
    <mergeCell ref="J341:J344"/>
    <mergeCell ref="J345:J406"/>
    <mergeCell ref="J469:J471"/>
    <mergeCell ref="J473:J475"/>
    <mergeCell ref="J476:J479"/>
    <mergeCell ref="J481:J483"/>
    <mergeCell ref="J559:J560"/>
    <mergeCell ref="J562:J569"/>
    <mergeCell ref="J485:J488"/>
    <mergeCell ref="J490:J492"/>
    <mergeCell ref="J493:J494"/>
    <mergeCell ref="J495:J503"/>
    <mergeCell ref="J570:J572"/>
    <mergeCell ref="J573:J576"/>
    <mergeCell ref="J578:J580"/>
    <mergeCell ref="J587:J588"/>
    <mergeCell ref="J599:J600"/>
    <mergeCell ref="J601:J605"/>
    <mergeCell ref="J589:J590"/>
    <mergeCell ref="J591:J594"/>
    <mergeCell ref="J595:J598"/>
    <mergeCell ref="J635:J636"/>
    <mergeCell ref="J637:J638"/>
    <mergeCell ref="J639:J652"/>
    <mergeCell ref="J653:J654"/>
    <mergeCell ref="J625:J631"/>
    <mergeCell ref="J632:J633"/>
    <mergeCell ref="J695:J696"/>
    <mergeCell ref="J697:J698"/>
    <mergeCell ref="J699:J701"/>
    <mergeCell ref="J702:J705"/>
    <mergeCell ref="J710:J715"/>
    <mergeCell ref="J716:J717"/>
    <mergeCell ref="J708:J709"/>
    <mergeCell ref="J718:J722"/>
    <mergeCell ref="J723:J726"/>
    <mergeCell ref="J727:J731"/>
    <mergeCell ref="J732:J735"/>
    <mergeCell ref="J757:J758"/>
    <mergeCell ref="J760:J763"/>
    <mergeCell ref="J736:J737"/>
    <mergeCell ref="J766:J767"/>
    <mergeCell ref="J768:J771"/>
    <mergeCell ref="J751:J756"/>
    <mergeCell ref="J740:J741"/>
    <mergeCell ref="J742:J750"/>
    <mergeCell ref="J772:J774"/>
    <mergeCell ref="J775:J786"/>
    <mergeCell ref="A789:H789"/>
    <mergeCell ref="G77:G78"/>
    <mergeCell ref="G80:G86"/>
    <mergeCell ref="G87:G90"/>
    <mergeCell ref="G91:G92"/>
    <mergeCell ref="G93:G94"/>
    <mergeCell ref="G112:G113"/>
    <mergeCell ref="G114:G115"/>
    <mergeCell ref="G117:G119"/>
    <mergeCell ref="G120:G130"/>
    <mergeCell ref="G132:G134"/>
    <mergeCell ref="G135:G137"/>
    <mergeCell ref="G140:G141"/>
    <mergeCell ref="G142:G144"/>
    <mergeCell ref="G138:G139"/>
    <mergeCell ref="G145:G154"/>
    <mergeCell ref="G155:G172"/>
    <mergeCell ref="G173:G176"/>
    <mergeCell ref="G177:G180"/>
    <mergeCell ref="G182:G188"/>
    <mergeCell ref="G189:G194"/>
    <mergeCell ref="G195:G196"/>
    <mergeCell ref="G197:G200"/>
    <mergeCell ref="G201:G202"/>
    <mergeCell ref="G203:G209"/>
    <mergeCell ref="G211:G212"/>
    <mergeCell ref="G213:G218"/>
    <mergeCell ref="G219:G221"/>
    <mergeCell ref="G222:G225"/>
    <mergeCell ref="G227:G228"/>
    <mergeCell ref="G231:G236"/>
    <mergeCell ref="G229:G230"/>
    <mergeCell ref="G254:G257"/>
    <mergeCell ref="G237:G242"/>
    <mergeCell ref="G243:G249"/>
    <mergeCell ref="G250:G253"/>
    <mergeCell ref="G259:G263"/>
    <mergeCell ref="G264:G266"/>
    <mergeCell ref="G267:G268"/>
    <mergeCell ref="G272:G275"/>
    <mergeCell ref="G276:G279"/>
    <mergeCell ref="G280:G281"/>
    <mergeCell ref="G282:G289"/>
    <mergeCell ref="G290:G294"/>
    <mergeCell ref="G295:G300"/>
    <mergeCell ref="G302:G313"/>
    <mergeCell ref="G314:G326"/>
    <mergeCell ref="G327:G340"/>
    <mergeCell ref="G439:G442"/>
    <mergeCell ref="G341:G344"/>
    <mergeCell ref="G345:G406"/>
    <mergeCell ref="G408:G409"/>
    <mergeCell ref="G410:G416"/>
    <mergeCell ref="G417:G418"/>
    <mergeCell ref="G419:G420"/>
    <mergeCell ref="G469:G471"/>
    <mergeCell ref="G473:G475"/>
    <mergeCell ref="G476:G479"/>
    <mergeCell ref="G481:G483"/>
    <mergeCell ref="G485:G488"/>
    <mergeCell ref="G421:G423"/>
    <mergeCell ref="G424:G425"/>
    <mergeCell ref="G426:G432"/>
    <mergeCell ref="G433:G434"/>
    <mergeCell ref="G435:G438"/>
  </mergeCells>
  <printOptions/>
  <pageMargins left="0.75" right="0.75" top="1" bottom="1" header="0.5" footer="0.5"/>
  <pageSetup horizontalDpi="600" verticalDpi="600" orientation="portrait" paperSize="9" scale="48" r:id="rId1"/>
  <rowBreaks count="7" manualBreakCount="7">
    <brk id="92" max="9" man="1"/>
    <brk id="196" max="9" man="1"/>
    <brk id="300" max="9" man="1"/>
    <brk id="406" max="9" man="1"/>
    <brk id="503" max="9" man="1"/>
    <brk id="613" max="9" man="1"/>
    <brk id="67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5.57421875" style="214" customWidth="1"/>
    <col min="2" max="2" width="33.421875" style="473" customWidth="1"/>
    <col min="3" max="3" width="29.00390625" style="473" customWidth="1"/>
    <col min="4" max="4" width="29.140625" style="214" customWidth="1"/>
    <col min="5" max="5" width="28.421875" style="473" customWidth="1"/>
    <col min="6" max="6" width="25.57421875" style="474" customWidth="1"/>
  </cols>
  <sheetData>
    <row r="1" ht="15.75">
      <c r="A1" s="702" t="s">
        <v>4397</v>
      </c>
    </row>
    <row r="2" ht="15.75" thickBot="1"/>
    <row r="3" spans="1:6" s="214" customFormat="1" ht="24" customHeight="1">
      <c r="A3" s="475" t="s">
        <v>2180</v>
      </c>
      <c r="B3" s="476" t="s">
        <v>3961</v>
      </c>
      <c r="C3" s="476" t="s">
        <v>3962</v>
      </c>
      <c r="D3" s="477" t="s">
        <v>3963</v>
      </c>
      <c r="E3" s="476" t="s">
        <v>3964</v>
      </c>
      <c r="F3" s="478" t="s">
        <v>3965</v>
      </c>
    </row>
    <row r="4" spans="1:6" s="479" customFormat="1" ht="15.75">
      <c r="A4" s="854">
        <v>2014</v>
      </c>
      <c r="B4" s="855"/>
      <c r="C4" s="855"/>
      <c r="D4" s="855"/>
      <c r="E4" s="855"/>
      <c r="F4" s="856"/>
    </row>
    <row r="5" spans="1:6" s="484" customFormat="1" ht="15.75">
      <c r="A5" s="480">
        <v>1</v>
      </c>
      <c r="B5" s="481" t="s">
        <v>3967</v>
      </c>
      <c r="C5" s="481" t="s">
        <v>3966</v>
      </c>
      <c r="D5" s="482">
        <v>42051</v>
      </c>
      <c r="E5" s="481" t="s">
        <v>3982</v>
      </c>
      <c r="F5" s="483">
        <v>244.8</v>
      </c>
    </row>
    <row r="6" spans="1:6" s="484" customFormat="1" ht="15.75">
      <c r="A6" s="480">
        <v>2</v>
      </c>
      <c r="B6" s="481" t="s">
        <v>3967</v>
      </c>
      <c r="C6" s="481" t="s">
        <v>3966</v>
      </c>
      <c r="D6" s="482">
        <v>42037</v>
      </c>
      <c r="E6" s="481" t="s">
        <v>3982</v>
      </c>
      <c r="F6" s="483">
        <v>244.8</v>
      </c>
    </row>
    <row r="7" spans="1:6" s="484" customFormat="1" ht="31.5">
      <c r="A7" s="480">
        <v>3</v>
      </c>
      <c r="B7" s="481" t="s">
        <v>3969</v>
      </c>
      <c r="C7" s="481" t="s">
        <v>3966</v>
      </c>
      <c r="D7" s="482">
        <v>42044</v>
      </c>
      <c r="E7" s="481" t="s">
        <v>3982</v>
      </c>
      <c r="F7" s="483">
        <v>264.96</v>
      </c>
    </row>
    <row r="8" spans="1:6" s="484" customFormat="1" ht="31.5">
      <c r="A8" s="480">
        <v>4</v>
      </c>
      <c r="B8" s="481" t="s">
        <v>3977</v>
      </c>
      <c r="C8" s="481" t="s">
        <v>3978</v>
      </c>
      <c r="D8" s="482">
        <v>41996</v>
      </c>
      <c r="E8" s="481" t="s">
        <v>3983</v>
      </c>
      <c r="F8" s="483">
        <v>824.51</v>
      </c>
    </row>
    <row r="9" spans="1:6" s="484" customFormat="1" ht="18" customHeight="1">
      <c r="A9" s="857">
        <v>5</v>
      </c>
      <c r="B9" s="860" t="s">
        <v>3984</v>
      </c>
      <c r="C9" s="860" t="s">
        <v>3985</v>
      </c>
      <c r="D9" s="863">
        <v>41889</v>
      </c>
      <c r="E9" s="860" t="s">
        <v>3986</v>
      </c>
      <c r="F9" s="483">
        <v>178</v>
      </c>
    </row>
    <row r="10" spans="1:6" s="484" customFormat="1" ht="14.25" customHeight="1">
      <c r="A10" s="858"/>
      <c r="B10" s="861"/>
      <c r="C10" s="861"/>
      <c r="D10" s="864"/>
      <c r="E10" s="861"/>
      <c r="F10" s="483">
        <v>86.02</v>
      </c>
    </row>
    <row r="11" spans="1:6" s="484" customFormat="1" ht="15.75" customHeight="1">
      <c r="A11" s="859"/>
      <c r="B11" s="862"/>
      <c r="C11" s="862"/>
      <c r="D11" s="865"/>
      <c r="E11" s="862"/>
      <c r="F11" s="483">
        <v>2563.44</v>
      </c>
    </row>
    <row r="12" spans="1:6" s="484" customFormat="1" ht="47.25">
      <c r="A12" s="480">
        <v>6</v>
      </c>
      <c r="B12" s="490" t="s">
        <v>3970</v>
      </c>
      <c r="C12" s="481" t="s">
        <v>3974</v>
      </c>
      <c r="D12" s="482">
        <v>41869</v>
      </c>
      <c r="E12" s="481" t="s">
        <v>3987</v>
      </c>
      <c r="F12" s="483">
        <v>928.25</v>
      </c>
    </row>
    <row r="13" spans="1:6" s="484" customFormat="1" ht="31.5">
      <c r="A13" s="480">
        <v>7</v>
      </c>
      <c r="B13" s="491" t="s">
        <v>3988</v>
      </c>
      <c r="C13" s="481" t="s">
        <v>3974</v>
      </c>
      <c r="D13" s="482">
        <v>41701</v>
      </c>
      <c r="E13" s="683" t="s">
        <v>3989</v>
      </c>
      <c r="F13" s="483">
        <v>567.06</v>
      </c>
    </row>
    <row r="14" spans="1:6" s="484" customFormat="1" ht="15.75">
      <c r="A14" s="480">
        <v>8</v>
      </c>
      <c r="B14" s="492" t="s">
        <v>3967</v>
      </c>
      <c r="C14" s="481" t="s">
        <v>3966</v>
      </c>
      <c r="D14" s="482">
        <v>41717</v>
      </c>
      <c r="E14" s="481" t="s">
        <v>3990</v>
      </c>
      <c r="F14" s="483">
        <v>177.06</v>
      </c>
    </row>
    <row r="15" spans="1:6" s="484" customFormat="1" ht="41.25" customHeight="1">
      <c r="A15" s="480">
        <v>9</v>
      </c>
      <c r="B15" s="492" t="s">
        <v>3967</v>
      </c>
      <c r="C15" s="481" t="s">
        <v>3974</v>
      </c>
      <c r="D15" s="482">
        <v>41854</v>
      </c>
      <c r="E15" s="481"/>
      <c r="F15" s="483">
        <v>525</v>
      </c>
    </row>
    <row r="16" spans="1:6" s="484" customFormat="1" ht="38.25" customHeight="1">
      <c r="A16" s="857">
        <v>10</v>
      </c>
      <c r="B16" s="874" t="s">
        <v>3976</v>
      </c>
      <c r="C16" s="860" t="s">
        <v>3974</v>
      </c>
      <c r="D16" s="863">
        <v>41921</v>
      </c>
      <c r="E16" s="860" t="s">
        <v>3991</v>
      </c>
      <c r="F16" s="483">
        <v>279.42</v>
      </c>
    </row>
    <row r="17" spans="1:6" s="484" customFormat="1" ht="21.75" customHeight="1">
      <c r="A17" s="859"/>
      <c r="B17" s="875"/>
      <c r="C17" s="862"/>
      <c r="D17" s="865"/>
      <c r="E17" s="862"/>
      <c r="F17" s="483">
        <v>399.99</v>
      </c>
    </row>
    <row r="18" spans="1:6" s="484" customFormat="1" ht="31.5">
      <c r="A18" s="480">
        <v>11</v>
      </c>
      <c r="B18" s="491" t="s">
        <v>3975</v>
      </c>
      <c r="C18" s="481" t="s">
        <v>3974</v>
      </c>
      <c r="D18" s="482">
        <v>42014</v>
      </c>
      <c r="E18" s="481" t="s">
        <v>3992</v>
      </c>
      <c r="F18" s="483">
        <v>1687.43</v>
      </c>
    </row>
    <row r="19" spans="1:6" s="484" customFormat="1" ht="47.25">
      <c r="A19" s="480">
        <v>12</v>
      </c>
      <c r="B19" s="493" t="s">
        <v>2368</v>
      </c>
      <c r="C19" s="481" t="s">
        <v>3974</v>
      </c>
      <c r="D19" s="482">
        <v>41775</v>
      </c>
      <c r="E19" s="481" t="s">
        <v>3993</v>
      </c>
      <c r="F19" s="483">
        <v>2583</v>
      </c>
    </row>
    <row r="20" spans="1:6" s="484" customFormat="1" ht="31.5">
      <c r="A20" s="480">
        <v>13</v>
      </c>
      <c r="B20" s="491" t="s">
        <v>3973</v>
      </c>
      <c r="C20" s="481" t="s">
        <v>3974</v>
      </c>
      <c r="D20" s="482">
        <v>41801</v>
      </c>
      <c r="E20" s="481" t="s">
        <v>3994</v>
      </c>
      <c r="F20" s="483">
        <v>1442.27</v>
      </c>
    </row>
    <row r="21" spans="1:6" s="484" customFormat="1" ht="31.5">
      <c r="A21" s="480">
        <v>14</v>
      </c>
      <c r="B21" s="493" t="s">
        <v>3113</v>
      </c>
      <c r="C21" s="481" t="s">
        <v>3980</v>
      </c>
      <c r="D21" s="482">
        <v>41806</v>
      </c>
      <c r="E21" s="481" t="s">
        <v>3995</v>
      </c>
      <c r="F21" s="483">
        <v>812.96</v>
      </c>
    </row>
    <row r="22" spans="1:6" s="484" customFormat="1" ht="63">
      <c r="A22" s="480">
        <v>15</v>
      </c>
      <c r="B22" s="493" t="s">
        <v>3113</v>
      </c>
      <c r="C22" s="481" t="s">
        <v>3980</v>
      </c>
      <c r="D22" s="482">
        <v>41835</v>
      </c>
      <c r="E22" s="481" t="s">
        <v>3996</v>
      </c>
      <c r="F22" s="483">
        <v>2253.76</v>
      </c>
    </row>
    <row r="23" spans="1:6" s="484" customFormat="1" ht="47.25">
      <c r="A23" s="480">
        <v>16</v>
      </c>
      <c r="B23" s="493" t="s">
        <v>3113</v>
      </c>
      <c r="C23" s="481" t="s">
        <v>3980</v>
      </c>
      <c r="D23" s="482">
        <v>41913</v>
      </c>
      <c r="E23" s="481" t="s">
        <v>3997</v>
      </c>
      <c r="F23" s="483">
        <v>543.77</v>
      </c>
    </row>
    <row r="24" spans="1:6" s="484" customFormat="1" ht="31.5">
      <c r="A24" s="480">
        <v>17</v>
      </c>
      <c r="B24" s="493" t="s">
        <v>3981</v>
      </c>
      <c r="C24" s="481" t="s">
        <v>3985</v>
      </c>
      <c r="D24" s="485">
        <v>41970</v>
      </c>
      <c r="E24" s="486" t="s">
        <v>3998</v>
      </c>
      <c r="F24" s="487">
        <v>20172</v>
      </c>
    </row>
    <row r="25" spans="1:6" s="484" customFormat="1" ht="15.75">
      <c r="A25" s="480">
        <v>18</v>
      </c>
      <c r="B25" s="493" t="s">
        <v>3967</v>
      </c>
      <c r="C25" s="481" t="s">
        <v>3966</v>
      </c>
      <c r="D25" s="485">
        <v>41736</v>
      </c>
      <c r="E25" s="486" t="s">
        <v>3999</v>
      </c>
      <c r="F25" s="487">
        <v>2524.18</v>
      </c>
    </row>
    <row r="26" spans="1:6" s="484" customFormat="1" ht="31.5">
      <c r="A26" s="480">
        <v>19</v>
      </c>
      <c r="B26" s="490" t="s">
        <v>2304</v>
      </c>
      <c r="C26" s="481" t="s">
        <v>3966</v>
      </c>
      <c r="D26" s="485">
        <v>41700</v>
      </c>
      <c r="E26" s="486" t="s">
        <v>3999</v>
      </c>
      <c r="F26" s="487">
        <v>453.81</v>
      </c>
    </row>
    <row r="27" spans="1:11" s="484" customFormat="1" ht="31.5">
      <c r="A27" s="480">
        <v>20</v>
      </c>
      <c r="B27" s="490" t="s">
        <v>2304</v>
      </c>
      <c r="C27" s="481" t="s">
        <v>3966</v>
      </c>
      <c r="D27" s="485">
        <v>41737</v>
      </c>
      <c r="E27" s="486" t="s">
        <v>3999</v>
      </c>
      <c r="F27" s="487">
        <v>239.4</v>
      </c>
      <c r="G27" s="494"/>
      <c r="H27" s="495"/>
      <c r="I27" s="496"/>
      <c r="K27" s="494"/>
    </row>
    <row r="28" spans="1:11" s="484" customFormat="1" ht="31.5">
      <c r="A28" s="480">
        <v>21</v>
      </c>
      <c r="B28" s="490" t="s">
        <v>2304</v>
      </c>
      <c r="C28" s="481" t="s">
        <v>3966</v>
      </c>
      <c r="D28" s="485">
        <v>41741</v>
      </c>
      <c r="E28" s="486" t="s">
        <v>3999</v>
      </c>
      <c r="F28" s="487">
        <v>256.5</v>
      </c>
      <c r="K28" s="494"/>
    </row>
    <row r="29" spans="1:11" s="484" customFormat="1" ht="31.5">
      <c r="A29" s="480">
        <v>22</v>
      </c>
      <c r="B29" s="490" t="s">
        <v>2304</v>
      </c>
      <c r="C29" s="481" t="s">
        <v>3966</v>
      </c>
      <c r="D29" s="485">
        <v>41743</v>
      </c>
      <c r="E29" s="486" t="s">
        <v>3999</v>
      </c>
      <c r="F29" s="487">
        <v>222.75</v>
      </c>
      <c r="K29" s="494"/>
    </row>
    <row r="30" spans="1:11" s="484" customFormat="1" ht="15.75">
      <c r="A30" s="480">
        <v>23</v>
      </c>
      <c r="B30" s="488" t="s">
        <v>3967</v>
      </c>
      <c r="C30" s="481" t="s">
        <v>3966</v>
      </c>
      <c r="D30" s="485">
        <v>41751</v>
      </c>
      <c r="E30" s="486" t="s">
        <v>3999</v>
      </c>
      <c r="F30" s="487">
        <v>432</v>
      </c>
      <c r="G30" s="497"/>
      <c r="H30" s="498"/>
      <c r="I30" s="496"/>
      <c r="K30" s="494"/>
    </row>
    <row r="31" spans="1:6" s="484" customFormat="1" ht="15.75">
      <c r="A31" s="480">
        <v>24</v>
      </c>
      <c r="B31" s="488" t="s">
        <v>3967</v>
      </c>
      <c r="C31" s="481" t="s">
        <v>3966</v>
      </c>
      <c r="D31" s="485">
        <v>41762</v>
      </c>
      <c r="E31" s="486" t="s">
        <v>3999</v>
      </c>
      <c r="F31" s="487">
        <v>193.06</v>
      </c>
    </row>
    <row r="32" spans="1:6" s="484" customFormat="1" ht="15.75">
      <c r="A32" s="480">
        <v>25</v>
      </c>
      <c r="B32" s="488" t="s">
        <v>3967</v>
      </c>
      <c r="C32" s="481" t="s">
        <v>3966</v>
      </c>
      <c r="D32" s="482">
        <v>41791</v>
      </c>
      <c r="E32" s="486" t="s">
        <v>3999</v>
      </c>
      <c r="F32" s="487">
        <v>567</v>
      </c>
    </row>
    <row r="33" spans="1:6" s="484" customFormat="1" ht="15.75">
      <c r="A33" s="480">
        <v>26</v>
      </c>
      <c r="B33" s="488" t="s">
        <v>3967</v>
      </c>
      <c r="C33" s="481" t="s">
        <v>3966</v>
      </c>
      <c r="D33" s="499">
        <v>41788</v>
      </c>
      <c r="E33" s="486" t="s">
        <v>3999</v>
      </c>
      <c r="F33" s="487">
        <v>120.54</v>
      </c>
    </row>
    <row r="34" spans="1:6" s="484" customFormat="1" ht="15.75">
      <c r="A34" s="480">
        <v>27</v>
      </c>
      <c r="B34" s="488" t="s">
        <v>3967</v>
      </c>
      <c r="C34" s="481" t="s">
        <v>3966</v>
      </c>
      <c r="D34" s="499">
        <v>41830</v>
      </c>
      <c r="E34" s="486" t="s">
        <v>3999</v>
      </c>
      <c r="F34" s="487">
        <v>196.8</v>
      </c>
    </row>
    <row r="35" spans="1:6" s="484" customFormat="1" ht="31.5">
      <c r="A35" s="480">
        <v>28</v>
      </c>
      <c r="B35" s="490" t="s">
        <v>2304</v>
      </c>
      <c r="C35" s="481" t="s">
        <v>3966</v>
      </c>
      <c r="D35" s="482">
        <v>41799</v>
      </c>
      <c r="E35" s="486" t="s">
        <v>3999</v>
      </c>
      <c r="F35" s="487">
        <v>161.16</v>
      </c>
    </row>
    <row r="36" spans="1:6" s="484" customFormat="1" ht="31.5">
      <c r="A36" s="480">
        <v>29</v>
      </c>
      <c r="B36" s="490" t="s">
        <v>2304</v>
      </c>
      <c r="C36" s="481" t="s">
        <v>3966</v>
      </c>
      <c r="D36" s="485">
        <v>41801</v>
      </c>
      <c r="E36" s="486" t="s">
        <v>3999</v>
      </c>
      <c r="F36" s="487">
        <v>222.75</v>
      </c>
    </row>
    <row r="37" spans="1:6" s="484" customFormat="1" ht="31.5">
      <c r="A37" s="480">
        <v>30</v>
      </c>
      <c r="B37" s="490" t="s">
        <v>2304</v>
      </c>
      <c r="C37" s="481" t="s">
        <v>3966</v>
      </c>
      <c r="D37" s="485">
        <v>41833</v>
      </c>
      <c r="E37" s="486" t="s">
        <v>3999</v>
      </c>
      <c r="F37" s="487">
        <v>222.75</v>
      </c>
    </row>
    <row r="38" spans="1:6" s="484" customFormat="1" ht="31.5">
      <c r="A38" s="480">
        <v>31</v>
      </c>
      <c r="B38" s="490" t="s">
        <v>2304</v>
      </c>
      <c r="C38" s="481" t="s">
        <v>3966</v>
      </c>
      <c r="D38" s="482">
        <v>41819</v>
      </c>
      <c r="E38" s="486" t="s">
        <v>3999</v>
      </c>
      <c r="F38" s="483">
        <v>353.4</v>
      </c>
    </row>
    <row r="39" spans="1:6" s="484" customFormat="1" ht="31.5">
      <c r="A39" s="480">
        <v>32</v>
      </c>
      <c r="B39" s="490" t="s">
        <v>2304</v>
      </c>
      <c r="C39" s="481" t="s">
        <v>3966</v>
      </c>
      <c r="D39" s="482">
        <v>41830</v>
      </c>
      <c r="E39" s="486" t="s">
        <v>3999</v>
      </c>
      <c r="F39" s="483">
        <v>273.98</v>
      </c>
    </row>
    <row r="40" spans="1:6" s="484" customFormat="1" ht="31.5">
      <c r="A40" s="480">
        <v>33</v>
      </c>
      <c r="B40" s="490" t="s">
        <v>2304</v>
      </c>
      <c r="C40" s="481" t="s">
        <v>3966</v>
      </c>
      <c r="D40" s="485">
        <v>41861</v>
      </c>
      <c r="E40" s="486" t="s">
        <v>3999</v>
      </c>
      <c r="F40" s="487">
        <v>222.75</v>
      </c>
    </row>
    <row r="41" spans="1:6" s="484" customFormat="1" ht="31.5">
      <c r="A41" s="480">
        <v>34</v>
      </c>
      <c r="B41" s="490" t="s">
        <v>2304</v>
      </c>
      <c r="C41" s="481" t="s">
        <v>3966</v>
      </c>
      <c r="D41" s="485">
        <v>41881</v>
      </c>
      <c r="E41" s="486" t="s">
        <v>3999</v>
      </c>
      <c r="F41" s="487">
        <v>259.2</v>
      </c>
    </row>
    <row r="42" spans="1:6" s="484" customFormat="1" ht="31.5">
      <c r="A42" s="480">
        <v>35</v>
      </c>
      <c r="B42" s="490" t="s">
        <v>2304</v>
      </c>
      <c r="C42" s="481" t="s">
        <v>3966</v>
      </c>
      <c r="D42" s="485">
        <v>41882</v>
      </c>
      <c r="E42" s="486" t="s">
        <v>3999</v>
      </c>
      <c r="F42" s="487">
        <v>259.2</v>
      </c>
    </row>
    <row r="43" spans="1:6" s="484" customFormat="1" ht="31.5">
      <c r="A43" s="480">
        <v>36</v>
      </c>
      <c r="B43" s="490" t="s">
        <v>2304</v>
      </c>
      <c r="C43" s="481" t="s">
        <v>3966</v>
      </c>
      <c r="D43" s="485">
        <v>41945</v>
      </c>
      <c r="E43" s="486" t="s">
        <v>3999</v>
      </c>
      <c r="F43" s="487">
        <v>273.6</v>
      </c>
    </row>
    <row r="44" spans="1:6" s="484" customFormat="1" ht="15.75">
      <c r="A44" s="480">
        <v>37</v>
      </c>
      <c r="B44" s="486" t="s">
        <v>3967</v>
      </c>
      <c r="C44" s="481" t="s">
        <v>3966</v>
      </c>
      <c r="D44" s="485">
        <v>41959</v>
      </c>
      <c r="E44" s="486" t="s">
        <v>3999</v>
      </c>
      <c r="F44" s="487">
        <v>495.36</v>
      </c>
    </row>
    <row r="45" spans="1:6" s="484" customFormat="1" ht="15.75">
      <c r="A45" s="480">
        <v>38</v>
      </c>
      <c r="B45" s="486" t="s">
        <v>3967</v>
      </c>
      <c r="C45" s="481" t="s">
        <v>3966</v>
      </c>
      <c r="D45" s="485">
        <v>41959</v>
      </c>
      <c r="E45" s="486" t="s">
        <v>3999</v>
      </c>
      <c r="F45" s="487">
        <v>587.52</v>
      </c>
    </row>
    <row r="46" spans="1:6" s="484" customFormat="1" ht="15.75">
      <c r="A46" s="480">
        <v>39</v>
      </c>
      <c r="B46" s="486" t="s">
        <v>3967</v>
      </c>
      <c r="C46" s="481" t="s">
        <v>3966</v>
      </c>
      <c r="D46" s="485">
        <v>41973</v>
      </c>
      <c r="E46" s="486" t="s">
        <v>3999</v>
      </c>
      <c r="F46" s="487">
        <v>226</v>
      </c>
    </row>
    <row r="47" spans="1:6" s="484" customFormat="1" ht="15.75">
      <c r="A47" s="480">
        <v>40</v>
      </c>
      <c r="B47" s="486" t="s">
        <v>3967</v>
      </c>
      <c r="C47" s="481" t="s">
        <v>3966</v>
      </c>
      <c r="D47" s="485">
        <v>41981</v>
      </c>
      <c r="E47" s="486" t="s">
        <v>3999</v>
      </c>
      <c r="F47" s="487">
        <v>244.8</v>
      </c>
    </row>
    <row r="48" spans="1:6" s="484" customFormat="1" ht="15.75">
      <c r="A48" s="480">
        <v>41</v>
      </c>
      <c r="B48" s="486" t="s">
        <v>3971</v>
      </c>
      <c r="C48" s="481" t="s">
        <v>3966</v>
      </c>
      <c r="D48" s="485">
        <v>41988</v>
      </c>
      <c r="E48" s="486" t="s">
        <v>3999</v>
      </c>
      <c r="F48" s="487">
        <v>537.51</v>
      </c>
    </row>
    <row r="49" spans="1:6" s="484" customFormat="1" ht="31.5">
      <c r="A49" s="480">
        <v>42</v>
      </c>
      <c r="B49" s="490" t="s">
        <v>2304</v>
      </c>
      <c r="C49" s="481" t="s">
        <v>3966</v>
      </c>
      <c r="D49" s="485">
        <v>42006</v>
      </c>
      <c r="E49" s="486" t="s">
        <v>3999</v>
      </c>
      <c r="F49" s="684">
        <v>225.72</v>
      </c>
    </row>
    <row r="50" spans="1:6" s="484" customFormat="1" ht="63">
      <c r="A50" s="480">
        <v>43</v>
      </c>
      <c r="B50" s="486" t="s">
        <v>3113</v>
      </c>
      <c r="C50" s="486" t="s">
        <v>3974</v>
      </c>
      <c r="D50" s="485">
        <v>41917</v>
      </c>
      <c r="E50" s="486" t="s">
        <v>4000</v>
      </c>
      <c r="F50" s="685">
        <v>11847.92</v>
      </c>
    </row>
    <row r="51" spans="1:6" s="484" customFormat="1" ht="31.5">
      <c r="A51" s="480">
        <v>44</v>
      </c>
      <c r="B51" s="486" t="s">
        <v>3977</v>
      </c>
      <c r="C51" s="486" t="s">
        <v>3978</v>
      </c>
      <c r="D51" s="485">
        <v>41996</v>
      </c>
      <c r="E51" s="481" t="s">
        <v>3983</v>
      </c>
      <c r="F51" s="685">
        <v>364.53</v>
      </c>
    </row>
    <row r="52" spans="1:6" s="479" customFormat="1" ht="16.5" thickBot="1">
      <c r="A52" s="869" t="s">
        <v>2470</v>
      </c>
      <c r="B52" s="870"/>
      <c r="C52" s="870"/>
      <c r="D52" s="870"/>
      <c r="E52" s="870"/>
      <c r="F52" s="489">
        <f>SUM(F5:F51)</f>
        <v>58762.69</v>
      </c>
    </row>
    <row r="53" spans="1:6" s="479" customFormat="1" ht="15.75">
      <c r="A53" s="866">
        <v>2015</v>
      </c>
      <c r="B53" s="867"/>
      <c r="C53" s="867"/>
      <c r="D53" s="867"/>
      <c r="E53" s="867"/>
      <c r="F53" s="868"/>
    </row>
    <row r="54" spans="1:6" s="484" customFormat="1" ht="15.75">
      <c r="A54" s="480">
        <v>1</v>
      </c>
      <c r="B54" s="481" t="s">
        <v>3977</v>
      </c>
      <c r="C54" s="481" t="s">
        <v>3978</v>
      </c>
      <c r="D54" s="482">
        <v>42149</v>
      </c>
      <c r="E54" s="481" t="s">
        <v>4001</v>
      </c>
      <c r="F54" s="483">
        <v>1269.34</v>
      </c>
    </row>
    <row r="55" spans="1:6" s="484" customFormat="1" ht="15.75">
      <c r="A55" s="480">
        <v>2</v>
      </c>
      <c r="B55" s="481" t="s">
        <v>3977</v>
      </c>
      <c r="C55" s="481" t="s">
        <v>3978</v>
      </c>
      <c r="D55" s="482">
        <v>42164</v>
      </c>
      <c r="E55" s="481" t="s">
        <v>4001</v>
      </c>
      <c r="F55" s="483">
        <v>611.82</v>
      </c>
    </row>
    <row r="56" spans="1:6" s="484" customFormat="1" ht="15.75">
      <c r="A56" s="480">
        <v>3</v>
      </c>
      <c r="B56" s="481" t="s">
        <v>3977</v>
      </c>
      <c r="C56" s="481" t="s">
        <v>3978</v>
      </c>
      <c r="D56" s="482">
        <v>42302</v>
      </c>
      <c r="E56" s="481" t="s">
        <v>4001</v>
      </c>
      <c r="F56" s="483">
        <v>764.4</v>
      </c>
    </row>
    <row r="57" spans="1:6" s="484" customFormat="1" ht="31.5">
      <c r="A57" s="480">
        <v>4</v>
      </c>
      <c r="B57" s="481" t="s">
        <v>3977</v>
      </c>
      <c r="C57" s="481" t="s">
        <v>3978</v>
      </c>
      <c r="D57" s="482">
        <v>42191</v>
      </c>
      <c r="E57" s="481" t="s">
        <v>3979</v>
      </c>
      <c r="F57" s="483">
        <v>1275.93</v>
      </c>
    </row>
    <row r="58" spans="1:6" s="484" customFormat="1" ht="15.75">
      <c r="A58" s="480">
        <v>5</v>
      </c>
      <c r="B58" s="481" t="s">
        <v>3967</v>
      </c>
      <c r="C58" s="481" t="s">
        <v>3972</v>
      </c>
      <c r="D58" s="482">
        <v>42242</v>
      </c>
      <c r="E58" s="481"/>
      <c r="F58" s="483">
        <v>636.68</v>
      </c>
    </row>
    <row r="59" spans="1:6" s="484" customFormat="1" ht="15.75">
      <c r="A59" s="480">
        <v>6</v>
      </c>
      <c r="B59" s="481" t="s">
        <v>3970</v>
      </c>
      <c r="C59" s="481" t="s">
        <v>3966</v>
      </c>
      <c r="D59" s="482">
        <v>42065</v>
      </c>
      <c r="E59" s="481" t="s">
        <v>3968</v>
      </c>
      <c r="F59" s="483">
        <v>183.57</v>
      </c>
    </row>
    <row r="60" spans="1:6" s="484" customFormat="1" ht="15.75">
      <c r="A60" s="480">
        <v>7</v>
      </c>
      <c r="B60" s="481" t="s">
        <v>3967</v>
      </c>
      <c r="C60" s="481" t="s">
        <v>3966</v>
      </c>
      <c r="D60" s="482">
        <v>42083</v>
      </c>
      <c r="E60" s="481" t="s">
        <v>3968</v>
      </c>
      <c r="F60" s="483">
        <v>668.25</v>
      </c>
    </row>
    <row r="61" spans="1:6" s="484" customFormat="1" ht="31.5">
      <c r="A61" s="480">
        <v>8</v>
      </c>
      <c r="B61" s="481" t="s">
        <v>3969</v>
      </c>
      <c r="C61" s="481" t="s">
        <v>3966</v>
      </c>
      <c r="D61" s="482">
        <v>42125</v>
      </c>
      <c r="E61" s="481" t="s">
        <v>3968</v>
      </c>
      <c r="F61" s="483">
        <v>464</v>
      </c>
    </row>
    <row r="62" spans="1:6" s="484" customFormat="1" ht="15.75">
      <c r="A62" s="480">
        <v>9</v>
      </c>
      <c r="B62" s="481" t="s">
        <v>3967</v>
      </c>
      <c r="C62" s="481" t="s">
        <v>3966</v>
      </c>
      <c r="D62" s="482">
        <v>42091</v>
      </c>
      <c r="E62" s="481" t="s">
        <v>3968</v>
      </c>
      <c r="F62" s="483">
        <v>495.36</v>
      </c>
    </row>
    <row r="63" spans="1:6" s="484" customFormat="1" ht="15.75">
      <c r="A63" s="480">
        <v>10</v>
      </c>
      <c r="B63" s="481" t="s">
        <v>3967</v>
      </c>
      <c r="C63" s="481" t="s">
        <v>3966</v>
      </c>
      <c r="D63" s="482">
        <v>42129</v>
      </c>
      <c r="E63" s="481" t="s">
        <v>3968</v>
      </c>
      <c r="F63" s="483">
        <v>232</v>
      </c>
    </row>
    <row r="64" spans="1:6" s="484" customFormat="1" ht="15.75">
      <c r="A64" s="480">
        <v>11</v>
      </c>
      <c r="B64" s="481" t="s">
        <v>3967</v>
      </c>
      <c r="C64" s="481" t="s">
        <v>3966</v>
      </c>
      <c r="D64" s="482">
        <v>42151</v>
      </c>
      <c r="E64" s="481" t="s">
        <v>3968</v>
      </c>
      <c r="F64" s="483">
        <v>707.4</v>
      </c>
    </row>
    <row r="65" spans="1:6" s="484" customFormat="1" ht="15.75">
      <c r="A65" s="480">
        <v>12</v>
      </c>
      <c r="B65" s="481" t="s">
        <v>3967</v>
      </c>
      <c r="C65" s="481" t="s">
        <v>3966</v>
      </c>
      <c r="D65" s="482">
        <v>42111</v>
      </c>
      <c r="E65" s="481" t="s">
        <v>3968</v>
      </c>
      <c r="F65" s="483">
        <v>222.75</v>
      </c>
    </row>
    <row r="66" spans="1:6" s="484" customFormat="1" ht="15.75">
      <c r="A66" s="480">
        <v>13</v>
      </c>
      <c r="B66" s="481" t="s">
        <v>3967</v>
      </c>
      <c r="C66" s="481" t="s">
        <v>3966</v>
      </c>
      <c r="D66" s="482">
        <v>42163</v>
      </c>
      <c r="E66" s="481" t="s">
        <v>3968</v>
      </c>
      <c r="F66" s="483">
        <v>419.43</v>
      </c>
    </row>
    <row r="67" spans="1:6" s="484" customFormat="1" ht="15.75">
      <c r="A67" s="480">
        <v>14</v>
      </c>
      <c r="B67" s="481" t="s">
        <v>3967</v>
      </c>
      <c r="C67" s="481" t="s">
        <v>3966</v>
      </c>
      <c r="D67" s="482">
        <v>42157</v>
      </c>
      <c r="E67" s="481" t="s">
        <v>3968</v>
      </c>
      <c r="F67" s="483">
        <v>244.8</v>
      </c>
    </row>
    <row r="68" spans="1:6" s="484" customFormat="1" ht="15.75">
      <c r="A68" s="480">
        <v>15</v>
      </c>
      <c r="B68" s="481" t="s">
        <v>3967</v>
      </c>
      <c r="C68" s="481" t="s">
        <v>3966</v>
      </c>
      <c r="D68" s="482">
        <v>42180</v>
      </c>
      <c r="E68" s="481" t="s">
        <v>3968</v>
      </c>
      <c r="F68" s="483">
        <v>222.75</v>
      </c>
    </row>
    <row r="69" spans="1:6" s="484" customFormat="1" ht="15.75">
      <c r="A69" s="480">
        <v>16</v>
      </c>
      <c r="B69" s="481" t="s">
        <v>3967</v>
      </c>
      <c r="C69" s="481" t="s">
        <v>3966</v>
      </c>
      <c r="D69" s="482">
        <v>42195</v>
      </c>
      <c r="E69" s="481" t="s">
        <v>3968</v>
      </c>
      <c r="F69" s="483">
        <v>126.99</v>
      </c>
    </row>
    <row r="70" spans="1:6" s="484" customFormat="1" ht="15.75">
      <c r="A70" s="480">
        <v>17</v>
      </c>
      <c r="B70" s="481" t="s">
        <v>3967</v>
      </c>
      <c r="C70" s="481" t="s">
        <v>3966</v>
      </c>
      <c r="D70" s="482">
        <v>42215</v>
      </c>
      <c r="E70" s="481" t="s">
        <v>3968</v>
      </c>
      <c r="F70" s="483">
        <v>468</v>
      </c>
    </row>
    <row r="71" spans="1:6" s="484" customFormat="1" ht="15.75">
      <c r="A71" s="480">
        <v>18</v>
      </c>
      <c r="B71" s="481" t="s">
        <v>3967</v>
      </c>
      <c r="C71" s="481" t="s">
        <v>3966</v>
      </c>
      <c r="D71" s="482">
        <v>42236</v>
      </c>
      <c r="E71" s="481" t="s">
        <v>3968</v>
      </c>
      <c r="F71" s="483">
        <v>517.83</v>
      </c>
    </row>
    <row r="72" spans="1:6" s="484" customFormat="1" ht="15.75">
      <c r="A72" s="480">
        <v>19</v>
      </c>
      <c r="B72" s="481" t="s">
        <v>3967</v>
      </c>
      <c r="C72" s="481" t="s">
        <v>3966</v>
      </c>
      <c r="D72" s="500">
        <v>42262</v>
      </c>
      <c r="E72" s="481" t="s">
        <v>3968</v>
      </c>
      <c r="F72" s="501">
        <v>1500</v>
      </c>
    </row>
    <row r="73" spans="1:6" s="484" customFormat="1" ht="15.75">
      <c r="A73" s="480">
        <v>20</v>
      </c>
      <c r="B73" s="481" t="s">
        <v>3967</v>
      </c>
      <c r="C73" s="481" t="s">
        <v>3966</v>
      </c>
      <c r="D73" s="500">
        <v>42253</v>
      </c>
      <c r="E73" s="481" t="s">
        <v>3968</v>
      </c>
      <c r="F73" s="501">
        <v>357.12</v>
      </c>
    </row>
    <row r="74" spans="1:6" s="484" customFormat="1" ht="15.75">
      <c r="A74" s="480">
        <v>21</v>
      </c>
      <c r="B74" s="481" t="s">
        <v>3967</v>
      </c>
      <c r="C74" s="481" t="s">
        <v>3966</v>
      </c>
      <c r="D74" s="500">
        <v>42253</v>
      </c>
      <c r="E74" s="481" t="s">
        <v>3968</v>
      </c>
      <c r="F74" s="501">
        <v>489.6</v>
      </c>
    </row>
    <row r="75" spans="1:6" s="484" customFormat="1" ht="15.75">
      <c r="A75" s="480">
        <v>22</v>
      </c>
      <c r="B75" s="481" t="s">
        <v>3967</v>
      </c>
      <c r="C75" s="481" t="s">
        <v>3966</v>
      </c>
      <c r="D75" s="502">
        <v>42246</v>
      </c>
      <c r="E75" s="481" t="s">
        <v>3968</v>
      </c>
      <c r="F75" s="501">
        <v>222.75</v>
      </c>
    </row>
    <row r="76" spans="1:6" s="484" customFormat="1" ht="15.75">
      <c r="A76" s="480">
        <v>23</v>
      </c>
      <c r="B76" s="481" t="s">
        <v>3967</v>
      </c>
      <c r="C76" s="481" t="s">
        <v>3966</v>
      </c>
      <c r="D76" s="502">
        <v>42274</v>
      </c>
      <c r="E76" s="481" t="s">
        <v>3968</v>
      </c>
      <c r="F76" s="501">
        <v>244.8</v>
      </c>
    </row>
    <row r="77" spans="1:6" s="484" customFormat="1" ht="15.75">
      <c r="A77" s="480">
        <v>24</v>
      </c>
      <c r="B77" s="481" t="s">
        <v>3967</v>
      </c>
      <c r="C77" s="481" t="s">
        <v>3966</v>
      </c>
      <c r="D77" s="502">
        <v>42275</v>
      </c>
      <c r="E77" s="481" t="s">
        <v>3968</v>
      </c>
      <c r="F77" s="501">
        <v>222.75</v>
      </c>
    </row>
    <row r="78" spans="1:6" s="484" customFormat="1" ht="15.75">
      <c r="A78" s="480">
        <v>25</v>
      </c>
      <c r="B78" s="481" t="s">
        <v>3967</v>
      </c>
      <c r="C78" s="481" t="s">
        <v>3966</v>
      </c>
      <c r="D78" s="502">
        <v>42302</v>
      </c>
      <c r="E78" s="481" t="s">
        <v>3968</v>
      </c>
      <c r="F78" s="501">
        <v>259.2</v>
      </c>
    </row>
    <row r="79" spans="1:6" s="484" customFormat="1" ht="15.75">
      <c r="A79" s="480">
        <v>26</v>
      </c>
      <c r="B79" s="481" t="s">
        <v>3967</v>
      </c>
      <c r="C79" s="481" t="s">
        <v>3966</v>
      </c>
      <c r="D79" s="502">
        <v>42318</v>
      </c>
      <c r="E79" s="481" t="s">
        <v>3968</v>
      </c>
      <c r="F79" s="501">
        <v>360</v>
      </c>
    </row>
    <row r="80" spans="1:6" s="484" customFormat="1" ht="15.75">
      <c r="A80" s="480">
        <v>27</v>
      </c>
      <c r="B80" s="481" t="s">
        <v>3967</v>
      </c>
      <c r="C80" s="481" t="s">
        <v>3966</v>
      </c>
      <c r="D80" s="502">
        <v>42358</v>
      </c>
      <c r="E80" s="481" t="s">
        <v>3968</v>
      </c>
      <c r="F80" s="501">
        <v>264.96</v>
      </c>
    </row>
    <row r="81" spans="1:6" s="484" customFormat="1" ht="15.75">
      <c r="A81" s="480">
        <v>28</v>
      </c>
      <c r="B81" s="481" t="s">
        <v>3967</v>
      </c>
      <c r="C81" s="481" t="s">
        <v>3966</v>
      </c>
      <c r="D81" s="502">
        <v>42359</v>
      </c>
      <c r="E81" s="481" t="s">
        <v>3968</v>
      </c>
      <c r="F81" s="501">
        <v>675</v>
      </c>
    </row>
    <row r="82" spans="1:6" s="484" customFormat="1" ht="47.25">
      <c r="A82" s="480">
        <v>29</v>
      </c>
      <c r="B82" s="503" t="s">
        <v>3984</v>
      </c>
      <c r="C82" s="503" t="s">
        <v>3985</v>
      </c>
      <c r="D82" s="502">
        <v>42130</v>
      </c>
      <c r="E82" s="503" t="s">
        <v>4002</v>
      </c>
      <c r="F82" s="501">
        <v>597</v>
      </c>
    </row>
    <row r="83" spans="1:6" s="97" customFormat="1" ht="78.75">
      <c r="A83" s="480">
        <v>30</v>
      </c>
      <c r="B83" s="503" t="s">
        <v>3975</v>
      </c>
      <c r="C83" s="503" t="s">
        <v>3974</v>
      </c>
      <c r="D83" s="502">
        <v>42107</v>
      </c>
      <c r="E83" s="504" t="s">
        <v>4003</v>
      </c>
      <c r="F83" s="677">
        <v>5266.63</v>
      </c>
    </row>
    <row r="84" spans="1:6" s="97" customFormat="1" ht="63">
      <c r="A84" s="480">
        <v>31</v>
      </c>
      <c r="B84" s="503" t="s">
        <v>3975</v>
      </c>
      <c r="C84" s="503" t="s">
        <v>3974</v>
      </c>
      <c r="D84" s="502">
        <v>42194</v>
      </c>
      <c r="E84" s="504" t="s">
        <v>4004</v>
      </c>
      <c r="F84" s="501">
        <v>2460</v>
      </c>
    </row>
    <row r="85" spans="1:6" s="97" customFormat="1" ht="49.5" customHeight="1">
      <c r="A85" s="480">
        <v>32</v>
      </c>
      <c r="B85" s="505" t="s">
        <v>3973</v>
      </c>
      <c r="C85" s="503" t="s">
        <v>3974</v>
      </c>
      <c r="D85" s="502">
        <v>42254</v>
      </c>
      <c r="E85" s="504" t="s">
        <v>4005</v>
      </c>
      <c r="F85" s="677">
        <v>946.01</v>
      </c>
    </row>
    <row r="86" spans="1:6" s="97" customFormat="1" ht="42.75" customHeight="1">
      <c r="A86" s="480">
        <v>33</v>
      </c>
      <c r="B86" s="481" t="s">
        <v>3967</v>
      </c>
      <c r="C86" s="675" t="s">
        <v>3985</v>
      </c>
      <c r="D86" s="506">
        <v>42240</v>
      </c>
      <c r="E86" s="507" t="s">
        <v>4374</v>
      </c>
      <c r="F86" s="678">
        <v>199</v>
      </c>
    </row>
    <row r="87" spans="1:6" s="97" customFormat="1" ht="15.75" customHeight="1">
      <c r="A87" s="480">
        <v>34</v>
      </c>
      <c r="B87" s="481" t="s">
        <v>3967</v>
      </c>
      <c r="C87" s="675" t="s">
        <v>3980</v>
      </c>
      <c r="D87" s="506">
        <v>42342</v>
      </c>
      <c r="E87" s="507" t="s">
        <v>4372</v>
      </c>
      <c r="F87" s="678">
        <v>6492.93</v>
      </c>
    </row>
    <row r="88" spans="1:6" s="97" customFormat="1" ht="15.75" customHeight="1">
      <c r="A88" s="480">
        <v>35</v>
      </c>
      <c r="B88" s="481" t="s">
        <v>3967</v>
      </c>
      <c r="C88" s="675" t="s">
        <v>3980</v>
      </c>
      <c r="D88" s="506">
        <v>42354</v>
      </c>
      <c r="E88" s="507" t="s">
        <v>4006</v>
      </c>
      <c r="F88" s="678">
        <v>6309.96</v>
      </c>
    </row>
    <row r="89" spans="1:6" s="97" customFormat="1" ht="15.75" customHeight="1">
      <c r="A89" s="480">
        <v>36</v>
      </c>
      <c r="B89" s="481" t="s">
        <v>3967</v>
      </c>
      <c r="C89" s="675" t="s">
        <v>3980</v>
      </c>
      <c r="D89" s="506">
        <v>42307</v>
      </c>
      <c r="E89" s="507" t="s">
        <v>4373</v>
      </c>
      <c r="F89" s="678">
        <v>5800</v>
      </c>
    </row>
    <row r="90" spans="1:6" s="97" customFormat="1" ht="30.75" customHeight="1">
      <c r="A90" s="480">
        <v>37</v>
      </c>
      <c r="B90" s="481" t="s">
        <v>3967</v>
      </c>
      <c r="C90" s="675" t="s">
        <v>3972</v>
      </c>
      <c r="D90" s="506">
        <v>42186</v>
      </c>
      <c r="E90" s="507" t="s">
        <v>4375</v>
      </c>
      <c r="F90" s="678">
        <v>6000</v>
      </c>
    </row>
    <row r="91" spans="1:6" s="97" customFormat="1" ht="33.75" customHeight="1" thickBot="1">
      <c r="A91" s="480">
        <v>38</v>
      </c>
      <c r="B91" s="679" t="s">
        <v>3967</v>
      </c>
      <c r="C91" s="689" t="s">
        <v>3972</v>
      </c>
      <c r="D91" s="680">
        <v>42346</v>
      </c>
      <c r="E91" s="681" t="s">
        <v>4375</v>
      </c>
      <c r="F91" s="682">
        <v>5000</v>
      </c>
    </row>
    <row r="92" spans="1:6" ht="16.5" thickBot="1">
      <c r="A92" s="852" t="s">
        <v>2470</v>
      </c>
      <c r="B92" s="853"/>
      <c r="C92" s="853"/>
      <c r="D92" s="853"/>
      <c r="E92" s="853"/>
      <c r="F92" s="676">
        <f>SUM(F54:F91)</f>
        <v>53199.01</v>
      </c>
    </row>
    <row r="93" spans="1:6" ht="15.75">
      <c r="A93" s="866">
        <v>2016</v>
      </c>
      <c r="B93" s="867"/>
      <c r="C93" s="867"/>
      <c r="D93" s="867"/>
      <c r="E93" s="867"/>
      <c r="F93" s="868"/>
    </row>
    <row r="94" spans="1:6" ht="31.5">
      <c r="A94" s="480">
        <v>1</v>
      </c>
      <c r="B94" s="481" t="s">
        <v>3967</v>
      </c>
      <c r="C94" s="481" t="s">
        <v>3978</v>
      </c>
      <c r="D94" s="482">
        <v>42388</v>
      </c>
      <c r="E94" s="481" t="s">
        <v>3979</v>
      </c>
      <c r="F94" s="483">
        <v>134.44</v>
      </c>
    </row>
    <row r="95" spans="1:6" ht="15.75">
      <c r="A95" s="480">
        <v>2</v>
      </c>
      <c r="B95" s="481" t="s">
        <v>3967</v>
      </c>
      <c r="C95" s="481" t="s">
        <v>3966</v>
      </c>
      <c r="D95" s="482">
        <v>42372</v>
      </c>
      <c r="E95" s="481" t="s">
        <v>3968</v>
      </c>
      <c r="F95" s="483">
        <v>247.68</v>
      </c>
    </row>
    <row r="96" spans="1:6" ht="15.75">
      <c r="A96" s="480">
        <v>3</v>
      </c>
      <c r="B96" s="481" t="s">
        <v>3967</v>
      </c>
      <c r="C96" s="481" t="s">
        <v>3966</v>
      </c>
      <c r="D96" s="482">
        <v>42408</v>
      </c>
      <c r="E96" s="481" t="s">
        <v>3968</v>
      </c>
      <c r="F96" s="483">
        <v>191.82</v>
      </c>
    </row>
    <row r="97" spans="1:6" ht="15.75">
      <c r="A97" s="480">
        <v>4</v>
      </c>
      <c r="B97" s="481" t="s">
        <v>3967</v>
      </c>
      <c r="C97" s="481" t="s">
        <v>3966</v>
      </c>
      <c r="D97" s="482">
        <v>42428</v>
      </c>
      <c r="E97" s="481" t="s">
        <v>3968</v>
      </c>
      <c r="F97" s="483">
        <v>222.75</v>
      </c>
    </row>
    <row r="98" spans="1:6" ht="31.5">
      <c r="A98" s="480">
        <v>5</v>
      </c>
      <c r="B98" s="481" t="s">
        <v>3975</v>
      </c>
      <c r="C98" s="481" t="s">
        <v>3974</v>
      </c>
      <c r="D98" s="482">
        <v>42376</v>
      </c>
      <c r="E98" s="481" t="s">
        <v>4376</v>
      </c>
      <c r="F98" s="483">
        <v>1732.84</v>
      </c>
    </row>
    <row r="99" spans="1:6" ht="31.5">
      <c r="A99" s="480">
        <v>6</v>
      </c>
      <c r="B99" s="481" t="s">
        <v>3975</v>
      </c>
      <c r="C99" s="481" t="s">
        <v>3974</v>
      </c>
      <c r="D99" s="482">
        <v>42415</v>
      </c>
      <c r="E99" s="481" t="s">
        <v>4373</v>
      </c>
      <c r="F99" s="483">
        <v>607.38</v>
      </c>
    </row>
    <row r="100" spans="1:6" ht="15.75">
      <c r="A100" s="480">
        <v>7</v>
      </c>
      <c r="B100" s="481" t="s">
        <v>3967</v>
      </c>
      <c r="C100" s="481" t="s">
        <v>3972</v>
      </c>
      <c r="D100" s="482">
        <v>42528</v>
      </c>
      <c r="E100" s="481"/>
      <c r="F100" s="483">
        <v>4816.07</v>
      </c>
    </row>
    <row r="101" spans="1:6" ht="31.5">
      <c r="A101" s="480">
        <v>8</v>
      </c>
      <c r="B101" s="481" t="s">
        <v>3967</v>
      </c>
      <c r="C101" s="481" t="s">
        <v>3972</v>
      </c>
      <c r="D101" s="482">
        <v>42646</v>
      </c>
      <c r="E101" s="481" t="s">
        <v>4377</v>
      </c>
      <c r="F101" s="483">
        <v>1015.48</v>
      </c>
    </row>
    <row r="102" spans="1:6" ht="31.5">
      <c r="A102" s="480">
        <v>9</v>
      </c>
      <c r="B102" s="481" t="s">
        <v>3967</v>
      </c>
      <c r="C102" s="481" t="s">
        <v>3972</v>
      </c>
      <c r="D102" s="482">
        <v>42520</v>
      </c>
      <c r="E102" s="481" t="s">
        <v>4377</v>
      </c>
      <c r="F102" s="483">
        <v>1117.49</v>
      </c>
    </row>
    <row r="103" spans="1:6" ht="15.75">
      <c r="A103" s="480">
        <v>10</v>
      </c>
      <c r="B103" s="481" t="s">
        <v>4378</v>
      </c>
      <c r="C103" s="481" t="s">
        <v>3980</v>
      </c>
      <c r="D103" s="482">
        <v>42438</v>
      </c>
      <c r="E103" s="481" t="s">
        <v>4379</v>
      </c>
      <c r="F103" s="483">
        <v>1033</v>
      </c>
    </row>
    <row r="104" spans="1:6" ht="15.75">
      <c r="A104" s="480">
        <v>11</v>
      </c>
      <c r="B104" s="481" t="s">
        <v>3967</v>
      </c>
      <c r="C104" s="481" t="s">
        <v>3966</v>
      </c>
      <c r="D104" s="482">
        <v>42447</v>
      </c>
      <c r="E104" s="481" t="s">
        <v>3968</v>
      </c>
      <c r="F104" s="483">
        <v>196.8</v>
      </c>
    </row>
    <row r="105" spans="1:6" ht="15.75">
      <c r="A105" s="480">
        <v>12</v>
      </c>
      <c r="B105" s="481" t="s">
        <v>3967</v>
      </c>
      <c r="C105" s="481" t="s">
        <v>3966</v>
      </c>
      <c r="D105" s="482">
        <v>42458</v>
      </c>
      <c r="E105" s="481" t="s">
        <v>3968</v>
      </c>
      <c r="F105" s="483">
        <v>222.75</v>
      </c>
    </row>
    <row r="106" spans="1:6" ht="15.75">
      <c r="A106" s="480">
        <v>13</v>
      </c>
      <c r="B106" s="481" t="s">
        <v>3967</v>
      </c>
      <c r="C106" s="481" t="s">
        <v>3966</v>
      </c>
      <c r="D106" s="482">
        <v>42468</v>
      </c>
      <c r="E106" s="481" t="s">
        <v>3968</v>
      </c>
      <c r="F106" s="483">
        <v>244.8</v>
      </c>
    </row>
    <row r="107" spans="1:6" ht="15.75">
      <c r="A107" s="480">
        <v>14</v>
      </c>
      <c r="B107" s="481" t="s">
        <v>3967</v>
      </c>
      <c r="C107" s="481" t="s">
        <v>3966</v>
      </c>
      <c r="D107" s="482">
        <v>42436</v>
      </c>
      <c r="E107" s="481" t="s">
        <v>3968</v>
      </c>
      <c r="F107" s="483">
        <v>178.65</v>
      </c>
    </row>
    <row r="108" spans="1:6" ht="47.25">
      <c r="A108" s="480">
        <v>15</v>
      </c>
      <c r="B108" s="481" t="s">
        <v>3967</v>
      </c>
      <c r="C108" s="481" t="s">
        <v>3978</v>
      </c>
      <c r="D108" s="482">
        <v>42485</v>
      </c>
      <c r="E108" s="481" t="s">
        <v>4380</v>
      </c>
      <c r="F108" s="483">
        <v>22131.73</v>
      </c>
    </row>
    <row r="109" spans="1:6" ht="47.25">
      <c r="A109" s="480">
        <v>16</v>
      </c>
      <c r="B109" s="481" t="s">
        <v>3967</v>
      </c>
      <c r="C109" s="481" t="s">
        <v>3978</v>
      </c>
      <c r="D109" s="482">
        <v>42485</v>
      </c>
      <c r="E109" s="481" t="s">
        <v>4380</v>
      </c>
      <c r="F109" s="483">
        <v>6885.37</v>
      </c>
    </row>
    <row r="110" spans="1:6" ht="15.75">
      <c r="A110" s="480">
        <v>17</v>
      </c>
      <c r="B110" s="481" t="s">
        <v>3967</v>
      </c>
      <c r="C110" s="481" t="s">
        <v>3966</v>
      </c>
      <c r="D110" s="482">
        <v>42520</v>
      </c>
      <c r="E110" s="481" t="s">
        <v>3968</v>
      </c>
      <c r="F110" s="483">
        <v>264.96</v>
      </c>
    </row>
    <row r="111" spans="1:6" ht="15.75">
      <c r="A111" s="480">
        <v>18</v>
      </c>
      <c r="B111" s="481" t="s">
        <v>3967</v>
      </c>
      <c r="C111" s="481" t="s">
        <v>3966</v>
      </c>
      <c r="D111" s="482">
        <v>42526</v>
      </c>
      <c r="E111" s="481" t="s">
        <v>3968</v>
      </c>
      <c r="F111" s="483">
        <v>222.75</v>
      </c>
    </row>
    <row r="112" spans="1:6" ht="15.75">
      <c r="A112" s="480">
        <v>19</v>
      </c>
      <c r="B112" s="481" t="s">
        <v>3967</v>
      </c>
      <c r="C112" s="481" t="s">
        <v>3966</v>
      </c>
      <c r="D112" s="482">
        <v>42519</v>
      </c>
      <c r="E112" s="481" t="s">
        <v>3968</v>
      </c>
      <c r="F112" s="483">
        <v>445.5</v>
      </c>
    </row>
    <row r="113" spans="1:6" ht="15.75">
      <c r="A113" s="480">
        <v>20</v>
      </c>
      <c r="B113" s="481" t="s">
        <v>3967</v>
      </c>
      <c r="C113" s="481" t="s">
        <v>3980</v>
      </c>
      <c r="D113" s="482">
        <v>42541</v>
      </c>
      <c r="E113" s="481" t="s">
        <v>4381</v>
      </c>
      <c r="F113" s="483">
        <v>500</v>
      </c>
    </row>
    <row r="114" spans="1:6" ht="15.75">
      <c r="A114" s="480">
        <v>21</v>
      </c>
      <c r="B114" s="481" t="s">
        <v>3967</v>
      </c>
      <c r="C114" s="481" t="s">
        <v>3966</v>
      </c>
      <c r="D114" s="482">
        <v>42557</v>
      </c>
      <c r="E114" s="481" t="s">
        <v>3968</v>
      </c>
      <c r="F114" s="483">
        <v>250</v>
      </c>
    </row>
    <row r="115" spans="1:6" ht="31.5">
      <c r="A115" s="480">
        <v>22</v>
      </c>
      <c r="B115" s="481" t="s">
        <v>3967</v>
      </c>
      <c r="C115" s="481" t="s">
        <v>3978</v>
      </c>
      <c r="D115" s="482">
        <v>42497</v>
      </c>
      <c r="E115" s="481" t="s">
        <v>3979</v>
      </c>
      <c r="F115" s="483">
        <v>107.1</v>
      </c>
    </row>
    <row r="116" spans="1:6" ht="15.75">
      <c r="A116" s="480">
        <v>23</v>
      </c>
      <c r="B116" s="481" t="s">
        <v>3967</v>
      </c>
      <c r="C116" s="481" t="s">
        <v>3966</v>
      </c>
      <c r="D116" s="482">
        <v>42547</v>
      </c>
      <c r="E116" s="481" t="s">
        <v>3968</v>
      </c>
      <c r="F116" s="483">
        <v>360</v>
      </c>
    </row>
    <row r="117" spans="1:6" ht="15.75">
      <c r="A117" s="480">
        <v>24</v>
      </c>
      <c r="B117" s="481" t="s">
        <v>3967</v>
      </c>
      <c r="C117" s="481" t="s">
        <v>3966</v>
      </c>
      <c r="D117" s="482">
        <v>42667</v>
      </c>
      <c r="E117" s="481" t="s">
        <v>3968</v>
      </c>
      <c r="F117" s="483">
        <v>264</v>
      </c>
    </row>
    <row r="118" spans="1:6" ht="15.75">
      <c r="A118" s="480">
        <v>25</v>
      </c>
      <c r="B118" s="481" t="s">
        <v>3967</v>
      </c>
      <c r="C118" s="481" t="s">
        <v>3966</v>
      </c>
      <c r="D118" s="482">
        <v>42658</v>
      </c>
      <c r="E118" s="481" t="s">
        <v>3968</v>
      </c>
      <c r="F118" s="483">
        <v>361.5</v>
      </c>
    </row>
    <row r="119" spans="1:6" ht="31.5">
      <c r="A119" s="480">
        <v>26</v>
      </c>
      <c r="B119" s="481" t="s">
        <v>3967</v>
      </c>
      <c r="C119" s="481" t="s">
        <v>3972</v>
      </c>
      <c r="D119" s="482">
        <v>42683</v>
      </c>
      <c r="E119" s="481" t="s">
        <v>4375</v>
      </c>
      <c r="F119" s="483">
        <v>3000</v>
      </c>
    </row>
    <row r="120" spans="1:6" ht="15.75">
      <c r="A120" s="480">
        <v>27</v>
      </c>
      <c r="B120" s="481" t="s">
        <v>3967</v>
      </c>
      <c r="C120" s="481" t="s">
        <v>3966</v>
      </c>
      <c r="D120" s="482">
        <v>42691</v>
      </c>
      <c r="E120" s="481" t="s">
        <v>3968</v>
      </c>
      <c r="F120" s="483">
        <v>705.6</v>
      </c>
    </row>
    <row r="121" spans="1:6" ht="31.5">
      <c r="A121" s="480">
        <v>28</v>
      </c>
      <c r="B121" s="481" t="s">
        <v>3967</v>
      </c>
      <c r="C121" s="481" t="s">
        <v>3972</v>
      </c>
      <c r="D121" s="482">
        <v>42657</v>
      </c>
      <c r="E121" s="481" t="s">
        <v>3979</v>
      </c>
      <c r="F121" s="483">
        <v>1000</v>
      </c>
    </row>
    <row r="122" spans="1:6" ht="31.5">
      <c r="A122" s="480">
        <v>29</v>
      </c>
      <c r="B122" s="481" t="s">
        <v>3967</v>
      </c>
      <c r="C122" s="481" t="s">
        <v>3972</v>
      </c>
      <c r="D122" s="482">
        <v>42599</v>
      </c>
      <c r="E122" s="481" t="s">
        <v>4377</v>
      </c>
      <c r="F122" s="483">
        <v>908.96</v>
      </c>
    </row>
    <row r="123" spans="1:6" ht="15.75">
      <c r="A123" s="480">
        <v>30</v>
      </c>
      <c r="B123" s="481" t="s">
        <v>3967</v>
      </c>
      <c r="C123" s="481" t="s">
        <v>3972</v>
      </c>
      <c r="D123" s="482">
        <v>42716</v>
      </c>
      <c r="E123" s="481" t="s">
        <v>4382</v>
      </c>
      <c r="F123" s="483">
        <v>417.13</v>
      </c>
    </row>
    <row r="124" spans="1:6" ht="15.75">
      <c r="A124" s="480">
        <v>31</v>
      </c>
      <c r="B124" s="481" t="s">
        <v>3967</v>
      </c>
      <c r="C124" s="481" t="s">
        <v>3966</v>
      </c>
      <c r="D124" s="482">
        <v>42660</v>
      </c>
      <c r="E124" s="481" t="s">
        <v>3968</v>
      </c>
      <c r="F124" s="483">
        <v>849.07</v>
      </c>
    </row>
    <row r="125" spans="1:6" ht="15.75">
      <c r="A125" s="480">
        <v>32</v>
      </c>
      <c r="B125" s="481" t="s">
        <v>3967</v>
      </c>
      <c r="C125" s="481" t="s">
        <v>3966</v>
      </c>
      <c r="D125" s="482">
        <v>42632</v>
      </c>
      <c r="E125" s="481" t="s">
        <v>3968</v>
      </c>
      <c r="F125" s="483">
        <v>382.34</v>
      </c>
    </row>
    <row r="126" spans="1:6" ht="15.75">
      <c r="A126" s="480">
        <v>33</v>
      </c>
      <c r="B126" s="481" t="s">
        <v>3967</v>
      </c>
      <c r="C126" s="481" t="s">
        <v>3966</v>
      </c>
      <c r="D126" s="482">
        <v>42714</v>
      </c>
      <c r="E126" s="481" t="s">
        <v>3968</v>
      </c>
      <c r="F126" s="483">
        <v>222.75</v>
      </c>
    </row>
    <row r="127" spans="1:6" ht="31.5">
      <c r="A127" s="480">
        <v>34</v>
      </c>
      <c r="B127" s="481" t="s">
        <v>3967</v>
      </c>
      <c r="C127" s="481" t="s">
        <v>3978</v>
      </c>
      <c r="D127" s="482">
        <v>42495</v>
      </c>
      <c r="E127" s="481" t="s">
        <v>3979</v>
      </c>
      <c r="F127" s="483">
        <v>2440.11</v>
      </c>
    </row>
    <row r="128" spans="1:6" ht="15.75">
      <c r="A128" s="480">
        <v>35</v>
      </c>
      <c r="B128" s="481" t="s">
        <v>3967</v>
      </c>
      <c r="C128" s="481" t="s">
        <v>3966</v>
      </c>
      <c r="D128" s="482">
        <v>42714</v>
      </c>
      <c r="E128" s="481" t="s">
        <v>3968</v>
      </c>
      <c r="F128" s="483">
        <v>357.12</v>
      </c>
    </row>
    <row r="129" spans="1:6" ht="15.75">
      <c r="A129" s="480">
        <v>36</v>
      </c>
      <c r="B129" s="481" t="s">
        <v>3967</v>
      </c>
      <c r="C129" s="481" t="s">
        <v>3966</v>
      </c>
      <c r="D129" s="482">
        <v>42723</v>
      </c>
      <c r="E129" s="481" t="s">
        <v>3968</v>
      </c>
      <c r="F129" s="483">
        <v>4008.57</v>
      </c>
    </row>
    <row r="130" spans="1:6" ht="31.5">
      <c r="A130" s="480">
        <v>37</v>
      </c>
      <c r="B130" s="481" t="s">
        <v>3113</v>
      </c>
      <c r="C130" s="481" t="s">
        <v>3974</v>
      </c>
      <c r="D130" s="482">
        <v>42710</v>
      </c>
      <c r="E130" s="481" t="s">
        <v>4373</v>
      </c>
      <c r="F130" s="483">
        <v>893.37</v>
      </c>
    </row>
    <row r="131" spans="1:6" ht="16.5" thickBot="1">
      <c r="A131" s="852" t="s">
        <v>2470</v>
      </c>
      <c r="B131" s="853"/>
      <c r="C131" s="853"/>
      <c r="D131" s="853"/>
      <c r="E131" s="853"/>
      <c r="F131" s="686">
        <f>SUM(F94:F130)</f>
        <v>58939.87999999999</v>
      </c>
    </row>
    <row r="132" spans="1:6" ht="15.75">
      <c r="A132" s="866">
        <v>2017</v>
      </c>
      <c r="B132" s="867"/>
      <c r="C132" s="867"/>
      <c r="D132" s="867"/>
      <c r="E132" s="867"/>
      <c r="F132" s="868"/>
    </row>
    <row r="133" spans="1:6" ht="15.75">
      <c r="A133" s="480">
        <v>1</v>
      </c>
      <c r="B133" s="488" t="s">
        <v>3967</v>
      </c>
      <c r="C133" s="486" t="s">
        <v>3966</v>
      </c>
      <c r="D133" s="710">
        <v>42736</v>
      </c>
      <c r="E133" s="486" t="s">
        <v>3968</v>
      </c>
      <c r="F133" s="684">
        <v>357.12</v>
      </c>
    </row>
    <row r="134" spans="1:6" ht="15.75">
      <c r="A134" s="480">
        <v>2</v>
      </c>
      <c r="B134" s="490" t="s">
        <v>3967</v>
      </c>
      <c r="C134" s="481" t="s">
        <v>3966</v>
      </c>
      <c r="D134" s="502">
        <v>42736</v>
      </c>
      <c r="E134" s="481" t="s">
        <v>3968</v>
      </c>
      <c r="F134" s="684">
        <v>273.98</v>
      </c>
    </row>
    <row r="135" spans="1:6" ht="15.75">
      <c r="A135" s="480">
        <v>3</v>
      </c>
      <c r="B135" s="490" t="s">
        <v>3967</v>
      </c>
      <c r="C135" s="481" t="s">
        <v>3966</v>
      </c>
      <c r="D135" s="502">
        <v>42743</v>
      </c>
      <c r="E135" s="481" t="s">
        <v>3968</v>
      </c>
      <c r="F135" s="684">
        <v>264.96</v>
      </c>
    </row>
    <row r="136" spans="1:6" ht="31.5">
      <c r="A136" s="480">
        <v>4</v>
      </c>
      <c r="B136" s="490" t="s">
        <v>3967</v>
      </c>
      <c r="C136" s="688" t="s">
        <v>3978</v>
      </c>
      <c r="D136" s="502">
        <v>42767</v>
      </c>
      <c r="E136" s="481" t="s">
        <v>3979</v>
      </c>
      <c r="F136" s="684">
        <v>11307.4</v>
      </c>
    </row>
    <row r="137" spans="1:6" ht="31.5">
      <c r="A137" s="480">
        <v>5</v>
      </c>
      <c r="B137" s="687" t="s">
        <v>2368</v>
      </c>
      <c r="C137" s="688" t="s">
        <v>3972</v>
      </c>
      <c r="D137" s="502">
        <v>42741</v>
      </c>
      <c r="E137" s="481" t="s">
        <v>4377</v>
      </c>
      <c r="F137" s="684">
        <v>385.85</v>
      </c>
    </row>
    <row r="138" spans="1:6" ht="31.5">
      <c r="A138" s="480">
        <v>6</v>
      </c>
      <c r="B138" s="687" t="s">
        <v>3977</v>
      </c>
      <c r="C138" s="688" t="s">
        <v>3985</v>
      </c>
      <c r="D138" s="502">
        <v>42793</v>
      </c>
      <c r="E138" s="687" t="s">
        <v>4383</v>
      </c>
      <c r="F138" s="684">
        <v>764.93</v>
      </c>
    </row>
    <row r="139" spans="1:6" ht="31.5">
      <c r="A139" s="480">
        <v>7</v>
      </c>
      <c r="B139" s="481" t="s">
        <v>3975</v>
      </c>
      <c r="C139" s="481" t="s">
        <v>3974</v>
      </c>
      <c r="D139" s="502">
        <v>42743</v>
      </c>
      <c r="E139" s="688" t="s">
        <v>4384</v>
      </c>
      <c r="F139" s="684">
        <v>140300.45</v>
      </c>
    </row>
    <row r="140" spans="1:6" ht="15.75">
      <c r="A140" s="480">
        <v>8</v>
      </c>
      <c r="B140" s="490" t="s">
        <v>3967</v>
      </c>
      <c r="C140" s="481" t="s">
        <v>3966</v>
      </c>
      <c r="D140" s="502">
        <v>42799</v>
      </c>
      <c r="E140" s="481" t="s">
        <v>3968</v>
      </c>
      <c r="F140" s="684">
        <v>222.75</v>
      </c>
    </row>
    <row r="141" spans="1:6" ht="15.75">
      <c r="A141" s="480">
        <v>9</v>
      </c>
      <c r="B141" s="490" t="s">
        <v>3967</v>
      </c>
      <c r="C141" s="481" t="s">
        <v>3966</v>
      </c>
      <c r="D141" s="502">
        <v>42806</v>
      </c>
      <c r="E141" s="481" t="s">
        <v>3968</v>
      </c>
      <c r="F141" s="684">
        <v>445.5</v>
      </c>
    </row>
    <row r="142" spans="1:6" ht="15.75">
      <c r="A142" s="480">
        <v>10</v>
      </c>
      <c r="B142" s="490" t="s">
        <v>3967</v>
      </c>
      <c r="C142" s="481" t="s">
        <v>3966</v>
      </c>
      <c r="D142" s="502">
        <v>42814</v>
      </c>
      <c r="E142" s="481" t="s">
        <v>3968</v>
      </c>
      <c r="F142" s="684">
        <v>329.07</v>
      </c>
    </row>
    <row r="143" spans="1:6" ht="31.5">
      <c r="A143" s="480">
        <v>11</v>
      </c>
      <c r="B143" s="490" t="s">
        <v>3967</v>
      </c>
      <c r="C143" s="688" t="s">
        <v>3972</v>
      </c>
      <c r="D143" s="502">
        <v>42837</v>
      </c>
      <c r="E143" s="688" t="s">
        <v>4375</v>
      </c>
      <c r="F143" s="684">
        <v>1000</v>
      </c>
    </row>
    <row r="144" spans="1:6" ht="47.25">
      <c r="A144" s="480">
        <v>12</v>
      </c>
      <c r="B144" s="490" t="s">
        <v>3967</v>
      </c>
      <c r="C144" s="688" t="s">
        <v>3972</v>
      </c>
      <c r="D144" s="502">
        <v>42856</v>
      </c>
      <c r="E144" s="688" t="s">
        <v>4385</v>
      </c>
      <c r="F144" s="684">
        <v>978.75</v>
      </c>
    </row>
    <row r="145" spans="1:6" ht="33" customHeight="1">
      <c r="A145" s="480">
        <v>13</v>
      </c>
      <c r="B145" s="490" t="s">
        <v>3967</v>
      </c>
      <c r="C145" s="688" t="s">
        <v>3978</v>
      </c>
      <c r="D145" s="502">
        <v>42876</v>
      </c>
      <c r="E145" s="481" t="s">
        <v>3979</v>
      </c>
      <c r="F145" s="684">
        <v>136.82</v>
      </c>
    </row>
    <row r="146" spans="1:6" ht="15.75">
      <c r="A146" s="480">
        <v>14</v>
      </c>
      <c r="B146" s="490" t="s">
        <v>3967</v>
      </c>
      <c r="C146" s="481" t="s">
        <v>3966</v>
      </c>
      <c r="D146" s="502">
        <v>42898</v>
      </c>
      <c r="E146" s="481" t="s">
        <v>3968</v>
      </c>
      <c r="F146" s="684">
        <v>222.75</v>
      </c>
    </row>
    <row r="147" spans="1:6" ht="15.75">
      <c r="A147" s="480">
        <v>15</v>
      </c>
      <c r="B147" s="490" t="s">
        <v>3967</v>
      </c>
      <c r="C147" s="481" t="s">
        <v>3966</v>
      </c>
      <c r="D147" s="502">
        <v>42891</v>
      </c>
      <c r="E147" s="481" t="s">
        <v>3968</v>
      </c>
      <c r="F147" s="684">
        <v>247.68</v>
      </c>
    </row>
    <row r="148" spans="1:6" ht="15.75">
      <c r="A148" s="480">
        <v>16</v>
      </c>
      <c r="B148" s="490" t="s">
        <v>3967</v>
      </c>
      <c r="C148" s="481" t="s">
        <v>3966</v>
      </c>
      <c r="D148" s="502">
        <v>42911</v>
      </c>
      <c r="E148" s="481" t="s">
        <v>3968</v>
      </c>
      <c r="F148" s="684">
        <v>247.68</v>
      </c>
    </row>
    <row r="149" spans="1:6" ht="15.75">
      <c r="A149" s="480">
        <v>17</v>
      </c>
      <c r="B149" s="490" t="s">
        <v>3967</v>
      </c>
      <c r="C149" s="481" t="s">
        <v>3966</v>
      </c>
      <c r="D149" s="502">
        <v>42939</v>
      </c>
      <c r="E149" s="481" t="s">
        <v>3968</v>
      </c>
      <c r="F149" s="684">
        <v>357.12</v>
      </c>
    </row>
    <row r="150" spans="1:6" ht="15.75">
      <c r="A150" s="480">
        <v>18</v>
      </c>
      <c r="B150" s="490" t="s">
        <v>3967</v>
      </c>
      <c r="C150" s="481" t="s">
        <v>3966</v>
      </c>
      <c r="D150" s="502">
        <v>42919</v>
      </c>
      <c r="E150" s="481" t="s">
        <v>3968</v>
      </c>
      <c r="F150" s="684">
        <v>357.12</v>
      </c>
    </row>
    <row r="151" spans="1:6" ht="31.5">
      <c r="A151" s="480">
        <v>19</v>
      </c>
      <c r="B151" s="688" t="s">
        <v>4386</v>
      </c>
      <c r="C151" s="688" t="s">
        <v>3974</v>
      </c>
      <c r="D151" s="502">
        <v>42963</v>
      </c>
      <c r="E151" s="688" t="s">
        <v>4387</v>
      </c>
      <c r="F151" s="684">
        <v>8000</v>
      </c>
    </row>
    <row r="152" spans="1:6" ht="31.5">
      <c r="A152" s="480">
        <v>20</v>
      </c>
      <c r="B152" s="688" t="s">
        <v>4392</v>
      </c>
      <c r="C152" s="688" t="s">
        <v>3974</v>
      </c>
      <c r="D152" s="502">
        <v>42886</v>
      </c>
      <c r="E152" s="688" t="s">
        <v>4393</v>
      </c>
      <c r="F152" s="705">
        <v>4575</v>
      </c>
    </row>
    <row r="153" spans="1:6" ht="31.5">
      <c r="A153" s="480">
        <v>21</v>
      </c>
      <c r="B153" s="490" t="s">
        <v>3967</v>
      </c>
      <c r="C153" s="688" t="s">
        <v>3978</v>
      </c>
      <c r="D153" s="502">
        <v>42956</v>
      </c>
      <c r="E153" s="481" t="s">
        <v>3979</v>
      </c>
      <c r="F153" s="705">
        <v>654</v>
      </c>
    </row>
    <row r="154" spans="1:6" ht="15.75">
      <c r="A154" s="480">
        <v>22</v>
      </c>
      <c r="B154" s="490" t="s">
        <v>3967</v>
      </c>
      <c r="C154" s="481" t="s">
        <v>3966</v>
      </c>
      <c r="D154" s="502">
        <v>43009</v>
      </c>
      <c r="E154" s="688" t="s">
        <v>3968</v>
      </c>
      <c r="F154" s="705">
        <v>668.25</v>
      </c>
    </row>
    <row r="155" spans="1:6" ht="15.75">
      <c r="A155" s="480">
        <v>23</v>
      </c>
      <c r="B155" s="490" t="s">
        <v>3967</v>
      </c>
      <c r="C155" s="481" t="s">
        <v>3966</v>
      </c>
      <c r="D155" s="502">
        <v>43009</v>
      </c>
      <c r="E155" s="688" t="s">
        <v>3968</v>
      </c>
      <c r="F155" s="705">
        <v>445.5</v>
      </c>
    </row>
    <row r="156" spans="1:6" ht="31.5">
      <c r="A156" s="480">
        <v>24</v>
      </c>
      <c r="B156" s="688" t="s">
        <v>3976</v>
      </c>
      <c r="C156" s="706" t="s">
        <v>3974</v>
      </c>
      <c r="D156" s="502">
        <v>43003</v>
      </c>
      <c r="E156" s="688" t="s">
        <v>4391</v>
      </c>
      <c r="F156" s="705">
        <v>5306.36</v>
      </c>
    </row>
    <row r="157" spans="1:6" ht="31.5">
      <c r="A157" s="480">
        <v>25</v>
      </c>
      <c r="B157" s="706" t="s">
        <v>3975</v>
      </c>
      <c r="C157" s="706" t="s">
        <v>3974</v>
      </c>
      <c r="D157" s="506">
        <v>43014</v>
      </c>
      <c r="E157" s="706" t="s">
        <v>4394</v>
      </c>
      <c r="F157" s="705">
        <v>514.25</v>
      </c>
    </row>
    <row r="158" spans="1:6" ht="31.5">
      <c r="A158" s="480">
        <v>26</v>
      </c>
      <c r="B158" s="706" t="s">
        <v>3975</v>
      </c>
      <c r="C158" s="706" t="s">
        <v>3974</v>
      </c>
      <c r="D158" s="502">
        <v>43037</v>
      </c>
      <c r="E158" s="688" t="s">
        <v>4401</v>
      </c>
      <c r="F158" s="705">
        <v>2104.62</v>
      </c>
    </row>
    <row r="159" spans="1:6" ht="31.5">
      <c r="A159" s="480">
        <v>27</v>
      </c>
      <c r="B159" s="706" t="s">
        <v>3975</v>
      </c>
      <c r="C159" s="706" t="s">
        <v>3974</v>
      </c>
      <c r="D159" s="502">
        <v>43037</v>
      </c>
      <c r="E159" s="706" t="s">
        <v>4394</v>
      </c>
      <c r="F159" s="705">
        <v>714.57</v>
      </c>
    </row>
    <row r="160" spans="1:6" ht="15.75">
      <c r="A160" s="480">
        <v>28</v>
      </c>
      <c r="B160" s="490" t="s">
        <v>3967</v>
      </c>
      <c r="C160" s="688" t="s">
        <v>4399</v>
      </c>
      <c r="D160" s="502">
        <v>42904</v>
      </c>
      <c r="E160" s="688" t="s">
        <v>4400</v>
      </c>
      <c r="F160" s="705">
        <v>10000</v>
      </c>
    </row>
    <row r="161" spans="1:6" ht="31.5">
      <c r="A161" s="480">
        <v>29</v>
      </c>
      <c r="B161" s="490" t="s">
        <v>3967</v>
      </c>
      <c r="C161" s="688" t="s">
        <v>4399</v>
      </c>
      <c r="D161" s="502">
        <v>42950</v>
      </c>
      <c r="E161" s="688" t="s">
        <v>4375</v>
      </c>
      <c r="F161" s="705">
        <v>7667</v>
      </c>
    </row>
    <row r="162" spans="1:6" ht="15.75">
      <c r="A162" s="480">
        <v>30</v>
      </c>
      <c r="B162" s="490" t="s">
        <v>3967</v>
      </c>
      <c r="C162" s="481" t="s">
        <v>3966</v>
      </c>
      <c r="D162" s="707">
        <v>43041</v>
      </c>
      <c r="E162" s="688" t="s">
        <v>3968</v>
      </c>
      <c r="F162" s="705">
        <v>357.12</v>
      </c>
    </row>
    <row r="163" spans="1:6" ht="31.5">
      <c r="A163" s="480">
        <v>31</v>
      </c>
      <c r="B163" s="708" t="s">
        <v>4378</v>
      </c>
      <c r="C163" s="706" t="s">
        <v>3974</v>
      </c>
      <c r="D163" s="709">
        <v>43038</v>
      </c>
      <c r="E163" s="708" t="s">
        <v>4398</v>
      </c>
      <c r="F163" s="705">
        <v>250</v>
      </c>
    </row>
    <row r="164" spans="1:6" ht="16.5" thickBot="1">
      <c r="A164" s="852" t="s">
        <v>2470</v>
      </c>
      <c r="B164" s="853"/>
      <c r="C164" s="853"/>
      <c r="D164" s="853"/>
      <c r="E164" s="853"/>
      <c r="F164" s="489">
        <f>SUM(F133:F163)</f>
        <v>199456.59999999998</v>
      </c>
    </row>
    <row r="166" spans="1:5" ht="31.5" customHeight="1">
      <c r="A166" s="871" t="s">
        <v>4007</v>
      </c>
      <c r="B166" s="871"/>
      <c r="C166" s="871"/>
      <c r="E166" s="508"/>
    </row>
    <row r="167" spans="2:5" ht="15.75" thickBot="1">
      <c r="B167" s="479"/>
      <c r="C167" s="508"/>
      <c r="D167" s="479"/>
      <c r="E167" s="479"/>
    </row>
    <row r="168" spans="2:6" ht="15.75">
      <c r="B168" s="509" t="s">
        <v>4008</v>
      </c>
      <c r="C168" s="690">
        <v>2014</v>
      </c>
      <c r="D168" s="510">
        <v>2015</v>
      </c>
      <c r="E168" s="510">
        <v>2016</v>
      </c>
      <c r="F168" s="510">
        <v>2017</v>
      </c>
    </row>
    <row r="169" spans="2:6" ht="15.75">
      <c r="B169" s="511" t="s">
        <v>3972</v>
      </c>
      <c r="C169" s="691">
        <v>0</v>
      </c>
      <c r="D169" s="512">
        <f>F58+F90+F91</f>
        <v>11636.68</v>
      </c>
      <c r="E169" s="512">
        <f>F121+F122+F123+F119+F102+F101+F100</f>
        <v>12275.13</v>
      </c>
      <c r="F169" s="512">
        <f>F137+F143+F144+F160+F161</f>
        <v>20031.6</v>
      </c>
    </row>
    <row r="170" spans="2:6" ht="15.75">
      <c r="B170" s="511" t="s">
        <v>3978</v>
      </c>
      <c r="C170" s="691">
        <f>F8+F51</f>
        <v>1189.04</v>
      </c>
      <c r="D170" s="512">
        <f>F54+F55+F56+F57</f>
        <v>3921.49</v>
      </c>
      <c r="E170" s="512">
        <f>F127+F115+F109+F108+F94</f>
        <v>31698.749999999996</v>
      </c>
      <c r="F170" s="512">
        <f>F136+F145+F153</f>
        <v>12098.22</v>
      </c>
    </row>
    <row r="171" spans="2:6" ht="15.75">
      <c r="B171" s="511" t="s">
        <v>4009</v>
      </c>
      <c r="C171" s="691">
        <f>F12+F13+F15+F16+F19+F20+F50+F17+F18</f>
        <v>20260.34</v>
      </c>
      <c r="D171" s="512">
        <f>F83+F84+F85</f>
        <v>8672.64</v>
      </c>
      <c r="E171" s="512">
        <f>F130+F99+F98</f>
        <v>3233.59</v>
      </c>
      <c r="F171" s="512">
        <f>F139+F151+F152+F156+F157+F163+F158+F159</f>
        <v>161765.25</v>
      </c>
    </row>
    <row r="172" spans="2:6" ht="15.75">
      <c r="B172" s="511" t="s">
        <v>3966</v>
      </c>
      <c r="C172" s="691">
        <f>F48+F47+F46+F45+F44+F43+F42+F41+F40+F39+F38+F37+F36+F35+F34+F33+F32+F31+F14+F25+F26+F27+F28+F29+F30+F5+F6+F7+F49</f>
        <v>10703.359999999997</v>
      </c>
      <c r="D172" s="512">
        <f>F81+F80+F79+F78+F77+F76+F75+F74+F73+F72+F71++F70+F69+F68+F67+F66+F65+F64+F63+F62+F61+F60+F59</f>
        <v>9569.31</v>
      </c>
      <c r="E172" s="512">
        <f>F126+F125+F124+F128+F129+F120+F118+F117+F116+F114+F112+F111+F110+F107+F106+F105+F104+F95+F96+F97</f>
        <v>10199.409999999998</v>
      </c>
      <c r="F172" s="512">
        <f>F133+F134+F135+F140+F141+F142+F146+F147+F148+F149+F150+F154+F155+F162</f>
        <v>4796.599999999999</v>
      </c>
    </row>
    <row r="173" spans="2:6" ht="15.75">
      <c r="B173" s="511" t="s">
        <v>3980</v>
      </c>
      <c r="C173" s="691">
        <f>F21+F22+F23</f>
        <v>3610.4900000000002</v>
      </c>
      <c r="D173" s="512">
        <f>F87+F88+F89</f>
        <v>18602.89</v>
      </c>
      <c r="E173" s="512">
        <f>F103+F113</f>
        <v>1533</v>
      </c>
      <c r="F173" s="512">
        <v>0</v>
      </c>
    </row>
    <row r="174" spans="2:6" ht="15.75">
      <c r="B174" s="511" t="s">
        <v>4010</v>
      </c>
      <c r="C174" s="691">
        <f>F24+F9+F10+F11</f>
        <v>22999.46</v>
      </c>
      <c r="D174" s="512">
        <f>F82+F86</f>
        <v>796</v>
      </c>
      <c r="E174" s="691">
        <v>0</v>
      </c>
      <c r="F174" s="512">
        <f>F138</f>
        <v>764.93</v>
      </c>
    </row>
    <row r="175" spans="2:6" ht="16.5" thickBot="1">
      <c r="B175" s="513" t="s">
        <v>2470</v>
      </c>
      <c r="C175" s="514">
        <f>SUM(C169:C174)</f>
        <v>58762.689999999995</v>
      </c>
      <c r="D175" s="514">
        <f>SUM(D169:D174)</f>
        <v>53199.009999999995</v>
      </c>
      <c r="E175" s="514">
        <f>SUM(E169:E174)</f>
        <v>58939.88</v>
      </c>
      <c r="F175" s="514">
        <f>SUM(F169:F174)</f>
        <v>199456.6</v>
      </c>
    </row>
    <row r="176" spans="2:5" ht="15">
      <c r="B176" s="479"/>
      <c r="C176" s="508"/>
      <c r="D176" s="479"/>
      <c r="E176" s="479"/>
    </row>
    <row r="177" spans="2:5" ht="15">
      <c r="B177" s="479"/>
      <c r="C177" s="508"/>
      <c r="D177" s="479"/>
      <c r="E177" s="479"/>
    </row>
    <row r="178" spans="2:6" ht="15.75">
      <c r="B178" s="872" t="s">
        <v>4011</v>
      </c>
      <c r="C178" s="872"/>
      <c r="D178" s="873" t="s">
        <v>3964</v>
      </c>
      <c r="E178" s="873"/>
      <c r="F178" s="873"/>
    </row>
    <row r="179" spans="1:6" s="97" customFormat="1" ht="15.75">
      <c r="A179" s="494"/>
      <c r="B179" s="703" t="s">
        <v>3978</v>
      </c>
      <c r="C179" s="704">
        <v>2072</v>
      </c>
      <c r="D179" s="876" t="s">
        <v>4402</v>
      </c>
      <c r="E179" s="877"/>
      <c r="F179" s="878"/>
    </row>
    <row r="180" spans="1:6" s="97" customFormat="1" ht="31.5">
      <c r="A180" s="494"/>
      <c r="B180" s="706" t="s">
        <v>4395</v>
      </c>
      <c r="C180" s="711">
        <v>714.29</v>
      </c>
      <c r="D180" s="879" t="s">
        <v>4396</v>
      </c>
      <c r="E180" s="879"/>
      <c r="F180" s="879"/>
    </row>
    <row r="181" spans="1:6" s="97" customFormat="1" ht="31.5">
      <c r="A181" s="494"/>
      <c r="B181" s="706" t="s">
        <v>4395</v>
      </c>
      <c r="C181" s="711">
        <v>392.94</v>
      </c>
      <c r="D181" s="879" t="s">
        <v>4396</v>
      </c>
      <c r="E181" s="879"/>
      <c r="F181" s="879"/>
    </row>
    <row r="182" spans="2:6" ht="31.5">
      <c r="B182" s="706" t="s">
        <v>4395</v>
      </c>
      <c r="C182" s="711">
        <v>5788</v>
      </c>
      <c r="D182" s="879" t="s">
        <v>4406</v>
      </c>
      <c r="E182" s="879"/>
      <c r="F182" s="879"/>
    </row>
    <row r="183" spans="2:6" ht="31.5">
      <c r="B183" s="706" t="s">
        <v>4395</v>
      </c>
      <c r="C183" s="711">
        <v>2069</v>
      </c>
      <c r="D183" s="879" t="s">
        <v>4396</v>
      </c>
      <c r="E183" s="879"/>
      <c r="F183" s="879"/>
    </row>
    <row r="184" spans="2:6" ht="15.75">
      <c r="B184" s="706" t="s">
        <v>3980</v>
      </c>
      <c r="C184" s="711">
        <v>4275.05</v>
      </c>
      <c r="D184" s="879" t="s">
        <v>4405</v>
      </c>
      <c r="E184" s="879"/>
      <c r="F184" s="879"/>
    </row>
    <row r="185" spans="2:6" ht="31.5">
      <c r="B185" s="706" t="s">
        <v>4403</v>
      </c>
      <c r="C185" s="712">
        <v>1200.6</v>
      </c>
      <c r="D185" s="880" t="s">
        <v>4404</v>
      </c>
      <c r="E185" s="881"/>
      <c r="F185" s="882"/>
    </row>
    <row r="188" ht="15">
      <c r="D188" s="515"/>
    </row>
  </sheetData>
  <sheetProtection/>
  <mergeCells count="28">
    <mergeCell ref="A132:F132"/>
    <mergeCell ref="D179:F179"/>
    <mergeCell ref="D181:F181"/>
    <mergeCell ref="D185:F185"/>
    <mergeCell ref="D182:F182"/>
    <mergeCell ref="D180:F180"/>
    <mergeCell ref="D183:F183"/>
    <mergeCell ref="D184:F184"/>
    <mergeCell ref="A52:E52"/>
    <mergeCell ref="A166:C166"/>
    <mergeCell ref="B178:C178"/>
    <mergeCell ref="D178:F178"/>
    <mergeCell ref="A16:A17"/>
    <mergeCell ref="B16:B17"/>
    <mergeCell ref="C16:C17"/>
    <mergeCell ref="D16:D17"/>
    <mergeCell ref="E16:E17"/>
    <mergeCell ref="A93:F93"/>
    <mergeCell ref="A131:E131"/>
    <mergeCell ref="A164:E164"/>
    <mergeCell ref="A92:E92"/>
    <mergeCell ref="A4:F4"/>
    <mergeCell ref="A9:A11"/>
    <mergeCell ref="B9:B11"/>
    <mergeCell ref="C9:C11"/>
    <mergeCell ref="D9:D11"/>
    <mergeCell ref="A53:F53"/>
    <mergeCell ref="E9:E11"/>
  </mergeCells>
  <printOptions/>
  <pageMargins left="0.7" right="0.7" top="0.75" bottom="0.75" header="0.3" footer="0.3"/>
  <pageSetup horizontalDpi="600" verticalDpi="600" orientation="portrait" paperSize="9" scale="53" r:id="rId1"/>
  <rowBreaks count="3" manualBreakCount="3">
    <brk id="52" max="255" man="1"/>
    <brk id="92" max="255" man="1"/>
    <brk id="1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6"/>
  <sheetViews>
    <sheetView view="pageBreakPreview" zoomScaleSheetLayoutView="100" zoomScalePageLayoutView="0" workbookViewId="0" topLeftCell="A172">
      <selection activeCell="G177" sqref="G177"/>
    </sheetView>
  </sheetViews>
  <sheetFormatPr defaultColWidth="9.140625" defaultRowHeight="12.75"/>
  <cols>
    <col min="1" max="1" width="4.140625" style="34" customWidth="1"/>
    <col min="2" max="2" width="57.7109375" style="33" customWidth="1"/>
    <col min="3" max="3" width="57.140625" style="96" customWidth="1"/>
    <col min="4" max="16384" width="9.140625" style="33" customWidth="1"/>
  </cols>
  <sheetData>
    <row r="1" ht="12.75">
      <c r="A1" s="101" t="s">
        <v>3085</v>
      </c>
    </row>
    <row r="2" spans="1:3" s="32" customFormat="1" ht="15" customHeight="1" thickBot="1">
      <c r="A2" s="14"/>
      <c r="B2" s="11"/>
      <c r="C2" s="95"/>
    </row>
    <row r="3" spans="1:3" ht="41.25" customHeight="1" thickBot="1">
      <c r="A3" s="898" t="s">
        <v>512</v>
      </c>
      <c r="B3" s="899"/>
      <c r="C3" s="900"/>
    </row>
    <row r="5" spans="1:3" ht="25.5">
      <c r="A5" s="56" t="s">
        <v>684</v>
      </c>
      <c r="B5" s="56" t="s">
        <v>755</v>
      </c>
      <c r="C5" s="57" t="s">
        <v>756</v>
      </c>
    </row>
    <row r="6" spans="1:3" ht="12.75">
      <c r="A6" s="883" t="s">
        <v>3875</v>
      </c>
      <c r="B6" s="883"/>
      <c r="C6" s="883"/>
    </row>
    <row r="7" spans="1:3" ht="12.75">
      <c r="A7" s="12">
        <v>1</v>
      </c>
      <c r="B7" s="86" t="s">
        <v>3876</v>
      </c>
      <c r="C7" s="151"/>
    </row>
    <row r="8" spans="1:3" ht="10.5" customHeight="1">
      <c r="A8" s="883" t="s">
        <v>3877</v>
      </c>
      <c r="B8" s="883"/>
      <c r="C8" s="883"/>
    </row>
    <row r="9" spans="1:3" ht="25.5" customHeight="1">
      <c r="A9" s="12">
        <v>1</v>
      </c>
      <c r="B9" s="1" t="s">
        <v>3201</v>
      </c>
      <c r="C9" s="2" t="s">
        <v>2333</v>
      </c>
    </row>
    <row r="10" spans="1:3" ht="25.5" customHeight="1">
      <c r="A10" s="12">
        <v>2</v>
      </c>
      <c r="B10" s="1" t="s">
        <v>3232</v>
      </c>
      <c r="C10" s="2"/>
    </row>
    <row r="11" spans="1:3" ht="13.5" customHeight="1">
      <c r="A11" s="901" t="s">
        <v>3947</v>
      </c>
      <c r="B11" s="902"/>
      <c r="C11" s="903"/>
    </row>
    <row r="12" spans="1:3" ht="25.5" customHeight="1">
      <c r="A12" s="12">
        <v>1</v>
      </c>
      <c r="B12" s="1" t="s">
        <v>3598</v>
      </c>
      <c r="C12" s="2"/>
    </row>
    <row r="13" spans="1:3" ht="13.5" customHeight="1">
      <c r="A13" s="883" t="s">
        <v>3233</v>
      </c>
      <c r="B13" s="883"/>
      <c r="C13" s="883"/>
    </row>
    <row r="14" spans="1:3" ht="25.5" customHeight="1">
      <c r="A14" s="12">
        <v>1</v>
      </c>
      <c r="B14" s="1" t="s">
        <v>3232</v>
      </c>
      <c r="C14" s="2"/>
    </row>
    <row r="15" spans="1:3" ht="12.75">
      <c r="A15" s="883" t="s">
        <v>159</v>
      </c>
      <c r="B15" s="883"/>
      <c r="C15" s="883"/>
    </row>
    <row r="16" spans="1:3" s="112" customFormat="1" ht="12.75">
      <c r="A16" s="159">
        <v>1</v>
      </c>
      <c r="B16" s="185" t="s">
        <v>847</v>
      </c>
      <c r="C16" s="159"/>
    </row>
    <row r="17" spans="1:3" s="112" customFormat="1" ht="12.75">
      <c r="A17" s="159">
        <v>2</v>
      </c>
      <c r="B17" s="185" t="s">
        <v>1031</v>
      </c>
      <c r="C17" s="159" t="s">
        <v>2021</v>
      </c>
    </row>
    <row r="18" spans="1:3" s="85" customFormat="1" ht="12.75">
      <c r="A18" s="12">
        <v>3</v>
      </c>
      <c r="B18" s="1" t="s">
        <v>871</v>
      </c>
      <c r="C18" s="12"/>
    </row>
    <row r="19" spans="1:3" ht="12.75">
      <c r="A19" s="883" t="s">
        <v>2579</v>
      </c>
      <c r="B19" s="883"/>
      <c r="C19" s="883"/>
    </row>
    <row r="20" spans="1:3" s="199" customFormat="1" ht="25.5">
      <c r="A20" s="159">
        <v>1</v>
      </c>
      <c r="B20" s="185" t="s">
        <v>745</v>
      </c>
      <c r="C20" s="156" t="s">
        <v>191</v>
      </c>
    </row>
    <row r="21" spans="1:3" ht="14.25" customHeight="1">
      <c r="A21" s="883" t="s">
        <v>194</v>
      </c>
      <c r="B21" s="883"/>
      <c r="C21" s="883"/>
    </row>
    <row r="22" spans="1:3" s="85" customFormat="1" ht="12.75">
      <c r="A22" s="159">
        <v>1</v>
      </c>
      <c r="B22" s="185" t="s">
        <v>737</v>
      </c>
      <c r="C22" s="185"/>
    </row>
    <row r="23" spans="1:3" s="85" customFormat="1" ht="12.75">
      <c r="A23" s="159">
        <f>A22+1</f>
        <v>2</v>
      </c>
      <c r="B23" s="185" t="s">
        <v>738</v>
      </c>
      <c r="C23" s="185"/>
    </row>
    <row r="24" spans="1:3" s="85" customFormat="1" ht="25.5">
      <c r="A24" s="159">
        <f aca="true" t="shared" si="0" ref="A24:A34">A23+1</f>
        <v>3</v>
      </c>
      <c r="B24" s="185" t="s">
        <v>189</v>
      </c>
      <c r="C24" s="185"/>
    </row>
    <row r="25" spans="1:3" s="85" customFormat="1" ht="12.75">
      <c r="A25" s="159">
        <f t="shared" si="0"/>
        <v>4</v>
      </c>
      <c r="B25" s="185" t="s">
        <v>739</v>
      </c>
      <c r="C25" s="185"/>
    </row>
    <row r="26" spans="1:3" s="85" customFormat="1" ht="12.75">
      <c r="A26" s="159">
        <f t="shared" si="0"/>
        <v>5</v>
      </c>
      <c r="B26" s="185" t="s">
        <v>740</v>
      </c>
      <c r="C26" s="185"/>
    </row>
    <row r="27" spans="1:3" s="85" customFormat="1" ht="12.75">
      <c r="A27" s="159">
        <f t="shared" si="0"/>
        <v>6</v>
      </c>
      <c r="B27" s="185" t="s">
        <v>741</v>
      </c>
      <c r="C27" s="185"/>
    </row>
    <row r="28" spans="1:3" s="85" customFormat="1" ht="12.75">
      <c r="A28" s="159">
        <f t="shared" si="0"/>
        <v>7</v>
      </c>
      <c r="B28" s="162" t="s">
        <v>2936</v>
      </c>
      <c r="C28" s="185"/>
    </row>
    <row r="29" spans="1:3" s="85" customFormat="1" ht="12.75">
      <c r="A29" s="159">
        <f t="shared" si="0"/>
        <v>8</v>
      </c>
      <c r="B29" s="162" t="s">
        <v>2937</v>
      </c>
      <c r="C29" s="156"/>
    </row>
    <row r="30" spans="1:3" s="85" customFormat="1" ht="25.5">
      <c r="A30" s="159">
        <f t="shared" si="0"/>
        <v>9</v>
      </c>
      <c r="B30" s="162" t="s">
        <v>188</v>
      </c>
      <c r="C30" s="156"/>
    </row>
    <row r="31" spans="1:3" s="85" customFormat="1" ht="12.75">
      <c r="A31" s="12">
        <f t="shared" si="0"/>
        <v>10</v>
      </c>
      <c r="B31" s="124" t="s">
        <v>872</v>
      </c>
      <c r="C31" s="2"/>
    </row>
    <row r="32" spans="1:3" s="85" customFormat="1" ht="12.75">
      <c r="A32" s="12">
        <f t="shared" si="0"/>
        <v>11</v>
      </c>
      <c r="B32" s="124" t="s">
        <v>872</v>
      </c>
      <c r="C32" s="2"/>
    </row>
    <row r="33" spans="1:3" s="85" customFormat="1" ht="12.75">
      <c r="A33" s="12">
        <f t="shared" si="0"/>
        <v>12</v>
      </c>
      <c r="B33" s="1" t="s">
        <v>3121</v>
      </c>
      <c r="C33" s="2"/>
    </row>
    <row r="34" spans="1:3" s="85" customFormat="1" ht="12.75">
      <c r="A34" s="12">
        <f t="shared" si="0"/>
        <v>13</v>
      </c>
      <c r="B34" s="1" t="s">
        <v>3122</v>
      </c>
      <c r="C34" s="2"/>
    </row>
    <row r="35" spans="1:3" ht="12.75">
      <c r="A35" s="883" t="s">
        <v>195</v>
      </c>
      <c r="B35" s="883"/>
      <c r="C35" s="883"/>
    </row>
    <row r="36" spans="1:3" ht="12.75">
      <c r="A36" s="159">
        <v>1</v>
      </c>
      <c r="B36" s="160" t="s">
        <v>187</v>
      </c>
      <c r="C36" s="186"/>
    </row>
    <row r="37" spans="1:3" s="85" customFormat="1" ht="12.75">
      <c r="A37" s="159">
        <v>2</v>
      </c>
      <c r="B37" s="162" t="s">
        <v>677</v>
      </c>
      <c r="C37" s="159"/>
    </row>
    <row r="38" spans="1:3" s="85" customFormat="1" ht="12.75">
      <c r="A38" s="159">
        <v>3</v>
      </c>
      <c r="B38" s="162" t="s">
        <v>677</v>
      </c>
      <c r="C38" s="159"/>
    </row>
    <row r="39" spans="1:3" s="85" customFormat="1" ht="12.75">
      <c r="A39" s="159">
        <v>4</v>
      </c>
      <c r="B39" s="162" t="s">
        <v>678</v>
      </c>
      <c r="C39" s="159"/>
    </row>
    <row r="40" spans="1:3" s="85" customFormat="1" ht="12.75">
      <c r="A40" s="159">
        <v>5</v>
      </c>
      <c r="B40" s="162" t="s">
        <v>679</v>
      </c>
      <c r="C40" s="159"/>
    </row>
    <row r="41" spans="1:3" s="85" customFormat="1" ht="12.75">
      <c r="A41" s="159">
        <v>6</v>
      </c>
      <c r="B41" s="162" t="s">
        <v>462</v>
      </c>
      <c r="C41" s="159"/>
    </row>
    <row r="42" spans="1:3" s="85" customFormat="1" ht="12.75">
      <c r="A42" s="159">
        <v>7</v>
      </c>
      <c r="B42" s="162" t="s">
        <v>462</v>
      </c>
      <c r="C42" s="159"/>
    </row>
    <row r="43" spans="1:3" s="85" customFormat="1" ht="12.75">
      <c r="A43" s="159">
        <v>8</v>
      </c>
      <c r="B43" s="162" t="s">
        <v>463</v>
      </c>
      <c r="C43" s="159"/>
    </row>
    <row r="44" spans="1:3" s="85" customFormat="1" ht="12.75">
      <c r="A44" s="159">
        <v>9</v>
      </c>
      <c r="B44" s="162" t="s">
        <v>464</v>
      </c>
      <c r="C44" s="159"/>
    </row>
    <row r="45" spans="1:3" ht="12.75">
      <c r="A45" s="883" t="s">
        <v>873</v>
      </c>
      <c r="B45" s="883"/>
      <c r="C45" s="883"/>
    </row>
    <row r="46" spans="1:3" s="85" customFormat="1" ht="25.5">
      <c r="A46" s="12">
        <v>1</v>
      </c>
      <c r="B46" s="270" t="s">
        <v>2490</v>
      </c>
      <c r="C46" s="244" t="s">
        <v>3237</v>
      </c>
    </row>
    <row r="47" spans="1:3" s="85" customFormat="1" ht="25.5">
      <c r="A47" s="12">
        <v>2</v>
      </c>
      <c r="B47" s="270" t="s">
        <v>4292</v>
      </c>
      <c r="C47" s="244" t="s">
        <v>2964</v>
      </c>
    </row>
    <row r="48" spans="1:3" s="85" customFormat="1" ht="25.5">
      <c r="A48" s="12">
        <v>3</v>
      </c>
      <c r="B48" s="270" t="s">
        <v>652</v>
      </c>
      <c r="C48" s="244" t="s">
        <v>2964</v>
      </c>
    </row>
    <row r="49" spans="1:3" s="85" customFormat="1" ht="25.5">
      <c r="A49" s="12">
        <v>4</v>
      </c>
      <c r="B49" s="270" t="s">
        <v>2258</v>
      </c>
      <c r="C49" s="244" t="s">
        <v>3238</v>
      </c>
    </row>
    <row r="50" spans="1:3" s="85" customFormat="1" ht="25.5">
      <c r="A50" s="12">
        <v>5</v>
      </c>
      <c r="B50" s="270" t="s">
        <v>2259</v>
      </c>
      <c r="C50" s="244" t="s">
        <v>3239</v>
      </c>
    </row>
    <row r="51" spans="1:3" s="85" customFormat="1" ht="12.75">
      <c r="A51" s="883" t="s">
        <v>4367</v>
      </c>
      <c r="B51" s="883"/>
      <c r="C51" s="883"/>
    </row>
    <row r="52" spans="1:3" s="85" customFormat="1" ht="12.75">
      <c r="A52" s="12">
        <v>1</v>
      </c>
      <c r="B52" s="428" t="s">
        <v>3611</v>
      </c>
      <c r="C52" s="244" t="s">
        <v>1950</v>
      </c>
    </row>
    <row r="53" spans="1:3" ht="12.75">
      <c r="A53" s="883" t="s">
        <v>79</v>
      </c>
      <c r="B53" s="883"/>
      <c r="C53" s="883"/>
    </row>
    <row r="54" spans="1:3" s="112" customFormat="1" ht="19.5" customHeight="1">
      <c r="A54" s="159">
        <v>1</v>
      </c>
      <c r="B54" s="162" t="s">
        <v>1010</v>
      </c>
      <c r="C54" s="205" t="s">
        <v>1950</v>
      </c>
    </row>
    <row r="55" spans="1:3" ht="12.75">
      <c r="A55" s="883" t="s">
        <v>80</v>
      </c>
      <c r="B55" s="883"/>
      <c r="C55" s="883"/>
    </row>
    <row r="56" spans="1:3" s="85" customFormat="1" ht="12.75">
      <c r="A56" s="12">
        <v>1</v>
      </c>
      <c r="B56" s="10" t="s">
        <v>472</v>
      </c>
      <c r="C56" s="12"/>
    </row>
    <row r="57" spans="1:3" s="85" customFormat="1" ht="25.5">
      <c r="A57" s="12">
        <v>2</v>
      </c>
      <c r="B57" s="10" t="s">
        <v>473</v>
      </c>
      <c r="C57" s="12"/>
    </row>
    <row r="58" spans="1:3" s="85" customFormat="1" ht="12.75">
      <c r="A58" s="12">
        <v>4</v>
      </c>
      <c r="B58" s="10" t="s">
        <v>474</v>
      </c>
      <c r="C58" s="12"/>
    </row>
    <row r="59" spans="1:3" s="85" customFormat="1" ht="12.75">
      <c r="A59" s="12">
        <v>5</v>
      </c>
      <c r="B59" s="10" t="s">
        <v>475</v>
      </c>
      <c r="C59" s="12"/>
    </row>
    <row r="60" spans="1:3" s="85" customFormat="1" ht="12.75">
      <c r="A60" s="12">
        <v>6</v>
      </c>
      <c r="B60" s="10" t="s">
        <v>476</v>
      </c>
      <c r="C60" s="12"/>
    </row>
    <row r="61" spans="1:3" ht="12.75">
      <c r="A61" s="883" t="s">
        <v>81</v>
      </c>
      <c r="B61" s="883"/>
      <c r="C61" s="883"/>
    </row>
    <row r="62" spans="1:3" s="85" customFormat="1" ht="15.75" customHeight="1">
      <c r="A62" s="12">
        <v>1</v>
      </c>
      <c r="B62" s="645" t="s">
        <v>4351</v>
      </c>
      <c r="C62" s="12"/>
    </row>
    <row r="63" spans="1:3" s="85" customFormat="1" ht="17.25" customHeight="1">
      <c r="A63" s="883" t="s">
        <v>82</v>
      </c>
      <c r="B63" s="883"/>
      <c r="C63" s="883"/>
    </row>
    <row r="64" spans="1:3" s="85" customFormat="1" ht="19.5" customHeight="1">
      <c r="A64" s="12">
        <v>1</v>
      </c>
      <c r="B64" s="10" t="s">
        <v>4169</v>
      </c>
      <c r="C64" s="2" t="s">
        <v>6</v>
      </c>
    </row>
    <row r="65" spans="1:3" s="85" customFormat="1" ht="19.5" customHeight="1">
      <c r="A65" s="12">
        <v>2</v>
      </c>
      <c r="B65" s="10" t="s">
        <v>566</v>
      </c>
      <c r="C65" s="2" t="s">
        <v>6</v>
      </c>
    </row>
    <row r="66" spans="1:3" s="85" customFormat="1" ht="19.5" customHeight="1">
      <c r="A66" s="12">
        <v>3</v>
      </c>
      <c r="B66" s="10" t="s">
        <v>516</v>
      </c>
      <c r="C66" s="2" t="s">
        <v>6</v>
      </c>
    </row>
    <row r="67" spans="1:3" s="85" customFormat="1" ht="19.5" customHeight="1">
      <c r="A67" s="12">
        <v>4</v>
      </c>
      <c r="B67" s="10" t="s">
        <v>517</v>
      </c>
      <c r="C67" s="2" t="s">
        <v>6</v>
      </c>
    </row>
    <row r="68" spans="1:3" s="85" customFormat="1" ht="19.5" customHeight="1">
      <c r="A68" s="12">
        <v>5</v>
      </c>
      <c r="B68" s="10" t="s">
        <v>519</v>
      </c>
      <c r="C68" s="2" t="s">
        <v>567</v>
      </c>
    </row>
    <row r="69" spans="1:3" s="85" customFormat="1" ht="19.5" customHeight="1">
      <c r="A69" s="12">
        <v>6</v>
      </c>
      <c r="B69" s="10" t="s">
        <v>568</v>
      </c>
      <c r="C69" s="2" t="s">
        <v>569</v>
      </c>
    </row>
    <row r="70" spans="1:3" s="85" customFormat="1" ht="19.5" customHeight="1">
      <c r="A70" s="12">
        <v>7</v>
      </c>
      <c r="B70" s="10" t="s">
        <v>570</v>
      </c>
      <c r="C70" s="2" t="s">
        <v>571</v>
      </c>
    </row>
    <row r="71" spans="1:3" s="85" customFormat="1" ht="19.5" customHeight="1">
      <c r="A71" s="12">
        <v>8</v>
      </c>
      <c r="B71" s="10" t="s">
        <v>568</v>
      </c>
      <c r="C71" s="2" t="s">
        <v>572</v>
      </c>
    </row>
    <row r="72" spans="1:3" s="85" customFormat="1" ht="19.5" customHeight="1">
      <c r="A72" s="12">
        <v>9</v>
      </c>
      <c r="B72" s="10" t="s">
        <v>573</v>
      </c>
      <c r="C72" s="2" t="s">
        <v>574</v>
      </c>
    </row>
    <row r="73" spans="1:3" s="85" customFormat="1" ht="19.5" customHeight="1">
      <c r="A73" s="12">
        <v>10</v>
      </c>
      <c r="B73" s="10" t="s">
        <v>573</v>
      </c>
      <c r="C73" s="2" t="s">
        <v>575</v>
      </c>
    </row>
    <row r="74" spans="1:3" s="85" customFormat="1" ht="19.5" customHeight="1">
      <c r="A74" s="12">
        <v>11</v>
      </c>
      <c r="B74" s="10" t="s">
        <v>573</v>
      </c>
      <c r="C74" s="2" t="s">
        <v>576</v>
      </c>
    </row>
    <row r="75" spans="1:3" s="85" customFormat="1" ht="19.5" customHeight="1">
      <c r="A75" s="12">
        <v>12</v>
      </c>
      <c r="B75" s="10" t="s">
        <v>573</v>
      </c>
      <c r="C75" s="2" t="s">
        <v>577</v>
      </c>
    </row>
    <row r="76" spans="1:3" s="85" customFormat="1" ht="19.5" customHeight="1">
      <c r="A76" s="12">
        <v>13</v>
      </c>
      <c r="B76" s="10" t="s">
        <v>573</v>
      </c>
      <c r="C76" s="2" t="s">
        <v>577</v>
      </c>
    </row>
    <row r="77" spans="1:3" s="85" customFormat="1" ht="19.5" customHeight="1">
      <c r="A77" s="12">
        <v>14</v>
      </c>
      <c r="B77" s="10" t="s">
        <v>578</v>
      </c>
      <c r="C77" s="2" t="s">
        <v>579</v>
      </c>
    </row>
    <row r="78" spans="1:3" s="85" customFormat="1" ht="19.5" customHeight="1">
      <c r="A78" s="12">
        <v>15</v>
      </c>
      <c r="B78" s="10" t="s">
        <v>580</v>
      </c>
      <c r="C78" s="2" t="s">
        <v>581</v>
      </c>
    </row>
    <row r="79" spans="1:3" s="85" customFormat="1" ht="19.5" customHeight="1">
      <c r="A79" s="12">
        <v>16</v>
      </c>
      <c r="B79" s="10" t="s">
        <v>515</v>
      </c>
      <c r="C79" s="2" t="s">
        <v>1174</v>
      </c>
    </row>
    <row r="80" spans="1:3" s="85" customFormat="1" ht="19.5" customHeight="1">
      <c r="A80" s="12">
        <v>17</v>
      </c>
      <c r="B80" s="10" t="s">
        <v>568</v>
      </c>
      <c r="C80" s="2" t="s">
        <v>820</v>
      </c>
    </row>
    <row r="81" spans="1:3" s="85" customFormat="1" ht="19.5" customHeight="1">
      <c r="A81" s="12">
        <v>18</v>
      </c>
      <c r="B81" s="10" t="s">
        <v>568</v>
      </c>
      <c r="C81" s="2" t="s">
        <v>822</v>
      </c>
    </row>
    <row r="82" spans="1:3" s="85" customFormat="1" ht="19.5" customHeight="1">
      <c r="A82" s="12">
        <v>19</v>
      </c>
      <c r="B82" s="10" t="s">
        <v>582</v>
      </c>
      <c r="C82" s="2" t="s">
        <v>822</v>
      </c>
    </row>
    <row r="83" spans="1:3" s="85" customFormat="1" ht="19.5" customHeight="1">
      <c r="A83" s="12">
        <v>20</v>
      </c>
      <c r="B83" s="10" t="s">
        <v>573</v>
      </c>
      <c r="C83" s="2" t="s">
        <v>583</v>
      </c>
    </row>
    <row r="84" spans="1:3" s="85" customFormat="1" ht="19.5" customHeight="1">
      <c r="A84" s="12">
        <v>21</v>
      </c>
      <c r="B84" s="10" t="s">
        <v>584</v>
      </c>
      <c r="C84" s="2" t="s">
        <v>2318</v>
      </c>
    </row>
    <row r="85" spans="1:3" s="85" customFormat="1" ht="19.5" customHeight="1">
      <c r="A85" s="12">
        <v>22</v>
      </c>
      <c r="B85" s="10" t="s">
        <v>584</v>
      </c>
      <c r="C85" s="2" t="s">
        <v>2318</v>
      </c>
    </row>
    <row r="86" spans="1:3" s="85" customFormat="1" ht="19.5" customHeight="1">
      <c r="A86" s="12">
        <v>23</v>
      </c>
      <c r="B86" s="10" t="s">
        <v>518</v>
      </c>
      <c r="C86" s="2" t="s">
        <v>2318</v>
      </c>
    </row>
    <row r="87" spans="1:3" s="85" customFormat="1" ht="19.5" customHeight="1">
      <c r="A87" s="12">
        <v>24</v>
      </c>
      <c r="B87" s="10" t="s">
        <v>519</v>
      </c>
      <c r="C87" s="2" t="s">
        <v>520</v>
      </c>
    </row>
    <row r="88" spans="1:3" s="85" customFormat="1" ht="19.5" customHeight="1">
      <c r="A88" s="12">
        <v>25</v>
      </c>
      <c r="B88" s="10" t="s">
        <v>519</v>
      </c>
      <c r="C88" s="2" t="s">
        <v>2318</v>
      </c>
    </row>
    <row r="89" spans="1:3" s="85" customFormat="1" ht="19.5" customHeight="1">
      <c r="A89" s="12">
        <v>26</v>
      </c>
      <c r="B89" s="10" t="s">
        <v>585</v>
      </c>
      <c r="C89" s="2" t="s">
        <v>586</v>
      </c>
    </row>
    <row r="90" spans="1:3" s="85" customFormat="1" ht="19.5" customHeight="1">
      <c r="A90" s="12">
        <v>27</v>
      </c>
      <c r="B90" s="10" t="s">
        <v>587</v>
      </c>
      <c r="C90" s="2" t="s">
        <v>586</v>
      </c>
    </row>
    <row r="91" spans="1:3" s="85" customFormat="1" ht="19.5" customHeight="1">
      <c r="A91" s="12">
        <v>28</v>
      </c>
      <c r="B91" s="10" t="s">
        <v>588</v>
      </c>
      <c r="C91" s="2" t="s">
        <v>586</v>
      </c>
    </row>
    <row r="92" spans="1:3" s="85" customFormat="1" ht="19.5" customHeight="1">
      <c r="A92" s="12">
        <v>29</v>
      </c>
      <c r="B92" s="10" t="s">
        <v>4170</v>
      </c>
      <c r="C92" s="2" t="s">
        <v>586</v>
      </c>
    </row>
    <row r="93" spans="1:3" s="85" customFormat="1" ht="19.5" customHeight="1">
      <c r="A93" s="12">
        <v>30</v>
      </c>
      <c r="B93" s="10" t="s">
        <v>589</v>
      </c>
      <c r="C93" s="2" t="s">
        <v>2316</v>
      </c>
    </row>
    <row r="94" spans="1:3" s="85" customFormat="1" ht="19.5" customHeight="1">
      <c r="A94" s="12">
        <v>31</v>
      </c>
      <c r="B94" s="10" t="s">
        <v>589</v>
      </c>
      <c r="C94" s="2" t="s">
        <v>2316</v>
      </c>
    </row>
    <row r="95" spans="1:3" s="85" customFormat="1" ht="19.5" customHeight="1">
      <c r="A95" s="12">
        <v>32</v>
      </c>
      <c r="B95" s="10" t="s">
        <v>589</v>
      </c>
      <c r="C95" s="2" t="s">
        <v>590</v>
      </c>
    </row>
    <row r="96" spans="1:3" s="85" customFormat="1" ht="19.5" customHeight="1">
      <c r="A96" s="12">
        <v>33</v>
      </c>
      <c r="B96" s="10" t="s">
        <v>519</v>
      </c>
      <c r="C96" s="2" t="s">
        <v>590</v>
      </c>
    </row>
    <row r="97" spans="1:3" s="85" customFormat="1" ht="19.5" customHeight="1">
      <c r="A97" s="12">
        <v>34</v>
      </c>
      <c r="B97" s="10" t="s">
        <v>519</v>
      </c>
      <c r="C97" s="2" t="s">
        <v>591</v>
      </c>
    </row>
    <row r="98" spans="1:3" s="85" customFormat="1" ht="19.5" customHeight="1">
      <c r="A98" s="12">
        <v>35</v>
      </c>
      <c r="B98" s="10" t="s">
        <v>519</v>
      </c>
      <c r="C98" s="2" t="s">
        <v>592</v>
      </c>
    </row>
    <row r="99" spans="1:3" s="85" customFormat="1" ht="19.5" customHeight="1">
      <c r="A99" s="12">
        <v>36</v>
      </c>
      <c r="B99" s="10" t="s">
        <v>589</v>
      </c>
      <c r="C99" s="2" t="s">
        <v>592</v>
      </c>
    </row>
    <row r="100" spans="1:3" s="85" customFormat="1" ht="19.5" customHeight="1">
      <c r="A100" s="12">
        <v>37</v>
      </c>
      <c r="B100" s="10" t="s">
        <v>593</v>
      </c>
      <c r="C100" s="2" t="s">
        <v>594</v>
      </c>
    </row>
    <row r="101" spans="1:3" s="85" customFormat="1" ht="19.5" customHeight="1">
      <c r="A101" s="12">
        <v>38</v>
      </c>
      <c r="B101" s="10" t="s">
        <v>3161</v>
      </c>
      <c r="C101" s="2" t="s">
        <v>594</v>
      </c>
    </row>
    <row r="102" spans="1:3" s="85" customFormat="1" ht="19.5" customHeight="1">
      <c r="A102" s="12">
        <v>39</v>
      </c>
      <c r="B102" s="10" t="s">
        <v>595</v>
      </c>
      <c r="C102" s="2" t="s">
        <v>594</v>
      </c>
    </row>
    <row r="103" spans="1:3" s="85" customFormat="1" ht="19.5" customHeight="1">
      <c r="A103" s="12">
        <v>40</v>
      </c>
      <c r="B103" s="10" t="s">
        <v>596</v>
      </c>
      <c r="C103" s="2" t="s">
        <v>2633</v>
      </c>
    </row>
    <row r="104" spans="1:3" s="85" customFormat="1" ht="19.5" customHeight="1">
      <c r="A104" s="12">
        <v>41</v>
      </c>
      <c r="B104" s="10" t="s">
        <v>596</v>
      </c>
      <c r="C104" s="2" t="s">
        <v>821</v>
      </c>
    </row>
    <row r="105" spans="1:3" s="85" customFormat="1" ht="19.5" customHeight="1">
      <c r="A105" s="12">
        <v>42</v>
      </c>
      <c r="B105" s="10" t="s">
        <v>4170</v>
      </c>
      <c r="C105" s="2" t="s">
        <v>3396</v>
      </c>
    </row>
    <row r="106" spans="1:3" s="85" customFormat="1" ht="19.5" customHeight="1">
      <c r="A106" s="12">
        <v>43</v>
      </c>
      <c r="B106" s="10" t="s">
        <v>3404</v>
      </c>
      <c r="C106" s="2" t="s">
        <v>3396</v>
      </c>
    </row>
    <row r="107" spans="1:3" s="85" customFormat="1" ht="19.5" customHeight="1">
      <c r="A107" s="12">
        <v>44</v>
      </c>
      <c r="B107" s="10" t="s">
        <v>3405</v>
      </c>
      <c r="C107" s="2" t="s">
        <v>3396</v>
      </c>
    </row>
    <row r="108" spans="1:3" s="85" customFormat="1" ht="19.5" customHeight="1">
      <c r="A108" s="12">
        <v>45</v>
      </c>
      <c r="B108" s="10" t="s">
        <v>3406</v>
      </c>
      <c r="C108" s="2" t="s">
        <v>3396</v>
      </c>
    </row>
    <row r="109" spans="1:3" s="85" customFormat="1" ht="19.5" customHeight="1">
      <c r="A109" s="12">
        <v>46</v>
      </c>
      <c r="B109" s="10" t="s">
        <v>573</v>
      </c>
      <c r="C109" s="2" t="s">
        <v>3396</v>
      </c>
    </row>
    <row r="110" spans="1:3" s="85" customFormat="1" ht="19.5" customHeight="1">
      <c r="A110" s="12">
        <v>47</v>
      </c>
      <c r="B110" s="10" t="s">
        <v>3927</v>
      </c>
      <c r="C110" s="2" t="s">
        <v>3930</v>
      </c>
    </row>
    <row r="111" spans="1:3" s="85" customFormat="1" ht="19.5" customHeight="1">
      <c r="A111" s="12">
        <v>48</v>
      </c>
      <c r="B111" s="10" t="s">
        <v>3928</v>
      </c>
      <c r="C111" s="2" t="s">
        <v>586</v>
      </c>
    </row>
    <row r="112" spans="1:3" s="85" customFormat="1" ht="19.5" customHeight="1">
      <c r="A112" s="12">
        <v>49</v>
      </c>
      <c r="B112" s="10" t="s">
        <v>3929</v>
      </c>
      <c r="C112" s="2" t="s">
        <v>3931</v>
      </c>
    </row>
    <row r="113" spans="1:3" s="85" customFormat="1" ht="19.5" customHeight="1">
      <c r="A113" s="12">
        <v>50</v>
      </c>
      <c r="B113" s="10" t="s">
        <v>4171</v>
      </c>
      <c r="C113" s="2" t="s">
        <v>2316</v>
      </c>
    </row>
    <row r="114" spans="1:3" s="85" customFormat="1" ht="19.5" customHeight="1">
      <c r="A114" s="12">
        <v>51</v>
      </c>
      <c r="B114" s="10" t="s">
        <v>4172</v>
      </c>
      <c r="C114" s="2" t="s">
        <v>591</v>
      </c>
    </row>
    <row r="115" spans="1:3" s="85" customFormat="1" ht="19.5" customHeight="1">
      <c r="A115" s="12">
        <v>52</v>
      </c>
      <c r="B115" s="10" t="s">
        <v>4173</v>
      </c>
      <c r="C115" s="2" t="s">
        <v>4174</v>
      </c>
    </row>
    <row r="116" spans="1:3" s="85" customFormat="1" ht="19.5" customHeight="1">
      <c r="A116" s="12">
        <v>53</v>
      </c>
      <c r="B116" s="10" t="s">
        <v>4175</v>
      </c>
      <c r="C116" s="2" t="s">
        <v>1174</v>
      </c>
    </row>
    <row r="117" spans="1:3" ht="12.75">
      <c r="A117" s="883" t="s">
        <v>83</v>
      </c>
      <c r="B117" s="883"/>
      <c r="C117" s="883"/>
    </row>
    <row r="118" spans="1:3" s="85" customFormat="1" ht="12.75">
      <c r="A118" s="891">
        <v>1</v>
      </c>
      <c r="B118" s="886" t="s">
        <v>469</v>
      </c>
      <c r="C118" s="143" t="s">
        <v>2093</v>
      </c>
    </row>
    <row r="119" spans="1:3" s="85" customFormat="1" ht="12.75">
      <c r="A119" s="892"/>
      <c r="B119" s="887"/>
      <c r="C119" s="143" t="s">
        <v>2082</v>
      </c>
    </row>
    <row r="120" spans="1:3" s="85" customFormat="1" ht="28.5" customHeight="1">
      <c r="A120" s="891">
        <v>2</v>
      </c>
      <c r="B120" s="886" t="s">
        <v>470</v>
      </c>
      <c r="C120" s="143" t="s">
        <v>2094</v>
      </c>
    </row>
    <row r="121" spans="1:3" s="85" customFormat="1" ht="18" customHeight="1">
      <c r="A121" s="892"/>
      <c r="B121" s="887"/>
      <c r="C121" s="144" t="s">
        <v>2095</v>
      </c>
    </row>
    <row r="122" spans="1:3" ht="12.75">
      <c r="A122" s="883" t="s">
        <v>84</v>
      </c>
      <c r="B122" s="883"/>
      <c r="C122" s="883"/>
    </row>
    <row r="123" spans="1:3" s="85" customFormat="1" ht="12.75">
      <c r="A123" s="767">
        <v>1</v>
      </c>
      <c r="B123" s="895" t="s">
        <v>471</v>
      </c>
      <c r="C123" s="156" t="s">
        <v>2099</v>
      </c>
    </row>
    <row r="124" spans="1:3" s="85" customFormat="1" ht="12.75">
      <c r="A124" s="767"/>
      <c r="B124" s="896"/>
      <c r="C124" s="156" t="s">
        <v>2100</v>
      </c>
    </row>
    <row r="125" spans="1:3" s="85" customFormat="1" ht="12.75">
      <c r="A125" s="767"/>
      <c r="B125" s="896"/>
      <c r="C125" s="156" t="s">
        <v>2101</v>
      </c>
    </row>
    <row r="126" spans="1:3" s="85" customFormat="1" ht="12.75">
      <c r="A126" s="767"/>
      <c r="B126" s="896"/>
      <c r="C126" s="156" t="s">
        <v>2102</v>
      </c>
    </row>
    <row r="127" spans="1:3" s="85" customFormat="1" ht="12.75">
      <c r="A127" s="767"/>
      <c r="B127" s="896"/>
      <c r="C127" s="156" t="s">
        <v>2103</v>
      </c>
    </row>
    <row r="128" spans="1:3" s="85" customFormat="1" ht="12.75">
      <c r="A128" s="767"/>
      <c r="B128" s="896"/>
      <c r="C128" s="156" t="s">
        <v>2104</v>
      </c>
    </row>
    <row r="129" spans="1:3" s="85" customFormat="1" ht="12.75">
      <c r="A129" s="767"/>
      <c r="B129" s="896"/>
      <c r="C129" s="156" t="s">
        <v>2105</v>
      </c>
    </row>
    <row r="130" spans="1:3" s="85" customFormat="1" ht="15.75" customHeight="1">
      <c r="A130" s="767"/>
      <c r="B130" s="897"/>
      <c r="C130" s="156" t="s">
        <v>221</v>
      </c>
    </row>
    <row r="131" spans="1:3" s="85" customFormat="1" ht="17.25" customHeight="1">
      <c r="A131" s="767">
        <v>2</v>
      </c>
      <c r="B131" s="894" t="s">
        <v>4282</v>
      </c>
      <c r="C131" s="156" t="s">
        <v>4283</v>
      </c>
    </row>
    <row r="132" spans="1:3" s="85" customFormat="1" ht="12.75">
      <c r="A132" s="767"/>
      <c r="B132" s="894"/>
      <c r="C132" s="156" t="s">
        <v>4284</v>
      </c>
    </row>
    <row r="133" spans="1:3" s="85" customFormat="1" ht="12.75">
      <c r="A133" s="767"/>
      <c r="B133" s="894"/>
      <c r="C133" s="156" t="s">
        <v>4285</v>
      </c>
    </row>
    <row r="134" spans="1:3" ht="12.75">
      <c r="A134" s="888" t="s">
        <v>85</v>
      </c>
      <c r="B134" s="889"/>
      <c r="C134" s="890"/>
    </row>
    <row r="135" spans="1:3" s="85" customFormat="1" ht="25.5">
      <c r="A135" s="93">
        <v>1</v>
      </c>
      <c r="B135" s="1" t="s">
        <v>50</v>
      </c>
      <c r="C135" s="91" t="s">
        <v>225</v>
      </c>
    </row>
    <row r="136" spans="1:3" s="85" customFormat="1" ht="25.5">
      <c r="A136" s="93">
        <v>2</v>
      </c>
      <c r="B136" s="1" t="s">
        <v>1936</v>
      </c>
      <c r="C136" s="91" t="s">
        <v>1935</v>
      </c>
    </row>
    <row r="137" spans="1:3" s="85" customFormat="1" ht="38.25">
      <c r="A137" s="93">
        <v>3</v>
      </c>
      <c r="B137" s="1" t="s">
        <v>625</v>
      </c>
      <c r="C137" s="91" t="s">
        <v>624</v>
      </c>
    </row>
    <row r="138" spans="1:3" s="85" customFormat="1" ht="25.5">
      <c r="A138" s="93">
        <v>4</v>
      </c>
      <c r="B138" s="1" t="s">
        <v>627</v>
      </c>
      <c r="C138" s="91" t="s">
        <v>626</v>
      </c>
    </row>
    <row r="139" spans="1:3" s="85" customFormat="1" ht="25.5">
      <c r="A139" s="93">
        <v>5</v>
      </c>
      <c r="B139" s="1" t="s">
        <v>629</v>
      </c>
      <c r="C139" s="91" t="s">
        <v>628</v>
      </c>
    </row>
    <row r="140" spans="1:3" s="85" customFormat="1" ht="25.5">
      <c r="A140" s="93">
        <v>6</v>
      </c>
      <c r="B140" s="1" t="s">
        <v>232</v>
      </c>
      <c r="C140" s="91" t="s">
        <v>231</v>
      </c>
    </row>
    <row r="141" spans="1:3" s="85" customFormat="1" ht="25.5">
      <c r="A141" s="93">
        <v>7</v>
      </c>
      <c r="B141" s="1" t="s">
        <v>2666</v>
      </c>
      <c r="C141" s="91" t="s">
        <v>2267</v>
      </c>
    </row>
    <row r="142" spans="1:3" s="85" customFormat="1" ht="25.5">
      <c r="A142" s="93">
        <v>8</v>
      </c>
      <c r="B142" s="94" t="s">
        <v>2667</v>
      </c>
      <c r="C142" s="91" t="s">
        <v>630</v>
      </c>
    </row>
    <row r="143" spans="1:3" s="85" customFormat="1" ht="25.5">
      <c r="A143" s="93">
        <v>9</v>
      </c>
      <c r="B143" s="1" t="s">
        <v>2668</v>
      </c>
      <c r="C143" s="91" t="s">
        <v>2669</v>
      </c>
    </row>
    <row r="144" spans="1:3" s="85" customFormat="1" ht="25.5">
      <c r="A144" s="93">
        <v>10</v>
      </c>
      <c r="B144" s="1" t="s">
        <v>228</v>
      </c>
      <c r="C144" s="91" t="s">
        <v>227</v>
      </c>
    </row>
    <row r="145" spans="1:3" s="85" customFormat="1" ht="25.5">
      <c r="A145" s="93">
        <v>11</v>
      </c>
      <c r="B145" s="1" t="s">
        <v>230</v>
      </c>
      <c r="C145" s="91" t="s">
        <v>229</v>
      </c>
    </row>
    <row r="146" spans="1:3" s="85" customFormat="1" ht="25.5">
      <c r="A146" s="93">
        <v>12</v>
      </c>
      <c r="B146" s="1" t="s">
        <v>2670</v>
      </c>
      <c r="C146" s="91" t="s">
        <v>2669</v>
      </c>
    </row>
    <row r="147" spans="1:3" s="85" customFormat="1" ht="12.75">
      <c r="A147" s="93">
        <v>13</v>
      </c>
      <c r="B147" s="1" t="s">
        <v>2671</v>
      </c>
      <c r="C147" s="91" t="s">
        <v>2672</v>
      </c>
    </row>
    <row r="148" spans="1:3" s="85" customFormat="1" ht="25.5">
      <c r="A148" s="93">
        <v>14</v>
      </c>
      <c r="B148" s="1" t="s">
        <v>1934</v>
      </c>
      <c r="C148" s="91" t="s">
        <v>2673</v>
      </c>
    </row>
    <row r="149" spans="1:3" s="85" customFormat="1" ht="12.75">
      <c r="A149" s="93">
        <v>15</v>
      </c>
      <c r="B149" s="1" t="s">
        <v>2674</v>
      </c>
      <c r="C149" s="91" t="s">
        <v>2672</v>
      </c>
    </row>
    <row r="150" spans="1:3" s="85" customFormat="1" ht="12.75">
      <c r="A150" s="93">
        <v>16</v>
      </c>
      <c r="B150" s="1" t="s">
        <v>2675</v>
      </c>
      <c r="C150" s="91" t="s">
        <v>2672</v>
      </c>
    </row>
    <row r="151" spans="1:3" ht="12.75">
      <c r="A151" s="888" t="s">
        <v>86</v>
      </c>
      <c r="B151" s="889"/>
      <c r="C151" s="890"/>
    </row>
    <row r="152" spans="1:3" s="85" customFormat="1" ht="12.75">
      <c r="A152" s="159">
        <v>1</v>
      </c>
      <c r="B152" s="160" t="s">
        <v>3252</v>
      </c>
      <c r="C152" s="156" t="s">
        <v>3253</v>
      </c>
    </row>
    <row r="153" spans="1:3" s="85" customFormat="1" ht="25.5">
      <c r="A153" s="159">
        <v>2</v>
      </c>
      <c r="B153" s="160" t="s">
        <v>3254</v>
      </c>
      <c r="C153" s="156" t="s">
        <v>3255</v>
      </c>
    </row>
    <row r="154" spans="1:3" s="85" customFormat="1" ht="372.75" customHeight="1">
      <c r="A154" s="768">
        <v>3</v>
      </c>
      <c r="B154" s="884" t="s">
        <v>4085</v>
      </c>
      <c r="C154" s="728" t="s">
        <v>3256</v>
      </c>
    </row>
    <row r="155" spans="1:3" s="85" customFormat="1" ht="272.25" customHeight="1">
      <c r="A155" s="893"/>
      <c r="B155" s="885"/>
      <c r="C155" s="730"/>
    </row>
    <row r="156" spans="1:3" ht="12.75">
      <c r="A156" s="883" t="s">
        <v>87</v>
      </c>
      <c r="B156" s="883"/>
      <c r="C156" s="883"/>
    </row>
    <row r="157" spans="1:3" s="85" customFormat="1" ht="25.5">
      <c r="A157" s="12">
        <v>1</v>
      </c>
      <c r="B157" s="86" t="s">
        <v>50</v>
      </c>
      <c r="C157" s="2" t="s">
        <v>225</v>
      </c>
    </row>
    <row r="158" spans="1:3" s="85" customFormat="1" ht="25.5">
      <c r="A158" s="12">
        <v>2</v>
      </c>
      <c r="B158" s="86" t="s">
        <v>1936</v>
      </c>
      <c r="C158" s="2" t="s">
        <v>1935</v>
      </c>
    </row>
    <row r="159" spans="1:3" s="85" customFormat="1" ht="38.25">
      <c r="A159" s="12">
        <v>3</v>
      </c>
      <c r="B159" s="86" t="s">
        <v>625</v>
      </c>
      <c r="C159" s="2" t="s">
        <v>624</v>
      </c>
    </row>
    <row r="160" spans="1:3" s="85" customFormat="1" ht="25.5">
      <c r="A160" s="12">
        <v>4</v>
      </c>
      <c r="B160" s="86" t="s">
        <v>627</v>
      </c>
      <c r="C160" s="2" t="s">
        <v>626</v>
      </c>
    </row>
    <row r="161" spans="1:3" s="85" customFormat="1" ht="25.5">
      <c r="A161" s="12">
        <v>5</v>
      </c>
      <c r="B161" s="86" t="s">
        <v>629</v>
      </c>
      <c r="C161" s="2" t="s">
        <v>628</v>
      </c>
    </row>
    <row r="162" spans="1:3" s="85" customFormat="1" ht="25.5">
      <c r="A162" s="12">
        <v>6</v>
      </c>
      <c r="B162" s="86" t="s">
        <v>232</v>
      </c>
      <c r="C162" s="2" t="s">
        <v>231</v>
      </c>
    </row>
    <row r="163" spans="1:3" s="85" customFormat="1" ht="30" customHeight="1">
      <c r="A163" s="12">
        <v>7</v>
      </c>
      <c r="B163" s="86" t="s">
        <v>2666</v>
      </c>
      <c r="C163" s="2" t="s">
        <v>2267</v>
      </c>
    </row>
    <row r="164" spans="1:3" s="85" customFormat="1" ht="25.5">
      <c r="A164" s="12">
        <v>8</v>
      </c>
      <c r="B164" s="10" t="s">
        <v>2667</v>
      </c>
      <c r="C164" s="2" t="s">
        <v>630</v>
      </c>
    </row>
    <row r="165" spans="1:3" s="85" customFormat="1" ht="25.5">
      <c r="A165" s="12">
        <v>9</v>
      </c>
      <c r="B165" s="86" t="s">
        <v>2668</v>
      </c>
      <c r="C165" s="2" t="s">
        <v>2669</v>
      </c>
    </row>
    <row r="166" spans="1:3" s="85" customFormat="1" ht="25.5">
      <c r="A166" s="12">
        <v>10</v>
      </c>
      <c r="B166" s="86" t="s">
        <v>228</v>
      </c>
      <c r="C166" s="2" t="s">
        <v>227</v>
      </c>
    </row>
    <row r="167" spans="1:3" s="85" customFormat="1" ht="25.5">
      <c r="A167" s="12">
        <v>11</v>
      </c>
      <c r="B167" s="86" t="s">
        <v>230</v>
      </c>
      <c r="C167" s="2" t="s">
        <v>229</v>
      </c>
    </row>
    <row r="168" spans="1:3" s="85" customFormat="1" ht="25.5">
      <c r="A168" s="12">
        <v>12</v>
      </c>
      <c r="B168" s="86" t="s">
        <v>2670</v>
      </c>
      <c r="C168" s="2" t="s">
        <v>2669</v>
      </c>
    </row>
    <row r="169" spans="1:3" s="85" customFormat="1" ht="12.75">
      <c r="A169" s="12">
        <v>13</v>
      </c>
      <c r="B169" s="86" t="s">
        <v>2671</v>
      </c>
      <c r="C169" s="2" t="s">
        <v>2672</v>
      </c>
    </row>
    <row r="170" spans="1:3" s="85" customFormat="1" ht="25.5">
      <c r="A170" s="12">
        <v>14</v>
      </c>
      <c r="B170" s="86" t="s">
        <v>1934</v>
      </c>
      <c r="C170" s="2" t="s">
        <v>2673</v>
      </c>
    </row>
    <row r="171" spans="1:3" s="85" customFormat="1" ht="12.75">
      <c r="A171" s="12">
        <v>15</v>
      </c>
      <c r="B171" s="86" t="s">
        <v>2674</v>
      </c>
      <c r="C171" s="2" t="s">
        <v>2672</v>
      </c>
    </row>
    <row r="172" spans="1:3" s="85" customFormat="1" ht="12.75">
      <c r="A172" s="12">
        <v>16</v>
      </c>
      <c r="B172" s="86" t="s">
        <v>2675</v>
      </c>
      <c r="C172" s="2" t="s">
        <v>2672</v>
      </c>
    </row>
    <row r="173" spans="1:3" ht="12.75">
      <c r="A173" s="883" t="s">
        <v>3228</v>
      </c>
      <c r="B173" s="883"/>
      <c r="C173" s="883"/>
    </row>
    <row r="174" spans="1:3" s="85" customFormat="1" ht="51.75" customHeight="1">
      <c r="A174" s="2">
        <v>1</v>
      </c>
      <c r="B174" s="10" t="s">
        <v>3229</v>
      </c>
      <c r="C174" s="2" t="s">
        <v>44</v>
      </c>
    </row>
    <row r="175" spans="1:3" s="85" customFormat="1" ht="28.5" customHeight="1">
      <c r="A175" s="133">
        <v>2</v>
      </c>
      <c r="B175" s="10" t="s">
        <v>3230</v>
      </c>
      <c r="C175" s="133" t="s">
        <v>41</v>
      </c>
    </row>
    <row r="176" spans="1:3" s="85" customFormat="1" ht="51" customHeight="1">
      <c r="A176" s="133">
        <v>3</v>
      </c>
      <c r="B176" s="10" t="s">
        <v>3236</v>
      </c>
      <c r="C176" s="133" t="s">
        <v>42</v>
      </c>
    </row>
    <row r="177" spans="1:3" s="85" customFormat="1" ht="28.5" customHeight="1">
      <c r="A177" s="133">
        <v>4</v>
      </c>
      <c r="B177" s="10" t="s">
        <v>3231</v>
      </c>
      <c r="C177" s="133" t="s">
        <v>43</v>
      </c>
    </row>
    <row r="178" spans="1:3" s="85" customFormat="1" ht="68.25" customHeight="1">
      <c r="A178" s="133">
        <v>5</v>
      </c>
      <c r="B178" s="466" t="s">
        <v>3945</v>
      </c>
      <c r="C178" s="466" t="s">
        <v>3946</v>
      </c>
    </row>
    <row r="179" spans="1:3" ht="12.75">
      <c r="A179" s="278">
        <v>18</v>
      </c>
      <c r="B179" s="276" t="s">
        <v>2869</v>
      </c>
      <c r="C179" s="277"/>
    </row>
    <row r="180" spans="1:3" ht="12.75">
      <c r="A180" s="279">
        <v>1</v>
      </c>
      <c r="B180" s="280" t="s">
        <v>3203</v>
      </c>
      <c r="C180" s="281" t="s">
        <v>3214</v>
      </c>
    </row>
    <row r="181" spans="1:3" ht="12.75">
      <c r="A181" s="279">
        <v>2</v>
      </c>
      <c r="B181" s="280" t="s">
        <v>3204</v>
      </c>
      <c r="C181" s="281" t="s">
        <v>3215</v>
      </c>
    </row>
    <row r="182" spans="1:3" ht="12.75">
      <c r="A182" s="279">
        <v>3</v>
      </c>
      <c r="B182" s="280" t="s">
        <v>3205</v>
      </c>
      <c r="C182" s="281" t="s">
        <v>3216</v>
      </c>
    </row>
    <row r="183" spans="1:3" ht="12.75">
      <c r="A183" s="279">
        <v>4</v>
      </c>
      <c r="B183" s="280" t="s">
        <v>3205</v>
      </c>
      <c r="C183" s="281" t="s">
        <v>3217</v>
      </c>
    </row>
    <row r="184" spans="1:3" ht="12.75">
      <c r="A184" s="279">
        <v>5</v>
      </c>
      <c r="B184" s="280" t="s">
        <v>3206</v>
      </c>
      <c r="C184" s="281" t="s">
        <v>3218</v>
      </c>
    </row>
    <row r="185" spans="1:3" ht="12.75">
      <c r="A185" s="279">
        <v>6</v>
      </c>
      <c r="B185" s="280" t="s">
        <v>3207</v>
      </c>
      <c r="C185" s="281" t="s">
        <v>3219</v>
      </c>
    </row>
    <row r="186" spans="1:3" ht="12.75">
      <c r="A186" s="279">
        <v>7</v>
      </c>
      <c r="B186" s="280" t="s">
        <v>3210</v>
      </c>
      <c r="C186" s="281"/>
    </row>
    <row r="187" spans="1:3" ht="12.75">
      <c r="A187" s="279">
        <v>8</v>
      </c>
      <c r="B187" s="280" t="s">
        <v>3211</v>
      </c>
      <c r="C187" s="281"/>
    </row>
    <row r="188" spans="1:3" ht="12.75">
      <c r="A188" s="279">
        <v>9</v>
      </c>
      <c r="B188" s="280" t="s">
        <v>3213</v>
      </c>
      <c r="C188" s="281"/>
    </row>
    <row r="189" spans="1:3" ht="12.75">
      <c r="A189" s="279">
        <v>10</v>
      </c>
      <c r="B189" s="280" t="s">
        <v>3212</v>
      </c>
      <c r="C189" s="281" t="s">
        <v>3220</v>
      </c>
    </row>
    <row r="190" spans="1:3" ht="12.75">
      <c r="A190" s="279">
        <v>11</v>
      </c>
      <c r="B190" s="280" t="s">
        <v>3209</v>
      </c>
      <c r="C190" s="281" t="s">
        <v>3220</v>
      </c>
    </row>
    <row r="191" spans="1:3" ht="12.75">
      <c r="A191" s="279">
        <v>12</v>
      </c>
      <c r="B191" s="280" t="s">
        <v>3208</v>
      </c>
      <c r="C191" s="281"/>
    </row>
    <row r="192" spans="1:3" ht="12.75">
      <c r="A192" s="34">
        <v>13</v>
      </c>
      <c r="B192" s="147" t="s">
        <v>3221</v>
      </c>
      <c r="C192" s="281"/>
    </row>
    <row r="193" spans="1:3" ht="12.75">
      <c r="A193" s="34">
        <v>14</v>
      </c>
      <c r="B193" s="147" t="s">
        <v>3222</v>
      </c>
      <c r="C193" s="281"/>
    </row>
    <row r="194" spans="1:3" ht="12.75">
      <c r="A194" s="407">
        <v>19</v>
      </c>
      <c r="B194" s="276" t="s">
        <v>3524</v>
      </c>
      <c r="C194" s="277"/>
    </row>
    <row r="195" spans="1:3" ht="12.75">
      <c r="A195" s="408">
        <v>1</v>
      </c>
      <c r="B195" s="280" t="s">
        <v>3521</v>
      </c>
      <c r="C195" s="281"/>
    </row>
    <row r="196" spans="1:3" ht="12.75">
      <c r="A196" s="34">
        <v>2</v>
      </c>
      <c r="B196" s="280" t="s">
        <v>4317</v>
      </c>
      <c r="C196" s="281"/>
    </row>
  </sheetData>
  <sheetProtection/>
  <mergeCells count="32">
    <mergeCell ref="A3:C3"/>
    <mergeCell ref="A15:C15"/>
    <mergeCell ref="A21:C21"/>
    <mergeCell ref="A35:C35"/>
    <mergeCell ref="A19:C19"/>
    <mergeCell ref="A8:C8"/>
    <mergeCell ref="A13:C13"/>
    <mergeCell ref="A6:C6"/>
    <mergeCell ref="A11:C11"/>
    <mergeCell ref="A63:C63"/>
    <mergeCell ref="A55:C55"/>
    <mergeCell ref="A61:C61"/>
    <mergeCell ref="B118:B119"/>
    <mergeCell ref="A123:A130"/>
    <mergeCell ref="B123:B130"/>
    <mergeCell ref="A45:C45"/>
    <mergeCell ref="A122:C122"/>
    <mergeCell ref="A53:C53"/>
    <mergeCell ref="A117:C117"/>
    <mergeCell ref="A118:A119"/>
    <mergeCell ref="A154:A155"/>
    <mergeCell ref="A120:A121"/>
    <mergeCell ref="B131:B133"/>
    <mergeCell ref="A151:C151"/>
    <mergeCell ref="A51:C51"/>
    <mergeCell ref="A173:C173"/>
    <mergeCell ref="A156:C156"/>
    <mergeCell ref="B154:B155"/>
    <mergeCell ref="C154:C155"/>
    <mergeCell ref="A131:A133"/>
    <mergeCell ref="B120:B121"/>
    <mergeCell ref="A134:C134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62" r:id="rId1"/>
  <rowBreaks count="3" manualBreakCount="3">
    <brk id="62" max="2" man="1"/>
    <brk id="121" max="2" man="1"/>
    <brk id="15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dgawlik</cp:lastModifiedBy>
  <cp:lastPrinted>2017-11-03T06:59:56Z</cp:lastPrinted>
  <dcterms:created xsi:type="dcterms:W3CDTF">2004-04-21T13:58:08Z</dcterms:created>
  <dcterms:modified xsi:type="dcterms:W3CDTF">2018-02-06T13:30:57Z</dcterms:modified>
  <cp:category/>
  <cp:version/>
  <cp:contentType/>
  <cp:contentStatus/>
</cp:coreProperties>
</file>