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Arkusz1" sheetId="1" r:id="rId1"/>
  </sheets>
  <definedNames>
    <definedName name="_xlnm.Print_Area" localSheetId="0">Arkusz1!$A$1:$G$963</definedName>
  </definedNames>
  <calcPr calcId="145621"/>
</workbook>
</file>

<file path=xl/calcChain.xml><?xml version="1.0" encoding="utf-8"?>
<calcChain xmlns="http://schemas.openxmlformats.org/spreadsheetml/2006/main">
  <c r="G921" i="1" l="1"/>
  <c r="G946" i="1" l="1"/>
  <c r="G947" i="1"/>
  <c r="G948" i="1"/>
  <c r="G949" i="1"/>
  <c r="G950" i="1"/>
  <c r="G951" i="1"/>
  <c r="G952" i="1"/>
  <c r="G953" i="1"/>
  <c r="G954" i="1"/>
  <c r="G955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20" i="1"/>
  <c r="G910" i="1"/>
  <c r="G911" i="1"/>
  <c r="G912" i="1"/>
  <c r="G913" i="1"/>
  <c r="G914" i="1"/>
  <c r="G915" i="1"/>
  <c r="G916" i="1"/>
  <c r="G917" i="1"/>
  <c r="G901" i="1"/>
  <c r="G902" i="1"/>
  <c r="G903" i="1"/>
  <c r="G904" i="1"/>
  <c r="G905" i="1"/>
  <c r="G906" i="1"/>
  <c r="G907" i="1"/>
  <c r="G885" i="1"/>
  <c r="G886" i="1"/>
  <c r="G887" i="1"/>
  <c r="G888" i="1"/>
  <c r="G889" i="1"/>
  <c r="G890" i="1"/>
  <c r="G891" i="1"/>
  <c r="G892" i="1"/>
  <c r="G893" i="1"/>
  <c r="G894" i="1"/>
  <c r="G872" i="1"/>
  <c r="G873" i="1"/>
  <c r="G874" i="1"/>
  <c r="G875" i="1"/>
  <c r="G876" i="1"/>
  <c r="G877" i="1"/>
  <c r="G878" i="1"/>
  <c r="G879" i="1"/>
  <c r="G880" i="1"/>
  <c r="G881" i="1"/>
  <c r="G882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25" i="1"/>
  <c r="G826" i="1"/>
  <c r="G824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00" i="1"/>
  <c r="G801" i="1"/>
  <c r="G802" i="1"/>
  <c r="G803" i="1"/>
  <c r="G804" i="1"/>
  <c r="G805" i="1"/>
  <c r="G806" i="1"/>
  <c r="G807" i="1"/>
  <c r="G792" i="1"/>
  <c r="G793" i="1"/>
  <c r="G794" i="1"/>
  <c r="G795" i="1"/>
  <c r="G787" i="1"/>
  <c r="G788" i="1"/>
  <c r="G777" i="1"/>
  <c r="G778" i="1"/>
  <c r="G779" i="1"/>
  <c r="G780" i="1"/>
  <c r="G781" i="1"/>
  <c r="G782" i="1"/>
  <c r="G764" i="1"/>
  <c r="G765" i="1"/>
  <c r="G766" i="1"/>
  <c r="G767" i="1"/>
  <c r="G768" i="1"/>
  <c r="G769" i="1"/>
  <c r="G770" i="1"/>
  <c r="G771" i="1"/>
  <c r="G772" i="1"/>
  <c r="G773" i="1"/>
  <c r="G774" i="1"/>
  <c r="G759" i="1"/>
  <c r="G760" i="1"/>
  <c r="G761" i="1"/>
  <c r="G754" i="1"/>
  <c r="G755" i="1"/>
  <c r="G756" i="1"/>
  <c r="G671" i="1"/>
  <c r="G730" i="1"/>
  <c r="G728" i="1"/>
  <c r="G723" i="1"/>
  <c r="G72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681" i="1"/>
  <c r="G682" i="1"/>
  <c r="G653" i="1"/>
  <c r="G654" i="1"/>
  <c r="G655" i="1"/>
  <c r="G656" i="1"/>
  <c r="G657" i="1"/>
  <c r="G658" i="1"/>
  <c r="G659" i="1"/>
  <c r="G660" i="1"/>
  <c r="G661" i="1"/>
  <c r="G662" i="1"/>
  <c r="G663" i="1"/>
  <c r="G637" i="1"/>
  <c r="G638" i="1"/>
  <c r="G639" i="1"/>
  <c r="G623" i="1"/>
  <c r="G624" i="1"/>
  <c r="G625" i="1"/>
  <c r="G611" i="1"/>
  <c r="G612" i="1"/>
  <c r="G596" i="1"/>
  <c r="G597" i="1"/>
  <c r="G598" i="1"/>
  <c r="G599" i="1"/>
  <c r="G600" i="1"/>
  <c r="G601" i="1"/>
  <c r="G602" i="1"/>
  <c r="G589" i="1"/>
  <c r="G590" i="1"/>
  <c r="G591" i="1"/>
  <c r="G592" i="1"/>
  <c r="G580" i="1"/>
  <c r="G581" i="1"/>
  <c r="G582" i="1"/>
  <c r="G583" i="1"/>
  <c r="G584" i="1"/>
  <c r="G585" i="1"/>
  <c r="G586" i="1"/>
  <c r="G571" i="1"/>
  <c r="G572" i="1"/>
  <c r="G573" i="1"/>
  <c r="G574" i="1"/>
  <c r="G575" i="1"/>
  <c r="G576" i="1"/>
  <c r="G577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48" i="1"/>
  <c r="G549" i="1"/>
  <c r="G550" i="1"/>
  <c r="G551" i="1"/>
  <c r="G543" i="1"/>
  <c r="G544" i="1"/>
  <c r="G545" i="1"/>
  <c r="G538" i="1"/>
  <c r="G539" i="1"/>
  <c r="G540" i="1"/>
  <c r="G533" i="1"/>
  <c r="G534" i="1"/>
  <c r="G535" i="1"/>
  <c r="G526" i="1"/>
  <c r="G527" i="1"/>
  <c r="G528" i="1"/>
  <c r="G529" i="1"/>
  <c r="G530" i="1"/>
  <c r="G521" i="1"/>
  <c r="G522" i="1"/>
  <c r="G523" i="1"/>
  <c r="G516" i="1"/>
  <c r="G517" i="1"/>
  <c r="G518" i="1"/>
  <c r="G511" i="1"/>
  <c r="G512" i="1"/>
  <c r="G513" i="1"/>
  <c r="G506" i="1"/>
  <c r="G507" i="1"/>
  <c r="G508" i="1"/>
  <c r="G500" i="1"/>
  <c r="G501" i="1"/>
  <c r="G502" i="1"/>
  <c r="G503" i="1"/>
  <c r="G494" i="1"/>
  <c r="G495" i="1"/>
  <c r="G496" i="1"/>
  <c r="G497" i="1"/>
  <c r="G488" i="1"/>
  <c r="G489" i="1"/>
  <c r="G490" i="1"/>
  <c r="G491" i="1"/>
  <c r="G482" i="1"/>
  <c r="G483" i="1"/>
  <c r="G484" i="1"/>
  <c r="G485" i="1"/>
  <c r="G478" i="1"/>
  <c r="G479" i="1"/>
  <c r="G467" i="1"/>
  <c r="G468" i="1"/>
  <c r="G469" i="1"/>
  <c r="G470" i="1"/>
  <c r="G471" i="1"/>
  <c r="G472" i="1"/>
  <c r="G473" i="1"/>
  <c r="G474" i="1"/>
  <c r="G475" i="1"/>
  <c r="G456" i="1"/>
  <c r="G457" i="1"/>
  <c r="G458" i="1"/>
  <c r="G459" i="1"/>
  <c r="G460" i="1"/>
  <c r="G461" i="1"/>
  <c r="G462" i="1"/>
  <c r="G463" i="1"/>
  <c r="G464" i="1"/>
  <c r="G446" i="1"/>
  <c r="G447" i="1"/>
  <c r="G448" i="1"/>
  <c r="G449" i="1"/>
  <c r="G450" i="1"/>
  <c r="G451" i="1"/>
  <c r="G452" i="1"/>
  <c r="G453" i="1"/>
  <c r="G433" i="1"/>
  <c r="G434" i="1"/>
  <c r="G435" i="1"/>
  <c r="G436" i="1"/>
  <c r="G437" i="1"/>
  <c r="G438" i="1"/>
  <c r="G439" i="1"/>
  <c r="G440" i="1"/>
  <c r="G441" i="1"/>
  <c r="G442" i="1"/>
  <c r="G423" i="1"/>
  <c r="G424" i="1"/>
  <c r="G425" i="1"/>
  <c r="G426" i="1"/>
  <c r="G427" i="1"/>
  <c r="G428" i="1"/>
  <c r="G429" i="1"/>
  <c r="G430" i="1"/>
  <c r="G417" i="1"/>
  <c r="G418" i="1"/>
  <c r="G414" i="1"/>
  <c r="G413" i="1"/>
  <c r="G402" i="1"/>
  <c r="G403" i="1"/>
  <c r="G404" i="1"/>
  <c r="G405" i="1"/>
  <c r="G406" i="1"/>
  <c r="G407" i="1"/>
  <c r="G408" i="1"/>
  <c r="G396" i="1"/>
  <c r="G397" i="1"/>
  <c r="G398" i="1"/>
  <c r="G399" i="1"/>
  <c r="G387" i="1"/>
  <c r="G388" i="1"/>
  <c r="G389" i="1"/>
  <c r="G390" i="1"/>
  <c r="G391" i="1"/>
  <c r="G392" i="1"/>
  <c r="G393" i="1"/>
  <c r="G378" i="1"/>
  <c r="G379" i="1"/>
  <c r="G380" i="1"/>
  <c r="G381" i="1"/>
  <c r="G382" i="1"/>
  <c r="G383" i="1"/>
  <c r="G384" i="1"/>
  <c r="G369" i="1"/>
  <c r="G370" i="1"/>
  <c r="G371" i="1"/>
  <c r="G372" i="1"/>
  <c r="G373" i="1"/>
  <c r="G374" i="1"/>
  <c r="G375" i="1"/>
  <c r="G360" i="1"/>
  <c r="G361" i="1"/>
  <c r="G362" i="1"/>
  <c r="G363" i="1"/>
  <c r="G364" i="1"/>
  <c r="G365" i="1"/>
  <c r="G366" i="1"/>
  <c r="G354" i="1"/>
  <c r="G355" i="1"/>
  <c r="G356" i="1"/>
  <c r="G357" i="1"/>
  <c r="G349" i="1"/>
  <c r="G350" i="1"/>
  <c r="G351" i="1"/>
  <c r="G344" i="1"/>
  <c r="G345" i="1"/>
  <c r="G346" i="1"/>
  <c r="G343" i="1"/>
  <c r="G339" i="1"/>
  <c r="G340" i="1"/>
  <c r="G341" i="1"/>
  <c r="G334" i="1"/>
  <c r="G335" i="1"/>
  <c r="G336" i="1"/>
  <c r="G327" i="1"/>
  <c r="G328" i="1"/>
  <c r="G329" i="1"/>
  <c r="G330" i="1"/>
  <c r="G331" i="1"/>
  <c r="G322" i="1"/>
  <c r="G323" i="1"/>
  <c r="G324" i="1"/>
  <c r="G317" i="1"/>
  <c r="G318" i="1"/>
  <c r="G319" i="1"/>
  <c r="G312" i="1"/>
  <c r="G313" i="1"/>
  <c r="G314" i="1"/>
  <c r="G306" i="1"/>
  <c r="G307" i="1"/>
  <c r="G308" i="1"/>
  <c r="G309" i="1"/>
  <c r="G300" i="1"/>
  <c r="G301" i="1"/>
  <c r="G302" i="1"/>
  <c r="G303" i="1"/>
  <c r="G294" i="1"/>
  <c r="G295" i="1"/>
  <c r="G296" i="1"/>
  <c r="G297" i="1"/>
  <c r="G281" i="1"/>
  <c r="G282" i="1"/>
  <c r="G283" i="1"/>
  <c r="G284" i="1"/>
  <c r="G285" i="1"/>
  <c r="G286" i="1"/>
  <c r="G287" i="1"/>
  <c r="G288" i="1"/>
  <c r="G271" i="1"/>
  <c r="G272" i="1"/>
  <c r="G273" i="1"/>
  <c r="G274" i="1"/>
  <c r="G275" i="1"/>
  <c r="G276" i="1"/>
  <c r="G277" i="1"/>
  <c r="G278" i="1"/>
  <c r="G261" i="1"/>
  <c r="G262" i="1"/>
  <c r="G263" i="1"/>
  <c r="G264" i="1"/>
  <c r="G265" i="1"/>
  <c r="G266" i="1"/>
  <c r="G267" i="1"/>
  <c r="G268" i="1"/>
  <c r="G251" i="1"/>
  <c r="G252" i="1"/>
  <c r="G253" i="1"/>
  <c r="G254" i="1"/>
  <c r="G255" i="1"/>
  <c r="G256" i="1"/>
  <c r="G257" i="1"/>
  <c r="G258" i="1"/>
  <c r="G237" i="1"/>
  <c r="G238" i="1"/>
  <c r="G239" i="1"/>
  <c r="G240" i="1"/>
  <c r="G241" i="1"/>
  <c r="G242" i="1"/>
  <c r="G243" i="1"/>
  <c r="G244" i="1"/>
  <c r="G245" i="1"/>
  <c r="G246" i="1"/>
  <c r="G247" i="1"/>
  <c r="G227" i="1"/>
  <c r="G228" i="1"/>
  <c r="G229" i="1"/>
  <c r="G230" i="1"/>
  <c r="G231" i="1"/>
  <c r="G232" i="1"/>
  <c r="G233" i="1"/>
  <c r="G234" i="1"/>
  <c r="G215" i="1"/>
  <c r="G218" i="1"/>
  <c r="G219" i="1"/>
  <c r="G220" i="1"/>
  <c r="G221" i="1"/>
  <c r="G222" i="1"/>
  <c r="G223" i="1"/>
  <c r="G224" i="1"/>
  <c r="G212" i="1"/>
  <c r="G213" i="1"/>
  <c r="G208" i="1"/>
  <c r="G209" i="1"/>
  <c r="G202" i="1"/>
  <c r="G203" i="1"/>
  <c r="G204" i="1"/>
  <c r="G205" i="1"/>
  <c r="G945" i="1"/>
  <c r="G923" i="1"/>
  <c r="G919" i="1"/>
  <c r="G909" i="1"/>
  <c r="G900" i="1"/>
  <c r="G898" i="1"/>
  <c r="G884" i="1"/>
  <c r="G871" i="1"/>
  <c r="G851" i="1"/>
  <c r="G836" i="1"/>
  <c r="G809" i="1"/>
  <c r="G799" i="1"/>
  <c r="G791" i="1"/>
  <c r="G786" i="1"/>
  <c r="G784" i="1"/>
  <c r="G776" i="1"/>
  <c r="G763" i="1"/>
  <c r="G758" i="1"/>
  <c r="G753" i="1"/>
  <c r="G751" i="1"/>
  <c r="G747" i="1"/>
  <c r="G746" i="1"/>
  <c r="G744" i="1"/>
  <c r="G741" i="1"/>
  <c r="G743" i="1"/>
  <c r="G740" i="1"/>
  <c r="G727" i="1"/>
  <c r="G722" i="1"/>
  <c r="G719" i="1"/>
  <c r="G717" i="1"/>
  <c r="G715" i="1"/>
  <c r="G713" i="1"/>
  <c r="G711" i="1"/>
  <c r="G709" i="1"/>
  <c r="G708" i="1"/>
  <c r="G684" i="1"/>
  <c r="G680" i="1"/>
  <c r="G677" i="1"/>
  <c r="G674" i="1"/>
  <c r="G669" i="1"/>
  <c r="G668" i="1"/>
  <c r="G666" i="1"/>
  <c r="G652" i="1"/>
  <c r="G649" i="1"/>
  <c r="G647" i="1"/>
  <c r="G644" i="1"/>
  <c r="G636" i="1"/>
  <c r="G622" i="1"/>
  <c r="G619" i="1"/>
  <c r="G618" i="1"/>
  <c r="G616" i="1"/>
  <c r="G610" i="1"/>
  <c r="G608" i="1"/>
  <c r="G607" i="1"/>
  <c r="G605" i="1"/>
  <c r="G604" i="1"/>
  <c r="G595" i="1"/>
  <c r="G588" i="1"/>
  <c r="G579" i="1"/>
  <c r="G570" i="1"/>
  <c r="G553" i="1"/>
  <c r="G547" i="1"/>
  <c r="G542" i="1"/>
  <c r="G537" i="1"/>
  <c r="G532" i="1"/>
  <c r="G525" i="1"/>
  <c r="G520" i="1"/>
  <c r="G515" i="1"/>
  <c r="G510" i="1"/>
  <c r="G505" i="1"/>
  <c r="G499" i="1"/>
  <c r="G487" i="1"/>
  <c r="G493" i="1"/>
  <c r="G481" i="1"/>
  <c r="G477" i="1"/>
  <c r="G466" i="1"/>
  <c r="G455" i="1"/>
  <c r="G445" i="1"/>
  <c r="G432" i="1"/>
  <c r="G422" i="1"/>
  <c r="G416" i="1"/>
  <c r="G411" i="1"/>
  <c r="G410" i="1"/>
  <c r="G401" i="1"/>
  <c r="G395" i="1"/>
  <c r="G386" i="1"/>
  <c r="G377" i="1"/>
  <c r="G368" i="1"/>
  <c r="G359" i="1"/>
  <c r="G353" i="1"/>
  <c r="G348" i="1"/>
  <c r="G338" i="1"/>
  <c r="G333" i="1"/>
  <c r="G326" i="1"/>
  <c r="G321" i="1"/>
  <c r="G316" i="1"/>
  <c r="G311" i="1"/>
  <c r="G305" i="1"/>
  <c r="G299" i="1"/>
  <c r="G293" i="1"/>
  <c r="G291" i="1"/>
  <c r="G290" i="1"/>
  <c r="G280" i="1"/>
  <c r="G270" i="1"/>
  <c r="G260" i="1"/>
  <c r="G250" i="1"/>
  <c r="G236" i="1"/>
  <c r="G226" i="1"/>
  <c r="G217" i="1"/>
  <c r="G211" i="1"/>
  <c r="G207" i="1"/>
  <c r="G201" i="1"/>
  <c r="G191" i="1"/>
  <c r="G192" i="1"/>
  <c r="G193" i="1"/>
  <c r="G194" i="1"/>
  <c r="G195" i="1"/>
  <c r="G196" i="1"/>
  <c r="G197" i="1"/>
  <c r="G190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58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31" i="1"/>
  <c r="G120" i="1"/>
  <c r="G121" i="1"/>
  <c r="G122" i="1"/>
  <c r="G123" i="1"/>
  <c r="G124" i="1"/>
  <c r="G125" i="1"/>
  <c r="G126" i="1"/>
  <c r="G127" i="1"/>
  <c r="G119" i="1"/>
  <c r="G108" i="1"/>
  <c r="G109" i="1"/>
  <c r="G110" i="1"/>
  <c r="G111" i="1"/>
  <c r="G112" i="1"/>
  <c r="G113" i="1"/>
  <c r="G114" i="1"/>
  <c r="G115" i="1"/>
  <c r="G116" i="1"/>
  <c r="G117" i="1"/>
  <c r="G107" i="1"/>
  <c r="G96" i="1"/>
  <c r="G97" i="1"/>
  <c r="G98" i="1"/>
  <c r="G99" i="1"/>
  <c r="G100" i="1"/>
  <c r="G101" i="1"/>
  <c r="G102" i="1"/>
  <c r="G103" i="1"/>
  <c r="G104" i="1"/>
  <c r="G105" i="1"/>
  <c r="G95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73" i="1"/>
  <c r="G68" i="1"/>
  <c r="G69" i="1"/>
  <c r="G70" i="1"/>
  <c r="G71" i="1"/>
  <c r="G67" i="1"/>
  <c r="G58" i="1"/>
  <c r="G59" i="1"/>
  <c r="G60" i="1"/>
  <c r="G61" i="1"/>
  <c r="G62" i="1"/>
  <c r="G63" i="1"/>
  <c r="G64" i="1"/>
  <c r="G65" i="1"/>
  <c r="G57" i="1"/>
  <c r="G55" i="1"/>
  <c r="G5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15" i="1"/>
  <c r="G128" i="1"/>
  <c r="G106" i="1" l="1"/>
  <c r="G72" i="1"/>
  <c r="A16" i="1"/>
  <c r="A17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22" i="1"/>
  <c r="A623" i="1" s="1"/>
  <c r="A624" i="1" s="1"/>
  <c r="A625" i="1" s="1"/>
  <c r="G640" i="1" l="1"/>
  <c r="G716" i="1"/>
  <c r="A636" i="1"/>
  <c r="A637" i="1" s="1"/>
  <c r="G594" i="1"/>
  <c r="G870" i="1"/>
  <c r="G14" i="1"/>
  <c r="A638" i="1" l="1"/>
  <c r="A639" i="1" s="1"/>
  <c r="A644" i="1" s="1"/>
  <c r="A647" i="1" s="1"/>
  <c r="A649" i="1" l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6" i="1" s="1"/>
  <c r="A668" i="1" s="1"/>
  <c r="A669" i="1" s="1"/>
  <c r="A671" i="1" s="1"/>
  <c r="A674" i="1" s="1"/>
  <c r="A677" i="1" s="1"/>
  <c r="A680" i="1" s="1"/>
  <c r="A681" i="1" s="1"/>
  <c r="A682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8" i="1" s="1"/>
  <c r="A709" i="1" s="1"/>
  <c r="A711" i="1" s="1"/>
  <c r="A713" i="1" s="1"/>
  <c r="A715" i="1" s="1"/>
  <c r="A717" i="1" s="1"/>
  <c r="A719" i="1" s="1"/>
  <c r="A722" i="1" s="1"/>
  <c r="A723" i="1" s="1"/>
  <c r="A724" i="1" s="1"/>
  <c r="A727" i="1" s="1"/>
  <c r="A728" i="1" s="1"/>
  <c r="A730" i="1" s="1"/>
  <c r="A54" i="1"/>
  <c r="A55" i="1" s="1"/>
  <c r="A57" i="1" s="1"/>
  <c r="A58" i="1" s="1"/>
  <c r="A59" i="1" s="1"/>
  <c r="A60" i="1" s="1"/>
  <c r="A61" i="1" s="1"/>
  <c r="A62" i="1" s="1"/>
  <c r="A63" i="1" s="1"/>
  <c r="A64" i="1" s="1"/>
  <c r="A65" i="1" s="1"/>
  <c r="A739" i="1" l="1"/>
  <c r="A740" i="1" s="1"/>
  <c r="A741" i="1" s="1"/>
  <c r="A743" i="1" s="1"/>
  <c r="A744" i="1" s="1"/>
  <c r="A746" i="1" s="1"/>
  <c r="A747" i="1" s="1"/>
  <c r="A751" i="1" s="1"/>
  <c r="A753" i="1" s="1"/>
  <c r="A754" i="1" s="1"/>
  <c r="A755" i="1" s="1"/>
  <c r="A756" i="1" s="1"/>
  <c r="A758" i="1" s="1"/>
  <c r="A759" i="1" s="1"/>
  <c r="A760" i="1" s="1"/>
  <c r="A761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6" i="1" s="1"/>
  <c r="A777" i="1" s="1"/>
  <c r="A778" i="1" s="1"/>
  <c r="A779" i="1" s="1"/>
  <c r="A780" i="1" s="1"/>
  <c r="A781" i="1" s="1"/>
  <c r="A782" i="1" s="1"/>
  <c r="A784" i="1" s="1"/>
  <c r="A786" i="1" s="1"/>
  <c r="A787" i="1" s="1"/>
  <c r="A788" i="1" s="1"/>
  <c r="A791" i="1" s="1"/>
  <c r="A792" i="1" s="1"/>
  <c r="A793" i="1" s="1"/>
  <c r="A794" i="1" s="1"/>
  <c r="A795" i="1" s="1"/>
  <c r="A799" i="1" s="1"/>
  <c r="A800" i="1" s="1"/>
  <c r="A801" i="1" s="1"/>
  <c r="A802" i="1" s="1"/>
  <c r="A803" i="1" s="1"/>
  <c r="A804" i="1" s="1"/>
  <c r="A805" i="1" s="1"/>
  <c r="A806" i="1" s="1"/>
  <c r="A807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4" i="1" s="1"/>
  <c r="A825" i="1" s="1"/>
  <c r="A826" i="1" s="1"/>
  <c r="A836" i="1" s="1"/>
  <c r="A837" i="1" s="1"/>
  <c r="A67" i="1"/>
  <c r="A68" i="1" s="1"/>
  <c r="A69" i="1" s="1"/>
  <c r="A70" i="1" s="1"/>
  <c r="A71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5" i="1" s="1"/>
  <c r="A96" i="1" s="1"/>
  <c r="A98" i="1" s="1"/>
  <c r="A100" i="1" s="1"/>
  <c r="A102" i="1" s="1"/>
  <c r="A104" i="1" s="1"/>
  <c r="A97" i="1" l="1"/>
  <c r="A99" i="1" s="1"/>
  <c r="A101" i="1" s="1"/>
  <c r="A103" i="1" s="1"/>
  <c r="G745" i="1" l="1"/>
  <c r="G742" i="1"/>
  <c r="G739" i="1"/>
  <c r="G748" i="1" l="1"/>
  <c r="G796" i="1"/>
  <c r="G783" i="1" l="1"/>
  <c r="G798" i="1"/>
  <c r="G823" i="1"/>
  <c r="XDU823" i="1" s="1"/>
  <c r="G808" i="1"/>
  <c r="G750" i="1"/>
  <c r="G775" i="1"/>
  <c r="G762" i="1"/>
  <c r="G757" i="1"/>
  <c r="G752" i="1"/>
  <c r="G785" i="1"/>
  <c r="A838" i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597" i="1"/>
  <c r="A598" i="1" s="1"/>
  <c r="A599" i="1" s="1"/>
  <c r="A600" i="1" s="1"/>
  <c r="A601" i="1" s="1"/>
  <c r="A602" i="1" s="1"/>
  <c r="A604" i="1" s="1"/>
  <c r="A605" i="1" s="1"/>
  <c r="A607" i="1" s="1"/>
  <c r="A608" i="1" s="1"/>
  <c r="A610" i="1" s="1"/>
  <c r="A611" i="1" s="1"/>
  <c r="A612" i="1" s="1"/>
  <c r="A616" i="1" s="1"/>
  <c r="A618" i="1" s="1"/>
  <c r="A446" i="1"/>
  <c r="A447" i="1" s="1"/>
  <c r="A448" i="1" s="1"/>
  <c r="A449" i="1" s="1"/>
  <c r="A450" i="1" s="1"/>
  <c r="A451" i="1" s="1"/>
  <c r="A452" i="1" s="1"/>
  <c r="A423" i="1"/>
  <c r="A424" i="1" s="1"/>
  <c r="A425" i="1" s="1"/>
  <c r="A426" i="1" s="1"/>
  <c r="A427" i="1" s="1"/>
  <c r="A428" i="1" s="1"/>
  <c r="A429" i="1" s="1"/>
  <c r="A430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316" i="1"/>
  <c r="A317" i="1" s="1"/>
  <c r="A318" i="1" s="1"/>
  <c r="A319" i="1" s="1"/>
  <c r="A321" i="1" s="1"/>
  <c r="A322" i="1" s="1"/>
  <c r="A323" i="1" s="1"/>
  <c r="A324" i="1" s="1"/>
  <c r="A311" i="1"/>
  <c r="G676" i="1"/>
  <c r="G675" i="1" s="1"/>
  <c r="A851" i="1" l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4" i="1" s="1"/>
  <c r="G646" i="1"/>
  <c r="G665" i="1"/>
  <c r="G673" i="1"/>
  <c r="G672" i="1" s="1"/>
  <c r="G712" i="1"/>
  <c r="G643" i="1"/>
  <c r="G642" i="1" s="1"/>
  <c r="G648" i="1"/>
  <c r="G670" i="1"/>
  <c r="G710" i="1"/>
  <c r="G714" i="1"/>
  <c r="G718" i="1"/>
  <c r="G729" i="1"/>
  <c r="A453" i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7" i="1" s="1"/>
  <c r="A478" i="1" s="1"/>
  <c r="A479" i="1" s="1"/>
  <c r="A481" i="1" s="1"/>
  <c r="A482" i="1" s="1"/>
  <c r="A483" i="1" s="1"/>
  <c r="A484" i="1" s="1"/>
  <c r="A485" i="1" s="1"/>
  <c r="A487" i="1" s="1"/>
  <c r="A488" i="1" s="1"/>
  <c r="A489" i="1" s="1"/>
  <c r="A490" i="1" s="1"/>
  <c r="A491" i="1" s="1"/>
  <c r="A493" i="1" s="1"/>
  <c r="A494" i="1" s="1"/>
  <c r="A495" i="1" s="1"/>
  <c r="A496" i="1" s="1"/>
  <c r="A497" i="1" s="1"/>
  <c r="A499" i="1" s="1"/>
  <c r="A500" i="1" s="1"/>
  <c r="A501" i="1" s="1"/>
  <c r="A502" i="1" s="1"/>
  <c r="A503" i="1" s="1"/>
  <c r="A505" i="1" s="1"/>
  <c r="A506" i="1" s="1"/>
  <c r="A507" i="1" s="1"/>
  <c r="A508" i="1" s="1"/>
  <c r="A510" i="1" s="1"/>
  <c r="A511" i="1" s="1"/>
  <c r="A512" i="1" s="1"/>
  <c r="A513" i="1" s="1"/>
  <c r="A515" i="1" s="1"/>
  <c r="A516" i="1" s="1"/>
  <c r="A517" i="1" s="1"/>
  <c r="A518" i="1" s="1"/>
  <c r="A520" i="1" s="1"/>
  <c r="A521" i="1" s="1"/>
  <c r="A522" i="1" s="1"/>
  <c r="A523" i="1" s="1"/>
  <c r="A525" i="1" s="1"/>
  <c r="A526" i="1" s="1"/>
  <c r="A527" i="1" s="1"/>
  <c r="A528" i="1" s="1"/>
  <c r="A529" i="1" s="1"/>
  <c r="A530" i="1" s="1"/>
  <c r="A532" i="1" s="1"/>
  <c r="A533" i="1" s="1"/>
  <c r="A534" i="1" s="1"/>
  <c r="A535" i="1" s="1"/>
  <c r="A537" i="1" s="1"/>
  <c r="A538" i="1" s="1"/>
  <c r="A539" i="1" s="1"/>
  <c r="A540" i="1" s="1"/>
  <c r="A542" i="1" s="1"/>
  <c r="A543" i="1" s="1"/>
  <c r="A544" i="1" s="1"/>
  <c r="A545" i="1" s="1"/>
  <c r="A547" i="1" s="1"/>
  <c r="A548" i="1" s="1"/>
  <c r="A549" i="1" s="1"/>
  <c r="A550" i="1" s="1"/>
  <c r="A551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70" i="1" s="1"/>
  <c r="A571" i="1" s="1"/>
  <c r="A572" i="1" s="1"/>
  <c r="A573" i="1" s="1"/>
  <c r="A574" i="1" s="1"/>
  <c r="A575" i="1" s="1"/>
  <c r="A576" i="1" s="1"/>
  <c r="A577" i="1" s="1"/>
  <c r="A579" i="1" s="1"/>
  <c r="A580" i="1" s="1"/>
  <c r="A581" i="1" s="1"/>
  <c r="A582" i="1" s="1"/>
  <c r="A583" i="1" s="1"/>
  <c r="A584" i="1" s="1"/>
  <c r="A585" i="1" s="1"/>
  <c r="A586" i="1" s="1"/>
  <c r="A588" i="1" s="1"/>
  <c r="A589" i="1" s="1"/>
  <c r="A590" i="1" s="1"/>
  <c r="A591" i="1" s="1"/>
  <c r="A592" i="1" s="1"/>
  <c r="A595" i="1" s="1"/>
  <c r="G827" i="1"/>
  <c r="G789" i="1"/>
  <c r="A326" i="1"/>
  <c r="A327" i="1" s="1"/>
  <c r="A328" i="1" s="1"/>
  <c r="A329" i="1" s="1"/>
  <c r="A330" i="1" s="1"/>
  <c r="A331" i="1" s="1"/>
  <c r="A333" i="1" s="1"/>
  <c r="A334" i="1" s="1"/>
  <c r="A335" i="1" s="1"/>
  <c r="A336" i="1" s="1"/>
  <c r="A338" i="1" s="1"/>
  <c r="A339" i="1" s="1"/>
  <c r="A340" i="1" s="1"/>
  <c r="A341" i="1" s="1"/>
  <c r="A343" i="1" s="1"/>
  <c r="A344" i="1" s="1"/>
  <c r="A345" i="1" s="1"/>
  <c r="A346" i="1" s="1"/>
  <c r="A348" i="1" s="1"/>
  <c r="A349" i="1" s="1"/>
  <c r="A350" i="1" s="1"/>
  <c r="A351" i="1" s="1"/>
  <c r="A353" i="1" s="1"/>
  <c r="A354" i="1" s="1"/>
  <c r="A355" i="1" s="1"/>
  <c r="A356" i="1" s="1"/>
  <c r="A357" i="1" s="1"/>
  <c r="A359" i="1" s="1"/>
  <c r="A360" i="1" s="1"/>
  <c r="A361" i="1" s="1"/>
  <c r="A362" i="1" s="1"/>
  <c r="A363" i="1" s="1"/>
  <c r="A364" i="1" s="1"/>
  <c r="A365" i="1" s="1"/>
  <c r="A366" i="1" s="1"/>
  <c r="A368" i="1" s="1"/>
  <c r="A369" i="1" s="1"/>
  <c r="A370" i="1" s="1"/>
  <c r="A371" i="1" s="1"/>
  <c r="A372" i="1" s="1"/>
  <c r="A373" i="1" s="1"/>
  <c r="A374" i="1" s="1"/>
  <c r="A375" i="1" s="1"/>
  <c r="A377" i="1" s="1"/>
  <c r="A378" i="1" s="1"/>
  <c r="A379" i="1" s="1"/>
  <c r="A380" i="1" s="1"/>
  <c r="A381" i="1" s="1"/>
  <c r="A382" i="1" s="1"/>
  <c r="A383" i="1" s="1"/>
  <c r="A384" i="1" s="1"/>
  <c r="A386" i="1" s="1"/>
  <c r="A387" i="1" s="1"/>
  <c r="A388" i="1" s="1"/>
  <c r="A389" i="1" s="1"/>
  <c r="A390" i="1" s="1"/>
  <c r="A391" i="1" s="1"/>
  <c r="A392" i="1" s="1"/>
  <c r="A393" i="1" s="1"/>
  <c r="A395" i="1" s="1"/>
  <c r="A396" i="1" s="1"/>
  <c r="A397" i="1" s="1"/>
  <c r="A398" i="1" s="1"/>
  <c r="A399" i="1" s="1"/>
  <c r="A401" i="1" s="1"/>
  <c r="A402" i="1" s="1"/>
  <c r="A403" i="1" s="1"/>
  <c r="A404" i="1" s="1"/>
  <c r="A405" i="1" s="1"/>
  <c r="A406" i="1" s="1"/>
  <c r="A407" i="1" s="1"/>
  <c r="A408" i="1" s="1"/>
  <c r="A410" i="1" s="1"/>
  <c r="A411" i="1" s="1"/>
  <c r="A413" i="1" s="1"/>
  <c r="A414" i="1" s="1"/>
  <c r="A416" i="1" s="1"/>
  <c r="A417" i="1" s="1"/>
  <c r="A418" i="1" s="1"/>
  <c r="G667" i="1"/>
  <c r="G683" i="1"/>
  <c r="G726" i="1"/>
  <c r="G707" i="1"/>
  <c r="G679" i="1"/>
  <c r="G721" i="1"/>
  <c r="G720" i="1" s="1"/>
  <c r="G651" i="1"/>
  <c r="G650" i="1" s="1"/>
  <c r="G635" i="1"/>
  <c r="G956" i="1"/>
  <c r="G725" i="1" l="1"/>
  <c r="G645" i="1"/>
  <c r="G706" i="1"/>
  <c r="A885" i="1"/>
  <c r="G664" i="1"/>
  <c r="G897" i="1"/>
  <c r="G828" i="1"/>
  <c r="G830" i="1" s="1"/>
  <c r="G829" i="1" s="1"/>
  <c r="G678" i="1"/>
  <c r="G943" i="1"/>
  <c r="G918" i="1"/>
  <c r="G908" i="1"/>
  <c r="G899" i="1"/>
  <c r="G835" i="1"/>
  <c r="G850" i="1"/>
  <c r="G883" i="1"/>
  <c r="A886" i="1" l="1"/>
  <c r="A887" i="1" s="1"/>
  <c r="A888" i="1" s="1"/>
  <c r="A889" i="1" s="1"/>
  <c r="A890" i="1" s="1"/>
  <c r="A891" i="1" s="1"/>
  <c r="A892" i="1" s="1"/>
  <c r="A893" i="1" s="1"/>
  <c r="A894" i="1" s="1"/>
  <c r="A898" i="1" s="1"/>
  <c r="A900" i="1" s="1"/>
  <c r="A901" i="1" s="1"/>
  <c r="A902" i="1" s="1"/>
  <c r="A903" i="1" s="1"/>
  <c r="A904" i="1" s="1"/>
  <c r="A905" i="1" s="1"/>
  <c r="A906" i="1" s="1"/>
  <c r="A907" i="1" s="1"/>
  <c r="A909" i="1" s="1"/>
  <c r="A910" i="1" s="1"/>
  <c r="A911" i="1" s="1"/>
  <c r="A912" i="1" s="1"/>
  <c r="A913" i="1" s="1"/>
  <c r="A914" i="1" s="1"/>
  <c r="A915" i="1" s="1"/>
  <c r="A916" i="1" s="1"/>
  <c r="A917" i="1" s="1"/>
  <c r="A919" i="1" s="1"/>
  <c r="A920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G731" i="1"/>
  <c r="G895" i="1"/>
  <c r="G732" i="1" l="1"/>
  <c r="G734" i="1" s="1"/>
  <c r="G733" i="1" s="1"/>
  <c r="G957" i="1"/>
  <c r="G959" i="1" s="1"/>
  <c r="G958" i="1" s="1"/>
  <c r="G626" i="1"/>
  <c r="G615" i="1" l="1"/>
  <c r="G617" i="1"/>
  <c r="G620" i="1" l="1"/>
  <c r="G514" i="1"/>
  <c r="G552" i="1"/>
  <c r="G569" i="1"/>
  <c r="G578" i="1"/>
  <c r="G587" i="1"/>
  <c r="G421" i="1"/>
  <c r="G444" i="1"/>
  <c r="G498" i="1"/>
  <c r="G486" i="1"/>
  <c r="G476" i="1"/>
  <c r="G431" i="1"/>
  <c r="G480" i="1"/>
  <c r="G504" i="1"/>
  <c r="G509" i="1"/>
  <c r="G519" i="1"/>
  <c r="G524" i="1"/>
  <c r="G603" i="1"/>
  <c r="G609" i="1"/>
  <c r="G454" i="1"/>
  <c r="G492" i="1"/>
  <c r="G531" i="1"/>
  <c r="G536" i="1"/>
  <c r="G541" i="1"/>
  <c r="G546" i="1"/>
  <c r="G606" i="1"/>
  <c r="G465" i="1"/>
  <c r="G613" i="1" l="1"/>
  <c r="G269" i="1"/>
  <c r="G214" i="1"/>
  <c r="G210" i="1"/>
  <c r="G412" i="1"/>
  <c r="G200" i="1"/>
  <c r="G216" i="1"/>
  <c r="G304" i="1"/>
  <c r="G358" i="1"/>
  <c r="G400" i="1"/>
  <c r="G409" i="1"/>
  <c r="G415" i="1"/>
  <c r="G225" i="1"/>
  <c r="G292" i="1"/>
  <c r="G259" i="1"/>
  <c r="G279" i="1"/>
  <c r="G310" i="1"/>
  <c r="G315" i="1"/>
  <c r="G320" i="1"/>
  <c r="G325" i="1"/>
  <c r="G206" i="1"/>
  <c r="G235" i="1"/>
  <c r="G249" i="1"/>
  <c r="G289" i="1"/>
  <c r="G298" i="1"/>
  <c r="G332" i="1"/>
  <c r="G337" i="1"/>
  <c r="G342" i="1"/>
  <c r="G347" i="1"/>
  <c r="G352" i="1"/>
  <c r="G367" i="1"/>
  <c r="G376" i="1"/>
  <c r="G385" i="1"/>
  <c r="G394" i="1"/>
  <c r="G419" i="1" l="1"/>
  <c r="G157" i="1"/>
  <c r="G189" i="1"/>
  <c r="G155" i="1" l="1"/>
  <c r="G198" i="1"/>
  <c r="G66" i="1" l="1"/>
  <c r="G94" i="1"/>
  <c r="G56" i="1"/>
  <c r="G118" i="1"/>
  <c r="G53" i="1"/>
  <c r="G129" i="1" l="1"/>
  <c r="G627" i="1" l="1"/>
  <c r="G629" i="1" l="1"/>
  <c r="G628" i="1" s="1"/>
  <c r="G961" i="1"/>
  <c r="G963" i="1" l="1"/>
  <c r="G962" i="1" s="1"/>
</calcChain>
</file>

<file path=xl/sharedStrings.xml><?xml version="1.0" encoding="utf-8"?>
<sst xmlns="http://schemas.openxmlformats.org/spreadsheetml/2006/main" count="2479" uniqueCount="664">
  <si>
    <t>Opis</t>
  </si>
  <si>
    <t>Jm</t>
  </si>
  <si>
    <t>Ilość</t>
  </si>
  <si>
    <t>Wartość</t>
  </si>
  <si>
    <t>Roboty pomiarowe przy liniowych robotach ziemnych, na drogach w terenie równinnym</t>
  </si>
  <si>
    <t>km</t>
  </si>
  <si>
    <t xml:space="preserve"> </t>
  </si>
  <si>
    <t>Odtworzenie punktu osnowy geodezyjnej (punkty 443-1006, 221-1122,221-1123)</t>
  </si>
  <si>
    <t>pkt</t>
  </si>
  <si>
    <t>ha</t>
  </si>
  <si>
    <t>szt</t>
  </si>
  <si>
    <t>m3</t>
  </si>
  <si>
    <t>m2</t>
  </si>
  <si>
    <t>Rozebranie nawierzchni z płyt drogowych betonowych trylinka</t>
  </si>
  <si>
    <t>Rozebranie nawierzchni z płyt drogowych betonowych o grubości 15cm z wypełnieniem spoin zaprawą cementową</t>
  </si>
  <si>
    <t>Rozebranie chodników z płyt betonowych o wymiarach 50x50x7cm na podsypce piaskowej</t>
  </si>
  <si>
    <t>Rozebranie chodników z płyt betonowych o wymiarach 40x40x6cm na podsypce piaskowej</t>
  </si>
  <si>
    <t>Rozebranie chodników z płyt betonowych o wymiarach 35x35x5cm na podsypce piaskowej</t>
  </si>
  <si>
    <t>Rozebranie chodników z płyt betonowych o wymiarach 20x20x5cm na podsypce piaskowej</t>
  </si>
  <si>
    <t>Rozebranie krawężników betonowych 15x30 na ławie betonowej z oporem</t>
  </si>
  <si>
    <t>m</t>
  </si>
  <si>
    <t>Rozebranie krawężników kamiennych 15x30 na ławie betonowej z oporem</t>
  </si>
  <si>
    <t>Rozebranie oporników kamiennych wtopionych (obramowanie jezdni) na  ławie betonowej</t>
  </si>
  <si>
    <t>Rozebranie obrzeży betonowych</t>
  </si>
  <si>
    <t>Rozebranie słupków do znaków</t>
  </si>
  <si>
    <t>Zdjęcie pionowych znaków lub drogowskazów</t>
  </si>
  <si>
    <t>Zdjęcie tablic drogowych typu E</t>
  </si>
  <si>
    <t>Demontaż ławek parkowych betonowych</t>
  </si>
  <si>
    <t>Demontaż stojaków rowerowych z prętów stalowych</t>
  </si>
  <si>
    <t>Demontaż słupków zaporowych śr.50mm wysokości 110cm</t>
  </si>
  <si>
    <t>Demontaż słupków zaporowych śr.80mm wysokości 100cm</t>
  </si>
  <si>
    <t>Rozebranie murków z kamienia o grubości 40cm na zaprawie cementowo-wapiennej</t>
  </si>
  <si>
    <t>Demontaż parkometrów</t>
  </si>
  <si>
    <t>Demontaż śmietników ulicznych betonowych</t>
  </si>
  <si>
    <t>Demontaż śmietników ulicznych na słupkach stalowych</t>
  </si>
  <si>
    <t>Demontaż donic betonowych 120x120cm</t>
  </si>
  <si>
    <t>Przestawienie skrzynki pocztowej</t>
  </si>
  <si>
    <t>Przestawienie wiaty przystankowej</t>
  </si>
  <si>
    <t>Roboty ziemne  wykonywane mechanicznie z transp. na odkład na odl. do 10 km</t>
  </si>
  <si>
    <t>Skropienie nawierzchni drogowej niebitumicznej asfaltem  w ilości 0,7kg/m2 ;</t>
  </si>
  <si>
    <t>Skropienie nawierzchni bitumicznej  w ilości 0,5kg/m2.</t>
  </si>
  <si>
    <t>Warstwa dolna podbudowy z kruszywa łamanego o grubości po zagęszczeniu 15cm</t>
  </si>
  <si>
    <t>Podbudowy z kruszyw łamanych, warstwa dolna, grubość warstwy po zagęszczeniu 20cm</t>
  </si>
  <si>
    <t>Podbudowy z kruszyw łamanych, warstwa dolna, grubość warstwy po zagęszczeniu 25cm</t>
  </si>
  <si>
    <t>Podłoże stabilizowane cementem przy użyciu zespołu do stabilizacji do Rm=2,5MPa z gruntu rodzimego o grubości warstwy po zagęszczeniu 10cm</t>
  </si>
  <si>
    <t>t</t>
  </si>
  <si>
    <t>Przełożenie płyt drogowych betonowych o grubości 15cm, z wypełnieniem spoin zaprawą (przebruk płyt przy ścieżce rowerowej w rejonie pętli)</t>
  </si>
  <si>
    <t>Przełożenie płyt drogowych typu trylinka o grubości 12cm, z wypełnieniem spoin zaprawą(przebruk płyt przy ścieżce rowerowej w rejonie pętli)</t>
  </si>
  <si>
    <t>Frezowanie nawierzchni bitumicznej o grubości 4cm z wywozem materiału z rozbiórki (połączenia technologiczne)</t>
  </si>
  <si>
    <t>Montaż tymczasowego azylu dla pieszych z recyklatu</t>
  </si>
  <si>
    <t>Słupki z rur stalowych do pionowych znaków drogowych</t>
  </si>
  <si>
    <t>Słupki z rur stalowych do pionowych znaków drogowych przedłużane (dla 2 lub 3 tablic)</t>
  </si>
  <si>
    <t>Przymocowanie nowych tarcz znaków drogowych odbl. do gotowych słupków (grupa średnia tablic)</t>
  </si>
  <si>
    <t>Przymocowanie nowych tarcz znaków drogowych odbl. do gotowych słupków (grupa mini tablic)</t>
  </si>
  <si>
    <t>Przymocowanie nowych tabliczek pod znakami drogowmi odbl. do gotowych słupków</t>
  </si>
  <si>
    <t>Demontaż i ponowny montaż tabliczek szlaku rowerowego do gotowych słupków</t>
  </si>
  <si>
    <t>Ustawienie podpór o konstrukcji przestrzennej</t>
  </si>
  <si>
    <t>Montaż nowych tablic znaków drogowych o powierzchni  poniżej 4,5m2</t>
  </si>
  <si>
    <t>Ustawianie słupka przeszkodowego U5</t>
  </si>
  <si>
    <t>Przestawienie istniejących znaków pionowych</t>
  </si>
  <si>
    <t>Przestawienie istniejącej tablicy D-39</t>
  </si>
  <si>
    <t>Krawężniki betonowe o wymiarach 15x30cm, z wykonaniem ławy betonowej C12/15 z oporem, na podsypce cementowo-piaskowej</t>
  </si>
  <si>
    <t>Krawężniki betonowe obniżone (najazdowe) o wym. 15x22 cm na ławie betonowej</t>
  </si>
  <si>
    <t>Krawężniki betonowe przejściowe o wymiarach 15x30cm, z wykonaniem ławy betonowej C12/15 z oporem, na podsypce cementowo-piaskowej</t>
  </si>
  <si>
    <t>Krawężniki polimerobetonowe peronowe o wym. 33x43cm na ławie betonowej z oporem</t>
  </si>
  <si>
    <t>Chodniki z płyt betonowych szarych ryflowanych o wymiarach 40x40x6cm , na podyspce cementowo-piaskowej, z wypełnieniem spoin piaskiem</t>
  </si>
  <si>
    <t>Nawierzchnia z płytek fakturowanych o wymiarach 40x40x8cm, na podyspce piaskowej, z wypełnieniem spoin piaskiem</t>
  </si>
  <si>
    <t>Obrzeża betonowe o wymiarach 20x6cm na ławie betonowej, z wypełnieniem spoin piaskiem</t>
  </si>
  <si>
    <t>Obrzeża betonowe o wymiarach 30x8cm a ławie betonowej , z wypełnieniem spoin piaskiem</t>
  </si>
  <si>
    <t>Sadzenie drzew iglastych na terenie płaskim w gruncie kategorii I-II o średnicy / głębokości dołów 0,7m z zaprawą dołów</t>
  </si>
  <si>
    <t>Sadzenie krzewów iglastych na terenie płaskim w gruncie kategorii I-II</t>
  </si>
  <si>
    <t>Sadzenie krzewów liściastych form piennych na terenie płaskim w gruncie kategorii I-II o średnicy i głębokości dołów 0,7m z zaprawą dołów do połowy</t>
  </si>
  <si>
    <t>Sadzenie drzew liściastych z zastosowaniem systemu do nasadzeń drzew w miastach</t>
  </si>
  <si>
    <t>kpl</t>
  </si>
  <si>
    <t>Regulacja korony drzew</t>
  </si>
  <si>
    <t>Humusowanie pasów zieleni z obsianiem przy grubości warstwy humusu 5cm, wraz z pielęgnacją trawników</t>
  </si>
  <si>
    <t>Rozłożenie czarnej włókniny ściółkującej</t>
  </si>
  <si>
    <t>Rozłożenie kory z drzew iglastych</t>
  </si>
  <si>
    <t>Montaż krat ochronnych przy drzewach</t>
  </si>
  <si>
    <t>Zabezpieczanie drzew o średnicy do 30cm na okres wykonywania robót ziemnych</t>
  </si>
  <si>
    <t>Zabezpieczanie drzew o średnicy ponad 30cm na okres wykonywania robót ziemnych</t>
  </si>
  <si>
    <t>Nawierzchnia  z kostki brukowej betonowe niefazowanej gr. 8cm na podsypce cementowo-piaskowej wypełnieniem spoin piaskiem (kolor kostki czerwony)</t>
  </si>
  <si>
    <t>Przebrukowanie nawierzchni ścieżki z kostki brukowej betonowe niefazowanej gr. 8cm na podsypce cementowo-piaskowej wypełnieniem spoin piaskiem (przebruk w celu usunięcia oznakowania poziomego ścieżki)</t>
  </si>
  <si>
    <t>Ustawienie wiaty przystankowej o wymiarach 4,2x1,34m, wykonana z profili stalowych ocynkowanych ogniowo i malowanych proszkowo. Wypełnienie ścian szkłem hartowanym 8mm, dach z poliwęglanu, ławka z drewna lakierowanego. Fundamenty betonowe.</t>
  </si>
  <si>
    <t>Ustawnienie ławek parkowych z oparciem, wymiary 190x55x80cm, podstawa odlew żeliwny, siedziska z drewna. Fundamenty betonowe prefabrykowane.</t>
  </si>
  <si>
    <t>Ustawnienie koszy na śmieci z blachy stalowej gr.2mm ocynkowanej ogniowo i malowanej proszkowo, montownay na słupku stalowym ocynkowanym.</t>
  </si>
  <si>
    <t>ODWODNIENIE KORPUSU DROGOWEGO</t>
  </si>
  <si>
    <t>Demontaż studni rewizyjnych z kręgów betonowych o średnicach 1200mm i głębokości 3m w gotowym wykopie</t>
  </si>
  <si>
    <t>Demontaż studzienek ściekowych ulicznych betonowych o średnicy 500mm z osadnikiem i przykanalikiem</t>
  </si>
  <si>
    <t>Demontaż przykanalików o średnicy nominalnej do200mm</t>
  </si>
  <si>
    <t>Studzienki ściekowe uliczne betonowe o średnicy 450mm z osadnikiem</t>
  </si>
  <si>
    <t>Kanały z rur PCW o średnicy 200mm łączone na wcisk</t>
  </si>
  <si>
    <t>Kanały z rur PCW o średnicy 250mm łączone na wcisk</t>
  </si>
  <si>
    <t>Kanały z rur PCW o średnicy 315mm łączone na wcisk</t>
  </si>
  <si>
    <t>trójnik PCV śr 200/300/300</t>
  </si>
  <si>
    <t>Wyloty kolektorów z betonu.</t>
  </si>
  <si>
    <t>Umocnienie skarp kanałów narzutem kamiennym 150-200mm grubośc warstwy 20cm na podsypce piaskowej gr.10cm</t>
  </si>
  <si>
    <t>Wykonanie palisady wbitej na głębokość 1,3m z kołków o średnicy 10cm</t>
  </si>
  <si>
    <t>Profilowanie rowu chłonnego</t>
  </si>
  <si>
    <t>Studnie rewizyjne z kręgów betonowych i żelbetowych o średnicy 1200mm z osadnikiem</t>
  </si>
  <si>
    <t>studnia</t>
  </si>
  <si>
    <t>Wiercenie otworów o głębokości do 15cm śr. 200mm techniką diamentową w betonie niezbrojonym-wraz z osadzeniem tuleii śr 200mm (włączenie kolektora do istniejącej studni)</t>
  </si>
  <si>
    <t>Wiercenie otworów o głębokości do 15cm śr. 250mm techniką diamentową w betonie niezbrojonym-wraz z osadzeniem tuleii śr 200mm (włączenie kolektora do istniejącej studni)</t>
  </si>
  <si>
    <t>Wiercenie otworów o głębokości do 15cm śr. 315mm techniką diamentową w betonie niezbrojonym-wraz z osadzeniem tuleii śr 315mm (włączenie kolektora do istniejącej studni)</t>
  </si>
  <si>
    <t>Roboty ziemne wykonywane koparkami przedsiębiernymi o pojemności łyżki 0,25m3 w gruncie kategorii I-II z transportem urobku samochodami samowyładowczymi na odległość 1km</t>
  </si>
  <si>
    <t>Umocnienie ścian wykopów wraz z rozbiórką palami szalunk.stalowymi/wypraskami/ w gr.suchych, wyk.o szer.do 1,0m, umocnienie: pełne, głęb. wykopu do 5,0m, grunt kat.I-II</t>
  </si>
  <si>
    <t>Oczyszczenie istniejących studni i kanałów z zanieszyszczeń stałych</t>
  </si>
  <si>
    <t>Regulacja pionowa włazów kanałowych</t>
  </si>
  <si>
    <t>Regulacja zaworów gazowych</t>
  </si>
  <si>
    <t>Regulacja pionowa studzienek telefonicznych</t>
  </si>
  <si>
    <t>Regulacja zaworów wodociągowych</t>
  </si>
  <si>
    <t>Oświetlenie dróg</t>
  </si>
  <si>
    <t>Demontaż opraw istniejacych ze słupów</t>
  </si>
  <si>
    <t>szt.</t>
  </si>
  <si>
    <t>Demontaż słupów oświetleniowych o masie 100-300 kg</t>
  </si>
  <si>
    <t>Demontaż kabli wielożyłowych o masie do 2.0 kg/m układanych w gruncie kat. III-IV</t>
  </si>
  <si>
    <t>Demontaż szafki oświetleniowej</t>
  </si>
  <si>
    <t>kpl.</t>
  </si>
  <si>
    <t>Kopanie rowów dla kabli w sposób ręczny w gruncie kat. III</t>
  </si>
  <si>
    <t>Nasypanie warstwy piasku na dnie rowu kablowego o szerokości do 0.4 m</t>
  </si>
  <si>
    <t>Ułożenie rur osłonowych karbowanych 50mm</t>
  </si>
  <si>
    <t>Układanie kabli YAKY 4x25mm2 o masie do 1.0 kg/m w rowach kablowych ręcznie</t>
  </si>
  <si>
    <t>Uziomy ze stali profilowanej miedziowane o długości 3 m (metoda wykonania udarowa) - grunt kat.III</t>
  </si>
  <si>
    <t>Przewody uziemiające i wyrównawcze w kanałach lub tunelach luzem (bednarka o przekroju do 120 mm2)</t>
  </si>
  <si>
    <t>Łączenie przewodów instalacji odgromowej lub przewodów wyrównawczych z bednarki o przekroju do 120 mm2 w wykopie</t>
  </si>
  <si>
    <t>Zasypywanie rowów dla kabli wykonanych ręcznie w gruncie kat. III</t>
  </si>
  <si>
    <t>Montaż szafki oświetlenia ulicznego z tworzywa sztucznego 6 polowa, kompletna z fundamentem, układem wykonawczym i zegarem sterującym</t>
  </si>
  <si>
    <t>Montaż i stawianie słupów oświetleniowych aluminiowych kompletnie wyposażonych o masie do 100 kg z pojedyńczym wysięgnikiem</t>
  </si>
  <si>
    <t>Montaż i stawianie słupów oświetleniowych aluminiowych kompletnie wyposażonych o masie do 100 kg z podwójnym wysięgnikiem</t>
  </si>
  <si>
    <t>Montaż i stawianie słupów oświetleniowych aluminiowych kompletnie wyposażonych o masie do 100 kg z potrójnym wysięgnikiem</t>
  </si>
  <si>
    <t>Montaż i stawianie słupów oświetleniowych o masie do 100kg kompletnie wyposażonych Słup wys. 5m bez wysięgnika</t>
  </si>
  <si>
    <t>Montaż przewodów do opraw oświetleniowych - wciąganie w słupy, rury osłonowe i wysięgniki przy wysokości latarń do 6 m</t>
  </si>
  <si>
    <t>kpl.przew.</t>
  </si>
  <si>
    <t>Montaż przewodów do opraw oświetleniowych - wciąganie w słupy, rury osłonowe i wysięgniki przy wysokości latarń do 7 m</t>
  </si>
  <si>
    <t>Montaż przewodów do opraw oświetleniowych - wciąganie w słupy, rury osłonowe i wysięgniki przy wysokości latarń do 10 m</t>
  </si>
  <si>
    <t>Montaż opraw oświetlenia zewnętrznego 52W (72W max) na słupie</t>
  </si>
  <si>
    <t>Montaż opraw oświetlenia zewnętrznego 22W (48W max) na słupie</t>
  </si>
  <si>
    <t>Podłączenie przewodów pojedynczych o przekroju żyły 1.5 mm2 pod zaciski lub bolce</t>
  </si>
  <si>
    <t>szt.żył</t>
  </si>
  <si>
    <t>Badanie linii kablowej N.N.- kabel 4-żyłowy</t>
  </si>
  <si>
    <t>odc.</t>
  </si>
  <si>
    <t>Zarobienie na sucho końca kabla 4-żyłowego o przekroju żył do 35 mm2 na napięcie do 1 kV o izolacji i powłoce z tworzyw sztucznych</t>
  </si>
  <si>
    <t>Badania i pomiary instalacji uziemiającej (134 słupy + 21)</t>
  </si>
  <si>
    <t>Pomiar rezystancji izolacji linii kablowej i przewodów- obwód 1-fazowy</t>
  </si>
  <si>
    <t>pomiar</t>
  </si>
  <si>
    <t>Sprawdzenie samoczynnego wyłączenia zasilania dla słupa - pomiar impedancji pętli zwarciowej</t>
  </si>
  <si>
    <t>Sprawdzenie samoczynnego wyłączenia zasilania dla oprawy- pomiar impedancji pętli zwarciowej</t>
  </si>
  <si>
    <t>Pomiary natężenia oświetlenia</t>
  </si>
  <si>
    <t>kpl.pom.</t>
  </si>
  <si>
    <t>Pomiary luminacji oświetlenia</t>
  </si>
  <si>
    <t>Ułożenie rur osłonowych dwudzielnych śr. 110mm</t>
  </si>
  <si>
    <t>Ułożenie rur osłonowych dwudzielnych śr. 160mm</t>
  </si>
  <si>
    <t>Układanie kabli SN 3xXRUHAKXS 1x120/50</t>
  </si>
  <si>
    <t>Mufy z tworzyw termokurczliwych przelotowe na kablach energetycznych wielożyłowych SN CHMSU</t>
  </si>
  <si>
    <t>Pomiar złączy kablowych</t>
  </si>
  <si>
    <t>Odłączenie końca kabla zasilającego.</t>
  </si>
  <si>
    <t>Odłączenie kabla YKY 4x1,5 mm2.</t>
  </si>
  <si>
    <t>Demontaż ekranu kontrastowego z latarni sygnalizacyjnej 3xfi=300 mm zamocowanej na wysięgniku.</t>
  </si>
  <si>
    <t>Demontaż latarni sygnalizacyjnej 3xfi=300 mm z wysięgnika.</t>
  </si>
  <si>
    <t>Demontaż wspornika do latarni sygnalizacyjnej 3xfi=300 mm z wysięgnika.</t>
  </si>
  <si>
    <t>Demontaż latarni sygnalizcyjnej 3xfi=300 mm z masztu sygnalizacji świetlnej.</t>
  </si>
  <si>
    <t>Demontaż konsoli latarni sygnalizacyjnej z masztu sygnalizacji świetlnej.</t>
  </si>
  <si>
    <t>Demontaż latarni sygnalizacyjnej 2xfi=200 mm z masztu sygnalizacji świetlnej.</t>
  </si>
  <si>
    <t>Odłączenie kabla YKY 3x1,5 mm2.</t>
  </si>
  <si>
    <t>Demontaż sterownika z fundamentu.</t>
  </si>
  <si>
    <t>Demontaż słupa sygnalizacji świetlnej z wysięgnikiem.</t>
  </si>
  <si>
    <t>Demontaż wysięgnika rurowego o ciężarze do 100 kg ze słupia sygnalizacji świetlnej.</t>
  </si>
  <si>
    <t>Demontaż masztu sygnalizacji świetlnej.</t>
  </si>
  <si>
    <t>Demontaż głowicy PHA z masztu sygnalizacji świetlnej.</t>
  </si>
  <si>
    <t>Demontaż studni podszafkowej.</t>
  </si>
  <si>
    <t>Demontaż studni kablowej SK-1 prefabrykowanej.</t>
  </si>
  <si>
    <t>Linia kablowa zasilająca 0,4 kV.</t>
  </si>
  <si>
    <t>Zarobienie na sucho końca kabla YKY 2x10 mm2.</t>
  </si>
  <si>
    <t>Montaż uziomu poziomego przy głębokości wykopu 0,6 m w gruncie kat. III.</t>
  </si>
  <si>
    <t>Badanie uziemienia ochronnego - pomiar pierwszy.</t>
  </si>
  <si>
    <t>pom.</t>
  </si>
  <si>
    <t>Sprawdzenie i pomiar kompletnego 1-fazowego obwodu elektrycznego niskiego napięcia</t>
  </si>
  <si>
    <t>Sprawdzenie samoczynnego wyłączania zasilania (pierwsza próba)</t>
  </si>
  <si>
    <t>próba</t>
  </si>
  <si>
    <t>Sprawdzenie samoczynnego wyłączania zasilania (następna próba)</t>
  </si>
  <si>
    <t>Kanalizacja kablowa sygnalizacji.</t>
  </si>
  <si>
    <t>Budowa studni podszafkowej z kostki betonowej (bloczków), kategoria gruntu III.</t>
  </si>
  <si>
    <t>Budowa studni kablowej SKR-1 (czteroelementowej) prefabrykowanej, kategoria gruntu III.</t>
  </si>
  <si>
    <t>studn.</t>
  </si>
  <si>
    <t>Pogłębienie o 20 cm studni kablowej SKR-1 z elementu prefabrykowanego, kategoria gruntu III.</t>
  </si>
  <si>
    <t>Budowa studni kablowej SK-1 prefabrykowanej.</t>
  </si>
  <si>
    <t>Budowa kanalizacji kablowej z rurki Novomicro DB fi=16 mm w gr. kat. III,  1 warstwa w ciągu kanalizacji, 1 rura w warstwie, 1 otwór w ciągu kanalizacji</t>
  </si>
  <si>
    <t>Budowa kanalizacji kablowej z rury DVK-T=50 mm w gr. kat. III,  1 warstwa w ciągu kanalizacji, 1 rura w warstwie, 1 otwór w ciągu kanalizacji</t>
  </si>
  <si>
    <t>Budowa kanalizacji kablowej z rury DVK-T=75 mm w gr. kat. III,  1 warstwa w ciągu kanalizacji, 1 rura w warstwie, 1 otwór w ciągu kanalizacji</t>
  </si>
  <si>
    <t>Budowa kanalizacji kablowej z rury DVK-T=110 mm, 1 warstwa w ciągu kanalizacji, 1 rura w warstwie, 1 otwór w ciągu kanalizacji.</t>
  </si>
  <si>
    <t>Budowa kanalizacji kablowej z rury DVK-T=110 mm, 1 warstwa w ciągu kanalizacji, 3 rury w warstwie, 3 otwory w ciągu kanalizacji.</t>
  </si>
  <si>
    <t>Budowa kanalizacji kablowej z rury DVK-T=110 mm, 1 warstwa w ciągu kanalizacji, 4 rury w warstwie, 4 otwory w ciągu kanalizacji.</t>
  </si>
  <si>
    <t>Budowa obiektu podziemnego z rury SRS fi=110 mm pod drogą, 1 warstwa w ciągu kanalizacji, 3 rury w warstwie, 3 otwory w ciągu kanalizacji.</t>
  </si>
  <si>
    <t>Budowa obiektu podziemnego z rury SRS fi=110 mm pod drogą, 1 warstwa w ciągu kanalizacji, 4 rury w warstwie, 4 otwory w ciągu kanalizacji.</t>
  </si>
  <si>
    <t>Montaż osprzętu sygnalizacji świetlnej.</t>
  </si>
  <si>
    <t>Montaż słupa sygnalizacji świetlnej z wysięgnikiem do 12.0 m .</t>
  </si>
  <si>
    <t>Montaż rury kablowej fi=75 mm.</t>
  </si>
  <si>
    <t>Wykonanie fundamentu betonowego dla słupa.</t>
  </si>
  <si>
    <t>Izolacja przeciwwilgociowa powłokowa bitumiczna pozioma - wykonywana na zimno z emulsji asfaltowej - pierwsza warstwa.</t>
  </si>
  <si>
    <t>Izolacja przeciwwilgociowa powłokowa bitumiczna pozioma - wykonywana na zimno z emulsji asfalttowej - druga i następna warstwa.</t>
  </si>
  <si>
    <t>Ręczne zasypywanie wykopu dla słupa sygnalizacji świetlnej w gruncie kat. I÷III z przerzutem na odległość do 3 m.</t>
  </si>
  <si>
    <t>Wywóz ziemi samochodami samowyładowczymi na odległość do 1 km, kategoria gruntu III.</t>
  </si>
  <si>
    <t>Dopłata za wywóz ziemi samochodami samowyładowczymi za każdy następny 1 km odległości ponad 1 km.</t>
  </si>
  <si>
    <t>Montaż wysięgnika rurowego o ciężarze do 100 kg na słupie sygnalizacji świetlnej.</t>
  </si>
  <si>
    <t>Montaż słupa sygnalizacji świetlnej z wysięgnikiem do 10,5 m .</t>
  </si>
  <si>
    <t>Montaż słupa sygnalizacji świetlnej z wysięgnikiem do 9,5 m .</t>
  </si>
  <si>
    <t>Montaż słupa sygnalizacji świetlnej z wysięgnikiem do 8.0 m .</t>
  </si>
  <si>
    <t>Montaż masztu sygnalizacji świetlnej.</t>
  </si>
  <si>
    <t>Montaż masztu sygnalizacji świetlnej z fundamentem na "mokro".</t>
  </si>
  <si>
    <t>Montaż latarni sygnalizacyjnej 3-komorowej LED 42V (ogólnej) na wysięgniku.</t>
  </si>
  <si>
    <t>Wciąganie kabla YKY 4x1,5 mm2 z udziałem podnośnika samochodowego w słup (z wysięgnikiem) sygnalizacji świetlnej.</t>
  </si>
  <si>
    <t>m-1</t>
  </si>
  <si>
    <t>Montaż wspornika do latarni sygnalizacyjnej 3xfi=300 mm na wysięgniku.</t>
  </si>
  <si>
    <t>Montaż latarni sygnalizacyjnej 3xfi=300 mm LED 42V (ogólnej) na wysięgniku.</t>
  </si>
  <si>
    <t>Montaż ekranu kontrastowego do latarni sygnalizacyjnej 3xfi=300 mm zamocowanej na wysięgniku.</t>
  </si>
  <si>
    <t>Obróbka kabla YKY 4x1,5 mm2.</t>
  </si>
  <si>
    <t>Montaż latarni sygnalizacyjnej 3xfi=300 mm LED 42V (skrętu w prawo) na wysięgniku.</t>
  </si>
  <si>
    <t>Montaż latarni sygnalizacyjnej 3xfi=300 mm LED 42V (skrętu w lewo) na wysięgniku.</t>
  </si>
  <si>
    <t>Montaż latarni sygnalizcyjnej 3xfi=300 mm LED 42V (ogólnej) na maszcie sygnalizacji świetlnej.</t>
  </si>
  <si>
    <t>Wciąganie kabla YKY 4x1,5 mm2 w maszt sygnalizacji świetlnej.</t>
  </si>
  <si>
    <t>Montaż konsoli latarni sygnalizacyjnej na maszcie sygnalizacji świetlnej.</t>
  </si>
  <si>
    <t>Montaż latarni sygnalizcyjnej 3xfi=300 mm LED (ogólnej) na maszcie sygnalizacji świetlnej.</t>
  </si>
  <si>
    <t>Obróbka kabla YKY 4x1,5 mm2</t>
  </si>
  <si>
    <t>Montaż latarni sygnalizcyjnej 3xfi=300 mm LED 42V (skrętu w prawo) na maszcie sygnalizacji świetlnej.</t>
  </si>
  <si>
    <t>Montaż latarni sygnalizcyjnej 3xfi=300 mm LED 42V (skrętu w lewo) na maszcie sygnalizacji świetlnej.</t>
  </si>
  <si>
    <t>Montaż latarni sygnalizacyjnej 2xfi=200 mm LED 42V (pieszej) z sygnalizatorem akustycznym na maszcie sygnalizacji świetlnej.</t>
  </si>
  <si>
    <t>Wciąganie kabla YKY 3x1,5 mm2 w maszt sygnalizacji świetlnej.</t>
  </si>
  <si>
    <t>Montaż latarni sygnalizacyjnej 2xfi=200 mm LED 42V (pieszej) z sygnalizatorem akustycznym  na maszcie sygnalizacji świetlnej.</t>
  </si>
  <si>
    <t>Obróbka kabla YKY 3x1,5 mm2.</t>
  </si>
  <si>
    <t>Montaż latarni sygnalizacyjnej 2xfi=200 mm LED 42V (rowerowej) na maszcie sygnalizacji świetlnej.</t>
  </si>
  <si>
    <t>Montaż latarni sygnalizacyjnej 1xfi=200 mm LED 42V (strzałki jazdy warunkowej) na maszcie sygnalizacji świetlnej.</t>
  </si>
  <si>
    <t>Montaż latarni sygnalizacyjnej 1xfi=200 mm LED (strzałki jazdy warunkowej) na maszcie sygnalizacji świetlnej.</t>
  </si>
  <si>
    <t>Montaż przycisku pieszego na maszcie sygnalizacji świetlnej.</t>
  </si>
  <si>
    <t>Wciąganie kabla OLFLEX 7X0,5 mm2 w maszt sygnalizacji świetlnej.</t>
  </si>
  <si>
    <t>Obróbka kabla YKY 6x1,0 mm2.</t>
  </si>
  <si>
    <t>Obróbka kabla OLFLEX 7X0,5 mm2.</t>
  </si>
  <si>
    <t>Montaż przycisku rowerzysty na maszcie sygnalizacji świetlnej.</t>
  </si>
  <si>
    <t>Montaż detektora ruchu na wysięgniku.</t>
  </si>
  <si>
    <t>Wciąganie kabla YLY 4x1,0 mm2 z udziałem podnośnika samochodowego w słup (z wysięgnikiem) sygnalizacji świetlnej.</t>
  </si>
  <si>
    <t>Montaż na wysięgniku wspornika do detektora ruchu.</t>
  </si>
  <si>
    <t>Montaż na wysięgniku detektora ruchu.</t>
  </si>
  <si>
    <t>Obróbka kabla YKY 4x1,0 mm2.</t>
  </si>
  <si>
    <t>Obróbka kabla YLY 4x1.0 mm2</t>
  </si>
  <si>
    <t>Wykonanie pętli skośnej (3x0.7 m) układanej w warstwie ścieralnej.</t>
  </si>
  <si>
    <t>Reczne wykonanie otworów w krawężniku betonowym o objętości do 0,1 dm3.</t>
  </si>
  <si>
    <t>Cięcie piłą nawierzchni bitumicznej na głębokość 7 cm dla ułożenia pętli indukcyjnej.</t>
  </si>
  <si>
    <t>Czyszczenie rowka. Nasypanie piasku.</t>
  </si>
  <si>
    <t>Układanie pętli indukcyjnej w wyciętym rowku.</t>
  </si>
  <si>
    <t>Wypełnienie masą zalewową w nawierzchni drogi rowka dla pętli indukcyjnej.</t>
  </si>
  <si>
    <t>Montaż w rowie mufy przelotowej z rury termokurczliwej.</t>
  </si>
  <si>
    <t>Obróbka przewodu XzTKMpw 2x2x0,8 mm</t>
  </si>
  <si>
    <t>Pomiar pętli indukcyjnej</t>
  </si>
  <si>
    <t>Wykonanie pętli długiej (1x8 m) układanej w warstwie ścieralnej.</t>
  </si>
  <si>
    <t>Montaż w rowie mufy przelotowej z rury termokurczliwej</t>
  </si>
  <si>
    <t>Wykonanie pętli długiej (1x12 m) układanej w warstwie ścieralnej.</t>
  </si>
  <si>
    <t>Wykonanie pętli długiej (1x20 m) układanej w warstwie ścieralnej.</t>
  </si>
  <si>
    <t>Montaż sterownika na gotowym fundamencie.</t>
  </si>
  <si>
    <t>Układanie przewodu LgY 16 mm2 w sterowniku i fundamencie.</t>
  </si>
  <si>
    <t>Sieć sterownicza.</t>
  </si>
  <si>
    <t>Układanie w studni kablowej przewodu LgY 16 mm2.</t>
  </si>
  <si>
    <t>Ręczne wciąganie przewodu LgY 25 mm2 w częściowo zajęty otwór kanalizacji kablowej.</t>
  </si>
  <si>
    <t>Ręczne wciąganie kabla YKY 4x1,5 mm2 w częściowo zajęty otwór kanalizacji kablowej.</t>
  </si>
  <si>
    <t>Prace łączeniowe, pomiarowe i rozruchowe.</t>
  </si>
  <si>
    <t>Podłączenie przewodu pojedynczyego o izolacji polwinitowej pod zacisk (przekrój żyły 16 mm2).</t>
  </si>
  <si>
    <t>Podłączenie przewod pojedyńczego o izolacji polwinitowej pod zacisk (przekrój żyły 25 mm2).</t>
  </si>
  <si>
    <t>Badania i pomiary instalacji skutecznosci zerowania.</t>
  </si>
  <si>
    <t>Pierwszy pomiar skutecznosci zerowania</t>
  </si>
  <si>
    <t>Następny pomiar skutecznosci zerowania</t>
  </si>
  <si>
    <t>Uruchomienie sygnalizacji na skrzyżowaniu w zakresie do 13 grup sygnalizacyjnych i akomdacji.</t>
  </si>
  <si>
    <t>Instalacja stanowiska do monitoringu na komputerze Zamawiajacego.</t>
  </si>
  <si>
    <t>Przeszkolenie pracownika do obsługi stanowiska do monitoringu.</t>
  </si>
  <si>
    <t>Osoba</t>
  </si>
  <si>
    <t>Budowa obiektu podziemnego  z rury SRS fi=110 mm pod drogą, 1 warstwa w ciągu kanalizacji, 2 rury w warstwie, 2 otwory w ciągu kanalizacji.</t>
  </si>
  <si>
    <t>Montaż słupa sygnalizacji świetlnej z wysięgnikiem do 6,5 m .</t>
  </si>
  <si>
    <t>Montaż słupa sygnalizacji świetlnej z wysięgnikiem do 3,5m .</t>
  </si>
  <si>
    <t>Montaż latarni sygnalizacyjnej 3xfi=300 mm LED 42V (na wprost) na wysięgniku.</t>
  </si>
  <si>
    <t>Montaż latarni sygnalizcyjnej 3xfi=300 mm LED 42V (na wprost) na maszcie sygnalizacji świetlnej.</t>
  </si>
  <si>
    <t>Uruchomienie sygnalizacji na skrzyżowaniu w zakresie do 9 grup sygnalizacyjnych i akomdacji.</t>
  </si>
  <si>
    <t>Ułożenie rur osłonowych dwudzielnych 120mm</t>
  </si>
  <si>
    <t>Podsypka piaskowa grubości po zagęszczeniu 10cm</t>
  </si>
  <si>
    <t>L.p</t>
  </si>
  <si>
    <t>ST</t>
  </si>
  <si>
    <t>ROBOTY DROGOWE</t>
  </si>
  <si>
    <t>Roboty przygotowawcze</t>
  </si>
  <si>
    <t>OŚWIELTENIE DRÓG I PRZEBUDOWA LINII KABLOWYCH</t>
  </si>
  <si>
    <t>Przebudowa kablowych linii energetycznych</t>
  </si>
  <si>
    <t>Razem przebudowa kablowych linii telekomunikacyjnych</t>
  </si>
  <si>
    <t>Razem oświetlenie dróg i przebudowa linii kablowych</t>
  </si>
  <si>
    <t>Razem odwodnienie korpusu drogowego</t>
  </si>
  <si>
    <t>Razem roboty drogowe</t>
  </si>
  <si>
    <t>Inne roboty</t>
  </si>
  <si>
    <t>Zieleń drogowa</t>
  </si>
  <si>
    <t>Elementy ulic</t>
  </si>
  <si>
    <t>Urządzenia bezpieczeństwa ruchu</t>
  </si>
  <si>
    <t>Nawierzchnie</t>
  </si>
  <si>
    <t>Podbudowy</t>
  </si>
  <si>
    <t>Roboty ziemne</t>
  </si>
  <si>
    <t>Cena netto [zł]</t>
  </si>
  <si>
    <t>SYGNALIZACJA ŚWIETLNA  - UL. WOJSKA POLSKIEGO - MONIUSZKI/11-go LISTOPADA</t>
  </si>
  <si>
    <t>Uruchomienie sygnalizacji na skrzyżowaniu</t>
  </si>
  <si>
    <t>SYGNALIZACJA ŚWIETLNA  - ul. WOJSKA POLSKIEGO - BAŁTYCKA</t>
  </si>
  <si>
    <t>Zjazd do planowanego centrum handlowego</t>
  </si>
  <si>
    <t>Skrzyżowanie Wojska Polskiego-Roosevelta</t>
  </si>
  <si>
    <t>Razem sygnalizacja świetlna - ul. Wojska Polskiego-Moniuszki/11-go Listopada</t>
  </si>
  <si>
    <t>Razem sygnalizacja świetlna - ul. Wojska Polskiego-Bałtycka</t>
  </si>
  <si>
    <t>URZĄDZENIA DO REGULACJI RUCHU (Sygnalizacja świetlna)</t>
  </si>
  <si>
    <t>PRZEBUDOWA KABLOWYCH LINII TELEKOMUNIKACYJNYCH</t>
  </si>
  <si>
    <t>VAT 23%</t>
  </si>
  <si>
    <t>Razem przebudowa ul. Wojska Polskiego netto</t>
  </si>
  <si>
    <t>Demontaż zasilania 0,4 kV i osprzętu sygnalizacji świetlnej</t>
  </si>
  <si>
    <t>Linia kablowa 0,4 kV</t>
  </si>
  <si>
    <t xml:space="preserve">Kanalizacja kablowa sygnalizacji </t>
  </si>
  <si>
    <t>Razem przebudowa ul. Wojska Polskiego brutto</t>
  </si>
  <si>
    <t>Roboty rozbiórkowe i ziemne</t>
  </si>
  <si>
    <t>Rozebranie nawierzchni z kostki betonowej gr.8 cm na podsypce cementowo-piaskowejRozebranie podbudowy z kruszywa gr. 15 cm ręcznie</t>
  </si>
  <si>
    <t>Rozebranie krawężników betonowych na podsypce cementowo-piaskowej</t>
  </si>
  <si>
    <t>Rozebranie ław pod krawężniki z betonu</t>
  </si>
  <si>
    <t>Roboty pomiarowe przy powierzchniowych robotach ziemnych - koryta pod nawierzchnie placów postojowych</t>
  </si>
  <si>
    <t>Roboty ziemne wykonywane koparkami przedsiębiernymi o poj.łyżki 2.50 m3 w gr.kat. I-II z transp.urobku na odl.do 1 km sam.samowyład. - wykopy</t>
  </si>
  <si>
    <t>Nasypy wykonywane koparkami przedsiębiernymi o poj.łyżki 2.50 m3 w gr.kat. I-II z transp.urobku na odl.do 1 km sam.samowyład.</t>
  </si>
  <si>
    <t>Zagęszczanie nasypów walcami samojezdnymi statycznymi; grunt sypki kat.I-II - współczynnik zagęszczenia Js=1.00)</t>
  </si>
  <si>
    <t>Warstwa ulepszonego podłoża z mieszanki piaskowo-żwirowej, warstwa dolna gr. 10 cm z kruszywa rozściełanego ręcznie</t>
  </si>
  <si>
    <t>Roboty w zakresie nawierzchni ulic</t>
  </si>
  <si>
    <t>Ława pod krawężniki betonowa z oporem (szczegół 1)</t>
  </si>
  <si>
    <t>Ława pod krawężniki betonowa (szczegół 2)</t>
  </si>
  <si>
    <t>Krawężniki betonowe o wymiarach 15x30 cm bez ław na podsypce piaskowej</t>
  </si>
  <si>
    <t>Oporniki betonowe o wymiarach 12x25 cm bez ław na podsypce piaskowej</t>
  </si>
  <si>
    <t>Obrzeża betonowe o wymiarach 8x30 cm na podsypce cementowo-piaskowej, spoiny wypełnione zaprawą cementową</t>
  </si>
  <si>
    <t>Warstwa górna podbudowy z kruszyw łamanych gr. 25 cm</t>
  </si>
  <si>
    <t>Warstwa górna podbudowy z kruszyw łamanych gr. 15 cm</t>
  </si>
  <si>
    <t>Nawierzchnie z kostki brukowej betonowej 2T bez fazy, kolor szary grubości 8 cm na podsypce cementowo-piaskowej z wypełnieniem spoin piaskiem</t>
  </si>
  <si>
    <t>Nawierzchnie z kostki brukowej betonowej 2T , kolor szary grubości 8 cm na podsypce cementowo-piaskowej z wypełnieniem spoin piaskiem</t>
  </si>
  <si>
    <t>Nawierzchnie z kostki brukowej betonowej bez fazy 2T antracyt, grubości 8 cm na podsypce cementowo-piaskowej z wypełnieniem spoin piaskiem</t>
  </si>
  <si>
    <t>Nawierzchnie z kostki brukowej betonowej 2T ażur, kolor antracyt grubości 8 cm na podsypce cementowo-piaskowej z wypełnieniem spoin piaskiem</t>
  </si>
  <si>
    <t>Wypełnienie przestrzeni między kostkami grysem kamiennym</t>
  </si>
  <si>
    <t>Nawierzchnie z kostki kamiennej 9/11  na podsypce cementowo-piaskowej</t>
  </si>
  <si>
    <t>Spoinowanie nawierzchni z kostki kamiennej zaprawą ze spoiwem z żywic syntetycznych</t>
  </si>
  <si>
    <t>Nawierzchnie z kostki brukowej betonowej 20x10 płukana, kolor biały grubości 8 cm na podsypce cementowo-piaskowej z wypełnieniem spoin piaskiem</t>
  </si>
  <si>
    <t>Nawierzchnie z kostki brukowej betonowej 20x10 płukana, kolor czerwony, bez fazy, grubości 8 cm na podsypce cementowo-piaskowej z wypełnieniem spoin piaskiem</t>
  </si>
  <si>
    <t>Rozścielenie ziemi urodzajnej ręczne z przerzutem na terenie płaskim, grubość warstwy 10 cm.</t>
  </si>
  <si>
    <t>Rozebranie nawierzchni z kostki betonowej gr.8 cm na podsypce cementowo-piaskowej</t>
  </si>
  <si>
    <t>Instalowanie znaków drogowych</t>
  </si>
  <si>
    <t>Pionowe znaki drogowe - zdjęcie znaków lub drogowskazów</t>
  </si>
  <si>
    <t>Pionowe znaki drogowe - słupki z rur stalowych</t>
  </si>
  <si>
    <t>Pionowe znaki drogowe - znaki informacyjne</t>
  </si>
  <si>
    <t>Pionowe znaki drogowe - tabliczki T</t>
  </si>
  <si>
    <t>Oznakowanie poziome jezdni farbą chlorokauczukową - stanowiska dla pojazdów osób niepełnosprawnych - kolor niebieski</t>
  </si>
  <si>
    <t>Ustawianie wiat - wiata mała</t>
  </si>
  <si>
    <t>Ustawianie wiat - wiata duża</t>
  </si>
  <si>
    <t>Stojaki rowerowe</t>
  </si>
  <si>
    <t>Roboty w zakresie kształtowania terenów zielonych</t>
  </si>
  <si>
    <t>Wykonanie trawników dywanowych siewem na gruncie kat. I-II z nawożeniem</t>
  </si>
  <si>
    <t>Ręczna pielęgnacja trawników dywanowych na terenie płaskim</t>
  </si>
  <si>
    <t>Sadzenie drzew i krzewów liściastych form piennych na terenie płaskim w gruncie kat. I-II z całkowitą zaprawą dołów; średnica/głębokość : 0.7 m Klon zwyczajny Globosum</t>
  </si>
  <si>
    <t>Sadzenie drzew i krzewów liściastych form piennych na terenie płaskim w gruncie kat. I-II z całkowitą zaprawą dołów; średnica/głębokość : 0.7 m Klon zwyczajny Golden globe</t>
  </si>
  <si>
    <t>Sadzenie krzewów iglastych Jałowiec pospolity Juniperus communis 'Depressa Aurea' na terenie płaskim w gruncie kat. I-II z zaprawą dołów; średnica/głębokość : 0.5 m</t>
  </si>
  <si>
    <t>Pielęgnacja drzew starszych sadzonych z bryłą korzeniową - przy ulicy</t>
  </si>
  <si>
    <t>Obsadzenie różami Rosa 'Short Track'®i przy ilości 2,778 szt./m2</t>
  </si>
  <si>
    <t>Irga Dammera Cotoneaster dammeri  'Major' - sadzenie krzewów z bryłą korzeniową w rowach o szerokości do 45 cm w gruncie kat. I-II z całkowitą zaprawą dołów</t>
  </si>
  <si>
    <t>Rozplenica japońska - sadzenie krzewów z bryłą korzeniową w rowach o szerokości do 45 cm w gruncie kat. I-II z całkowitą zaprawą dołów</t>
  </si>
  <si>
    <t>Pielęgnacja krzewów  - przy ulicy</t>
  </si>
  <si>
    <t>KANALIZACJA DESZCZOWA</t>
  </si>
  <si>
    <t>Roboty pomiarowe przy liniowych robotach ziemnych - trasa drogi w terenie równinnym</t>
  </si>
  <si>
    <t>Wykopy liniowe o ścianach pionowych pod fundamenty, rurociągi, kolektory w gruntach suchych kat.I-II z wydobyciem urobku łopatą lub wyciągiem ręcznym; głębokość do 3.0 m, szerokość 0.8-1.5 m.Ręcznie 10%</t>
  </si>
  <si>
    <t>Roboty ziemne wykon.koparkami podsiębiernymi o poj.łyżki 0.25 m3 w gr.kat.I-II z transp.urobku samochod.samowyładowczymi na odległość 10 km</t>
  </si>
  <si>
    <t>Pełne umocnienie pionowych ścian wykopów liniowych o głębok.do 3.0 m wypraskami w grunt.suchych kat.III-IV wraz z rozbiór.(szer.do 1m)</t>
  </si>
  <si>
    <t>Obsypka rurociągu kruszywem dowiezionym, warstwa dolna 15 cm, warstwa górna 30 cm</t>
  </si>
  <si>
    <t>Zasypywanie wykopów liniowych o ścianach pionowych w gruntach kat.I-II; głębokość do 3.0 m, szerokość 0.8-1.5 m</t>
  </si>
  <si>
    <t>Roboty montażowe</t>
  </si>
  <si>
    <t>Kanały z rur PVC łączonych na wcisk o śr. zewn. 0.2m</t>
  </si>
  <si>
    <t>Oznakowanie trasy kanału ułożonego w ziemi taśmą z tworzywa sztucznego</t>
  </si>
  <si>
    <t>Kształtki PVC kanalizacji zewnętrznej - trójnik  o połączeniu kielichowym  śr. zewn. 0.2m</t>
  </si>
  <si>
    <t>Studnie rewizyjne z kręgów betonowych o śr. 1200 mm z osadnikiem h=0,5m w gotowym wykopie o głębokości do 3 m</t>
  </si>
  <si>
    <t>stud.</t>
  </si>
  <si>
    <t>Wpusty uliczne osadzone na studzienkach betonowych DN450 z osadnikiem h=0,5m</t>
  </si>
  <si>
    <t>Regulacja pionowa studzienek dla włazów kanałowych</t>
  </si>
  <si>
    <t>Regulacja pionowa studzienek dla wpustów ulicznych</t>
  </si>
  <si>
    <t>Próba szczelności kanałów rurowych o śr.nominalnej 0.2m</t>
  </si>
  <si>
    <t>Wykonanie kamerowania wykonanej kanalizacji</t>
  </si>
  <si>
    <t>Roboty w zakresie odwadniania gruntu</t>
  </si>
  <si>
    <t>Igłofiltry o śr. do 50 mm wpłukiwane w grunt bezpośrednio bez obsypki na gł. do 4 mwykopy pod studnie</t>
  </si>
  <si>
    <t>Praca zestawu odwodnieniowego wraz z pompą</t>
  </si>
  <si>
    <t>godz.</t>
  </si>
  <si>
    <t>OŚWIETLENIE ULICZNE</t>
  </si>
  <si>
    <t>Montaż wkładek topikowych</t>
  </si>
  <si>
    <t>Szafa ośwetlenia ulicznego</t>
  </si>
  <si>
    <t>Ułożenie rur osłonowych - RHDPE 50 karbowanana dwuścienna</t>
  </si>
  <si>
    <t>Ułożenie rur osłonowych - RHDPE 110 karbowanana dwuścienna</t>
  </si>
  <si>
    <t>Układanie kabli o masie do 0.5 kg/m w rurach, pustakach lub kanałach zamkniętych - YAKY 4x25</t>
  </si>
  <si>
    <t>Układanie kabli o masie do 0.5 kg/m w rurach, pustakach lub kanałach zamkniętych - YAKY 4x16</t>
  </si>
  <si>
    <t>Układanie kabli o masie do 0.5 kg/m w rurach, pustakach lub kanałach zamkniętych - YKY 3x4</t>
  </si>
  <si>
    <t>przewód uziemiający LGY 16mm2</t>
  </si>
  <si>
    <t>Zarobienie na sucho końca kabla 4-żyłowego o przekroju żył do 50 mm2 na napięcie do 1 kV o izolacji i powłoce z tworzyw sztucznych</t>
  </si>
  <si>
    <t>Montaż i stawianie słupów oświetleniowych o masie do 100 kg</t>
  </si>
  <si>
    <t>Montaż opraw oświetlenia zewnętrznego na słupie - Oprawa LED moc całkowita 55W</t>
  </si>
  <si>
    <t>Montaż przewodów do opraw oświetleniowych wciąganych w słupy, rury osłonowe i wysięgniki w latarniach o wys. 7-10 m - YDY 3x1,5mm2</t>
  </si>
  <si>
    <t>Badania i pomiary instalacji uziemiającej (pierwszy pomiar)</t>
  </si>
  <si>
    <t>Badania i pomiary instalacji uziemiającej (każdy następny pomiar)</t>
  </si>
  <si>
    <t>Inwentatyzacja geodezyjna</t>
  </si>
  <si>
    <t>Obsługa geodezyjna  punktów pomiarowych</t>
  </si>
  <si>
    <t>usł.</t>
  </si>
  <si>
    <t>Kopanie rowów dla kabli w sposób ręczny w gruncie kat. I-II</t>
  </si>
  <si>
    <t>Nasypanie warstwy piasku na dnie rowu kablowego o szerokości do 0.6 m</t>
  </si>
  <si>
    <t>Zasypywanie rowów dla kabli wykonanych ręcznie w gruncie kat. I-II</t>
  </si>
  <si>
    <t>Ułożenie rur osłonowych z PCW o śr.do 140 mm - RPP fi 110</t>
  </si>
  <si>
    <t>Położenie kabli telekomunikacyjnych</t>
  </si>
  <si>
    <t>STUDNIA SR-1 TYPU CIĘŻKIEGO</t>
  </si>
  <si>
    <t>tablica zajętości</t>
  </si>
  <si>
    <t>terminal wjazdowy</t>
  </si>
  <si>
    <t>terminal wyjazdowy</t>
  </si>
  <si>
    <t>szlaban</t>
  </si>
  <si>
    <t>PARKING PRZY UL. LEGIONÓW</t>
  </si>
  <si>
    <t>BRANŻA DROGOWA</t>
  </si>
  <si>
    <t>Razem branża drogowa</t>
  </si>
  <si>
    <t>Razem kanalizacja deszczowa</t>
  </si>
  <si>
    <t>Razem branża teletechniczna</t>
  </si>
  <si>
    <t>BRANŻA TELETECHNICZNA</t>
  </si>
  <si>
    <t>Razem parking przy ul. Legionów netto</t>
  </si>
  <si>
    <t>Razem parking przy ul. Legionów brutto</t>
  </si>
  <si>
    <t>ROBOTY PRZYGOTOWAWCZE</t>
  </si>
  <si>
    <t>Makroniwelacja i recykling materiałów</t>
  </si>
  <si>
    <t>Wywiezienie gruzu z terenu rozbiórki ładowanego koparko-ładowarką na samochody samowyładowcze przy obsłudze 3 samochodów na zmianę roboczą i mechaniczne wyładowanie</t>
  </si>
  <si>
    <t>Wyrób kruszywa łamanego w kruszarce na budowie poprzez recykling kamienia polnego zmagazynowanego na hałdach</t>
  </si>
  <si>
    <t>Odtworzenie trasy i punktów wysokościowych</t>
  </si>
  <si>
    <t>ROBOTY ZIEMNE</t>
  </si>
  <si>
    <t>Wykonanie wykopów w gruntach nieskalistych</t>
  </si>
  <si>
    <t>Wykonanie nasypów</t>
  </si>
  <si>
    <t>Kanalizacja deszczowa</t>
  </si>
  <si>
    <t>Studnie rewizyjne z kręgów betonowych i żelbetowych o średnicy 1200mm o głębokości do 3m</t>
  </si>
  <si>
    <t>Montaż trójnika 200/315mm</t>
  </si>
  <si>
    <t>Wykonanie osadnika cylindrycznego żelbetowego OS2.0 o śr.1500mm i objętości czynnej 2m3</t>
  </si>
  <si>
    <t>Wykonanie separatora koalescencyjnego 6/60l/s o śr.1000mm</t>
  </si>
  <si>
    <t>układanie skrzynek drenarskich PCV 100x50x40</t>
  </si>
  <si>
    <t>geowłóknina filtracyjna</t>
  </si>
  <si>
    <t>PODBUDOWY</t>
  </si>
  <si>
    <t>Warstwy odsączajace i odcinające</t>
  </si>
  <si>
    <t>Warstwa z piasku o grubości po zagęszczeniu 10cm</t>
  </si>
  <si>
    <t>Podbudowa z kruszywa łamanego</t>
  </si>
  <si>
    <t>Warstwa dolna podbudowy z kruszywa łamanego o grubości po zagęszczeniu 15cm (materiał recyklingowy)</t>
  </si>
  <si>
    <t>Podbudowa i ulepszone podłoże z gruntu stabilizowanego cementem</t>
  </si>
  <si>
    <t>Podbudowa z gruntu stabilizowanego cementem,  grubość warstwy po zagęszczeniu - 15cm</t>
  </si>
  <si>
    <t>NAWIERZCHNIE</t>
  </si>
  <si>
    <t>Nawierzchni z kostki kamiennej</t>
  </si>
  <si>
    <t>Nawierzchnia jezdni manewrowych z kostki kamiennej 9/11 na podsypce cementowo-piaskowej z wypełnieniem spoin zaprawą cementową oraz do 1/3 wysokości kostki zaprawą fugującą  (materiał kamienny Inwestora)</t>
  </si>
  <si>
    <t>ROBOTY WYKOŃCZENIOWE</t>
  </si>
  <si>
    <t>Umocnienie powierzcniowe skarp, rowów i ścieków</t>
  </si>
  <si>
    <t>Humusowanie skarp z obsianiem przy grubości warstwy humusu 5cm</t>
  </si>
  <si>
    <t>URZĄDZENIA BEZPIECZEŃSTWA RUCHU</t>
  </si>
  <si>
    <t>Oznakowanie pionowe</t>
  </si>
  <si>
    <t>Przymocowanie tarcz znaków drogowych odbl. do gotowych słupków</t>
  </si>
  <si>
    <t>Przymocowanie tabliczek do znaków drogowych odbl. do gotowych słupków</t>
  </si>
  <si>
    <t>Ułożenie rur osłonowych osłonowych typu A110</t>
  </si>
  <si>
    <t>Układanie kabli YAKY 4x25 mm2 w rurach</t>
  </si>
  <si>
    <t>Przewody uziemiające LgY16 mm2 w słupach</t>
  </si>
  <si>
    <t>Montaż i stawianie słupów oświetleniowych z 1 wysięgnikiem o masie do 100 kg kompletnie wyposażonych</t>
  </si>
  <si>
    <t>Montaż i stawianie słupów oświetleniowych z 2 wysięgnikami o masie do 100 kg kompletnie wyposażonych</t>
  </si>
  <si>
    <t>Montaż przewodów YDYżo-450/750V 5x1,5 mm2 do opraw oświetleniowych - wciąganie w słupy i wysięgniki przy wysokości latarń do 10 m</t>
  </si>
  <si>
    <t>Montaż opraw oświetlenia zewnętrznego na słupie</t>
  </si>
  <si>
    <t>Badania i pomiary instalacji uziemiającej (14 słupów + 3 szpilki)</t>
  </si>
  <si>
    <t>ELEMENTY ULIC</t>
  </si>
  <si>
    <t>Krawężniki betonowe</t>
  </si>
  <si>
    <t>Krawężniki betonowe łukowe o wymiarach 15x30cm, z wykonaniem ławy betonowej C12/15 z oporem, na podsypce cementowo-piaskowej</t>
  </si>
  <si>
    <t>Krawężniki kamienne</t>
  </si>
  <si>
    <t>Oporniki kamienne 15x25cm, z wykonaniem ławy betonowej C12/15 z oporem, na podsypce cementowo-piaskowej (materiał kamienny Inwestora)</t>
  </si>
  <si>
    <t>Chodniki z płytek betonowych</t>
  </si>
  <si>
    <t>Obrzeża betonowe</t>
  </si>
  <si>
    <t>Obrzeża betonowe o wymiarach 20x6cm na ławie betonowej , z wypełnieniem spoin piaskiem</t>
  </si>
  <si>
    <t>Wjazdy i wyjazdy z bram</t>
  </si>
  <si>
    <t>Nawierzchnia zjazdu z kostki kamiennej 9/11 na podsypce cementowo-piaskowej z wypełnieniem spoin zaprawą cementową oraz do 1/3 wysokości kostki zaprawą fugującą na bazie żywic (materiał kamienny Inwestora)</t>
  </si>
  <si>
    <t>Obramowania i opaski jezdni lub chodników</t>
  </si>
  <si>
    <t>Opaska z płyt betonowych szarych ryflowanych o wymiarach 40x40x6cm , na podyspce cementowo-piaskowej, z wypełnieniem spoin piaskiem</t>
  </si>
  <si>
    <t>ZIELEŃ DROGOWA</t>
  </si>
  <si>
    <t>Zieleń Drogowa</t>
  </si>
  <si>
    <t>Sadzenie drzew liściastych (klon pospolity globosum)  z bryłą korzeniową z zaprawą dołów</t>
  </si>
  <si>
    <t>Sadzenie krzewów liściastych (Tawuła japońska Golden Princess)  na terenie płaskim</t>
  </si>
  <si>
    <t>Sadzenie krzewów liściastych (Berberys Thunberga)  na terenie płaskim</t>
  </si>
  <si>
    <t>INNE ROBOTY</t>
  </si>
  <si>
    <t>Parkingi i zatoki</t>
  </si>
  <si>
    <t>Nawierzchnia miejsc parkingowych z kostki kamiennej 9/11 na podsypce cementowo-piaskowej z wypełnieniem spoin zaprawą cementową oraz do 1/3 wysokości kostki zaprawą fugującą na bazie żywic  (materiał kamienny Inwestora)</t>
  </si>
  <si>
    <t>Nawierzchnia z kostki brukowej betonowej gr. 8cm na podsypce cementowo-piaskowej wypełnieniem spoin piaskiem (kolor kostki czerwony - linie wydzielające miejsca parkingowe)</t>
  </si>
  <si>
    <t>Montaż elementów małej architektury</t>
  </si>
  <si>
    <t>PARKING PRZY CMENTARZU</t>
  </si>
  <si>
    <t>Razem parking przy cmentarzu netto</t>
  </si>
  <si>
    <t>Razem parking przy cmentarzu brutto</t>
  </si>
  <si>
    <t>UL. WOJSKA POLSKIEGO (od granicy do ul. Leśmiana)</t>
  </si>
  <si>
    <t xml:space="preserve">Wprowadzenie tymczasowej organizacji ruchu. Utrzymanie w stanie przejezdności przebudowywane odcinki dróg w ramach tymczasowej organizacji ruchu </t>
  </si>
  <si>
    <t>I. WYMAGANIA OGÓLNE</t>
  </si>
  <si>
    <t>Dostosowanie do wymagań ogólnych w tym m.in. wdrożenie, utrzymanie i likwidacja czasowej organizacji ruchu oraz oznakowanie terenu budowy</t>
  </si>
  <si>
    <t>ryczałt</t>
  </si>
  <si>
    <t>II. ROBOTY PRZYGOTOWAWCZE I ROZBIÓRKOWE</t>
  </si>
  <si>
    <t>III. ROBOTY ZIEMNE</t>
  </si>
  <si>
    <t>Roboty ziemne w gruncie kategorii I-II wykonywane koparkami podsiębiernymi o pojemności łyżki 0,60m3 z transportem urobku samochodami samowyładowczymi 5-10t na odległość do 1,0km</t>
  </si>
  <si>
    <t>Nakłady uzupełniające do tablic 0201-0213 za każde dalsze rozpoczęte 0,5km odległości transportu gruntu kategorii I-II samochodami samowyładowczymi 5-10t na odległość ponad 1km po terenie lub drogach gruntowych</t>
  </si>
  <si>
    <t>Formowanie i zagęszczanie spycharkami nasypów z gruntu kategorii I-II o wysokości do 3m (Spycharka gąsienicowa 74kW (100KM))</t>
  </si>
  <si>
    <t>kalkulacja własna: koszt zakupu materiału na nasyp wraz z kosztami dowozdu do miejsca wbudowania</t>
  </si>
  <si>
    <t>IV. WZMOCNIENIE PODŁOŻA GEOSYNTETYKIEM I WARSTWĄ ODCINAJĄCO - WZMACNIAJĄCĄ Z POSPÓŁKI</t>
  </si>
  <si>
    <t>Profilowanie i zagęszczanie ręczne podłoża pod warstwy konstrukcyjne nawierzchni w gruncie kategorii I-II</t>
  </si>
  <si>
    <t>V. WARSTWY KONSTRUKCYJNE NAWIERZCHNI - JEZDNIE, MIEJSCA POSTOJOWE I CHODNIKI</t>
  </si>
  <si>
    <t>Kalkulacja własna: wypełnienie wolnych przestrzeni miedzy kostkami grysem 8-16 mm w kolorze szarym, zużycie grysu ok. 20 kg/m2</t>
  </si>
  <si>
    <t>VI. KRAWĘŻNIKI, OBRZEŻA, OPORNIKI</t>
  </si>
  <si>
    <t>Ława betonowa z oporem pod krawężniki</t>
  </si>
  <si>
    <t>Ława pod krawężniki - dodatek za wykonanie ławy  betonowej na łukach o promieniu do 40m</t>
  </si>
  <si>
    <t>Krawężniki betonowe o wymiarach 15x30cm wystające na podsypce cementowo-piaskowej</t>
  </si>
  <si>
    <t>Krawężniki betonowe - dodatek za ustawienie krawężników na łukach o promieniu do 10m</t>
  </si>
  <si>
    <t>Krawężniki betonowe o wymiarach 12x25cm wtopione na podsypce cementowo-piaskowej</t>
  </si>
  <si>
    <t>Obrzeża betonowe o wymiarach 30x8cm na podsypce piaskowej, z wypełnieniem spoin zaprawą cementową</t>
  </si>
  <si>
    <t>VII. ROBOTY INNE</t>
  </si>
  <si>
    <t>Humusowanie skarp warstwą humusu grubości 5cm z obsianiem</t>
  </si>
  <si>
    <t>VIII. OZNAKOWANIE</t>
  </si>
  <si>
    <t>Słupki do znaków drogowych z rur stalowych o średnicy 70mm</t>
  </si>
  <si>
    <t>Przymocowanie znaków zakazu, nakazu, ostrzegawczych i informacyjnych o powierzchni do 0,3m2</t>
  </si>
  <si>
    <t>Strzałki i inne symbole malowane ręcznie</t>
  </si>
  <si>
    <t>INSTALACJE ELEKTRYCZNE</t>
  </si>
  <si>
    <t>PRZYŁĄCZE</t>
  </si>
  <si>
    <t>Zasypywanie rowów dla kabli wykonanych mechanicznie w gruncie kat. III-IV</t>
  </si>
  <si>
    <t>Posadowienie szafy oświetleniowej SOD</t>
  </si>
  <si>
    <t>Zarobienie na sucho końca kabla 5-żyłowego o przekroju żył do 50 mm2 na napięcie do 1 kV o izolacji i powłoce z tworzyw sztucznych</t>
  </si>
  <si>
    <t>OŚWIETLENIE ZEWNĘTRZNE</t>
  </si>
  <si>
    <t>Ułożenie rur osłonowychRury osłonowe karbowane dwuścienne 75mm</t>
  </si>
  <si>
    <t>Przewody uziemiające i wyrównawcze. Ułożenie bednarki w wykopie razem z kablem oświetleniowymFeZn 25x4Przelicznik 1m/b - 0,8 kg</t>
  </si>
  <si>
    <t>Rury giętkie karbowane 50mm przy słupach oświetleniowych</t>
  </si>
  <si>
    <t>Montaż i stawianie słupów oświetleniowych o masie do 100 kg, na fundamentachSłup oświetleniowy h=6m; średnica wierzchołka 60mm (słupy dla 2 kat. wiatrowej)</t>
  </si>
  <si>
    <t>Montaż i stawianie słupów oświetleniowych o masie do 100 kg, na fundamentachSłup oświetleniowy h=9m; średnica wierzchołka 60mm (słupy dla 2 kat. wiatrowej)</t>
  </si>
  <si>
    <t>Montaż opraw oświetlenia zewnętrznego na słupach Oprawa parkowa LED 55W do montażu na wysokości 7m.</t>
  </si>
  <si>
    <t>CZYNNOŚCI DODATKOWE</t>
  </si>
  <si>
    <t>Obsługa geodezyjna</t>
  </si>
  <si>
    <t>Sprawdzenie i pomiary obwodów</t>
  </si>
  <si>
    <t>Sporządzenie dokumentacji powykonawczej</t>
  </si>
  <si>
    <t>PARKING PRZY UL. BAŁTYCKIEJ</t>
  </si>
  <si>
    <t>Razem branża drogowa netto</t>
  </si>
  <si>
    <t>Razem instalacje elektryczne netto</t>
  </si>
  <si>
    <t>ZAGOSODAROWANIE TERENU</t>
  </si>
  <si>
    <t>Zieleń projektowana w granicach inwestycji</t>
  </si>
  <si>
    <t>Sadzenie krzewów żywopłotowych w rowach o szerokości do 45cm w gruncie kategorii III z całkowitą zaprawą dołów</t>
  </si>
  <si>
    <t>Pielęgnacja krzewów żywopłotowych liściastych</t>
  </si>
  <si>
    <t>Nasadzenia zastępcze poza terenem inwestycji</t>
  </si>
  <si>
    <t>Sadzenie drzew i krzewów liściastych form naturalnych na terenie płaskim w gruncie kategorii III w dołach o średnicy i głębokości 0,5m z całkowitą zaprawą dołów</t>
  </si>
  <si>
    <t>Pielęgnacja drzew liściastych form naturalnych</t>
  </si>
  <si>
    <t>Ławka be oparcia, wykonana z profili stalowych, siedzisko z siatki z rurek stalowych. Wszystkie elementy stalowe ocynkowane ogniowo i malowane proszkowa w kolorze RAL9016. Trwałe kotwienie do podłoża</t>
  </si>
  <si>
    <t>Kosz - z blachy stalowej o grubości 2 mm ze zintegrowaną popielniczką. Kosz stojący z uchwytem na worek, bez otworów w dnie. Powierzchnia ocynkowana ogniowo i malowana proszkowo w kolorze RAL 9016. Pojemność kosza 60 l, pojemność popielniczki 0,5 l, wysoość całkowita 826 mm, Głębopkość 350 mm, sposób mocowania:do zakotwienia z cokołem (fundamentem betonowym 80x40x40 cm).</t>
  </si>
  <si>
    <t>Razem zagospodarowanie terenu netto</t>
  </si>
  <si>
    <t>ELEMENT MAŁEJ ARCHITEKTURY</t>
  </si>
  <si>
    <t>BRANŻA SANITARNA</t>
  </si>
  <si>
    <t>Keramzytowe</t>
  </si>
  <si>
    <t>Wykonanie złoża filtracyjnego żwirowo-piaskowego</t>
  </si>
  <si>
    <t>Nawierzchnie z tłucznia kamiennego, warstwa górna, grubość warstwy po uwałowaniu 15cm</t>
  </si>
  <si>
    <t>Nawierzchnie z tłucznia kamiennego, warstwa dolna, grubość warstwy po uwałowaniu 15cm</t>
  </si>
  <si>
    <t>Razem wartość przedmiotu zamówienia netto</t>
  </si>
  <si>
    <t>Montaż sterownika</t>
  </si>
  <si>
    <t>Razem branża sanitarna</t>
  </si>
  <si>
    <t>Razem parking przy ul. Bałtyckiej netto</t>
  </si>
  <si>
    <t>Razem parking przy ul. Bałtyckiej brutto</t>
  </si>
  <si>
    <t>SST-Woj Pol</t>
  </si>
  <si>
    <t>SST-P_cmentarz</t>
  </si>
  <si>
    <t>SST-PZT-Baltycka</t>
  </si>
  <si>
    <t>SST-DR-Baltycka</t>
  </si>
  <si>
    <t>SST-KD-Baltycka</t>
  </si>
  <si>
    <t>SST-EL-Baltycka</t>
  </si>
  <si>
    <t xml:space="preserve">SST-EL-Baltycka </t>
  </si>
  <si>
    <t>SST-DR_1-Legionow SST-DR_2-Legionow</t>
  </si>
  <si>
    <t>SST-KD_1-Legionow SST-KD_2-Legionow</t>
  </si>
  <si>
    <t>Rozbiórka nawierzchni bitumicznej o grubości do 20cm</t>
  </si>
  <si>
    <t xml:space="preserve">Rozbiórka podbudowy gr. 15cm z kruszywa </t>
  </si>
  <si>
    <t>Rozebranie nawierzchni z kostki kamiennej wysokości 10cm na podsypce piaskowej i podkładzie kamiennym (łączna grubość konstrukcji 30cm)</t>
  </si>
  <si>
    <t>Rozebranie nawierzchni z kostki betonowej gr. 8cm na podsypce cementowo-piaskowej (zjazdy, chodniki, perony, ścieżka, progi zwalniające)</t>
  </si>
  <si>
    <t>Rozebranie nawierzchni z betonu o grubości 12cm</t>
  </si>
  <si>
    <t>Rozebranie nawierzchni z płyt drogowych Yomb</t>
  </si>
  <si>
    <t>Rozbiórka podbudowy gr. 15cm z kruszywa</t>
  </si>
  <si>
    <t>Rozebranie podbudowy z kruszywa  o grubości 20cm</t>
  </si>
  <si>
    <t>Demontaż słupków wygrodzeniowych rurowych śr. 80mm dł.150cm (wygrodzenie parkingów)</t>
  </si>
  <si>
    <t>Rozebranie podmurówki betonowej o grubości do 40cm (ul. Bałtycka)</t>
  </si>
  <si>
    <t>Transport gruzu z terenu rozbiórki/budowy, przekazanie do utylizacji</t>
  </si>
  <si>
    <t>Roboty ziemne  na odkład na odl. do 10 km</t>
  </si>
  <si>
    <t>Oczyszczenie nawierzchni warstw niebitumicznych.</t>
  </si>
  <si>
    <t>Oczyszczenie nawierzchni drogowej warstw konstrukcyjnych - bitumicznych.</t>
  </si>
  <si>
    <t>Linie ciągłe  - oznakowanie cienkowarstwowe</t>
  </si>
  <si>
    <t>Linie przerywane  - oznakowanie cienkowarstwowe</t>
  </si>
  <si>
    <t>Linie na skrzyżowaniach i przejściach dla pieszych  - oznakowanie cienkowarstwowe</t>
  </si>
  <si>
    <t>Strzałki i inne symbole  - oznakowanie cienkowarstwowe</t>
  </si>
  <si>
    <t>Oznakowanie poziome gładkie grubowarstwowe na zimno nawierzchni bitumicznych za pomocą mas chemoutwardzalnych - linie ciągłe</t>
  </si>
  <si>
    <t>Oznakowanie poziome gładkie grubowarstwowe na zimno nawierzchni bitumicznych za pomocą mas chemoutwardzalnych - linie przerywane</t>
  </si>
  <si>
    <t>Oznakowanie poziome gładkie grubowarstwowe na zimno nawierzchni bitumicznych za pomocą mas chemoutwardzalnych - linie na skrzyżowaniach i przejściach</t>
  </si>
  <si>
    <t>Oznakowanie poziome (symbole) grubowarstwowe na zimno, nawierzchni bitumicznych za pomocą mas chemoutwardzalnych</t>
  </si>
  <si>
    <t>Montaż nowych tablic znaków drogowych o powierzchni  powyżej 4,5 m2</t>
  </si>
  <si>
    <t>Nawierzchnia zjazdów z kostki kamiennej nieregularnej o wysokości kostki 10 cm na podsypce cementowo-piaskowej (materiał kamienny z rozbiórki) z wypełnieniem spoin fugują kompozytową na bazie żywic</t>
  </si>
  <si>
    <t>Przebruk chodnika z płyt betonowych o wymiarach 35x35 cm , na podyspce cementowo-piaskowej, z wypełnieniem spoin piaskiem (dowiązanie wysokościowe do istn.chodników)</t>
  </si>
  <si>
    <t>Nawierzchnia opaski i wysp z kostki kamiennej nieregularnej o wysokości kostki 10 cm na podsypce cementowo-piaskowej z wypełnieniem spoin zaprawą cementową (materiał kamienny z rozbiórki)  z wypełnieniem spoin fugują kompozytową na bazie żywic</t>
  </si>
  <si>
    <t>Nasypanie 2x warstwy piasku na dnie rowu kablowego o szerokości do 0.4 m</t>
  </si>
  <si>
    <t>Wywóz ziemi poza teren budowy, przekazanie/utylizacja</t>
  </si>
  <si>
    <t>Wywóz ziemi poza teren budowy, utylizacja/przekazanie</t>
  </si>
  <si>
    <t>Stawianie słupa sygnalizacji świetlnej.</t>
  </si>
  <si>
    <t>Wykop o głębokości do 2,0 m wraz z zasypaniem dla słupa sygnalizacji świetlnej. Kategoria gruntu III.</t>
  </si>
  <si>
    <t>Kopanie rowów dla kabli  w gruncie kat. III</t>
  </si>
  <si>
    <t>Układanie kabli YAKY 4x25mm2 o masie do 1.0 kg/m w rowach kablowych</t>
  </si>
  <si>
    <t>Zasypywanie rowów dla kabli w gruncie kat. III</t>
  </si>
  <si>
    <t>Kopanie rowów dla kabli w gruncie kat. III</t>
  </si>
  <si>
    <t>Odkopanie słupa sygnalizacji świetlnej.</t>
  </si>
  <si>
    <t>zasypywanie wykopu po słupie sygnalizacji świetlnej z przerzutem na odległość do 3 m.</t>
  </si>
  <si>
    <t>Wciąganie kabla YKY 2x10 mm2 w wolny otwór kanalizacji kablowej.</t>
  </si>
  <si>
    <t>Układanie kabla YKY 2x10 mm2 w fundamentach, szafce zasilająco-pomiarowej i sterowniku.</t>
  </si>
  <si>
    <t>Zasypywanie wykopu dla słupa sygnalizacji świetlnej w gruncie kat. I÷III z przerzutem na odległość do 3 m.</t>
  </si>
  <si>
    <t>Z zasypywanie wykopu dla słupa sygnalizacji świetlnej w gruncie kat. I÷III z przerzutem na odległość do 3 m.</t>
  </si>
  <si>
    <t>Wciąganie przewodu LgY 25 mm2 w częściowo zajęty otwór kanalizacji kablowej.</t>
  </si>
  <si>
    <t>Wciąganie kabla YKY 4x1,0 mm2 w częściowo zajęty otwór kanalizacji kablowej.</t>
  </si>
  <si>
    <t>Wciąganie kabla YKY 3x1,5 mm2 w częściowo zajęty otwór kanalizacji kablowej.</t>
  </si>
  <si>
    <t>Wciąganie kabla YKY 3x1,0 mm2 w częściowo zajęty otwór kanalizacji kablowej.</t>
  </si>
  <si>
    <t>Wciąganie kabla YKY 6x1,0 mm2 w częściowo zajęty otwór kanalizacji kablowej.</t>
  </si>
  <si>
    <t>W wciąganie kabla XzTKMpw 2x2x0,8 mm w częściowo zajęty otwór kanalizacji kablowej.</t>
  </si>
  <si>
    <t>W wciąganie kabla YKY 2x10 mm2 w wolny otwór kanalizacji kablowej.</t>
  </si>
  <si>
    <t>Wciąganie kabla YKY 4x1,5 mm2 w częściowo zajęty otwór kanalizacji kablowej.</t>
  </si>
  <si>
    <t>Wciąganie kabla XzTKMpw 2x2x0,8 mm w częściowo zajęty otwór kanalizacji kablowej.</t>
  </si>
  <si>
    <t>Wykonanie nasypów z zagęszczeniem - materiał z dowozu</t>
  </si>
  <si>
    <t>Wykonanie zasypki z zagęszczeniem</t>
  </si>
  <si>
    <t>Demontaż słupa sygnalizacji świetlnej.</t>
  </si>
  <si>
    <t>Pogrążanie uziomu pionowego prętowego w gruncie kat. III.</t>
  </si>
  <si>
    <t>Wzmacnianie podłoża gruntowego geosiatką na gruntach o umiarkowanej nośności</t>
  </si>
  <si>
    <t xml:space="preserve"> Przewóz kostki kamiennej z miejsca składowania na teren budowy wraz z kosztami przesiewu i segregacji)</t>
  </si>
  <si>
    <t>Wywiezienie gruzu z terenu rozbiórki poza teren budowy, utylizacja</t>
  </si>
  <si>
    <t xml:space="preserve"> Ułożenie kostki kamiennej 9/11 cm z odzysku na podsypce cementowo-piaskowej</t>
  </si>
  <si>
    <t>Spoinowanie kostki kamiennej żywicą epoksydową wraz z kosztami zakupu materiału. Szerokość fugi: 0,80 cm, głębokość fugi 3,0 cm</t>
  </si>
  <si>
    <t>Wykonanie nawierzchni z kostki brukowej betonowej 20x20x8 cm ekologicznej</t>
  </si>
  <si>
    <t>Roboty ziemne w gruncie kategorii I-II z transportem urobku poza eren budowy, przekazanie/utylizacja</t>
  </si>
  <si>
    <t>Kopanie rowów dla kabli w gruncie kat. III-IV</t>
  </si>
  <si>
    <t>Układanie kabli o masie do 12 kg/m w rowach kablowych YKY 4x10</t>
  </si>
  <si>
    <t>Zasypywanie rowów dla kabli w gruncie kat. III-IV</t>
  </si>
  <si>
    <t>Pogrążanie uziomów pionowych prętowych w gruncie kat.III</t>
  </si>
  <si>
    <t>Układanie kabli o masie do 12 kg/m w rowach kablowych YAKY 4x25</t>
  </si>
  <si>
    <t>Transport gruzu poza teren budowy, utylizacja</t>
  </si>
  <si>
    <t>Plantowanie (obrobienie na czysto) skarp i dna wykopów w gruntach kat.I-III</t>
  </si>
  <si>
    <t>Koryta gł. 25 cm w gruncie kat. II-VI na całej szerokości jezdni</t>
  </si>
  <si>
    <t>Wywiezienie ziemi z terenu budowy, przekazanie/utylizacja</t>
  </si>
  <si>
    <t xml:space="preserve">Warstwa ulepszonego podłoża z mieszanki piaskowo-żwirowej, warstwa dolna gr. 20 cm z kruszywa </t>
  </si>
  <si>
    <t xml:space="preserve">Oznakowanie poziome jezdni farbą chlorokauczukową - linie segregacyjne i krawędziowe ciągłe malowane </t>
  </si>
  <si>
    <t>Usunięcie oznkowania poziomego</t>
  </si>
  <si>
    <t>Transport materiałów z demontażu z załadunkiem i wyładunkiem na odległość 10 km</t>
  </si>
  <si>
    <t>Wykopy oraz przekopy wykonywane na odkład w gruncie kat.I-II</t>
  </si>
  <si>
    <t>Zagęszczenie podłoża z materiałów sypkich ubijakami;  grunty sypkie kat. I-III</t>
  </si>
  <si>
    <t>Zagęszczenie zasypanego wykopu ubijakami; grunty sypkie kat. I-III</t>
  </si>
  <si>
    <t>Ustawienie stojaka dla rowerów z rury stalowej 60mm z poprzeczką, ocynkowanego ogniowo, słupki zabetonowane w podłożu gruntowym</t>
  </si>
  <si>
    <t>Ustawnienie koszy na śmieci z blachy stalowej gr. 2mm ocynkowanej ogniowo i malowanej proszkowo, montowny na słupku stalowym ocynkowanym.</t>
  </si>
  <si>
    <t>Nawierzchnia jezdni z mieszanek mineralno-bitumicznych grysowo-żwirowych z warstwą ścieralną afaltową, o grubości po zagęszczeniu 4 cm - dowozem na teren budowy</t>
  </si>
  <si>
    <t>Nawierzchnia z mieszanek mineralno-bitumicznych asfaltowych (warstwa wiążąca), grubość warstwy po zagęszczeniu 7cm - z dowozem na teren budowy</t>
  </si>
  <si>
    <t>Usunięcie warstwy ziemi urodzajnej (humusu) grubości do 15 cm, roboty ziemne w ziemi kategorii I-III, transport urobku poza teren budowy, przekazanie/utylizacja</t>
  </si>
  <si>
    <t>Podbudowy z mieszanek mineralno-bitumicznych asfaltowych, grubość warstwy po zagęszczeniu - 7 cm - z dowozem na teren budowy</t>
  </si>
  <si>
    <t>Nawierzchnia drogi rowerowej z mieszanek mineralno-bitumicznych asfaltowych ACS5, grubość warstwy po zagęszczeniu 3cm, z dowozem</t>
  </si>
  <si>
    <t>Nawierzchnia drogi rowerowej z mieszanek mineralno-bitumicznych grysowo-żwirowych SMA 5, warstwa ścieralna, o grubości po zagęszczeniu 3cm, jasne kruszywo, bezbarwne lepiszcze, z dowozem</t>
  </si>
  <si>
    <t>Nawierzchnia zatok autobusowych z kostki kamiennej nieregularnej o wysokości kostki 10cm na podsypce cementowo-piaskowej  z wypełnieniem spoin zaprawą cementową (materiał kamienny z rozbiórki) z wypełnieniem spoin fugują kompozytową na bazie żywic</t>
  </si>
  <si>
    <t>Część pierwsza parkingu</t>
  </si>
  <si>
    <t>Część druga parkingu</t>
  </si>
  <si>
    <t xml:space="preserve">Warstwa odcinająca o grubości po zagęszczeniu 10 cm </t>
  </si>
  <si>
    <t>Warstwa dolna podbudowy z kruszywa łamanego o grubości po zagęszczeniu 20 cm</t>
  </si>
  <si>
    <t>Warstwa dolna podbudowy z kruszywa łamanego o grubości po zagęszczeniu 20cm</t>
  </si>
  <si>
    <t>Ręczne rozrzucenie kory na terenie płaskim grubość warstwy 5 cm</t>
  </si>
  <si>
    <t>Roboty ziemne w gruncie kategorii I-II z transportem urobku poza teren budowy, przekazanie/utylizacja</t>
  </si>
  <si>
    <t>Wywóz, bloków i brył betonowych o ciężarze ponad 50 do 100kg,poza teren budowy, utylizacaj</t>
  </si>
  <si>
    <t xml:space="preserve">Wywiezienie gruzu z terenu rozbiórki poza teren budowy, utylizacja </t>
  </si>
  <si>
    <t>Transport gruzu z terenu rozbiórki poza teren budowy,utylizacja</t>
  </si>
  <si>
    <t>Zakres rzeczowo-finansowy robót</t>
  </si>
  <si>
    <t>Załącznik nr 2.2 do siwz nr WIM.271.1.63.2017</t>
  </si>
  <si>
    <t xml:space="preserve">Załącznik nr 2 do umowy nr WIM/      /2018 r. </t>
  </si>
  <si>
    <t>„Przebudowa ul. Wojska Polskiego (od granicy do ul. Leśmiana) wraz z budową parkingów przy cmentarzu,  ul. Bałtyckiej  oraz ul. Legionów w Świnoujściu”.</t>
  </si>
  <si>
    <t>Razem część druga parkingu</t>
  </si>
  <si>
    <t>Razem część  pierwsza parkingu</t>
  </si>
  <si>
    <t>Razem oświetlenie uliczne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</si>
</sst>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horizontal="right" vertical="center"/>
    </xf>
    <xf numFmtId="4" fontId="1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vertical="center"/>
    </xf>
    <xf numFmtId="0" fontId="1" fillId="0" borderId="2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vertical="center"/>
    </xf>
    <xf numFmtId="4" fontId="1" fillId="4" borderId="4" xfId="0" applyNumberFormat="1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 wrapText="1"/>
    </xf>
    <xf numFmtId="4" fontId="1" fillId="4" borderId="16" xfId="0" applyNumberFormat="1" applyFont="1" applyFill="1" applyBorder="1" applyAlignment="1">
      <alignment horizontal="center" vertical="center"/>
    </xf>
    <xf numFmtId="4" fontId="2" fillId="4" borderId="17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vertical="center"/>
    </xf>
    <xf numFmtId="4" fontId="2" fillId="4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4" fontId="2" fillId="4" borderId="19" xfId="0" applyNumberFormat="1" applyFont="1" applyFill="1" applyBorder="1" applyAlignment="1">
      <alignment horizontal="right" vertical="center"/>
    </xf>
    <xf numFmtId="4" fontId="2" fillId="4" borderId="20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vertical="center"/>
    </xf>
    <xf numFmtId="4" fontId="1" fillId="3" borderId="10" xfId="0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vertical="center"/>
    </xf>
    <xf numFmtId="4" fontId="1" fillId="4" borderId="10" xfId="0" applyNumberFormat="1" applyFont="1" applyFill="1" applyBorder="1" applyAlignment="1">
      <alignment vertical="center"/>
    </xf>
    <xf numFmtId="4" fontId="2" fillId="4" borderId="3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vertical="center"/>
    </xf>
    <xf numFmtId="4" fontId="1" fillId="3" borderId="4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 wrapText="1"/>
    </xf>
    <xf numFmtId="4" fontId="2" fillId="4" borderId="9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right" vertical="center"/>
    </xf>
    <xf numFmtId="4" fontId="2" fillId="4" borderId="18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Fill="1" applyBorder="1" applyAlignment="1">
      <alignment vertical="center"/>
    </xf>
    <xf numFmtId="4" fontId="2" fillId="4" borderId="25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U963"/>
  <sheetViews>
    <sheetView tabSelected="1" topLeftCell="A316" zoomScale="85" zoomScaleNormal="85" workbookViewId="0">
      <selection activeCell="F329" sqref="F329"/>
    </sheetView>
  </sheetViews>
  <sheetFormatPr defaultColWidth="8.88671875" defaultRowHeight="13.8" x14ac:dyDescent="0.3"/>
  <cols>
    <col min="1" max="1" width="4.33203125" style="5" bestFit="1" customWidth="1"/>
    <col min="2" max="2" width="16.33203125" style="5" bestFit="1" customWidth="1"/>
    <col min="3" max="3" width="42.6640625" style="14" customWidth="1"/>
    <col min="4" max="4" width="8.88671875" style="4" bestFit="1" customWidth="1"/>
    <col min="5" max="5" width="12" style="71" bestFit="1" customWidth="1"/>
    <col min="6" max="6" width="12" style="2" bestFit="1" customWidth="1"/>
    <col min="7" max="7" width="17.5546875" style="3" bestFit="1" customWidth="1"/>
    <col min="8" max="16384" width="8.88671875" style="1"/>
  </cols>
  <sheetData>
    <row r="1" spans="1:7" ht="14.4" x14ac:dyDescent="0.3">
      <c r="B1" s="203"/>
      <c r="C1" s="204" t="s">
        <v>658</v>
      </c>
      <c r="D1" s="205"/>
      <c r="E1" s="205"/>
      <c r="F1" s="205"/>
      <c r="G1" s="205"/>
    </row>
    <row r="2" spans="1:7" ht="14.4" customHeight="1" x14ac:dyDescent="0.3">
      <c r="B2" s="203"/>
      <c r="C2" s="204" t="s">
        <v>659</v>
      </c>
      <c r="D2" s="205"/>
      <c r="E2" s="205"/>
      <c r="F2" s="205"/>
      <c r="G2" s="205"/>
    </row>
    <row r="3" spans="1:7" x14ac:dyDescent="0.3">
      <c r="B3" s="203"/>
      <c r="C3" s="206"/>
      <c r="D3" s="206"/>
      <c r="E3" s="206"/>
      <c r="F3" s="206"/>
      <c r="G3" s="206"/>
    </row>
    <row r="4" spans="1:7" ht="14.4" x14ac:dyDescent="0.3">
      <c r="B4" s="203"/>
      <c r="C4" s="206"/>
      <c r="D4" s="207"/>
      <c r="E4" s="207"/>
      <c r="F4" s="207"/>
      <c r="G4" s="207"/>
    </row>
    <row r="5" spans="1:7" ht="15.6" customHeight="1" x14ac:dyDescent="0.3">
      <c r="B5" s="208" t="s">
        <v>657</v>
      </c>
      <c r="C5" s="209"/>
      <c r="D5" s="209"/>
      <c r="E5" s="209"/>
      <c r="F5" s="209"/>
      <c r="G5" s="209"/>
    </row>
    <row r="6" spans="1:7" ht="14.4" customHeight="1" x14ac:dyDescent="0.3">
      <c r="B6" s="203"/>
      <c r="C6" s="206"/>
      <c r="D6" s="207"/>
      <c r="E6" s="207"/>
      <c r="F6" s="207"/>
      <c r="G6" s="207"/>
    </row>
    <row r="7" spans="1:7" ht="52.8" customHeight="1" x14ac:dyDescent="0.3">
      <c r="B7" s="203"/>
      <c r="C7" s="210" t="s">
        <v>660</v>
      </c>
      <c r="D7" s="211"/>
      <c r="E7" s="211"/>
      <c r="F7" s="211"/>
      <c r="G7" s="207"/>
    </row>
    <row r="8" spans="1:7" x14ac:dyDescent="0.3">
      <c r="B8" s="203"/>
      <c r="C8" s="206"/>
      <c r="D8" s="212"/>
      <c r="E8" s="212"/>
      <c r="F8" s="213"/>
      <c r="G8" s="214"/>
    </row>
    <row r="10" spans="1:7" ht="14.4" customHeight="1" x14ac:dyDescent="0.3">
      <c r="A10" s="38" t="s">
        <v>280</v>
      </c>
      <c r="B10" s="47" t="s">
        <v>281</v>
      </c>
      <c r="C10" s="48" t="s">
        <v>0</v>
      </c>
      <c r="D10" s="47" t="s">
        <v>1</v>
      </c>
      <c r="E10" s="59" t="s">
        <v>2</v>
      </c>
      <c r="F10" s="75" t="s">
        <v>297</v>
      </c>
      <c r="G10" s="50" t="s">
        <v>3</v>
      </c>
    </row>
    <row r="11" spans="1:7" ht="14.4" thickBot="1" x14ac:dyDescent="0.35">
      <c r="A11" s="121">
        <v>1</v>
      </c>
      <c r="B11" s="121">
        <v>2</v>
      </c>
      <c r="C11" s="122">
        <v>3</v>
      </c>
      <c r="D11" s="121">
        <v>4</v>
      </c>
      <c r="E11" s="123">
        <v>5</v>
      </c>
      <c r="F11" s="123">
        <v>6</v>
      </c>
      <c r="G11" s="123">
        <v>7</v>
      </c>
    </row>
    <row r="12" spans="1:7" ht="28.2" thickBot="1" x14ac:dyDescent="0.35">
      <c r="A12" s="134"/>
      <c r="B12" s="135"/>
      <c r="C12" s="136" t="s">
        <v>484</v>
      </c>
      <c r="D12" s="135"/>
      <c r="E12" s="137"/>
      <c r="F12" s="137"/>
      <c r="G12" s="138"/>
    </row>
    <row r="13" spans="1:7" ht="14.4" thickBot="1" x14ac:dyDescent="0.35">
      <c r="A13" s="144"/>
      <c r="B13" s="139"/>
      <c r="C13" s="140" t="s">
        <v>282</v>
      </c>
      <c r="D13" s="139"/>
      <c r="E13" s="141"/>
      <c r="F13" s="141"/>
      <c r="G13" s="145"/>
    </row>
    <row r="14" spans="1:7" ht="14.4" thickBot="1" x14ac:dyDescent="0.35">
      <c r="A14" s="18"/>
      <c r="B14" s="19"/>
      <c r="C14" s="16" t="s">
        <v>283</v>
      </c>
      <c r="D14" s="6"/>
      <c r="E14" s="60"/>
      <c r="F14" s="54"/>
      <c r="G14" s="31">
        <f>SUM(G15:G52)</f>
        <v>0</v>
      </c>
    </row>
    <row r="15" spans="1:7" ht="27.6" x14ac:dyDescent="0.3">
      <c r="A15" s="35">
        <v>1</v>
      </c>
      <c r="B15" s="35" t="s">
        <v>552</v>
      </c>
      <c r="C15" s="12" t="s">
        <v>4</v>
      </c>
      <c r="D15" s="10" t="s">
        <v>5</v>
      </c>
      <c r="E15" s="61">
        <v>1.6839999999999999</v>
      </c>
      <c r="F15" s="56"/>
      <c r="G15" s="37">
        <f>ROUND(E15*F15,2)</f>
        <v>0</v>
      </c>
    </row>
    <row r="16" spans="1:7" ht="27.6" x14ac:dyDescent="0.3">
      <c r="A16" s="23">
        <f>A15+1</f>
        <v>2</v>
      </c>
      <c r="B16" s="35" t="s">
        <v>552</v>
      </c>
      <c r="C16" s="13" t="s">
        <v>7</v>
      </c>
      <c r="D16" s="7" t="s">
        <v>8</v>
      </c>
      <c r="E16" s="62">
        <v>3</v>
      </c>
      <c r="F16" s="55"/>
      <c r="G16" s="37">
        <f t="shared" ref="G16:G79" si="0">ROUND(E16*F16,2)</f>
        <v>0</v>
      </c>
    </row>
    <row r="17" spans="1:7" ht="55.2" x14ac:dyDescent="0.3">
      <c r="A17" s="23">
        <f>A16+1</f>
        <v>3</v>
      </c>
      <c r="B17" s="35" t="s">
        <v>552</v>
      </c>
      <c r="C17" s="13" t="s">
        <v>642</v>
      </c>
      <c r="D17" s="7" t="s">
        <v>11</v>
      </c>
      <c r="E17" s="62">
        <v>1016.85</v>
      </c>
      <c r="F17" s="55"/>
      <c r="G17" s="37">
        <f t="shared" si="0"/>
        <v>0</v>
      </c>
    </row>
    <row r="18" spans="1:7" ht="27.6" x14ac:dyDescent="0.3">
      <c r="A18" s="23">
        <f t="shared" ref="A18:A52" si="1">A17+1</f>
        <v>4</v>
      </c>
      <c r="B18" s="35" t="s">
        <v>552</v>
      </c>
      <c r="C18" s="13" t="s">
        <v>561</v>
      </c>
      <c r="D18" s="7" t="s">
        <v>12</v>
      </c>
      <c r="E18" s="62">
        <v>1912</v>
      </c>
      <c r="F18" s="55"/>
      <c r="G18" s="37">
        <f t="shared" si="0"/>
        <v>0</v>
      </c>
    </row>
    <row r="19" spans="1:7" x14ac:dyDescent="0.3">
      <c r="A19" s="23">
        <f t="shared" si="1"/>
        <v>5</v>
      </c>
      <c r="B19" s="35" t="s">
        <v>552</v>
      </c>
      <c r="C19" s="13" t="s">
        <v>562</v>
      </c>
      <c r="D19" s="7" t="s">
        <v>12</v>
      </c>
      <c r="E19" s="62">
        <v>1912</v>
      </c>
      <c r="F19" s="55"/>
      <c r="G19" s="37">
        <f t="shared" si="0"/>
        <v>0</v>
      </c>
    </row>
    <row r="20" spans="1:7" ht="41.4" x14ac:dyDescent="0.3">
      <c r="A20" s="23">
        <f t="shared" si="1"/>
        <v>6</v>
      </c>
      <c r="B20" s="35" t="s">
        <v>552</v>
      </c>
      <c r="C20" s="13" t="s">
        <v>563</v>
      </c>
      <c r="D20" s="7" t="s">
        <v>12</v>
      </c>
      <c r="E20" s="62">
        <v>12868</v>
      </c>
      <c r="F20" s="55"/>
      <c r="G20" s="37">
        <f t="shared" si="0"/>
        <v>0</v>
      </c>
    </row>
    <row r="21" spans="1:7" ht="27.6" x14ac:dyDescent="0.3">
      <c r="A21" s="23">
        <f t="shared" si="1"/>
        <v>7</v>
      </c>
      <c r="B21" s="35" t="s">
        <v>552</v>
      </c>
      <c r="C21" s="13" t="s">
        <v>13</v>
      </c>
      <c r="D21" s="7" t="s">
        <v>12</v>
      </c>
      <c r="E21" s="62">
        <v>771</v>
      </c>
      <c r="F21" s="55"/>
      <c r="G21" s="37">
        <f t="shared" si="0"/>
        <v>0</v>
      </c>
    </row>
    <row r="22" spans="1:7" ht="41.4" x14ac:dyDescent="0.3">
      <c r="A22" s="23">
        <f t="shared" si="1"/>
        <v>8</v>
      </c>
      <c r="B22" s="35" t="s">
        <v>552</v>
      </c>
      <c r="C22" s="13" t="s">
        <v>564</v>
      </c>
      <c r="D22" s="7" t="s">
        <v>12</v>
      </c>
      <c r="E22" s="62">
        <v>2397</v>
      </c>
      <c r="F22" s="55"/>
      <c r="G22" s="37">
        <f t="shared" si="0"/>
        <v>0</v>
      </c>
    </row>
    <row r="23" spans="1:7" x14ac:dyDescent="0.3">
      <c r="A23" s="23">
        <f t="shared" si="1"/>
        <v>9</v>
      </c>
      <c r="B23" s="35" t="s">
        <v>552</v>
      </c>
      <c r="C23" s="13" t="s">
        <v>565</v>
      </c>
      <c r="D23" s="7" t="s">
        <v>12</v>
      </c>
      <c r="E23" s="62">
        <v>73</v>
      </c>
      <c r="F23" s="55"/>
      <c r="G23" s="37">
        <f t="shared" si="0"/>
        <v>0</v>
      </c>
    </row>
    <row r="24" spans="1:7" x14ac:dyDescent="0.3">
      <c r="A24" s="23">
        <f t="shared" si="1"/>
        <v>10</v>
      </c>
      <c r="B24" s="35" t="s">
        <v>552</v>
      </c>
      <c r="C24" s="13" t="s">
        <v>566</v>
      </c>
      <c r="D24" s="7" t="s">
        <v>12</v>
      </c>
      <c r="E24" s="62">
        <v>110</v>
      </c>
      <c r="F24" s="55"/>
      <c r="G24" s="37">
        <f t="shared" si="0"/>
        <v>0</v>
      </c>
    </row>
    <row r="25" spans="1:7" ht="41.4" x14ac:dyDescent="0.3">
      <c r="A25" s="23">
        <f t="shared" si="1"/>
        <v>11</v>
      </c>
      <c r="B25" s="35" t="s">
        <v>552</v>
      </c>
      <c r="C25" s="13" t="s">
        <v>14</v>
      </c>
      <c r="D25" s="7" t="s">
        <v>12</v>
      </c>
      <c r="E25" s="62">
        <v>2540</v>
      </c>
      <c r="F25" s="55"/>
      <c r="G25" s="37">
        <f t="shared" si="0"/>
        <v>0</v>
      </c>
    </row>
    <row r="26" spans="1:7" ht="27.6" x14ac:dyDescent="0.3">
      <c r="A26" s="23">
        <f t="shared" si="1"/>
        <v>12</v>
      </c>
      <c r="B26" s="35" t="s">
        <v>552</v>
      </c>
      <c r="C26" s="13" t="s">
        <v>15</v>
      </c>
      <c r="D26" s="7" t="s">
        <v>12</v>
      </c>
      <c r="E26" s="62">
        <v>967</v>
      </c>
      <c r="F26" s="55"/>
      <c r="G26" s="37">
        <f t="shared" si="0"/>
        <v>0</v>
      </c>
    </row>
    <row r="27" spans="1:7" ht="27.6" x14ac:dyDescent="0.3">
      <c r="A27" s="23">
        <f t="shared" si="1"/>
        <v>13</v>
      </c>
      <c r="B27" s="35" t="s">
        <v>552</v>
      </c>
      <c r="C27" s="13" t="s">
        <v>16</v>
      </c>
      <c r="D27" s="7" t="s">
        <v>12</v>
      </c>
      <c r="E27" s="62">
        <v>1856</v>
      </c>
      <c r="F27" s="55"/>
      <c r="G27" s="37">
        <f t="shared" si="0"/>
        <v>0</v>
      </c>
    </row>
    <row r="28" spans="1:7" ht="27.6" x14ac:dyDescent="0.3">
      <c r="A28" s="23">
        <f t="shared" si="1"/>
        <v>14</v>
      </c>
      <c r="B28" s="35" t="s">
        <v>552</v>
      </c>
      <c r="C28" s="13" t="s">
        <v>17</v>
      </c>
      <c r="D28" s="7" t="s">
        <v>12</v>
      </c>
      <c r="E28" s="62">
        <v>2271</v>
      </c>
      <c r="F28" s="55"/>
      <c r="G28" s="37">
        <f t="shared" si="0"/>
        <v>0</v>
      </c>
    </row>
    <row r="29" spans="1:7" ht="27.6" x14ac:dyDescent="0.3">
      <c r="A29" s="23">
        <f t="shared" si="1"/>
        <v>15</v>
      </c>
      <c r="B29" s="35" t="s">
        <v>552</v>
      </c>
      <c r="C29" s="13" t="s">
        <v>18</v>
      </c>
      <c r="D29" s="7" t="s">
        <v>12</v>
      </c>
      <c r="E29" s="62">
        <v>313</v>
      </c>
      <c r="F29" s="55"/>
      <c r="G29" s="37">
        <f t="shared" si="0"/>
        <v>0</v>
      </c>
    </row>
    <row r="30" spans="1:7" x14ac:dyDescent="0.3">
      <c r="A30" s="23">
        <f t="shared" si="1"/>
        <v>16</v>
      </c>
      <c r="B30" s="35" t="s">
        <v>552</v>
      </c>
      <c r="C30" s="13" t="s">
        <v>567</v>
      </c>
      <c r="D30" s="7" t="s">
        <v>12</v>
      </c>
      <c r="E30" s="62">
        <v>368</v>
      </c>
      <c r="F30" s="55"/>
      <c r="G30" s="37">
        <f t="shared" si="0"/>
        <v>0</v>
      </c>
    </row>
    <row r="31" spans="1:7" x14ac:dyDescent="0.3">
      <c r="A31" s="23">
        <f t="shared" si="1"/>
        <v>17</v>
      </c>
      <c r="B31" s="35" t="s">
        <v>552</v>
      </c>
      <c r="C31" s="13" t="s">
        <v>568</v>
      </c>
      <c r="D31" s="7" t="s">
        <v>12</v>
      </c>
      <c r="E31" s="62">
        <v>368</v>
      </c>
      <c r="F31" s="55"/>
      <c r="G31" s="37">
        <f t="shared" si="0"/>
        <v>0</v>
      </c>
    </row>
    <row r="32" spans="1:7" ht="27.6" x14ac:dyDescent="0.3">
      <c r="A32" s="23">
        <f t="shared" si="1"/>
        <v>18</v>
      </c>
      <c r="B32" s="35" t="s">
        <v>552</v>
      </c>
      <c r="C32" s="13" t="s">
        <v>19</v>
      </c>
      <c r="D32" s="7" t="s">
        <v>20</v>
      </c>
      <c r="E32" s="62">
        <v>2277</v>
      </c>
      <c r="F32" s="55"/>
      <c r="G32" s="37">
        <f t="shared" si="0"/>
        <v>0</v>
      </c>
    </row>
    <row r="33" spans="1:7" ht="27.6" x14ac:dyDescent="0.3">
      <c r="A33" s="23">
        <f t="shared" si="1"/>
        <v>19</v>
      </c>
      <c r="B33" s="35" t="s">
        <v>552</v>
      </c>
      <c r="C33" s="13" t="s">
        <v>21</v>
      </c>
      <c r="D33" s="7" t="s">
        <v>20</v>
      </c>
      <c r="E33" s="62">
        <v>399</v>
      </c>
      <c r="F33" s="55"/>
      <c r="G33" s="37">
        <f t="shared" si="0"/>
        <v>0</v>
      </c>
    </row>
    <row r="34" spans="1:7" ht="27.6" x14ac:dyDescent="0.3">
      <c r="A34" s="23">
        <f t="shared" si="1"/>
        <v>20</v>
      </c>
      <c r="B34" s="35" t="s">
        <v>552</v>
      </c>
      <c r="C34" s="13" t="s">
        <v>22</v>
      </c>
      <c r="D34" s="7" t="s">
        <v>20</v>
      </c>
      <c r="E34" s="62">
        <v>1323</v>
      </c>
      <c r="F34" s="55"/>
      <c r="G34" s="37">
        <f t="shared" si="0"/>
        <v>0</v>
      </c>
    </row>
    <row r="35" spans="1:7" x14ac:dyDescent="0.3">
      <c r="A35" s="23">
        <f t="shared" si="1"/>
        <v>21</v>
      </c>
      <c r="B35" s="35" t="s">
        <v>552</v>
      </c>
      <c r="C35" s="13" t="s">
        <v>23</v>
      </c>
      <c r="D35" s="7" t="s">
        <v>20</v>
      </c>
      <c r="E35" s="62">
        <v>4646</v>
      </c>
      <c r="F35" s="55"/>
      <c r="G35" s="37">
        <f t="shared" si="0"/>
        <v>0</v>
      </c>
    </row>
    <row r="36" spans="1:7" x14ac:dyDescent="0.3">
      <c r="A36" s="23">
        <f t="shared" si="1"/>
        <v>22</v>
      </c>
      <c r="B36" s="35" t="s">
        <v>552</v>
      </c>
      <c r="C36" s="13" t="s">
        <v>24</v>
      </c>
      <c r="D36" s="7" t="s">
        <v>10</v>
      </c>
      <c r="E36" s="62">
        <v>92</v>
      </c>
      <c r="F36" s="55"/>
      <c r="G36" s="37">
        <f t="shared" si="0"/>
        <v>0</v>
      </c>
    </row>
    <row r="37" spans="1:7" x14ac:dyDescent="0.3">
      <c r="A37" s="23">
        <f t="shared" si="1"/>
        <v>23</v>
      </c>
      <c r="B37" s="35" t="s">
        <v>552</v>
      </c>
      <c r="C37" s="13" t="s">
        <v>25</v>
      </c>
      <c r="D37" s="7" t="s">
        <v>10</v>
      </c>
      <c r="E37" s="62">
        <v>174</v>
      </c>
      <c r="F37" s="55"/>
      <c r="G37" s="37">
        <f t="shared" si="0"/>
        <v>0</v>
      </c>
    </row>
    <row r="38" spans="1:7" x14ac:dyDescent="0.3">
      <c r="A38" s="23">
        <f t="shared" si="1"/>
        <v>24</v>
      </c>
      <c r="B38" s="35" t="s">
        <v>552</v>
      </c>
      <c r="C38" s="13" t="s">
        <v>26</v>
      </c>
      <c r="D38" s="7" t="s">
        <v>10</v>
      </c>
      <c r="E38" s="62">
        <v>3</v>
      </c>
      <c r="F38" s="55"/>
      <c r="G38" s="37">
        <f t="shared" si="0"/>
        <v>0</v>
      </c>
    </row>
    <row r="39" spans="1:7" x14ac:dyDescent="0.3">
      <c r="A39" s="23">
        <f t="shared" si="1"/>
        <v>25</v>
      </c>
      <c r="B39" s="23" t="s">
        <v>552</v>
      </c>
      <c r="C39" s="13" t="s">
        <v>27</v>
      </c>
      <c r="D39" s="7" t="s">
        <v>10</v>
      </c>
      <c r="E39" s="62">
        <v>10</v>
      </c>
      <c r="F39" s="55"/>
      <c r="G39" s="25">
        <f t="shared" si="0"/>
        <v>0</v>
      </c>
    </row>
    <row r="40" spans="1:7" x14ac:dyDescent="0.3">
      <c r="A40" s="23">
        <f t="shared" si="1"/>
        <v>26</v>
      </c>
      <c r="B40" s="35" t="s">
        <v>552</v>
      </c>
      <c r="C40" s="13" t="s">
        <v>28</v>
      </c>
      <c r="D40" s="7" t="s">
        <v>10</v>
      </c>
      <c r="E40" s="62">
        <v>9</v>
      </c>
      <c r="F40" s="55"/>
      <c r="G40" s="37">
        <f t="shared" si="0"/>
        <v>0</v>
      </c>
    </row>
    <row r="41" spans="1:7" ht="27.6" x14ac:dyDescent="0.3">
      <c r="A41" s="23">
        <f t="shared" si="1"/>
        <v>27</v>
      </c>
      <c r="B41" s="35" t="s">
        <v>552</v>
      </c>
      <c r="C41" s="13" t="s">
        <v>29</v>
      </c>
      <c r="D41" s="7" t="s">
        <v>10</v>
      </c>
      <c r="E41" s="62">
        <v>77</v>
      </c>
      <c r="F41" s="55"/>
      <c r="G41" s="37">
        <f t="shared" si="0"/>
        <v>0</v>
      </c>
    </row>
    <row r="42" spans="1:7" ht="27.6" x14ac:dyDescent="0.3">
      <c r="A42" s="23">
        <f t="shared" si="1"/>
        <v>28</v>
      </c>
      <c r="B42" s="35" t="s">
        <v>552</v>
      </c>
      <c r="C42" s="13" t="s">
        <v>30</v>
      </c>
      <c r="D42" s="7" t="s">
        <v>10</v>
      </c>
      <c r="E42" s="62">
        <v>37</v>
      </c>
      <c r="F42" s="55"/>
      <c r="G42" s="37">
        <f t="shared" si="0"/>
        <v>0</v>
      </c>
    </row>
    <row r="43" spans="1:7" ht="27.6" x14ac:dyDescent="0.3">
      <c r="A43" s="23">
        <f t="shared" si="1"/>
        <v>29</v>
      </c>
      <c r="B43" s="35" t="s">
        <v>552</v>
      </c>
      <c r="C43" s="13" t="s">
        <v>569</v>
      </c>
      <c r="D43" s="7" t="s">
        <v>10</v>
      </c>
      <c r="E43" s="62">
        <v>63</v>
      </c>
      <c r="F43" s="55"/>
      <c r="G43" s="37">
        <f t="shared" si="0"/>
        <v>0</v>
      </c>
    </row>
    <row r="44" spans="1:7" ht="27.6" x14ac:dyDescent="0.3">
      <c r="A44" s="23">
        <f t="shared" si="1"/>
        <v>30</v>
      </c>
      <c r="B44" s="35" t="s">
        <v>552</v>
      </c>
      <c r="C44" s="13" t="s">
        <v>31</v>
      </c>
      <c r="D44" s="7" t="s">
        <v>11</v>
      </c>
      <c r="E44" s="62">
        <v>5.7</v>
      </c>
      <c r="F44" s="55"/>
      <c r="G44" s="37">
        <f t="shared" si="0"/>
        <v>0</v>
      </c>
    </row>
    <row r="45" spans="1:7" ht="27.6" x14ac:dyDescent="0.3">
      <c r="A45" s="23">
        <f t="shared" si="1"/>
        <v>31</v>
      </c>
      <c r="B45" s="35" t="s">
        <v>552</v>
      </c>
      <c r="C45" s="13" t="s">
        <v>570</v>
      </c>
      <c r="D45" s="7" t="s">
        <v>11</v>
      </c>
      <c r="E45" s="62">
        <v>2.4</v>
      </c>
      <c r="F45" s="55"/>
      <c r="G45" s="37">
        <f t="shared" si="0"/>
        <v>0</v>
      </c>
    </row>
    <row r="46" spans="1:7" x14ac:dyDescent="0.3">
      <c r="A46" s="23">
        <f t="shared" si="1"/>
        <v>32</v>
      </c>
      <c r="B46" s="35" t="s">
        <v>552</v>
      </c>
      <c r="C46" s="13" t="s">
        <v>32</v>
      </c>
      <c r="D46" s="7" t="s">
        <v>10</v>
      </c>
      <c r="E46" s="62">
        <v>8</v>
      </c>
      <c r="F46" s="55"/>
      <c r="G46" s="37">
        <f t="shared" si="0"/>
        <v>0</v>
      </c>
    </row>
    <row r="47" spans="1:7" x14ac:dyDescent="0.3">
      <c r="A47" s="23">
        <f t="shared" si="1"/>
        <v>33</v>
      </c>
      <c r="B47" s="35" t="s">
        <v>552</v>
      </c>
      <c r="C47" s="13" t="s">
        <v>33</v>
      </c>
      <c r="D47" s="7" t="s">
        <v>10</v>
      </c>
      <c r="E47" s="62">
        <v>7</v>
      </c>
      <c r="F47" s="55"/>
      <c r="G47" s="37">
        <f t="shared" si="0"/>
        <v>0</v>
      </c>
    </row>
    <row r="48" spans="1:7" ht="27.6" x14ac:dyDescent="0.3">
      <c r="A48" s="23">
        <f t="shared" si="1"/>
        <v>34</v>
      </c>
      <c r="B48" s="35" t="s">
        <v>552</v>
      </c>
      <c r="C48" s="13" t="s">
        <v>34</v>
      </c>
      <c r="D48" s="7" t="s">
        <v>10</v>
      </c>
      <c r="E48" s="62">
        <v>11</v>
      </c>
      <c r="F48" s="55"/>
      <c r="G48" s="37">
        <f t="shared" si="0"/>
        <v>0</v>
      </c>
    </row>
    <row r="49" spans="1:7" x14ac:dyDescent="0.3">
      <c r="A49" s="23">
        <f t="shared" si="1"/>
        <v>35</v>
      </c>
      <c r="B49" s="35" t="s">
        <v>552</v>
      </c>
      <c r="C49" s="13" t="s">
        <v>35</v>
      </c>
      <c r="D49" s="7" t="s">
        <v>10</v>
      </c>
      <c r="E49" s="62">
        <v>3</v>
      </c>
      <c r="F49" s="55"/>
      <c r="G49" s="37">
        <f t="shared" si="0"/>
        <v>0</v>
      </c>
    </row>
    <row r="50" spans="1:7" x14ac:dyDescent="0.3">
      <c r="A50" s="23">
        <f t="shared" si="1"/>
        <v>36</v>
      </c>
      <c r="B50" s="35" t="s">
        <v>552</v>
      </c>
      <c r="C50" s="13" t="s">
        <v>36</v>
      </c>
      <c r="D50" s="7" t="s">
        <v>10</v>
      </c>
      <c r="E50" s="62">
        <v>1</v>
      </c>
      <c r="F50" s="55"/>
      <c r="G50" s="37">
        <f t="shared" si="0"/>
        <v>0</v>
      </c>
    </row>
    <row r="51" spans="1:7" x14ac:dyDescent="0.3">
      <c r="A51" s="23">
        <f t="shared" si="1"/>
        <v>37</v>
      </c>
      <c r="B51" s="35" t="s">
        <v>552</v>
      </c>
      <c r="C51" s="13" t="s">
        <v>37</v>
      </c>
      <c r="D51" s="7" t="s">
        <v>10</v>
      </c>
      <c r="E51" s="62">
        <v>1</v>
      </c>
      <c r="F51" s="55"/>
      <c r="G51" s="37">
        <f t="shared" si="0"/>
        <v>0</v>
      </c>
    </row>
    <row r="52" spans="1:7" ht="28.2" thickBot="1" x14ac:dyDescent="0.35">
      <c r="A52" s="23">
        <f t="shared" si="1"/>
        <v>38</v>
      </c>
      <c r="B52" s="35" t="s">
        <v>552</v>
      </c>
      <c r="C52" s="13" t="s">
        <v>571</v>
      </c>
      <c r="D52" s="7" t="s">
        <v>11</v>
      </c>
      <c r="E52" s="62">
        <v>5881.7</v>
      </c>
      <c r="F52" s="55"/>
      <c r="G52" s="37">
        <f t="shared" si="0"/>
        <v>0</v>
      </c>
    </row>
    <row r="53" spans="1:7" ht="14.4" thickBot="1" x14ac:dyDescent="0.35">
      <c r="A53" s="29"/>
      <c r="B53" s="30"/>
      <c r="C53" s="16" t="s">
        <v>296</v>
      </c>
      <c r="D53" s="9"/>
      <c r="E53" s="64"/>
      <c r="F53" s="76"/>
      <c r="G53" s="31">
        <f>G54+G55</f>
        <v>0</v>
      </c>
    </row>
    <row r="54" spans="1:7" x14ac:dyDescent="0.3">
      <c r="A54" s="35">
        <f>A52+1</f>
        <v>39</v>
      </c>
      <c r="B54" s="35" t="s">
        <v>552</v>
      </c>
      <c r="C54" s="12" t="s">
        <v>572</v>
      </c>
      <c r="D54" s="10" t="s">
        <v>11</v>
      </c>
      <c r="E54" s="61">
        <v>5175</v>
      </c>
      <c r="F54" s="56"/>
      <c r="G54" s="37">
        <f t="shared" si="0"/>
        <v>0</v>
      </c>
    </row>
    <row r="55" spans="1:7" ht="28.2" thickBot="1" x14ac:dyDescent="0.35">
      <c r="A55" s="23">
        <f t="shared" ref="A55" si="2">A54+1</f>
        <v>40</v>
      </c>
      <c r="B55" s="26" t="s">
        <v>552</v>
      </c>
      <c r="C55" s="17" t="s">
        <v>611</v>
      </c>
      <c r="D55" s="8" t="s">
        <v>11</v>
      </c>
      <c r="E55" s="63">
        <v>1925</v>
      </c>
      <c r="F55" s="57"/>
      <c r="G55" s="37">
        <f t="shared" si="0"/>
        <v>0</v>
      </c>
    </row>
    <row r="56" spans="1:7" ht="14.4" thickBot="1" x14ac:dyDescent="0.35">
      <c r="A56" s="29"/>
      <c r="B56" s="30"/>
      <c r="C56" s="16" t="s">
        <v>295</v>
      </c>
      <c r="D56" s="9"/>
      <c r="E56" s="64"/>
      <c r="F56" s="76"/>
      <c r="G56" s="31">
        <f>SUM(G57:G65)</f>
        <v>0</v>
      </c>
    </row>
    <row r="57" spans="1:7" x14ac:dyDescent="0.3">
      <c r="A57" s="35">
        <f>A55+1</f>
        <v>41</v>
      </c>
      <c r="B57" s="35" t="s">
        <v>552</v>
      </c>
      <c r="C57" s="12" t="s">
        <v>573</v>
      </c>
      <c r="D57" s="10" t="s">
        <v>12</v>
      </c>
      <c r="E57" s="61">
        <v>18765</v>
      </c>
      <c r="F57" s="56"/>
      <c r="G57" s="37">
        <f t="shared" si="0"/>
        <v>0</v>
      </c>
    </row>
    <row r="58" spans="1:7" ht="27.6" x14ac:dyDescent="0.3">
      <c r="A58" s="23">
        <f t="shared" ref="A58:A65" si="3">A57+1</f>
        <v>42</v>
      </c>
      <c r="B58" s="35" t="s">
        <v>552</v>
      </c>
      <c r="C58" s="13" t="s">
        <v>574</v>
      </c>
      <c r="D58" s="7" t="s">
        <v>12</v>
      </c>
      <c r="E58" s="62">
        <v>33930</v>
      </c>
      <c r="F58" s="55"/>
      <c r="G58" s="37">
        <f t="shared" si="0"/>
        <v>0</v>
      </c>
    </row>
    <row r="59" spans="1:7" ht="27.6" x14ac:dyDescent="0.3">
      <c r="A59" s="23">
        <f t="shared" si="3"/>
        <v>43</v>
      </c>
      <c r="B59" s="35" t="s">
        <v>552</v>
      </c>
      <c r="C59" s="13" t="s">
        <v>39</v>
      </c>
      <c r="D59" s="7" t="s">
        <v>12</v>
      </c>
      <c r="E59" s="62">
        <v>18765</v>
      </c>
      <c r="F59" s="55"/>
      <c r="G59" s="37">
        <f t="shared" si="0"/>
        <v>0</v>
      </c>
    </row>
    <row r="60" spans="1:7" ht="27.6" x14ac:dyDescent="0.3">
      <c r="A60" s="23">
        <f t="shared" si="3"/>
        <v>44</v>
      </c>
      <c r="B60" s="35" t="s">
        <v>552</v>
      </c>
      <c r="C60" s="13" t="s">
        <v>40</v>
      </c>
      <c r="D60" s="7" t="s">
        <v>12</v>
      </c>
      <c r="E60" s="62">
        <v>33930</v>
      </c>
      <c r="F60" s="55"/>
      <c r="G60" s="37">
        <f t="shared" si="0"/>
        <v>0</v>
      </c>
    </row>
    <row r="61" spans="1:7" ht="27.6" x14ac:dyDescent="0.3">
      <c r="A61" s="23">
        <f t="shared" si="3"/>
        <v>45</v>
      </c>
      <c r="B61" s="35" t="s">
        <v>552</v>
      </c>
      <c r="C61" s="13" t="s">
        <v>41</v>
      </c>
      <c r="D61" s="7" t="s">
        <v>12</v>
      </c>
      <c r="E61" s="62">
        <v>10990</v>
      </c>
      <c r="F61" s="55"/>
      <c r="G61" s="37">
        <f t="shared" si="0"/>
        <v>0</v>
      </c>
    </row>
    <row r="62" spans="1:7" ht="27.6" x14ac:dyDescent="0.3">
      <c r="A62" s="23">
        <f t="shared" si="3"/>
        <v>46</v>
      </c>
      <c r="B62" s="35" t="s">
        <v>552</v>
      </c>
      <c r="C62" s="13" t="s">
        <v>42</v>
      </c>
      <c r="D62" s="7" t="s">
        <v>12</v>
      </c>
      <c r="E62" s="62">
        <v>15318</v>
      </c>
      <c r="F62" s="55"/>
      <c r="G62" s="37">
        <f t="shared" si="0"/>
        <v>0</v>
      </c>
    </row>
    <row r="63" spans="1:7" ht="27.6" x14ac:dyDescent="0.3">
      <c r="A63" s="23">
        <f t="shared" si="3"/>
        <v>47</v>
      </c>
      <c r="B63" s="35" t="s">
        <v>552</v>
      </c>
      <c r="C63" s="13" t="s">
        <v>43</v>
      </c>
      <c r="D63" s="7" t="s">
        <v>12</v>
      </c>
      <c r="E63" s="62">
        <v>818</v>
      </c>
      <c r="F63" s="55"/>
      <c r="G63" s="37">
        <f t="shared" si="0"/>
        <v>0</v>
      </c>
    </row>
    <row r="64" spans="1:7" ht="55.2" x14ac:dyDescent="0.3">
      <c r="A64" s="23">
        <f t="shared" si="3"/>
        <v>48</v>
      </c>
      <c r="B64" s="35" t="s">
        <v>552</v>
      </c>
      <c r="C64" s="13" t="s">
        <v>44</v>
      </c>
      <c r="D64" s="7" t="s">
        <v>12</v>
      </c>
      <c r="E64" s="62">
        <v>17320</v>
      </c>
      <c r="F64" s="55"/>
      <c r="G64" s="37">
        <f t="shared" si="0"/>
        <v>0</v>
      </c>
    </row>
    <row r="65" spans="1:7" ht="42" thickBot="1" x14ac:dyDescent="0.35">
      <c r="A65" s="23">
        <f t="shared" si="3"/>
        <v>49</v>
      </c>
      <c r="B65" s="35" t="s">
        <v>552</v>
      </c>
      <c r="C65" s="13" t="s">
        <v>643</v>
      </c>
      <c r="D65" s="7" t="s">
        <v>12</v>
      </c>
      <c r="E65" s="62">
        <v>15165</v>
      </c>
      <c r="F65" s="55"/>
      <c r="G65" s="37">
        <f t="shared" si="0"/>
        <v>0</v>
      </c>
    </row>
    <row r="66" spans="1:7" ht="14.4" thickBot="1" x14ac:dyDescent="0.35">
      <c r="A66" s="29"/>
      <c r="B66" s="30"/>
      <c r="C66" s="16" t="s">
        <v>294</v>
      </c>
      <c r="D66" s="9"/>
      <c r="E66" s="64"/>
      <c r="F66" s="76"/>
      <c r="G66" s="31">
        <f>SUM(G67:G71)</f>
        <v>0</v>
      </c>
    </row>
    <row r="67" spans="1:7" ht="41.4" x14ac:dyDescent="0.3">
      <c r="A67" s="35">
        <f>A65+1</f>
        <v>50</v>
      </c>
      <c r="B67" s="35" t="s">
        <v>552</v>
      </c>
      <c r="C67" s="12" t="s">
        <v>46</v>
      </c>
      <c r="D67" s="10" t="s">
        <v>12</v>
      </c>
      <c r="E67" s="61">
        <v>80</v>
      </c>
      <c r="F67" s="56"/>
      <c r="G67" s="37">
        <f t="shared" si="0"/>
        <v>0</v>
      </c>
    </row>
    <row r="68" spans="1:7" ht="41.4" x14ac:dyDescent="0.3">
      <c r="A68" s="23">
        <f t="shared" ref="A68:A71" si="4">A67+1</f>
        <v>51</v>
      </c>
      <c r="B68" s="35" t="s">
        <v>552</v>
      </c>
      <c r="C68" s="13" t="s">
        <v>47</v>
      </c>
      <c r="D68" s="7" t="s">
        <v>12</v>
      </c>
      <c r="E68" s="62">
        <v>30</v>
      </c>
      <c r="F68" s="55"/>
      <c r="G68" s="37">
        <f t="shared" si="0"/>
        <v>0</v>
      </c>
    </row>
    <row r="69" spans="1:7" ht="41.4" x14ac:dyDescent="0.3">
      <c r="A69" s="23">
        <f t="shared" si="4"/>
        <v>52</v>
      </c>
      <c r="B69" s="35" t="s">
        <v>552</v>
      </c>
      <c r="C69" s="13" t="s">
        <v>641</v>
      </c>
      <c r="D69" s="7" t="s">
        <v>12</v>
      </c>
      <c r="E69" s="62">
        <v>15165</v>
      </c>
      <c r="F69" s="55"/>
      <c r="G69" s="37">
        <f t="shared" si="0"/>
        <v>0</v>
      </c>
    </row>
    <row r="70" spans="1:7" ht="41.4" x14ac:dyDescent="0.3">
      <c r="A70" s="23">
        <f t="shared" si="4"/>
        <v>53</v>
      </c>
      <c r="B70" s="35" t="s">
        <v>552</v>
      </c>
      <c r="C70" s="13" t="s">
        <v>48</v>
      </c>
      <c r="D70" s="7" t="s">
        <v>12</v>
      </c>
      <c r="E70" s="62">
        <v>126</v>
      </c>
      <c r="F70" s="55"/>
      <c r="G70" s="37">
        <f t="shared" si="0"/>
        <v>0</v>
      </c>
    </row>
    <row r="71" spans="1:7" ht="55.8" thickBot="1" x14ac:dyDescent="0.35">
      <c r="A71" s="26">
        <f t="shared" si="4"/>
        <v>54</v>
      </c>
      <c r="B71" s="26" t="s">
        <v>552</v>
      </c>
      <c r="C71" s="27" t="s">
        <v>640</v>
      </c>
      <c r="D71" s="26" t="s">
        <v>12</v>
      </c>
      <c r="E71" s="68">
        <v>15165</v>
      </c>
      <c r="F71" s="28"/>
      <c r="G71" s="28">
        <f t="shared" si="0"/>
        <v>0</v>
      </c>
    </row>
    <row r="72" spans="1:7" ht="14.4" thickBot="1" x14ac:dyDescent="0.35">
      <c r="A72" s="29"/>
      <c r="B72" s="30"/>
      <c r="C72" s="16" t="s">
        <v>293</v>
      </c>
      <c r="D72" s="9"/>
      <c r="E72" s="64"/>
      <c r="F72" s="76"/>
      <c r="G72" s="31">
        <f>SUM(G73:G93)</f>
        <v>0</v>
      </c>
    </row>
    <row r="73" spans="1:7" x14ac:dyDescent="0.3">
      <c r="A73" s="35">
        <f>A71+1</f>
        <v>55</v>
      </c>
      <c r="B73" s="35" t="s">
        <v>552</v>
      </c>
      <c r="C73" s="12" t="s">
        <v>575</v>
      </c>
      <c r="D73" s="10" t="s">
        <v>12</v>
      </c>
      <c r="E73" s="61">
        <v>147.02000000000001</v>
      </c>
      <c r="F73" s="56"/>
      <c r="G73" s="37">
        <f t="shared" si="0"/>
        <v>0</v>
      </c>
    </row>
    <row r="74" spans="1:7" x14ac:dyDescent="0.3">
      <c r="A74" s="23">
        <f>A73+1</f>
        <v>56</v>
      </c>
      <c r="B74" s="35" t="s">
        <v>552</v>
      </c>
      <c r="C74" s="13" t="s">
        <v>576</v>
      </c>
      <c r="D74" s="7" t="s">
        <v>12</v>
      </c>
      <c r="E74" s="62">
        <v>6.35</v>
      </c>
      <c r="F74" s="55"/>
      <c r="G74" s="37">
        <f t="shared" si="0"/>
        <v>0</v>
      </c>
    </row>
    <row r="75" spans="1:7" ht="27.6" x14ac:dyDescent="0.3">
      <c r="A75" s="23">
        <f t="shared" ref="A75:A93" si="5">A74+1</f>
        <v>57</v>
      </c>
      <c r="B75" s="35" t="s">
        <v>552</v>
      </c>
      <c r="C75" s="13" t="s">
        <v>577</v>
      </c>
      <c r="D75" s="7" t="s">
        <v>12</v>
      </c>
      <c r="E75" s="62">
        <v>26</v>
      </c>
      <c r="F75" s="55"/>
      <c r="G75" s="37">
        <f t="shared" si="0"/>
        <v>0</v>
      </c>
    </row>
    <row r="76" spans="1:7" ht="27.6" x14ac:dyDescent="0.3">
      <c r="A76" s="23">
        <f t="shared" si="5"/>
        <v>58</v>
      </c>
      <c r="B76" s="35" t="s">
        <v>552</v>
      </c>
      <c r="C76" s="13" t="s">
        <v>578</v>
      </c>
      <c r="D76" s="7" t="s">
        <v>12</v>
      </c>
      <c r="E76" s="62">
        <v>3.63</v>
      </c>
      <c r="F76" s="55"/>
      <c r="G76" s="37">
        <f t="shared" si="0"/>
        <v>0</v>
      </c>
    </row>
    <row r="77" spans="1:7" ht="41.4" x14ac:dyDescent="0.3">
      <c r="A77" s="23">
        <f t="shared" si="5"/>
        <v>59</v>
      </c>
      <c r="B77" s="35" t="s">
        <v>552</v>
      </c>
      <c r="C77" s="13" t="s">
        <v>579</v>
      </c>
      <c r="D77" s="7" t="s">
        <v>12</v>
      </c>
      <c r="E77" s="62">
        <v>366</v>
      </c>
      <c r="F77" s="55"/>
      <c r="G77" s="37">
        <f t="shared" si="0"/>
        <v>0</v>
      </c>
    </row>
    <row r="78" spans="1:7" ht="41.4" x14ac:dyDescent="0.3">
      <c r="A78" s="23">
        <f t="shared" si="5"/>
        <v>60</v>
      </c>
      <c r="B78" s="35" t="s">
        <v>552</v>
      </c>
      <c r="C78" s="13" t="s">
        <v>580</v>
      </c>
      <c r="D78" s="7" t="s">
        <v>12</v>
      </c>
      <c r="E78" s="62">
        <v>70</v>
      </c>
      <c r="F78" s="55"/>
      <c r="G78" s="37">
        <f t="shared" si="0"/>
        <v>0</v>
      </c>
    </row>
    <row r="79" spans="1:7" ht="55.2" x14ac:dyDescent="0.3">
      <c r="A79" s="23">
        <f t="shared" si="5"/>
        <v>61</v>
      </c>
      <c r="B79" s="35" t="s">
        <v>552</v>
      </c>
      <c r="C79" s="13" t="s">
        <v>581</v>
      </c>
      <c r="D79" s="7" t="s">
        <v>12</v>
      </c>
      <c r="E79" s="62">
        <v>456</v>
      </c>
      <c r="F79" s="55"/>
      <c r="G79" s="37">
        <f t="shared" si="0"/>
        <v>0</v>
      </c>
    </row>
    <row r="80" spans="1:7" ht="41.4" x14ac:dyDescent="0.3">
      <c r="A80" s="23">
        <f t="shared" si="5"/>
        <v>62</v>
      </c>
      <c r="B80" s="35" t="s">
        <v>552</v>
      </c>
      <c r="C80" s="13" t="s">
        <v>582</v>
      </c>
      <c r="D80" s="7" t="s">
        <v>12</v>
      </c>
      <c r="E80" s="62">
        <v>108</v>
      </c>
      <c r="F80" s="55"/>
      <c r="G80" s="37">
        <f t="shared" ref="G80:G128" si="6">ROUND(E80*F80,2)</f>
        <v>0</v>
      </c>
    </row>
    <row r="81" spans="1:7" ht="27.6" x14ac:dyDescent="0.3">
      <c r="A81" s="23">
        <f t="shared" si="5"/>
        <v>63</v>
      </c>
      <c r="B81" s="35" t="s">
        <v>552</v>
      </c>
      <c r="C81" s="13" t="s">
        <v>49</v>
      </c>
      <c r="D81" s="7" t="s">
        <v>12</v>
      </c>
      <c r="E81" s="62">
        <v>8</v>
      </c>
      <c r="F81" s="55"/>
      <c r="G81" s="37">
        <f t="shared" si="6"/>
        <v>0</v>
      </c>
    </row>
    <row r="82" spans="1:7" ht="27.6" x14ac:dyDescent="0.3">
      <c r="A82" s="23">
        <f t="shared" si="5"/>
        <v>64</v>
      </c>
      <c r="B82" s="35" t="s">
        <v>552</v>
      </c>
      <c r="C82" s="13" t="s">
        <v>50</v>
      </c>
      <c r="D82" s="7" t="s">
        <v>10</v>
      </c>
      <c r="E82" s="62">
        <v>91</v>
      </c>
      <c r="F82" s="55"/>
      <c r="G82" s="37">
        <f t="shared" si="6"/>
        <v>0</v>
      </c>
    </row>
    <row r="83" spans="1:7" ht="27.6" x14ac:dyDescent="0.3">
      <c r="A83" s="23">
        <f t="shared" si="5"/>
        <v>65</v>
      </c>
      <c r="B83" s="35" t="s">
        <v>552</v>
      </c>
      <c r="C83" s="13" t="s">
        <v>51</v>
      </c>
      <c r="D83" s="7" t="s">
        <v>10</v>
      </c>
      <c r="E83" s="62">
        <v>25</v>
      </c>
      <c r="F83" s="55"/>
      <c r="G83" s="37">
        <f t="shared" si="6"/>
        <v>0</v>
      </c>
    </row>
    <row r="84" spans="1:7" ht="27.6" x14ac:dyDescent="0.3">
      <c r="A84" s="23">
        <f t="shared" si="5"/>
        <v>66</v>
      </c>
      <c r="B84" s="35" t="s">
        <v>552</v>
      </c>
      <c r="C84" s="13" t="s">
        <v>52</v>
      </c>
      <c r="D84" s="7" t="s">
        <v>10</v>
      </c>
      <c r="E84" s="62">
        <v>143</v>
      </c>
      <c r="F84" s="55"/>
      <c r="G84" s="37">
        <f t="shared" si="6"/>
        <v>0</v>
      </c>
    </row>
    <row r="85" spans="1:7" ht="27.6" x14ac:dyDescent="0.3">
      <c r="A85" s="23">
        <f t="shared" si="5"/>
        <v>67</v>
      </c>
      <c r="B85" s="35" t="s">
        <v>552</v>
      </c>
      <c r="C85" s="13" t="s">
        <v>53</v>
      </c>
      <c r="D85" s="7" t="s">
        <v>10</v>
      </c>
      <c r="E85" s="62">
        <v>59</v>
      </c>
      <c r="F85" s="55"/>
      <c r="G85" s="37">
        <f t="shared" si="6"/>
        <v>0</v>
      </c>
    </row>
    <row r="86" spans="1:7" ht="27.6" x14ac:dyDescent="0.3">
      <c r="A86" s="23">
        <f t="shared" si="5"/>
        <v>68</v>
      </c>
      <c r="B86" s="35" t="s">
        <v>552</v>
      </c>
      <c r="C86" s="13" t="s">
        <v>54</v>
      </c>
      <c r="D86" s="7" t="s">
        <v>10</v>
      </c>
      <c r="E86" s="62">
        <v>15</v>
      </c>
      <c r="F86" s="55"/>
      <c r="G86" s="37">
        <f t="shared" si="6"/>
        <v>0</v>
      </c>
    </row>
    <row r="87" spans="1:7" ht="27.6" x14ac:dyDescent="0.3">
      <c r="A87" s="23">
        <f t="shared" si="5"/>
        <v>69</v>
      </c>
      <c r="B87" s="35" t="s">
        <v>552</v>
      </c>
      <c r="C87" s="13" t="s">
        <v>55</v>
      </c>
      <c r="D87" s="7" t="s">
        <v>10</v>
      </c>
      <c r="E87" s="62">
        <v>8</v>
      </c>
      <c r="F87" s="55"/>
      <c r="G87" s="37">
        <f t="shared" si="6"/>
        <v>0</v>
      </c>
    </row>
    <row r="88" spans="1:7" x14ac:dyDescent="0.3">
      <c r="A88" s="23">
        <f t="shared" si="5"/>
        <v>70</v>
      </c>
      <c r="B88" s="35" t="s">
        <v>552</v>
      </c>
      <c r="C88" s="13" t="s">
        <v>56</v>
      </c>
      <c r="D88" s="7" t="s">
        <v>10</v>
      </c>
      <c r="E88" s="62">
        <v>4</v>
      </c>
      <c r="F88" s="55"/>
      <c r="G88" s="37">
        <f t="shared" si="6"/>
        <v>0</v>
      </c>
    </row>
    <row r="89" spans="1:7" ht="27.6" x14ac:dyDescent="0.3">
      <c r="A89" s="23">
        <f t="shared" si="5"/>
        <v>71</v>
      </c>
      <c r="B89" s="35" t="s">
        <v>552</v>
      </c>
      <c r="C89" s="13" t="s">
        <v>57</v>
      </c>
      <c r="D89" s="7" t="s">
        <v>10</v>
      </c>
      <c r="E89" s="62">
        <v>1</v>
      </c>
      <c r="F89" s="55"/>
      <c r="G89" s="37">
        <f t="shared" si="6"/>
        <v>0</v>
      </c>
    </row>
    <row r="90" spans="1:7" ht="27.6" x14ac:dyDescent="0.3">
      <c r="A90" s="23">
        <f t="shared" si="5"/>
        <v>72</v>
      </c>
      <c r="B90" s="35" t="s">
        <v>552</v>
      </c>
      <c r="C90" s="13" t="s">
        <v>583</v>
      </c>
      <c r="D90" s="7" t="s">
        <v>10</v>
      </c>
      <c r="E90" s="62">
        <v>2</v>
      </c>
      <c r="F90" s="55"/>
      <c r="G90" s="37">
        <f t="shared" si="6"/>
        <v>0</v>
      </c>
    </row>
    <row r="91" spans="1:7" x14ac:dyDescent="0.3">
      <c r="A91" s="23">
        <f t="shared" si="5"/>
        <v>73</v>
      </c>
      <c r="B91" s="35" t="s">
        <v>552</v>
      </c>
      <c r="C91" s="13" t="s">
        <v>58</v>
      </c>
      <c r="D91" s="7" t="s">
        <v>10</v>
      </c>
      <c r="E91" s="62">
        <v>10</v>
      </c>
      <c r="F91" s="55"/>
      <c r="G91" s="37">
        <f t="shared" si="6"/>
        <v>0</v>
      </c>
    </row>
    <row r="92" spans="1:7" x14ac:dyDescent="0.3">
      <c r="A92" s="23">
        <f t="shared" si="5"/>
        <v>74</v>
      </c>
      <c r="B92" s="35" t="s">
        <v>552</v>
      </c>
      <c r="C92" s="13" t="s">
        <v>59</v>
      </c>
      <c r="D92" s="7" t="s">
        <v>10</v>
      </c>
      <c r="E92" s="62">
        <v>6</v>
      </c>
      <c r="F92" s="55"/>
      <c r="G92" s="37">
        <f t="shared" si="6"/>
        <v>0</v>
      </c>
    </row>
    <row r="93" spans="1:7" ht="14.4" thickBot="1" x14ac:dyDescent="0.35">
      <c r="A93" s="23">
        <f t="shared" si="5"/>
        <v>75</v>
      </c>
      <c r="B93" s="35" t="s">
        <v>552</v>
      </c>
      <c r="C93" s="17" t="s">
        <v>60</v>
      </c>
      <c r="D93" s="8" t="s">
        <v>10</v>
      </c>
      <c r="E93" s="63">
        <v>1</v>
      </c>
      <c r="F93" s="57"/>
      <c r="G93" s="37">
        <f t="shared" si="6"/>
        <v>0</v>
      </c>
    </row>
    <row r="94" spans="1:7" ht="14.4" thickBot="1" x14ac:dyDescent="0.35">
      <c r="A94" s="29"/>
      <c r="B94" s="30"/>
      <c r="C94" s="16" t="s">
        <v>292</v>
      </c>
      <c r="D94" s="9"/>
      <c r="E94" s="64"/>
      <c r="F94" s="76"/>
      <c r="G94" s="31">
        <f>SUM(G95:G105)</f>
        <v>0</v>
      </c>
    </row>
    <row r="95" spans="1:7" ht="41.4" x14ac:dyDescent="0.3">
      <c r="A95" s="35">
        <f>A93+1</f>
        <v>76</v>
      </c>
      <c r="B95" s="35" t="s">
        <v>552</v>
      </c>
      <c r="C95" s="12" t="s">
        <v>61</v>
      </c>
      <c r="D95" s="10" t="s">
        <v>20</v>
      </c>
      <c r="E95" s="61">
        <v>3510</v>
      </c>
      <c r="F95" s="56"/>
      <c r="G95" s="37">
        <f t="shared" si="6"/>
        <v>0</v>
      </c>
    </row>
    <row r="96" spans="1:7" ht="27.6" x14ac:dyDescent="0.3">
      <c r="A96" s="35">
        <f>A95+1</f>
        <v>77</v>
      </c>
      <c r="B96" s="35" t="s">
        <v>552</v>
      </c>
      <c r="C96" s="13" t="s">
        <v>62</v>
      </c>
      <c r="D96" s="7" t="s">
        <v>20</v>
      </c>
      <c r="E96" s="62">
        <v>383</v>
      </c>
      <c r="F96" s="55"/>
      <c r="G96" s="37">
        <f t="shared" si="6"/>
        <v>0</v>
      </c>
    </row>
    <row r="97" spans="1:7" ht="41.4" x14ac:dyDescent="0.3">
      <c r="A97" s="35">
        <f t="shared" ref="A97:A104" si="7">A95+1</f>
        <v>77</v>
      </c>
      <c r="B97" s="35" t="s">
        <v>552</v>
      </c>
      <c r="C97" s="13" t="s">
        <v>63</v>
      </c>
      <c r="D97" s="7" t="s">
        <v>20</v>
      </c>
      <c r="E97" s="62">
        <v>22</v>
      </c>
      <c r="F97" s="55"/>
      <c r="G97" s="37">
        <f t="shared" si="6"/>
        <v>0</v>
      </c>
    </row>
    <row r="98" spans="1:7" ht="27.6" x14ac:dyDescent="0.3">
      <c r="A98" s="35">
        <f t="shared" si="7"/>
        <v>78</v>
      </c>
      <c r="B98" s="35" t="s">
        <v>552</v>
      </c>
      <c r="C98" s="13" t="s">
        <v>64</v>
      </c>
      <c r="D98" s="7" t="s">
        <v>20</v>
      </c>
      <c r="E98" s="62">
        <v>130</v>
      </c>
      <c r="F98" s="55"/>
      <c r="G98" s="37">
        <f t="shared" si="6"/>
        <v>0</v>
      </c>
    </row>
    <row r="99" spans="1:7" ht="41.4" x14ac:dyDescent="0.3">
      <c r="A99" s="35">
        <f t="shared" si="7"/>
        <v>78</v>
      </c>
      <c r="B99" s="35" t="s">
        <v>552</v>
      </c>
      <c r="C99" s="13" t="s">
        <v>65</v>
      </c>
      <c r="D99" s="7" t="s">
        <v>12</v>
      </c>
      <c r="E99" s="62">
        <v>6193</v>
      </c>
      <c r="F99" s="55"/>
      <c r="G99" s="37">
        <f t="shared" si="6"/>
        <v>0</v>
      </c>
    </row>
    <row r="100" spans="1:7" ht="41.4" x14ac:dyDescent="0.3">
      <c r="A100" s="23">
        <f t="shared" si="7"/>
        <v>79</v>
      </c>
      <c r="B100" s="23" t="s">
        <v>552</v>
      </c>
      <c r="C100" s="13" t="s">
        <v>66</v>
      </c>
      <c r="D100" s="7" t="s">
        <v>12</v>
      </c>
      <c r="E100" s="62">
        <v>164.8</v>
      </c>
      <c r="F100" s="55"/>
      <c r="G100" s="25">
        <f t="shared" si="6"/>
        <v>0</v>
      </c>
    </row>
    <row r="101" spans="1:7" ht="55.2" x14ac:dyDescent="0.3">
      <c r="A101" s="35">
        <f t="shared" si="7"/>
        <v>79</v>
      </c>
      <c r="B101" s="35" t="s">
        <v>552</v>
      </c>
      <c r="C101" s="13" t="s">
        <v>585</v>
      </c>
      <c r="D101" s="7" t="s">
        <v>12</v>
      </c>
      <c r="E101" s="62">
        <v>75</v>
      </c>
      <c r="F101" s="55"/>
      <c r="G101" s="37">
        <f t="shared" si="6"/>
        <v>0</v>
      </c>
    </row>
    <row r="102" spans="1:7" ht="27.6" x14ac:dyDescent="0.3">
      <c r="A102" s="35">
        <f t="shared" si="7"/>
        <v>80</v>
      </c>
      <c r="B102" s="35" t="s">
        <v>552</v>
      </c>
      <c r="C102" s="13" t="s">
        <v>67</v>
      </c>
      <c r="D102" s="7" t="s">
        <v>20</v>
      </c>
      <c r="E102" s="62">
        <v>1346</v>
      </c>
      <c r="F102" s="55"/>
      <c r="G102" s="37">
        <f t="shared" si="6"/>
        <v>0</v>
      </c>
    </row>
    <row r="103" spans="1:7" ht="27.6" x14ac:dyDescent="0.3">
      <c r="A103" s="35">
        <f t="shared" si="7"/>
        <v>80</v>
      </c>
      <c r="B103" s="35" t="s">
        <v>552</v>
      </c>
      <c r="C103" s="13" t="s">
        <v>68</v>
      </c>
      <c r="D103" s="7" t="s">
        <v>20</v>
      </c>
      <c r="E103" s="62">
        <v>6607</v>
      </c>
      <c r="F103" s="55"/>
      <c r="G103" s="37">
        <f t="shared" si="6"/>
        <v>0</v>
      </c>
    </row>
    <row r="104" spans="1:7" ht="69" x14ac:dyDescent="0.3">
      <c r="A104" s="35">
        <f t="shared" si="7"/>
        <v>81</v>
      </c>
      <c r="B104" s="35" t="s">
        <v>552</v>
      </c>
      <c r="C104" s="13" t="s">
        <v>584</v>
      </c>
      <c r="D104" s="7" t="s">
        <v>12</v>
      </c>
      <c r="E104" s="62">
        <v>153</v>
      </c>
      <c r="F104" s="55"/>
      <c r="G104" s="37">
        <f t="shared" si="6"/>
        <v>0</v>
      </c>
    </row>
    <row r="105" spans="1:7" ht="83.4" thickBot="1" x14ac:dyDescent="0.35">
      <c r="A105" s="35">
        <v>100</v>
      </c>
      <c r="B105" s="35" t="s">
        <v>552</v>
      </c>
      <c r="C105" s="17" t="s">
        <v>586</v>
      </c>
      <c r="D105" s="8" t="s">
        <v>12</v>
      </c>
      <c r="E105" s="63">
        <v>1034</v>
      </c>
      <c r="F105" s="57"/>
      <c r="G105" s="37">
        <f t="shared" si="6"/>
        <v>0</v>
      </c>
    </row>
    <row r="106" spans="1:7" ht="14.4" thickBot="1" x14ac:dyDescent="0.35">
      <c r="A106" s="29"/>
      <c r="B106" s="30"/>
      <c r="C106" s="16" t="s">
        <v>291</v>
      </c>
      <c r="D106" s="9"/>
      <c r="E106" s="64"/>
      <c r="F106" s="76"/>
      <c r="G106" s="31">
        <f>SUM(G107:G117)</f>
        <v>0</v>
      </c>
    </row>
    <row r="107" spans="1:7" ht="41.4" x14ac:dyDescent="0.3">
      <c r="A107" s="35">
        <v>101</v>
      </c>
      <c r="B107" s="35" t="s">
        <v>552</v>
      </c>
      <c r="C107" s="12" t="s">
        <v>69</v>
      </c>
      <c r="D107" s="10" t="s">
        <v>10</v>
      </c>
      <c r="E107" s="61">
        <v>4</v>
      </c>
      <c r="F107" s="56"/>
      <c r="G107" s="37">
        <f t="shared" si="6"/>
        <v>0</v>
      </c>
    </row>
    <row r="108" spans="1:7" ht="27.6" x14ac:dyDescent="0.3">
      <c r="A108" s="23">
        <v>102</v>
      </c>
      <c r="B108" s="35" t="s">
        <v>552</v>
      </c>
      <c r="C108" s="13" t="s">
        <v>70</v>
      </c>
      <c r="D108" s="7" t="s">
        <v>10</v>
      </c>
      <c r="E108" s="62">
        <v>3</v>
      </c>
      <c r="F108" s="55"/>
      <c r="G108" s="37">
        <f t="shared" si="6"/>
        <v>0</v>
      </c>
    </row>
    <row r="109" spans="1:7" ht="41.4" x14ac:dyDescent="0.3">
      <c r="A109" s="35">
        <v>103</v>
      </c>
      <c r="B109" s="35" t="s">
        <v>552</v>
      </c>
      <c r="C109" s="13" t="s">
        <v>71</v>
      </c>
      <c r="D109" s="7" t="s">
        <v>10</v>
      </c>
      <c r="E109" s="62">
        <v>141</v>
      </c>
      <c r="F109" s="55"/>
      <c r="G109" s="37">
        <f t="shared" si="6"/>
        <v>0</v>
      </c>
    </row>
    <row r="110" spans="1:7" ht="27.6" x14ac:dyDescent="0.3">
      <c r="A110" s="23">
        <v>104</v>
      </c>
      <c r="B110" s="35" t="s">
        <v>552</v>
      </c>
      <c r="C110" s="13" t="s">
        <v>72</v>
      </c>
      <c r="D110" s="7" t="s">
        <v>73</v>
      </c>
      <c r="E110" s="62">
        <v>79</v>
      </c>
      <c r="F110" s="55"/>
      <c r="G110" s="37">
        <f t="shared" si="6"/>
        <v>0</v>
      </c>
    </row>
    <row r="111" spans="1:7" x14ac:dyDescent="0.3">
      <c r="A111" s="35">
        <v>105</v>
      </c>
      <c r="B111" s="35" t="s">
        <v>552</v>
      </c>
      <c r="C111" s="13" t="s">
        <v>74</v>
      </c>
      <c r="D111" s="7" t="s">
        <v>10</v>
      </c>
      <c r="E111" s="62">
        <v>6</v>
      </c>
      <c r="F111" s="55"/>
      <c r="G111" s="37">
        <f t="shared" si="6"/>
        <v>0</v>
      </c>
    </row>
    <row r="112" spans="1:7" ht="41.4" x14ac:dyDescent="0.3">
      <c r="A112" s="23">
        <v>106</v>
      </c>
      <c r="B112" s="35" t="s">
        <v>552</v>
      </c>
      <c r="C112" s="13" t="s">
        <v>75</v>
      </c>
      <c r="D112" s="7" t="s">
        <v>12</v>
      </c>
      <c r="E112" s="62">
        <v>7914</v>
      </c>
      <c r="F112" s="55"/>
      <c r="G112" s="37">
        <f t="shared" si="6"/>
        <v>0</v>
      </c>
    </row>
    <row r="113" spans="1:7" x14ac:dyDescent="0.3">
      <c r="A113" s="35">
        <v>107</v>
      </c>
      <c r="B113" s="35" t="s">
        <v>552</v>
      </c>
      <c r="C113" s="13" t="s">
        <v>76</v>
      </c>
      <c r="D113" s="7" t="s">
        <v>12</v>
      </c>
      <c r="E113" s="62">
        <v>270</v>
      </c>
      <c r="F113" s="55"/>
      <c r="G113" s="37">
        <f t="shared" si="6"/>
        <v>0</v>
      </c>
    </row>
    <row r="114" spans="1:7" x14ac:dyDescent="0.3">
      <c r="A114" s="23">
        <v>108</v>
      </c>
      <c r="B114" s="35" t="s">
        <v>552</v>
      </c>
      <c r="C114" s="13" t="s">
        <v>77</v>
      </c>
      <c r="D114" s="7" t="s">
        <v>12</v>
      </c>
      <c r="E114" s="62">
        <v>270</v>
      </c>
      <c r="F114" s="55"/>
      <c r="G114" s="37">
        <f t="shared" si="6"/>
        <v>0</v>
      </c>
    </row>
    <row r="115" spans="1:7" x14ac:dyDescent="0.3">
      <c r="A115" s="35">
        <v>109</v>
      </c>
      <c r="B115" s="35" t="s">
        <v>552</v>
      </c>
      <c r="C115" s="13" t="s">
        <v>78</v>
      </c>
      <c r="D115" s="7" t="s">
        <v>10</v>
      </c>
      <c r="E115" s="62">
        <v>10</v>
      </c>
      <c r="F115" s="55"/>
      <c r="G115" s="37">
        <f t="shared" si="6"/>
        <v>0</v>
      </c>
    </row>
    <row r="116" spans="1:7" ht="27.6" x14ac:dyDescent="0.3">
      <c r="A116" s="23">
        <v>110</v>
      </c>
      <c r="B116" s="35" t="s">
        <v>552</v>
      </c>
      <c r="C116" s="13" t="s">
        <v>79</v>
      </c>
      <c r="D116" s="7" t="s">
        <v>10</v>
      </c>
      <c r="E116" s="62">
        <v>37</v>
      </c>
      <c r="F116" s="55"/>
      <c r="G116" s="37">
        <f t="shared" si="6"/>
        <v>0</v>
      </c>
    </row>
    <row r="117" spans="1:7" ht="28.2" thickBot="1" x14ac:dyDescent="0.35">
      <c r="A117" s="35">
        <v>111</v>
      </c>
      <c r="B117" s="35" t="s">
        <v>552</v>
      </c>
      <c r="C117" s="17" t="s">
        <v>80</v>
      </c>
      <c r="D117" s="8" t="s">
        <v>10</v>
      </c>
      <c r="E117" s="63">
        <v>162</v>
      </c>
      <c r="F117" s="57"/>
      <c r="G117" s="37">
        <f t="shared" si="6"/>
        <v>0</v>
      </c>
    </row>
    <row r="118" spans="1:7" ht="14.4" thickBot="1" x14ac:dyDescent="0.35">
      <c r="A118" s="29"/>
      <c r="B118" s="30"/>
      <c r="C118" s="16" t="s">
        <v>290</v>
      </c>
      <c r="D118" s="9"/>
      <c r="E118" s="64"/>
      <c r="F118" s="76"/>
      <c r="G118" s="31">
        <f>SUM(G119:G128)</f>
        <v>0</v>
      </c>
    </row>
    <row r="119" spans="1:7" ht="55.2" x14ac:dyDescent="0.3">
      <c r="A119" s="35">
        <v>112</v>
      </c>
      <c r="B119" s="35" t="s">
        <v>552</v>
      </c>
      <c r="C119" s="12" t="s">
        <v>81</v>
      </c>
      <c r="D119" s="10" t="s">
        <v>12</v>
      </c>
      <c r="E119" s="61">
        <v>163</v>
      </c>
      <c r="F119" s="56"/>
      <c r="G119" s="37">
        <f t="shared" si="6"/>
        <v>0</v>
      </c>
    </row>
    <row r="120" spans="1:7" ht="69" x14ac:dyDescent="0.3">
      <c r="A120" s="23">
        <v>113</v>
      </c>
      <c r="B120" s="35" t="s">
        <v>552</v>
      </c>
      <c r="C120" s="13" t="s">
        <v>82</v>
      </c>
      <c r="D120" s="7" t="s">
        <v>12</v>
      </c>
      <c r="E120" s="62">
        <v>40</v>
      </c>
      <c r="F120" s="55"/>
      <c r="G120" s="37">
        <f t="shared" si="6"/>
        <v>0</v>
      </c>
    </row>
    <row r="121" spans="1:7" ht="41.4" x14ac:dyDescent="0.3">
      <c r="A121" s="35">
        <v>114</v>
      </c>
      <c r="B121" s="35" t="s">
        <v>552</v>
      </c>
      <c r="C121" s="24" t="s">
        <v>644</v>
      </c>
      <c r="D121" s="23" t="s">
        <v>12</v>
      </c>
      <c r="E121" s="67">
        <v>3600</v>
      </c>
      <c r="F121" s="25"/>
      <c r="G121" s="37">
        <f t="shared" si="6"/>
        <v>0</v>
      </c>
    </row>
    <row r="122" spans="1:7" ht="55.2" x14ac:dyDescent="0.3">
      <c r="A122" s="35">
        <v>116</v>
      </c>
      <c r="B122" s="35" t="s">
        <v>552</v>
      </c>
      <c r="C122" s="24" t="s">
        <v>645</v>
      </c>
      <c r="D122" s="23" t="s">
        <v>12</v>
      </c>
      <c r="E122" s="67">
        <v>3600</v>
      </c>
      <c r="F122" s="25"/>
      <c r="G122" s="37">
        <f t="shared" si="6"/>
        <v>0</v>
      </c>
    </row>
    <row r="123" spans="1:7" ht="82.8" x14ac:dyDescent="0.3">
      <c r="A123" s="23">
        <v>118</v>
      </c>
      <c r="B123" s="23" t="s">
        <v>552</v>
      </c>
      <c r="C123" s="13" t="s">
        <v>646</v>
      </c>
      <c r="D123" s="7" t="s">
        <v>12</v>
      </c>
      <c r="E123" s="62">
        <v>818</v>
      </c>
      <c r="F123" s="55"/>
      <c r="G123" s="25">
        <f t="shared" si="6"/>
        <v>0</v>
      </c>
    </row>
    <row r="124" spans="1:7" ht="82.8" x14ac:dyDescent="0.3">
      <c r="A124" s="23">
        <v>119</v>
      </c>
      <c r="B124" s="35" t="s">
        <v>552</v>
      </c>
      <c r="C124" s="13" t="s">
        <v>83</v>
      </c>
      <c r="D124" s="7" t="s">
        <v>10</v>
      </c>
      <c r="E124" s="62">
        <v>7</v>
      </c>
      <c r="F124" s="55"/>
      <c r="G124" s="37">
        <f t="shared" si="6"/>
        <v>0</v>
      </c>
    </row>
    <row r="125" spans="1:7" ht="41.4" x14ac:dyDescent="0.3">
      <c r="A125" s="35">
        <v>120</v>
      </c>
      <c r="B125" s="35" t="s">
        <v>552</v>
      </c>
      <c r="C125" s="24" t="s">
        <v>638</v>
      </c>
      <c r="D125" s="7" t="s">
        <v>10</v>
      </c>
      <c r="E125" s="62">
        <v>20</v>
      </c>
      <c r="F125" s="55"/>
      <c r="G125" s="37">
        <f t="shared" si="6"/>
        <v>0</v>
      </c>
    </row>
    <row r="126" spans="1:7" ht="41.4" x14ac:dyDescent="0.3">
      <c r="A126" s="23">
        <v>121</v>
      </c>
      <c r="B126" s="35" t="s">
        <v>552</v>
      </c>
      <c r="C126" s="24" t="s">
        <v>84</v>
      </c>
      <c r="D126" s="7" t="s">
        <v>10</v>
      </c>
      <c r="E126" s="62">
        <v>8</v>
      </c>
      <c r="F126" s="55"/>
      <c r="G126" s="37">
        <f t="shared" si="6"/>
        <v>0</v>
      </c>
    </row>
    <row r="127" spans="1:7" ht="55.2" x14ac:dyDescent="0.3">
      <c r="A127" s="35">
        <v>122</v>
      </c>
      <c r="B127" s="35" t="s">
        <v>552</v>
      </c>
      <c r="C127" s="27" t="s">
        <v>639</v>
      </c>
      <c r="D127" s="8" t="s">
        <v>10</v>
      </c>
      <c r="E127" s="63">
        <v>12</v>
      </c>
      <c r="F127" s="57"/>
      <c r="G127" s="37">
        <f t="shared" si="6"/>
        <v>0</v>
      </c>
    </row>
    <row r="128" spans="1:7" ht="55.8" thickBot="1" x14ac:dyDescent="0.35">
      <c r="A128" s="23">
        <v>123</v>
      </c>
      <c r="B128" s="35" t="s">
        <v>552</v>
      </c>
      <c r="C128" s="17" t="s">
        <v>485</v>
      </c>
      <c r="D128" s="8" t="s">
        <v>73</v>
      </c>
      <c r="E128" s="63">
        <v>1</v>
      </c>
      <c r="F128" s="57"/>
      <c r="G128" s="37">
        <f t="shared" si="6"/>
        <v>0</v>
      </c>
    </row>
    <row r="129" spans="1:7" ht="14.4" thickBot="1" x14ac:dyDescent="0.35">
      <c r="A129" s="144"/>
      <c r="B129" s="139"/>
      <c r="C129" s="140"/>
      <c r="D129" s="139"/>
      <c r="E129" s="141"/>
      <c r="F129" s="142" t="s">
        <v>289</v>
      </c>
      <c r="G129" s="143">
        <f>G14+G53+G56+G66+G72+G94+G106+G118</f>
        <v>0</v>
      </c>
    </row>
    <row r="130" spans="1:7" ht="14.4" thickBot="1" x14ac:dyDescent="0.35">
      <c r="A130" s="144"/>
      <c r="B130" s="139"/>
      <c r="C130" s="140" t="s">
        <v>86</v>
      </c>
      <c r="D130" s="139"/>
      <c r="E130" s="141"/>
      <c r="F130" s="146"/>
      <c r="G130" s="147"/>
    </row>
    <row r="131" spans="1:7" ht="41.4" x14ac:dyDescent="0.3">
      <c r="A131" s="35">
        <v>124</v>
      </c>
      <c r="B131" s="35" t="s">
        <v>552</v>
      </c>
      <c r="C131" s="12" t="s">
        <v>87</v>
      </c>
      <c r="D131" s="10" t="s">
        <v>73</v>
      </c>
      <c r="E131" s="61">
        <v>34</v>
      </c>
      <c r="F131" s="56"/>
      <c r="G131" s="37">
        <f t="shared" ref="G131:G154" si="8">ROUND(E131*F131,2)</f>
        <v>0</v>
      </c>
    </row>
    <row r="132" spans="1:7" ht="41.4" x14ac:dyDescent="0.3">
      <c r="A132" s="23">
        <v>125</v>
      </c>
      <c r="B132" s="35" t="s">
        <v>552</v>
      </c>
      <c r="C132" s="13" t="s">
        <v>88</v>
      </c>
      <c r="D132" s="7" t="s">
        <v>73</v>
      </c>
      <c r="E132" s="62">
        <v>38</v>
      </c>
      <c r="F132" s="55"/>
      <c r="G132" s="37">
        <f t="shared" si="8"/>
        <v>0</v>
      </c>
    </row>
    <row r="133" spans="1:7" ht="27.6" x14ac:dyDescent="0.3">
      <c r="A133" s="35">
        <v>126</v>
      </c>
      <c r="B133" s="35" t="s">
        <v>552</v>
      </c>
      <c r="C133" s="13" t="s">
        <v>89</v>
      </c>
      <c r="D133" s="7" t="s">
        <v>20</v>
      </c>
      <c r="E133" s="62">
        <v>264</v>
      </c>
      <c r="F133" s="55"/>
      <c r="G133" s="37">
        <f t="shared" si="8"/>
        <v>0</v>
      </c>
    </row>
    <row r="134" spans="1:7" ht="27.6" x14ac:dyDescent="0.3">
      <c r="A134" s="23">
        <v>127</v>
      </c>
      <c r="B134" s="35" t="s">
        <v>552</v>
      </c>
      <c r="C134" s="13" t="s">
        <v>90</v>
      </c>
      <c r="D134" s="7" t="s">
        <v>10</v>
      </c>
      <c r="E134" s="62">
        <v>70</v>
      </c>
      <c r="F134" s="55"/>
      <c r="G134" s="37">
        <f t="shared" si="8"/>
        <v>0</v>
      </c>
    </row>
    <row r="135" spans="1:7" ht="27.6" x14ac:dyDescent="0.3">
      <c r="A135" s="35">
        <v>128</v>
      </c>
      <c r="B135" s="35" t="s">
        <v>552</v>
      </c>
      <c r="C135" s="13" t="s">
        <v>91</v>
      </c>
      <c r="D135" s="7" t="s">
        <v>20</v>
      </c>
      <c r="E135" s="62">
        <v>558</v>
      </c>
      <c r="F135" s="55"/>
      <c r="G135" s="37">
        <f t="shared" si="8"/>
        <v>0</v>
      </c>
    </row>
    <row r="136" spans="1:7" ht="27.6" x14ac:dyDescent="0.3">
      <c r="A136" s="23">
        <v>129</v>
      </c>
      <c r="B136" s="35" t="s">
        <v>552</v>
      </c>
      <c r="C136" s="13" t="s">
        <v>92</v>
      </c>
      <c r="D136" s="7" t="s">
        <v>20</v>
      </c>
      <c r="E136" s="62">
        <v>317</v>
      </c>
      <c r="F136" s="55"/>
      <c r="G136" s="37">
        <f t="shared" si="8"/>
        <v>0</v>
      </c>
    </row>
    <row r="137" spans="1:7" ht="27.6" x14ac:dyDescent="0.3">
      <c r="A137" s="35">
        <v>130</v>
      </c>
      <c r="B137" s="35" t="s">
        <v>552</v>
      </c>
      <c r="C137" s="13" t="s">
        <v>93</v>
      </c>
      <c r="D137" s="7" t="s">
        <v>20</v>
      </c>
      <c r="E137" s="62">
        <v>761</v>
      </c>
      <c r="F137" s="55"/>
      <c r="G137" s="37">
        <f t="shared" si="8"/>
        <v>0</v>
      </c>
    </row>
    <row r="138" spans="1:7" x14ac:dyDescent="0.3">
      <c r="A138" s="23">
        <v>131</v>
      </c>
      <c r="B138" s="35" t="s">
        <v>552</v>
      </c>
      <c r="C138" s="13" t="s">
        <v>94</v>
      </c>
      <c r="D138" s="7" t="s">
        <v>10</v>
      </c>
      <c r="E138" s="62">
        <v>2</v>
      </c>
      <c r="F138" s="55"/>
      <c r="G138" s="37">
        <f t="shared" si="8"/>
        <v>0</v>
      </c>
    </row>
    <row r="139" spans="1:7" x14ac:dyDescent="0.3">
      <c r="A139" s="35">
        <v>132</v>
      </c>
      <c r="B139" s="35" t="s">
        <v>552</v>
      </c>
      <c r="C139" s="13" t="s">
        <v>95</v>
      </c>
      <c r="D139" s="7" t="s">
        <v>11</v>
      </c>
      <c r="E139" s="62">
        <v>0.6</v>
      </c>
      <c r="F139" s="55"/>
      <c r="G139" s="37">
        <f t="shared" si="8"/>
        <v>0</v>
      </c>
    </row>
    <row r="140" spans="1:7" ht="41.4" x14ac:dyDescent="0.3">
      <c r="A140" s="23">
        <v>133</v>
      </c>
      <c r="B140" s="35" t="s">
        <v>552</v>
      </c>
      <c r="C140" s="13" t="s">
        <v>96</v>
      </c>
      <c r="D140" s="7" t="s">
        <v>12</v>
      </c>
      <c r="E140" s="62">
        <v>4</v>
      </c>
      <c r="F140" s="55"/>
      <c r="G140" s="37">
        <f t="shared" si="8"/>
        <v>0</v>
      </c>
    </row>
    <row r="141" spans="1:7" ht="27.6" x14ac:dyDescent="0.3">
      <c r="A141" s="35">
        <v>134</v>
      </c>
      <c r="B141" s="35" t="s">
        <v>552</v>
      </c>
      <c r="C141" s="13" t="s">
        <v>97</v>
      </c>
      <c r="D141" s="7" t="s">
        <v>20</v>
      </c>
      <c r="E141" s="62">
        <v>5</v>
      </c>
      <c r="F141" s="55"/>
      <c r="G141" s="37">
        <f t="shared" si="8"/>
        <v>0</v>
      </c>
    </row>
    <row r="142" spans="1:7" x14ac:dyDescent="0.3">
      <c r="A142" s="23">
        <v>135</v>
      </c>
      <c r="B142" s="35" t="s">
        <v>552</v>
      </c>
      <c r="C142" s="13" t="s">
        <v>98</v>
      </c>
      <c r="D142" s="7" t="s">
        <v>11</v>
      </c>
      <c r="E142" s="62">
        <v>51</v>
      </c>
      <c r="F142" s="55"/>
      <c r="G142" s="37">
        <f t="shared" si="8"/>
        <v>0</v>
      </c>
    </row>
    <row r="143" spans="1:7" ht="27.6" x14ac:dyDescent="0.3">
      <c r="A143" s="35">
        <v>136</v>
      </c>
      <c r="B143" s="35" t="s">
        <v>552</v>
      </c>
      <c r="C143" s="13" t="s">
        <v>99</v>
      </c>
      <c r="D143" s="7" t="s">
        <v>100</v>
      </c>
      <c r="E143" s="62">
        <v>43</v>
      </c>
      <c r="F143" s="55"/>
      <c r="G143" s="37">
        <f t="shared" si="8"/>
        <v>0</v>
      </c>
    </row>
    <row r="144" spans="1:7" ht="55.2" x14ac:dyDescent="0.3">
      <c r="A144" s="23">
        <v>137</v>
      </c>
      <c r="B144" s="35" t="s">
        <v>552</v>
      </c>
      <c r="C144" s="13" t="s">
        <v>101</v>
      </c>
      <c r="D144" s="7" t="s">
        <v>10</v>
      </c>
      <c r="E144" s="62">
        <v>1</v>
      </c>
      <c r="F144" s="55"/>
      <c r="G144" s="37">
        <f t="shared" si="8"/>
        <v>0</v>
      </c>
    </row>
    <row r="145" spans="1:7" ht="55.2" x14ac:dyDescent="0.3">
      <c r="A145" s="35">
        <v>138</v>
      </c>
      <c r="B145" s="35" t="s">
        <v>552</v>
      </c>
      <c r="C145" s="13" t="s">
        <v>102</v>
      </c>
      <c r="D145" s="7" t="s">
        <v>10</v>
      </c>
      <c r="E145" s="62">
        <v>13</v>
      </c>
      <c r="F145" s="55"/>
      <c r="G145" s="37">
        <f t="shared" si="8"/>
        <v>0</v>
      </c>
    </row>
    <row r="146" spans="1:7" ht="55.2" x14ac:dyDescent="0.3">
      <c r="A146" s="23">
        <v>139</v>
      </c>
      <c r="B146" s="23" t="s">
        <v>552</v>
      </c>
      <c r="C146" s="13" t="s">
        <v>103</v>
      </c>
      <c r="D146" s="7" t="s">
        <v>10</v>
      </c>
      <c r="E146" s="62">
        <v>3</v>
      </c>
      <c r="F146" s="55"/>
      <c r="G146" s="25">
        <f t="shared" si="8"/>
        <v>0</v>
      </c>
    </row>
    <row r="147" spans="1:7" ht="55.2" x14ac:dyDescent="0.3">
      <c r="A147" s="35">
        <v>140</v>
      </c>
      <c r="B147" s="35" t="s">
        <v>552</v>
      </c>
      <c r="C147" s="13" t="s">
        <v>104</v>
      </c>
      <c r="D147" s="7" t="s">
        <v>11</v>
      </c>
      <c r="E147" s="62">
        <v>3187</v>
      </c>
      <c r="F147" s="55"/>
      <c r="G147" s="37">
        <f t="shared" si="8"/>
        <v>0</v>
      </c>
    </row>
    <row r="148" spans="1:7" ht="55.2" x14ac:dyDescent="0.3">
      <c r="A148" s="23">
        <v>141</v>
      </c>
      <c r="B148" s="35" t="s">
        <v>552</v>
      </c>
      <c r="C148" s="13" t="s">
        <v>105</v>
      </c>
      <c r="D148" s="7" t="s">
        <v>12</v>
      </c>
      <c r="E148" s="62">
        <v>4160</v>
      </c>
      <c r="F148" s="55"/>
      <c r="G148" s="37">
        <f t="shared" si="8"/>
        <v>0</v>
      </c>
    </row>
    <row r="149" spans="1:7" ht="27.6" x14ac:dyDescent="0.3">
      <c r="A149" s="35">
        <v>142</v>
      </c>
      <c r="B149" s="35" t="s">
        <v>552</v>
      </c>
      <c r="C149" s="13" t="s">
        <v>106</v>
      </c>
      <c r="D149" s="7" t="s">
        <v>11</v>
      </c>
      <c r="E149" s="62">
        <v>5.4</v>
      </c>
      <c r="F149" s="55"/>
      <c r="G149" s="37">
        <f t="shared" si="8"/>
        <v>0</v>
      </c>
    </row>
    <row r="150" spans="1:7" x14ac:dyDescent="0.3">
      <c r="A150" s="23">
        <v>143</v>
      </c>
      <c r="B150" s="35" t="s">
        <v>552</v>
      </c>
      <c r="C150" s="13" t="s">
        <v>612</v>
      </c>
      <c r="D150" s="7" t="s">
        <v>11</v>
      </c>
      <c r="E150" s="62">
        <v>2915</v>
      </c>
      <c r="F150" s="55"/>
      <c r="G150" s="37">
        <f t="shared" si="8"/>
        <v>0</v>
      </c>
    </row>
    <row r="151" spans="1:7" x14ac:dyDescent="0.3">
      <c r="A151" s="35">
        <v>144</v>
      </c>
      <c r="B151" s="35" t="s">
        <v>552</v>
      </c>
      <c r="C151" s="13" t="s">
        <v>107</v>
      </c>
      <c r="D151" s="7" t="s">
        <v>10</v>
      </c>
      <c r="E151" s="62">
        <v>11</v>
      </c>
      <c r="F151" s="55"/>
      <c r="G151" s="37">
        <f t="shared" si="8"/>
        <v>0</v>
      </c>
    </row>
    <row r="152" spans="1:7" x14ac:dyDescent="0.3">
      <c r="A152" s="23">
        <v>145</v>
      </c>
      <c r="B152" s="35" t="s">
        <v>552</v>
      </c>
      <c r="C152" s="13" t="s">
        <v>108</v>
      </c>
      <c r="D152" s="7" t="s">
        <v>10</v>
      </c>
      <c r="E152" s="62">
        <v>8</v>
      </c>
      <c r="F152" s="55"/>
      <c r="G152" s="37">
        <f t="shared" si="8"/>
        <v>0</v>
      </c>
    </row>
    <row r="153" spans="1:7" x14ac:dyDescent="0.3">
      <c r="A153" s="35">
        <v>146</v>
      </c>
      <c r="B153" s="35" t="s">
        <v>552</v>
      </c>
      <c r="C153" s="13" t="s">
        <v>109</v>
      </c>
      <c r="D153" s="7" t="s">
        <v>10</v>
      </c>
      <c r="E153" s="62">
        <v>6</v>
      </c>
      <c r="F153" s="55"/>
      <c r="G153" s="37">
        <f t="shared" si="8"/>
        <v>0</v>
      </c>
    </row>
    <row r="154" spans="1:7" x14ac:dyDescent="0.3">
      <c r="A154" s="23">
        <v>147</v>
      </c>
      <c r="B154" s="35" t="s">
        <v>552</v>
      </c>
      <c r="C154" s="13" t="s">
        <v>110</v>
      </c>
      <c r="D154" s="7" t="s">
        <v>10</v>
      </c>
      <c r="E154" s="62">
        <v>7</v>
      </c>
      <c r="F154" s="55"/>
      <c r="G154" s="37">
        <f t="shared" si="8"/>
        <v>0</v>
      </c>
    </row>
    <row r="155" spans="1:7" ht="14.4" thickBot="1" x14ac:dyDescent="0.35">
      <c r="A155" s="148"/>
      <c r="B155" s="149"/>
      <c r="C155" s="150"/>
      <c r="D155" s="149"/>
      <c r="E155" s="151"/>
      <c r="F155" s="152" t="s">
        <v>288</v>
      </c>
      <c r="G155" s="153">
        <f>SUM(G131:G154)</f>
        <v>0</v>
      </c>
    </row>
    <row r="156" spans="1:7" ht="33" customHeight="1" thickBot="1" x14ac:dyDescent="0.35">
      <c r="A156" s="144"/>
      <c r="B156" s="139"/>
      <c r="C156" s="140" t="s">
        <v>284</v>
      </c>
      <c r="D156" s="139"/>
      <c r="E156" s="141"/>
      <c r="F156" s="146"/>
      <c r="G156" s="147"/>
    </row>
    <row r="157" spans="1:7" ht="14.4" thickBot="1" x14ac:dyDescent="0.35">
      <c r="A157" s="18"/>
      <c r="B157" s="19"/>
      <c r="C157" s="16" t="s">
        <v>111</v>
      </c>
      <c r="D157" s="6"/>
      <c r="E157" s="60"/>
      <c r="F157" s="54"/>
      <c r="G157" s="31">
        <f>SUM(G158:G188)</f>
        <v>0</v>
      </c>
    </row>
    <row r="158" spans="1:7" x14ac:dyDescent="0.3">
      <c r="A158" s="35">
        <v>148</v>
      </c>
      <c r="B158" s="35" t="s">
        <v>552</v>
      </c>
      <c r="C158" s="12" t="s">
        <v>112</v>
      </c>
      <c r="D158" s="10" t="s">
        <v>113</v>
      </c>
      <c r="E158" s="61">
        <v>100</v>
      </c>
      <c r="F158" s="56"/>
      <c r="G158" s="37">
        <f t="shared" ref="G158:G197" si="9">ROUND(E158*F158,2)</f>
        <v>0</v>
      </c>
    </row>
    <row r="159" spans="1:7" ht="27.6" x14ac:dyDescent="0.3">
      <c r="A159" s="35">
        <v>149</v>
      </c>
      <c r="B159" s="35" t="s">
        <v>552</v>
      </c>
      <c r="C159" s="13" t="s">
        <v>114</v>
      </c>
      <c r="D159" s="7" t="s">
        <v>10</v>
      </c>
      <c r="E159" s="62">
        <v>51</v>
      </c>
      <c r="F159" s="55"/>
      <c r="G159" s="37">
        <f t="shared" si="9"/>
        <v>0</v>
      </c>
    </row>
    <row r="160" spans="1:7" ht="27.6" x14ac:dyDescent="0.3">
      <c r="A160" s="35">
        <v>150</v>
      </c>
      <c r="B160" s="35" t="s">
        <v>552</v>
      </c>
      <c r="C160" s="13" t="s">
        <v>115</v>
      </c>
      <c r="D160" s="7" t="s">
        <v>20</v>
      </c>
      <c r="E160" s="62">
        <v>1672</v>
      </c>
      <c r="F160" s="55"/>
      <c r="G160" s="37">
        <f t="shared" si="9"/>
        <v>0</v>
      </c>
    </row>
    <row r="161" spans="1:7" x14ac:dyDescent="0.3">
      <c r="A161" s="35">
        <v>151</v>
      </c>
      <c r="B161" s="35" t="s">
        <v>552</v>
      </c>
      <c r="C161" s="13" t="s">
        <v>116</v>
      </c>
      <c r="D161" s="7" t="s">
        <v>117</v>
      </c>
      <c r="E161" s="62">
        <v>2</v>
      </c>
      <c r="F161" s="55"/>
      <c r="G161" s="37">
        <f t="shared" si="9"/>
        <v>0</v>
      </c>
    </row>
    <row r="162" spans="1:7" x14ac:dyDescent="0.3">
      <c r="A162" s="35">
        <v>152</v>
      </c>
      <c r="B162" s="35" t="s">
        <v>552</v>
      </c>
      <c r="C162" s="13" t="s">
        <v>592</v>
      </c>
      <c r="D162" s="7" t="s">
        <v>11</v>
      </c>
      <c r="E162" s="62">
        <v>1282.1199999999999</v>
      </c>
      <c r="F162" s="55"/>
      <c r="G162" s="37">
        <f t="shared" si="9"/>
        <v>0</v>
      </c>
    </row>
    <row r="163" spans="1:7" ht="27.6" x14ac:dyDescent="0.3">
      <c r="A163" s="35">
        <v>153</v>
      </c>
      <c r="B163" s="35" t="s">
        <v>552</v>
      </c>
      <c r="C163" s="13" t="s">
        <v>587</v>
      </c>
      <c r="D163" s="7" t="s">
        <v>20</v>
      </c>
      <c r="E163" s="62">
        <v>4579</v>
      </c>
      <c r="F163" s="55"/>
      <c r="G163" s="37">
        <f t="shared" si="9"/>
        <v>0</v>
      </c>
    </row>
    <row r="164" spans="1:7" x14ac:dyDescent="0.3">
      <c r="A164" s="35">
        <v>154</v>
      </c>
      <c r="B164" s="35" t="s">
        <v>552</v>
      </c>
      <c r="C164" s="13" t="s">
        <v>120</v>
      </c>
      <c r="D164" s="7" t="s">
        <v>20</v>
      </c>
      <c r="E164" s="62">
        <v>532</v>
      </c>
      <c r="F164" s="55"/>
      <c r="G164" s="37">
        <f t="shared" si="9"/>
        <v>0</v>
      </c>
    </row>
    <row r="165" spans="1:7" ht="27.6" x14ac:dyDescent="0.3">
      <c r="A165" s="35">
        <v>155</v>
      </c>
      <c r="B165" s="35" t="s">
        <v>552</v>
      </c>
      <c r="C165" s="13" t="s">
        <v>593</v>
      </c>
      <c r="D165" s="7" t="s">
        <v>20</v>
      </c>
      <c r="E165" s="62">
        <v>4831.84</v>
      </c>
      <c r="F165" s="55"/>
      <c r="G165" s="37">
        <f t="shared" si="9"/>
        <v>0</v>
      </c>
    </row>
    <row r="166" spans="1:7" ht="27.6" x14ac:dyDescent="0.3">
      <c r="A166" s="35">
        <v>156</v>
      </c>
      <c r="B166" s="35" t="s">
        <v>552</v>
      </c>
      <c r="C166" s="13" t="s">
        <v>122</v>
      </c>
      <c r="D166" s="7" t="s">
        <v>113</v>
      </c>
      <c r="E166" s="62">
        <v>21</v>
      </c>
      <c r="F166" s="55"/>
      <c r="G166" s="37">
        <f t="shared" si="9"/>
        <v>0</v>
      </c>
    </row>
    <row r="167" spans="1:7" ht="41.4" x14ac:dyDescent="0.3">
      <c r="A167" s="35">
        <v>157</v>
      </c>
      <c r="B167" s="35" t="s">
        <v>552</v>
      </c>
      <c r="C167" s="13" t="s">
        <v>123</v>
      </c>
      <c r="D167" s="7" t="s">
        <v>20</v>
      </c>
      <c r="E167" s="62">
        <v>4579</v>
      </c>
      <c r="F167" s="55"/>
      <c r="G167" s="37">
        <f t="shared" si="9"/>
        <v>0</v>
      </c>
    </row>
    <row r="168" spans="1:7" ht="41.4" x14ac:dyDescent="0.3">
      <c r="A168" s="35">
        <v>158</v>
      </c>
      <c r="B168" s="35" t="s">
        <v>552</v>
      </c>
      <c r="C168" s="13" t="s">
        <v>124</v>
      </c>
      <c r="D168" s="7" t="s">
        <v>113</v>
      </c>
      <c r="E168" s="62">
        <v>3</v>
      </c>
      <c r="F168" s="55"/>
      <c r="G168" s="37">
        <f t="shared" si="9"/>
        <v>0</v>
      </c>
    </row>
    <row r="169" spans="1:7" x14ac:dyDescent="0.3">
      <c r="A169" s="35">
        <v>159</v>
      </c>
      <c r="B169" s="35" t="s">
        <v>552</v>
      </c>
      <c r="C169" s="13" t="s">
        <v>594</v>
      </c>
      <c r="D169" s="7" t="s">
        <v>11</v>
      </c>
      <c r="E169" s="62">
        <v>1098.96</v>
      </c>
      <c r="F169" s="55"/>
      <c r="G169" s="37">
        <f t="shared" si="9"/>
        <v>0</v>
      </c>
    </row>
    <row r="170" spans="1:7" ht="41.4" x14ac:dyDescent="0.3">
      <c r="A170" s="35">
        <v>160</v>
      </c>
      <c r="B170" s="35" t="s">
        <v>552</v>
      </c>
      <c r="C170" s="13" t="s">
        <v>126</v>
      </c>
      <c r="D170" s="7" t="s">
        <v>113</v>
      </c>
      <c r="E170" s="62">
        <v>2</v>
      </c>
      <c r="F170" s="55"/>
      <c r="G170" s="37">
        <f t="shared" si="9"/>
        <v>0</v>
      </c>
    </row>
    <row r="171" spans="1:7" ht="41.4" x14ac:dyDescent="0.3">
      <c r="A171" s="35">
        <v>161</v>
      </c>
      <c r="B171" s="35" t="s">
        <v>552</v>
      </c>
      <c r="C171" s="13" t="s">
        <v>127</v>
      </c>
      <c r="D171" s="7" t="s">
        <v>113</v>
      </c>
      <c r="E171" s="62">
        <v>23</v>
      </c>
      <c r="F171" s="55"/>
      <c r="G171" s="37">
        <f t="shared" si="9"/>
        <v>0</v>
      </c>
    </row>
    <row r="172" spans="1:7" ht="41.4" x14ac:dyDescent="0.3">
      <c r="A172" s="35">
        <v>162</v>
      </c>
      <c r="B172" s="35" t="s">
        <v>552</v>
      </c>
      <c r="C172" s="13" t="s">
        <v>128</v>
      </c>
      <c r="D172" s="7" t="s">
        <v>113</v>
      </c>
      <c r="E172" s="62">
        <v>62</v>
      </c>
      <c r="F172" s="55"/>
      <c r="G172" s="37">
        <f t="shared" si="9"/>
        <v>0</v>
      </c>
    </row>
    <row r="173" spans="1:7" ht="41.4" x14ac:dyDescent="0.3">
      <c r="A173" s="35">
        <v>163</v>
      </c>
      <c r="B173" s="35" t="s">
        <v>552</v>
      </c>
      <c r="C173" s="13" t="s">
        <v>129</v>
      </c>
      <c r="D173" s="7" t="s">
        <v>113</v>
      </c>
      <c r="E173" s="62">
        <v>1</v>
      </c>
      <c r="F173" s="55"/>
      <c r="G173" s="37">
        <f t="shared" si="9"/>
        <v>0</v>
      </c>
    </row>
    <row r="174" spans="1:7" ht="41.4" x14ac:dyDescent="0.3">
      <c r="A174" s="35">
        <v>164</v>
      </c>
      <c r="B174" s="35" t="s">
        <v>552</v>
      </c>
      <c r="C174" s="13" t="s">
        <v>130</v>
      </c>
      <c r="D174" s="7" t="s">
        <v>113</v>
      </c>
      <c r="E174" s="62">
        <v>48</v>
      </c>
      <c r="F174" s="55"/>
      <c r="G174" s="37">
        <f t="shared" si="9"/>
        <v>0</v>
      </c>
    </row>
    <row r="175" spans="1:7" ht="41.4" x14ac:dyDescent="0.3">
      <c r="A175" s="35">
        <v>165</v>
      </c>
      <c r="B175" s="35" t="s">
        <v>552</v>
      </c>
      <c r="C175" s="13" t="s">
        <v>131</v>
      </c>
      <c r="D175" s="7" t="s">
        <v>132</v>
      </c>
      <c r="E175" s="62">
        <v>48</v>
      </c>
      <c r="F175" s="55"/>
      <c r="G175" s="37">
        <f t="shared" si="9"/>
        <v>0</v>
      </c>
    </row>
    <row r="176" spans="1:7" ht="41.4" x14ac:dyDescent="0.3">
      <c r="A176" s="23">
        <v>166</v>
      </c>
      <c r="B176" s="23" t="s">
        <v>552</v>
      </c>
      <c r="C176" s="13" t="s">
        <v>133</v>
      </c>
      <c r="D176" s="7" t="s">
        <v>132</v>
      </c>
      <c r="E176" s="62">
        <v>105</v>
      </c>
      <c r="F176" s="55"/>
      <c r="G176" s="25">
        <f t="shared" si="9"/>
        <v>0</v>
      </c>
    </row>
    <row r="177" spans="1:7" ht="41.4" x14ac:dyDescent="0.3">
      <c r="A177" s="35">
        <v>167</v>
      </c>
      <c r="B177" s="35" t="s">
        <v>552</v>
      </c>
      <c r="C177" s="13" t="s">
        <v>134</v>
      </c>
      <c r="D177" s="7" t="s">
        <v>132</v>
      </c>
      <c r="E177" s="62">
        <v>96</v>
      </c>
      <c r="F177" s="55"/>
      <c r="G177" s="37">
        <f t="shared" si="9"/>
        <v>0</v>
      </c>
    </row>
    <row r="178" spans="1:7" ht="27.6" x14ac:dyDescent="0.3">
      <c r="A178" s="35">
        <v>168</v>
      </c>
      <c r="B178" s="35" t="s">
        <v>552</v>
      </c>
      <c r="C178" s="13" t="s">
        <v>135</v>
      </c>
      <c r="D178" s="7" t="s">
        <v>113</v>
      </c>
      <c r="E178" s="62">
        <v>96</v>
      </c>
      <c r="F178" s="55"/>
      <c r="G178" s="37">
        <f t="shared" si="9"/>
        <v>0</v>
      </c>
    </row>
    <row r="179" spans="1:7" ht="27.6" x14ac:dyDescent="0.3">
      <c r="A179" s="35">
        <v>169</v>
      </c>
      <c r="B179" s="35" t="s">
        <v>552</v>
      </c>
      <c r="C179" s="13" t="s">
        <v>136</v>
      </c>
      <c r="D179" s="7" t="s">
        <v>113</v>
      </c>
      <c r="E179" s="62">
        <v>105</v>
      </c>
      <c r="F179" s="55"/>
      <c r="G179" s="37">
        <f t="shared" si="9"/>
        <v>0</v>
      </c>
    </row>
    <row r="180" spans="1:7" ht="27.6" x14ac:dyDescent="0.3">
      <c r="A180" s="35">
        <v>170</v>
      </c>
      <c r="B180" s="35" t="s">
        <v>552</v>
      </c>
      <c r="C180" s="13" t="s">
        <v>137</v>
      </c>
      <c r="D180" s="7" t="s">
        <v>138</v>
      </c>
      <c r="E180" s="62">
        <v>402</v>
      </c>
      <c r="F180" s="55"/>
      <c r="G180" s="37">
        <f t="shared" si="9"/>
        <v>0</v>
      </c>
    </row>
    <row r="181" spans="1:7" x14ac:dyDescent="0.3">
      <c r="A181" s="35">
        <v>171</v>
      </c>
      <c r="B181" s="35" t="s">
        <v>552</v>
      </c>
      <c r="C181" s="13" t="s">
        <v>139</v>
      </c>
      <c r="D181" s="7" t="s">
        <v>140</v>
      </c>
      <c r="E181" s="62">
        <v>143</v>
      </c>
      <c r="F181" s="55"/>
      <c r="G181" s="37">
        <f t="shared" si="9"/>
        <v>0</v>
      </c>
    </row>
    <row r="182" spans="1:7" ht="41.4" x14ac:dyDescent="0.3">
      <c r="A182" s="35">
        <v>172</v>
      </c>
      <c r="B182" s="35" t="s">
        <v>552</v>
      </c>
      <c r="C182" s="13" t="s">
        <v>141</v>
      </c>
      <c r="D182" s="7" t="s">
        <v>113</v>
      </c>
      <c r="E182" s="62">
        <v>268</v>
      </c>
      <c r="F182" s="55"/>
      <c r="G182" s="37">
        <f t="shared" si="9"/>
        <v>0</v>
      </c>
    </row>
    <row r="183" spans="1:7" ht="27.6" x14ac:dyDescent="0.3">
      <c r="A183" s="35">
        <v>173</v>
      </c>
      <c r="B183" s="35" t="s">
        <v>552</v>
      </c>
      <c r="C183" s="13" t="s">
        <v>142</v>
      </c>
      <c r="D183" s="7" t="s">
        <v>113</v>
      </c>
      <c r="E183" s="62">
        <v>155</v>
      </c>
      <c r="F183" s="55"/>
      <c r="G183" s="37">
        <f t="shared" si="9"/>
        <v>0</v>
      </c>
    </row>
    <row r="184" spans="1:7" ht="27.6" x14ac:dyDescent="0.3">
      <c r="A184" s="35">
        <v>174</v>
      </c>
      <c r="B184" s="35" t="s">
        <v>552</v>
      </c>
      <c r="C184" s="13" t="s">
        <v>143</v>
      </c>
      <c r="D184" s="7" t="s">
        <v>144</v>
      </c>
      <c r="E184" s="62">
        <v>134</v>
      </c>
      <c r="F184" s="55"/>
      <c r="G184" s="37">
        <f t="shared" si="9"/>
        <v>0</v>
      </c>
    </row>
    <row r="185" spans="1:7" ht="27.6" x14ac:dyDescent="0.3">
      <c r="A185" s="35">
        <v>175</v>
      </c>
      <c r="B185" s="35" t="s">
        <v>552</v>
      </c>
      <c r="C185" s="13" t="s">
        <v>145</v>
      </c>
      <c r="D185" s="7" t="s">
        <v>144</v>
      </c>
      <c r="E185" s="62">
        <v>134</v>
      </c>
      <c r="F185" s="55"/>
      <c r="G185" s="37">
        <f t="shared" si="9"/>
        <v>0</v>
      </c>
    </row>
    <row r="186" spans="1:7" ht="27.6" x14ac:dyDescent="0.3">
      <c r="A186" s="35">
        <v>176</v>
      </c>
      <c r="B186" s="35" t="s">
        <v>552</v>
      </c>
      <c r="C186" s="13" t="s">
        <v>146</v>
      </c>
      <c r="D186" s="7" t="s">
        <v>144</v>
      </c>
      <c r="E186" s="62">
        <v>201</v>
      </c>
      <c r="F186" s="55"/>
      <c r="G186" s="37">
        <f t="shared" si="9"/>
        <v>0</v>
      </c>
    </row>
    <row r="187" spans="1:7" x14ac:dyDescent="0.3">
      <c r="A187" s="35">
        <v>177</v>
      </c>
      <c r="B187" s="35" t="s">
        <v>552</v>
      </c>
      <c r="C187" s="13" t="s">
        <v>147</v>
      </c>
      <c r="D187" s="7" t="s">
        <v>148</v>
      </c>
      <c r="E187" s="62">
        <v>1</v>
      </c>
      <c r="F187" s="55"/>
      <c r="G187" s="37">
        <f t="shared" si="9"/>
        <v>0</v>
      </c>
    </row>
    <row r="188" spans="1:7" ht="14.4" thickBot="1" x14ac:dyDescent="0.35">
      <c r="A188" s="35">
        <v>178</v>
      </c>
      <c r="B188" s="35" t="s">
        <v>552</v>
      </c>
      <c r="C188" s="17" t="s">
        <v>149</v>
      </c>
      <c r="D188" s="8" t="s">
        <v>148</v>
      </c>
      <c r="E188" s="63">
        <v>1</v>
      </c>
      <c r="F188" s="57"/>
      <c r="G188" s="37">
        <f t="shared" si="9"/>
        <v>0</v>
      </c>
    </row>
    <row r="189" spans="1:7" ht="14.4" thickBot="1" x14ac:dyDescent="0.35">
      <c r="A189" s="18"/>
      <c r="B189" s="19"/>
      <c r="C189" s="16" t="s">
        <v>285</v>
      </c>
      <c r="D189" s="6"/>
      <c r="E189" s="60"/>
      <c r="F189" s="54"/>
      <c r="G189" s="31">
        <f>SUM(G190:G197)</f>
        <v>0</v>
      </c>
    </row>
    <row r="190" spans="1:7" x14ac:dyDescent="0.3">
      <c r="A190" s="35">
        <v>179</v>
      </c>
      <c r="B190" s="35" t="s">
        <v>552</v>
      </c>
      <c r="C190" s="12" t="s">
        <v>595</v>
      </c>
      <c r="D190" s="10" t="s">
        <v>11</v>
      </c>
      <c r="E190" s="61">
        <v>41.44</v>
      </c>
      <c r="F190" s="56"/>
      <c r="G190" s="37">
        <f t="shared" si="9"/>
        <v>0</v>
      </c>
    </row>
    <row r="191" spans="1:7" ht="27.6" x14ac:dyDescent="0.3">
      <c r="A191" s="23">
        <v>180</v>
      </c>
      <c r="B191" s="35" t="s">
        <v>552</v>
      </c>
      <c r="C191" s="13" t="s">
        <v>119</v>
      </c>
      <c r="D191" s="7" t="s">
        <v>20</v>
      </c>
      <c r="E191" s="62">
        <v>148</v>
      </c>
      <c r="F191" s="55"/>
      <c r="G191" s="37">
        <f t="shared" si="9"/>
        <v>0</v>
      </c>
    </row>
    <row r="192" spans="1:7" x14ac:dyDescent="0.3">
      <c r="A192" s="35">
        <v>181</v>
      </c>
      <c r="B192" s="35" t="s">
        <v>552</v>
      </c>
      <c r="C192" s="13" t="s">
        <v>150</v>
      </c>
      <c r="D192" s="7" t="s">
        <v>20</v>
      </c>
      <c r="E192" s="62">
        <v>56</v>
      </c>
      <c r="F192" s="55"/>
      <c r="G192" s="37">
        <f t="shared" si="9"/>
        <v>0</v>
      </c>
    </row>
    <row r="193" spans="1:7" x14ac:dyDescent="0.3">
      <c r="A193" s="23">
        <v>182</v>
      </c>
      <c r="B193" s="35" t="s">
        <v>552</v>
      </c>
      <c r="C193" s="13" t="s">
        <v>151</v>
      </c>
      <c r="D193" s="7" t="s">
        <v>20</v>
      </c>
      <c r="E193" s="62">
        <v>136</v>
      </c>
      <c r="F193" s="55"/>
      <c r="G193" s="37">
        <f t="shared" si="9"/>
        <v>0</v>
      </c>
    </row>
    <row r="194" spans="1:7" x14ac:dyDescent="0.3">
      <c r="A194" s="35">
        <v>183</v>
      </c>
      <c r="B194" s="35" t="s">
        <v>552</v>
      </c>
      <c r="C194" s="13" t="s">
        <v>594</v>
      </c>
      <c r="D194" s="7" t="s">
        <v>11</v>
      </c>
      <c r="E194" s="62">
        <v>58</v>
      </c>
      <c r="F194" s="55"/>
      <c r="G194" s="37">
        <f t="shared" si="9"/>
        <v>0</v>
      </c>
    </row>
    <row r="195" spans="1:7" x14ac:dyDescent="0.3">
      <c r="A195" s="23">
        <v>184</v>
      </c>
      <c r="B195" s="35" t="s">
        <v>552</v>
      </c>
      <c r="C195" s="13" t="s">
        <v>152</v>
      </c>
      <c r="D195" s="7" t="s">
        <v>20</v>
      </c>
      <c r="E195" s="62">
        <v>143</v>
      </c>
      <c r="F195" s="55"/>
      <c r="G195" s="37">
        <f t="shared" si="9"/>
        <v>0</v>
      </c>
    </row>
    <row r="196" spans="1:7" ht="27.6" x14ac:dyDescent="0.3">
      <c r="A196" s="35">
        <v>185</v>
      </c>
      <c r="B196" s="35" t="s">
        <v>552</v>
      </c>
      <c r="C196" s="13" t="s">
        <v>153</v>
      </c>
      <c r="D196" s="7" t="s">
        <v>10</v>
      </c>
      <c r="E196" s="62">
        <v>6</v>
      </c>
      <c r="F196" s="55"/>
      <c r="G196" s="37">
        <f t="shared" si="9"/>
        <v>0</v>
      </c>
    </row>
    <row r="197" spans="1:7" ht="14.4" thickBot="1" x14ac:dyDescent="0.35">
      <c r="A197" s="23">
        <v>186</v>
      </c>
      <c r="B197" s="35" t="s">
        <v>552</v>
      </c>
      <c r="C197" s="17" t="s">
        <v>154</v>
      </c>
      <c r="D197" s="8" t="s">
        <v>10</v>
      </c>
      <c r="E197" s="63">
        <v>2</v>
      </c>
      <c r="F197" s="57"/>
      <c r="G197" s="37">
        <f t="shared" si="9"/>
        <v>0</v>
      </c>
    </row>
    <row r="198" spans="1:7" ht="14.4" thickBot="1" x14ac:dyDescent="0.35">
      <c r="A198" s="144"/>
      <c r="B198" s="139"/>
      <c r="C198" s="154"/>
      <c r="D198" s="139"/>
      <c r="E198" s="141"/>
      <c r="F198" s="142" t="s">
        <v>287</v>
      </c>
      <c r="G198" s="143">
        <f>G189+G157</f>
        <v>0</v>
      </c>
    </row>
    <row r="199" spans="1:7" ht="28.2" thickBot="1" x14ac:dyDescent="0.35">
      <c r="A199" s="144"/>
      <c r="B199" s="139"/>
      <c r="C199" s="140" t="s">
        <v>298</v>
      </c>
      <c r="D199" s="139"/>
      <c r="E199" s="141"/>
      <c r="F199" s="146"/>
      <c r="G199" s="147"/>
    </row>
    <row r="200" spans="1:7" ht="28.2" thickBot="1" x14ac:dyDescent="0.35">
      <c r="A200" s="18"/>
      <c r="B200" s="19"/>
      <c r="C200" s="43" t="s">
        <v>309</v>
      </c>
      <c r="D200" s="19"/>
      <c r="E200" s="65"/>
      <c r="F200" s="78"/>
      <c r="G200" s="31">
        <f>SUM(G201:G205)</f>
        <v>0</v>
      </c>
    </row>
    <row r="201" spans="1:7" x14ac:dyDescent="0.3">
      <c r="A201" s="32">
        <v>187</v>
      </c>
      <c r="B201" s="32" t="s">
        <v>552</v>
      </c>
      <c r="C201" s="33" t="s">
        <v>155</v>
      </c>
      <c r="D201" s="32" t="s">
        <v>113</v>
      </c>
      <c r="E201" s="66">
        <v>2</v>
      </c>
      <c r="F201" s="34"/>
      <c r="G201" s="37">
        <f t="shared" ref="G201:G205" si="10">ROUND(E201*F201,2)</f>
        <v>0</v>
      </c>
    </row>
    <row r="202" spans="1:7" x14ac:dyDescent="0.3">
      <c r="A202" s="23">
        <v>188</v>
      </c>
      <c r="B202" s="23" t="s">
        <v>552</v>
      </c>
      <c r="C202" s="24" t="s">
        <v>156</v>
      </c>
      <c r="D202" s="23" t="s">
        <v>113</v>
      </c>
      <c r="E202" s="67">
        <v>12</v>
      </c>
      <c r="F202" s="25"/>
      <c r="G202" s="37">
        <f t="shared" si="10"/>
        <v>0</v>
      </c>
    </row>
    <row r="203" spans="1:7" ht="41.4" x14ac:dyDescent="0.3">
      <c r="A203" s="32">
        <v>189</v>
      </c>
      <c r="B203" s="23" t="s">
        <v>552</v>
      </c>
      <c r="C203" s="24" t="s">
        <v>157</v>
      </c>
      <c r="D203" s="23" t="s">
        <v>113</v>
      </c>
      <c r="E203" s="67">
        <v>4</v>
      </c>
      <c r="F203" s="25"/>
      <c r="G203" s="37">
        <f t="shared" si="10"/>
        <v>0</v>
      </c>
    </row>
    <row r="204" spans="1:7" ht="27.6" x14ac:dyDescent="0.3">
      <c r="A204" s="23">
        <v>190</v>
      </c>
      <c r="B204" s="23" t="s">
        <v>552</v>
      </c>
      <c r="C204" s="24" t="s">
        <v>158</v>
      </c>
      <c r="D204" s="23" t="s">
        <v>113</v>
      </c>
      <c r="E204" s="67">
        <v>4</v>
      </c>
      <c r="F204" s="25"/>
      <c r="G204" s="37">
        <f t="shared" si="10"/>
        <v>0</v>
      </c>
    </row>
    <row r="205" spans="1:7" ht="28.2" thickBot="1" x14ac:dyDescent="0.35">
      <c r="A205" s="32">
        <v>191</v>
      </c>
      <c r="B205" s="32" t="s">
        <v>552</v>
      </c>
      <c r="C205" s="27" t="s">
        <v>159</v>
      </c>
      <c r="D205" s="26" t="s">
        <v>117</v>
      </c>
      <c r="E205" s="68">
        <v>4</v>
      </c>
      <c r="F205" s="28"/>
      <c r="G205" s="37">
        <f t="shared" si="10"/>
        <v>0</v>
      </c>
    </row>
    <row r="206" spans="1:7" ht="28.2" thickBot="1" x14ac:dyDescent="0.35">
      <c r="A206" s="29"/>
      <c r="B206" s="30"/>
      <c r="C206" s="21" t="s">
        <v>160</v>
      </c>
      <c r="D206" s="30"/>
      <c r="E206" s="69"/>
      <c r="F206" s="79"/>
      <c r="G206" s="31">
        <f>SUM(G207:G209)</f>
        <v>0</v>
      </c>
    </row>
    <row r="207" spans="1:7" x14ac:dyDescent="0.3">
      <c r="A207" s="35">
        <v>192</v>
      </c>
      <c r="B207" s="35" t="s">
        <v>552</v>
      </c>
      <c r="C207" s="36" t="s">
        <v>156</v>
      </c>
      <c r="D207" s="35" t="s">
        <v>113</v>
      </c>
      <c r="E207" s="70">
        <v>12</v>
      </c>
      <c r="F207" s="37"/>
      <c r="G207" s="37">
        <f t="shared" ref="G207:G209" si="11">ROUND(E207*F207,2)</f>
        <v>0</v>
      </c>
    </row>
    <row r="208" spans="1:7" ht="27.6" x14ac:dyDescent="0.3">
      <c r="A208" s="23">
        <v>193</v>
      </c>
      <c r="B208" s="35" t="s">
        <v>552</v>
      </c>
      <c r="C208" s="24" t="s">
        <v>160</v>
      </c>
      <c r="D208" s="23" t="s">
        <v>113</v>
      </c>
      <c r="E208" s="67">
        <v>4</v>
      </c>
      <c r="F208" s="25"/>
      <c r="G208" s="37">
        <f t="shared" si="11"/>
        <v>0</v>
      </c>
    </row>
    <row r="209" spans="1:7" ht="28.2" thickBot="1" x14ac:dyDescent="0.35">
      <c r="A209" s="26">
        <v>194</v>
      </c>
      <c r="B209" s="35" t="s">
        <v>552</v>
      </c>
      <c r="C209" s="27" t="s">
        <v>161</v>
      </c>
      <c r="D209" s="26" t="s">
        <v>117</v>
      </c>
      <c r="E209" s="68">
        <v>4</v>
      </c>
      <c r="F209" s="28"/>
      <c r="G209" s="37">
        <f t="shared" si="11"/>
        <v>0</v>
      </c>
    </row>
    <row r="210" spans="1:7" ht="28.2" thickBot="1" x14ac:dyDescent="0.35">
      <c r="A210" s="29"/>
      <c r="B210" s="30"/>
      <c r="C210" s="21" t="s">
        <v>162</v>
      </c>
      <c r="D210" s="30"/>
      <c r="E210" s="69"/>
      <c r="F210" s="79"/>
      <c r="G210" s="31">
        <f>SUM(G211:G213)</f>
        <v>0</v>
      </c>
    </row>
    <row r="211" spans="1:7" x14ac:dyDescent="0.3">
      <c r="A211" s="35">
        <v>195</v>
      </c>
      <c r="B211" s="35" t="s">
        <v>552</v>
      </c>
      <c r="C211" s="36" t="s">
        <v>163</v>
      </c>
      <c r="D211" s="35" t="s">
        <v>113</v>
      </c>
      <c r="E211" s="70">
        <v>42</v>
      </c>
      <c r="F211" s="37"/>
      <c r="G211" s="37">
        <f t="shared" ref="G211:G215" si="12">ROUND(E211*F211,2)</f>
        <v>0</v>
      </c>
    </row>
    <row r="212" spans="1:7" ht="27.6" x14ac:dyDescent="0.3">
      <c r="A212" s="23">
        <v>196</v>
      </c>
      <c r="B212" s="23" t="s">
        <v>552</v>
      </c>
      <c r="C212" s="24" t="s">
        <v>162</v>
      </c>
      <c r="D212" s="23" t="s">
        <v>113</v>
      </c>
      <c r="E212" s="67">
        <v>14</v>
      </c>
      <c r="F212" s="25"/>
      <c r="G212" s="25">
        <f t="shared" si="12"/>
        <v>0</v>
      </c>
    </row>
    <row r="213" spans="1:7" ht="28.2" thickBot="1" x14ac:dyDescent="0.35">
      <c r="A213" s="26">
        <v>197</v>
      </c>
      <c r="B213" s="35" t="s">
        <v>552</v>
      </c>
      <c r="C213" s="27" t="s">
        <v>161</v>
      </c>
      <c r="D213" s="26" t="s">
        <v>117</v>
      </c>
      <c r="E213" s="68">
        <v>13</v>
      </c>
      <c r="F213" s="28"/>
      <c r="G213" s="37">
        <f t="shared" si="12"/>
        <v>0</v>
      </c>
    </row>
    <row r="214" spans="1:7" ht="14.4" thickBot="1" x14ac:dyDescent="0.35">
      <c r="A214" s="29"/>
      <c r="B214" s="30"/>
      <c r="C214" s="21" t="s">
        <v>164</v>
      </c>
      <c r="D214" s="30"/>
      <c r="E214" s="69"/>
      <c r="F214" s="79"/>
      <c r="G214" s="31">
        <f>G215</f>
        <v>0</v>
      </c>
    </row>
    <row r="215" spans="1:7" ht="14.4" thickBot="1" x14ac:dyDescent="0.35">
      <c r="A215" s="32">
        <v>198</v>
      </c>
      <c r="B215" s="32" t="s">
        <v>552</v>
      </c>
      <c r="C215" s="33" t="s">
        <v>164</v>
      </c>
      <c r="D215" s="32" t="s">
        <v>113</v>
      </c>
      <c r="E215" s="66">
        <v>1</v>
      </c>
      <c r="F215" s="34"/>
      <c r="G215" s="37">
        <f t="shared" si="12"/>
        <v>0</v>
      </c>
    </row>
    <row r="216" spans="1:7" ht="28.2" thickBot="1" x14ac:dyDescent="0.35">
      <c r="A216" s="29"/>
      <c r="B216" s="30"/>
      <c r="C216" s="21" t="s">
        <v>165</v>
      </c>
      <c r="D216" s="30"/>
      <c r="E216" s="69"/>
      <c r="F216" s="79"/>
      <c r="G216" s="31">
        <f>SUM(G217:G224)</f>
        <v>0</v>
      </c>
    </row>
    <row r="217" spans="1:7" ht="27.6" x14ac:dyDescent="0.3">
      <c r="A217" s="35">
        <v>199</v>
      </c>
      <c r="B217" s="35" t="s">
        <v>552</v>
      </c>
      <c r="C217" s="36" t="s">
        <v>166</v>
      </c>
      <c r="D217" s="35" t="s">
        <v>113</v>
      </c>
      <c r="E217" s="70">
        <v>4</v>
      </c>
      <c r="F217" s="37"/>
      <c r="G217" s="37">
        <f t="shared" ref="G217:G224" si="13">ROUND(E217*F217,2)</f>
        <v>0</v>
      </c>
    </row>
    <row r="218" spans="1:7" x14ac:dyDescent="0.3">
      <c r="A218" s="23">
        <v>200</v>
      </c>
      <c r="B218" s="35" t="s">
        <v>552</v>
      </c>
      <c r="C218" s="24" t="s">
        <v>596</v>
      </c>
      <c r="D218" s="23" t="s">
        <v>11</v>
      </c>
      <c r="E218" s="67">
        <v>1.8</v>
      </c>
      <c r="F218" s="25"/>
      <c r="G218" s="37">
        <f t="shared" si="13"/>
        <v>0</v>
      </c>
    </row>
    <row r="219" spans="1:7" x14ac:dyDescent="0.3">
      <c r="A219" s="35">
        <v>201</v>
      </c>
      <c r="B219" s="35" t="s">
        <v>552</v>
      </c>
      <c r="C219" s="24" t="s">
        <v>613</v>
      </c>
      <c r="D219" s="23" t="s">
        <v>113</v>
      </c>
      <c r="E219" s="67">
        <v>4</v>
      </c>
      <c r="F219" s="25"/>
      <c r="G219" s="37">
        <f t="shared" si="13"/>
        <v>0</v>
      </c>
    </row>
    <row r="220" spans="1:7" ht="27.6" x14ac:dyDescent="0.3">
      <c r="A220" s="23">
        <v>202</v>
      </c>
      <c r="B220" s="35" t="s">
        <v>552</v>
      </c>
      <c r="C220" s="24" t="s">
        <v>597</v>
      </c>
      <c r="D220" s="23" t="s">
        <v>11</v>
      </c>
      <c r="E220" s="67">
        <v>20.25</v>
      </c>
      <c r="F220" s="25"/>
      <c r="G220" s="37">
        <f t="shared" si="13"/>
        <v>0</v>
      </c>
    </row>
    <row r="221" spans="1:7" x14ac:dyDescent="0.3">
      <c r="A221" s="35">
        <v>203</v>
      </c>
      <c r="B221" s="35" t="s">
        <v>552</v>
      </c>
      <c r="C221" s="24" t="s">
        <v>167</v>
      </c>
      <c r="D221" s="23" t="s">
        <v>113</v>
      </c>
      <c r="E221" s="67">
        <v>9</v>
      </c>
      <c r="F221" s="25"/>
      <c r="G221" s="37">
        <f t="shared" si="13"/>
        <v>0</v>
      </c>
    </row>
    <row r="222" spans="1:7" ht="27.6" x14ac:dyDescent="0.3">
      <c r="A222" s="23">
        <v>204</v>
      </c>
      <c r="B222" s="35" t="s">
        <v>552</v>
      </c>
      <c r="C222" s="24" t="s">
        <v>168</v>
      </c>
      <c r="D222" s="23" t="s">
        <v>113</v>
      </c>
      <c r="E222" s="67">
        <v>9</v>
      </c>
      <c r="F222" s="25"/>
      <c r="G222" s="37">
        <f t="shared" si="13"/>
        <v>0</v>
      </c>
    </row>
    <row r="223" spans="1:7" x14ac:dyDescent="0.3">
      <c r="A223" s="35">
        <v>205</v>
      </c>
      <c r="B223" s="35" t="s">
        <v>552</v>
      </c>
      <c r="C223" s="24" t="s">
        <v>169</v>
      </c>
      <c r="D223" s="23" t="s">
        <v>113</v>
      </c>
      <c r="E223" s="67">
        <v>1</v>
      </c>
      <c r="F223" s="25"/>
      <c r="G223" s="37">
        <f t="shared" si="13"/>
        <v>0</v>
      </c>
    </row>
    <row r="224" spans="1:7" ht="14.4" thickBot="1" x14ac:dyDescent="0.35">
      <c r="A224" s="26">
        <v>206</v>
      </c>
      <c r="B224" s="32" t="s">
        <v>552</v>
      </c>
      <c r="C224" s="33" t="s">
        <v>170</v>
      </c>
      <c r="D224" s="32" t="s">
        <v>100</v>
      </c>
      <c r="E224" s="66">
        <v>8</v>
      </c>
      <c r="F224" s="34"/>
      <c r="G224" s="34">
        <f t="shared" si="13"/>
        <v>0</v>
      </c>
    </row>
    <row r="225" spans="1:7" ht="14.4" thickBot="1" x14ac:dyDescent="0.35">
      <c r="A225" s="18"/>
      <c r="B225" s="19"/>
      <c r="C225" s="43" t="s">
        <v>310</v>
      </c>
      <c r="D225" s="19"/>
      <c r="E225" s="65"/>
      <c r="F225" s="78"/>
      <c r="G225" s="31">
        <f>SUM(G226:G234)</f>
        <v>0</v>
      </c>
    </row>
    <row r="226" spans="1:7" ht="27.6" x14ac:dyDescent="0.3">
      <c r="A226" s="35">
        <v>207</v>
      </c>
      <c r="B226" s="35" t="s">
        <v>552</v>
      </c>
      <c r="C226" s="36" t="s">
        <v>598</v>
      </c>
      <c r="D226" s="35" t="s">
        <v>20</v>
      </c>
      <c r="E226" s="70">
        <v>39.1</v>
      </c>
      <c r="F226" s="37"/>
      <c r="G226" s="37">
        <f t="shared" ref="G226:G234" si="14">ROUND(E226*F226,2)</f>
        <v>0</v>
      </c>
    </row>
    <row r="227" spans="1:7" ht="27.6" x14ac:dyDescent="0.3">
      <c r="A227" s="23">
        <v>208</v>
      </c>
      <c r="B227" s="35" t="s">
        <v>552</v>
      </c>
      <c r="C227" s="24" t="s">
        <v>599</v>
      </c>
      <c r="D227" s="23" t="s">
        <v>20</v>
      </c>
      <c r="E227" s="67">
        <v>6</v>
      </c>
      <c r="F227" s="25"/>
      <c r="G227" s="37">
        <f t="shared" si="14"/>
        <v>0</v>
      </c>
    </row>
    <row r="228" spans="1:7" x14ac:dyDescent="0.3">
      <c r="A228" s="35">
        <v>209</v>
      </c>
      <c r="B228" s="35" t="s">
        <v>552</v>
      </c>
      <c r="C228" s="24" t="s">
        <v>172</v>
      </c>
      <c r="D228" s="23" t="s">
        <v>113</v>
      </c>
      <c r="E228" s="67">
        <v>2</v>
      </c>
      <c r="F228" s="25"/>
      <c r="G228" s="37">
        <f t="shared" si="14"/>
        <v>0</v>
      </c>
    </row>
    <row r="229" spans="1:7" ht="27.6" x14ac:dyDescent="0.3">
      <c r="A229" s="23">
        <v>210</v>
      </c>
      <c r="B229" s="35" t="s">
        <v>552</v>
      </c>
      <c r="C229" s="24" t="s">
        <v>173</v>
      </c>
      <c r="D229" s="23" t="s">
        <v>20</v>
      </c>
      <c r="E229" s="67">
        <v>10</v>
      </c>
      <c r="F229" s="25"/>
      <c r="G229" s="37">
        <f t="shared" si="14"/>
        <v>0</v>
      </c>
    </row>
    <row r="230" spans="1:7" ht="27.6" x14ac:dyDescent="0.3">
      <c r="A230" s="35">
        <v>211</v>
      </c>
      <c r="B230" s="35" t="s">
        <v>552</v>
      </c>
      <c r="C230" s="24" t="s">
        <v>614</v>
      </c>
      <c r="D230" s="23" t="s">
        <v>113</v>
      </c>
      <c r="E230" s="67">
        <v>3</v>
      </c>
      <c r="F230" s="25"/>
      <c r="G230" s="37">
        <f t="shared" si="14"/>
        <v>0</v>
      </c>
    </row>
    <row r="231" spans="1:7" x14ac:dyDescent="0.3">
      <c r="A231" s="23">
        <v>212</v>
      </c>
      <c r="B231" s="35" t="s">
        <v>552</v>
      </c>
      <c r="C231" s="24" t="s">
        <v>174</v>
      </c>
      <c r="D231" s="23" t="s">
        <v>175</v>
      </c>
      <c r="E231" s="67">
        <v>1</v>
      </c>
      <c r="F231" s="25"/>
      <c r="G231" s="37">
        <f t="shared" si="14"/>
        <v>0</v>
      </c>
    </row>
    <row r="232" spans="1:7" ht="27.6" x14ac:dyDescent="0.3">
      <c r="A232" s="35">
        <v>213</v>
      </c>
      <c r="B232" s="35" t="s">
        <v>552</v>
      </c>
      <c r="C232" s="24" t="s">
        <v>176</v>
      </c>
      <c r="D232" s="23" t="s">
        <v>144</v>
      </c>
      <c r="E232" s="67">
        <v>1</v>
      </c>
      <c r="F232" s="25"/>
      <c r="G232" s="37">
        <f t="shared" si="14"/>
        <v>0</v>
      </c>
    </row>
    <row r="233" spans="1:7" ht="27.6" x14ac:dyDescent="0.3">
      <c r="A233" s="23">
        <v>214</v>
      </c>
      <c r="B233" s="35" t="s">
        <v>552</v>
      </c>
      <c r="C233" s="24" t="s">
        <v>177</v>
      </c>
      <c r="D233" s="23" t="s">
        <v>178</v>
      </c>
      <c r="E233" s="67">
        <v>1</v>
      </c>
      <c r="F233" s="25"/>
      <c r="G233" s="37">
        <f t="shared" si="14"/>
        <v>0</v>
      </c>
    </row>
    <row r="234" spans="1:7" ht="28.2" thickBot="1" x14ac:dyDescent="0.35">
      <c r="A234" s="35">
        <v>215</v>
      </c>
      <c r="B234" s="35" t="s">
        <v>552</v>
      </c>
      <c r="C234" s="27" t="s">
        <v>179</v>
      </c>
      <c r="D234" s="26" t="s">
        <v>178</v>
      </c>
      <c r="E234" s="68">
        <v>1</v>
      </c>
      <c r="F234" s="28"/>
      <c r="G234" s="37">
        <f t="shared" si="14"/>
        <v>0</v>
      </c>
    </row>
    <row r="235" spans="1:7" ht="14.4" thickBot="1" x14ac:dyDescent="0.35">
      <c r="A235" s="29"/>
      <c r="B235" s="30"/>
      <c r="C235" s="43" t="s">
        <v>311</v>
      </c>
      <c r="D235" s="30"/>
      <c r="E235" s="69"/>
      <c r="F235" s="69"/>
      <c r="G235" s="51">
        <f>SUM(G236:G247)</f>
        <v>0</v>
      </c>
    </row>
    <row r="236" spans="1:7" ht="27.6" x14ac:dyDescent="0.3">
      <c r="A236" s="35">
        <v>216</v>
      </c>
      <c r="B236" s="35" t="s">
        <v>552</v>
      </c>
      <c r="C236" s="36" t="s">
        <v>181</v>
      </c>
      <c r="D236" s="35" t="s">
        <v>113</v>
      </c>
      <c r="E236" s="70">
        <v>1</v>
      </c>
      <c r="F236" s="37"/>
      <c r="G236" s="37">
        <f t="shared" ref="G236:G247" si="15">ROUND(E236*F236,2)</f>
        <v>0</v>
      </c>
    </row>
    <row r="237" spans="1:7" ht="27.6" x14ac:dyDescent="0.3">
      <c r="A237" s="23">
        <v>217</v>
      </c>
      <c r="B237" s="35" t="s">
        <v>552</v>
      </c>
      <c r="C237" s="24" t="s">
        <v>182</v>
      </c>
      <c r="D237" s="23" t="s">
        <v>183</v>
      </c>
      <c r="E237" s="67">
        <v>8</v>
      </c>
      <c r="F237" s="25"/>
      <c r="G237" s="37">
        <f t="shared" si="15"/>
        <v>0</v>
      </c>
    </row>
    <row r="238" spans="1:7" ht="27.6" x14ac:dyDescent="0.3">
      <c r="A238" s="35">
        <v>218</v>
      </c>
      <c r="B238" s="35" t="s">
        <v>552</v>
      </c>
      <c r="C238" s="24" t="s">
        <v>184</v>
      </c>
      <c r="D238" s="23" t="s">
        <v>113</v>
      </c>
      <c r="E238" s="67">
        <v>16</v>
      </c>
      <c r="F238" s="25"/>
      <c r="G238" s="37">
        <f t="shared" si="15"/>
        <v>0</v>
      </c>
    </row>
    <row r="239" spans="1:7" x14ac:dyDescent="0.3">
      <c r="A239" s="23">
        <v>219</v>
      </c>
      <c r="B239" s="35" t="s">
        <v>552</v>
      </c>
      <c r="C239" s="24" t="s">
        <v>185</v>
      </c>
      <c r="D239" s="23" t="s">
        <v>100</v>
      </c>
      <c r="E239" s="67">
        <v>8</v>
      </c>
      <c r="F239" s="25"/>
      <c r="G239" s="37">
        <f t="shared" si="15"/>
        <v>0</v>
      </c>
    </row>
    <row r="240" spans="1:7" ht="55.2" x14ac:dyDescent="0.3">
      <c r="A240" s="35">
        <v>220</v>
      </c>
      <c r="B240" s="35" t="s">
        <v>552</v>
      </c>
      <c r="C240" s="24" t="s">
        <v>186</v>
      </c>
      <c r="D240" s="23" t="s">
        <v>20</v>
      </c>
      <c r="E240" s="67">
        <v>46</v>
      </c>
      <c r="F240" s="25"/>
      <c r="G240" s="37">
        <f t="shared" si="15"/>
        <v>0</v>
      </c>
    </row>
    <row r="241" spans="1:7" ht="41.4" x14ac:dyDescent="0.3">
      <c r="A241" s="23">
        <v>221</v>
      </c>
      <c r="B241" s="35" t="s">
        <v>552</v>
      </c>
      <c r="C241" s="24" t="s">
        <v>187</v>
      </c>
      <c r="D241" s="23" t="s">
        <v>20</v>
      </c>
      <c r="E241" s="67">
        <v>46</v>
      </c>
      <c r="F241" s="25"/>
      <c r="G241" s="37">
        <f t="shared" si="15"/>
        <v>0</v>
      </c>
    </row>
    <row r="242" spans="1:7" ht="41.4" x14ac:dyDescent="0.3">
      <c r="A242" s="35">
        <v>222</v>
      </c>
      <c r="B242" s="35" t="s">
        <v>552</v>
      </c>
      <c r="C242" s="24" t="s">
        <v>188</v>
      </c>
      <c r="D242" s="23" t="s">
        <v>20</v>
      </c>
      <c r="E242" s="67">
        <v>48.4</v>
      </c>
      <c r="F242" s="25"/>
      <c r="G242" s="37">
        <f t="shared" si="15"/>
        <v>0</v>
      </c>
    </row>
    <row r="243" spans="1:7" ht="41.4" x14ac:dyDescent="0.3">
      <c r="A243" s="23">
        <v>223</v>
      </c>
      <c r="B243" s="35" t="s">
        <v>552</v>
      </c>
      <c r="C243" s="24" t="s">
        <v>189</v>
      </c>
      <c r="D243" s="23" t="s">
        <v>20</v>
      </c>
      <c r="E243" s="67">
        <v>118.4</v>
      </c>
      <c r="F243" s="25"/>
      <c r="G243" s="37">
        <f t="shared" si="15"/>
        <v>0</v>
      </c>
    </row>
    <row r="244" spans="1:7" ht="41.4" x14ac:dyDescent="0.3">
      <c r="A244" s="35">
        <v>224</v>
      </c>
      <c r="B244" s="35" t="s">
        <v>552</v>
      </c>
      <c r="C244" s="24" t="s">
        <v>190</v>
      </c>
      <c r="D244" s="23" t="s">
        <v>20</v>
      </c>
      <c r="E244" s="67">
        <v>22.2</v>
      </c>
      <c r="F244" s="25"/>
      <c r="G244" s="37">
        <f t="shared" si="15"/>
        <v>0</v>
      </c>
    </row>
    <row r="245" spans="1:7" ht="41.4" x14ac:dyDescent="0.3">
      <c r="A245" s="23">
        <v>225</v>
      </c>
      <c r="B245" s="23" t="s">
        <v>552</v>
      </c>
      <c r="C245" s="24" t="s">
        <v>191</v>
      </c>
      <c r="D245" s="23" t="s">
        <v>20</v>
      </c>
      <c r="E245" s="67">
        <v>10.199999999999999</v>
      </c>
      <c r="F245" s="25"/>
      <c r="G245" s="25">
        <f t="shared" si="15"/>
        <v>0</v>
      </c>
    </row>
    <row r="246" spans="1:7" ht="41.4" x14ac:dyDescent="0.3">
      <c r="A246" s="35">
        <v>226</v>
      </c>
      <c r="B246" s="35" t="s">
        <v>552</v>
      </c>
      <c r="C246" s="24" t="s">
        <v>192</v>
      </c>
      <c r="D246" s="23" t="s">
        <v>20</v>
      </c>
      <c r="E246" s="67">
        <v>55.3</v>
      </c>
      <c r="F246" s="25"/>
      <c r="G246" s="37">
        <f t="shared" si="15"/>
        <v>0</v>
      </c>
    </row>
    <row r="247" spans="1:7" ht="42" thickBot="1" x14ac:dyDescent="0.35">
      <c r="A247" s="23">
        <v>227</v>
      </c>
      <c r="B247" s="35" t="s">
        <v>552</v>
      </c>
      <c r="C247" s="27" t="s">
        <v>193</v>
      </c>
      <c r="D247" s="26" t="s">
        <v>20</v>
      </c>
      <c r="E247" s="68">
        <v>18.7</v>
      </c>
      <c r="F247" s="28"/>
      <c r="G247" s="37">
        <f t="shared" si="15"/>
        <v>0</v>
      </c>
    </row>
    <row r="248" spans="1:7" ht="14.4" thickBot="1" x14ac:dyDescent="0.35">
      <c r="A248" s="18"/>
      <c r="B248" s="19"/>
      <c r="C248" s="21" t="s">
        <v>194</v>
      </c>
      <c r="D248" s="19"/>
      <c r="E248" s="65"/>
      <c r="F248" s="78"/>
      <c r="G248" s="20"/>
    </row>
    <row r="249" spans="1:7" ht="28.2" thickBot="1" x14ac:dyDescent="0.35">
      <c r="A249" s="18"/>
      <c r="B249" s="19"/>
      <c r="C249" s="21" t="s">
        <v>195</v>
      </c>
      <c r="D249" s="19"/>
      <c r="E249" s="65"/>
      <c r="F249" s="78"/>
      <c r="G249" s="31">
        <f>SUM(G250:G258)</f>
        <v>0</v>
      </c>
    </row>
    <row r="250" spans="1:7" ht="27.6" x14ac:dyDescent="0.3">
      <c r="A250" s="35">
        <v>228</v>
      </c>
      <c r="B250" s="35" t="s">
        <v>552</v>
      </c>
      <c r="C250" s="36" t="s">
        <v>591</v>
      </c>
      <c r="D250" s="35" t="s">
        <v>11</v>
      </c>
      <c r="E250" s="70">
        <v>4.95</v>
      </c>
      <c r="F250" s="37"/>
      <c r="G250" s="37">
        <f t="shared" ref="G250:G258" si="16">ROUND(E250*F250,2)</f>
        <v>0</v>
      </c>
    </row>
    <row r="251" spans="1:7" x14ac:dyDescent="0.3">
      <c r="A251" s="23">
        <v>229</v>
      </c>
      <c r="B251" s="35" t="s">
        <v>552</v>
      </c>
      <c r="C251" s="24" t="s">
        <v>196</v>
      </c>
      <c r="D251" s="23" t="s">
        <v>20</v>
      </c>
      <c r="E251" s="67">
        <v>1</v>
      </c>
      <c r="F251" s="25"/>
      <c r="G251" s="37">
        <f t="shared" si="16"/>
        <v>0</v>
      </c>
    </row>
    <row r="252" spans="1:7" x14ac:dyDescent="0.3">
      <c r="A252" s="35">
        <v>230</v>
      </c>
      <c r="B252" s="35" t="s">
        <v>552</v>
      </c>
      <c r="C252" s="24" t="s">
        <v>197</v>
      </c>
      <c r="D252" s="23" t="s">
        <v>11</v>
      </c>
      <c r="E252" s="67">
        <v>4.5</v>
      </c>
      <c r="F252" s="25"/>
      <c r="G252" s="37">
        <f t="shared" si="16"/>
        <v>0</v>
      </c>
    </row>
    <row r="253" spans="1:7" ht="41.4" x14ac:dyDescent="0.3">
      <c r="A253" s="23">
        <v>231</v>
      </c>
      <c r="B253" s="35" t="s">
        <v>552</v>
      </c>
      <c r="C253" s="24" t="s">
        <v>198</v>
      </c>
      <c r="D253" s="23" t="s">
        <v>12</v>
      </c>
      <c r="E253" s="67">
        <v>2.25</v>
      </c>
      <c r="F253" s="25"/>
      <c r="G253" s="37">
        <f t="shared" si="16"/>
        <v>0</v>
      </c>
    </row>
    <row r="254" spans="1:7" ht="41.4" x14ac:dyDescent="0.3">
      <c r="A254" s="35">
        <v>232</v>
      </c>
      <c r="B254" s="35" t="s">
        <v>552</v>
      </c>
      <c r="C254" s="24" t="s">
        <v>199</v>
      </c>
      <c r="D254" s="23" t="s">
        <v>12</v>
      </c>
      <c r="E254" s="67">
        <v>2.25</v>
      </c>
      <c r="F254" s="25"/>
      <c r="G254" s="37">
        <f t="shared" si="16"/>
        <v>0</v>
      </c>
    </row>
    <row r="255" spans="1:7" ht="27.6" x14ac:dyDescent="0.3">
      <c r="A255" s="23">
        <v>233</v>
      </c>
      <c r="B255" s="35" t="s">
        <v>552</v>
      </c>
      <c r="C255" s="24" t="s">
        <v>600</v>
      </c>
      <c r="D255" s="23" t="s">
        <v>11</v>
      </c>
      <c r="E255" s="67">
        <v>0.45</v>
      </c>
      <c r="F255" s="25"/>
      <c r="G255" s="37">
        <f t="shared" si="16"/>
        <v>0</v>
      </c>
    </row>
    <row r="256" spans="1:7" ht="27.6" x14ac:dyDescent="0.3">
      <c r="A256" s="35">
        <v>234</v>
      </c>
      <c r="B256" s="35" t="s">
        <v>552</v>
      </c>
      <c r="C256" s="24" t="s">
        <v>588</v>
      </c>
      <c r="D256" s="23" t="s">
        <v>11</v>
      </c>
      <c r="E256" s="67">
        <v>4.5</v>
      </c>
      <c r="F256" s="25"/>
      <c r="G256" s="37">
        <f t="shared" si="16"/>
        <v>0</v>
      </c>
    </row>
    <row r="257" spans="1:7" x14ac:dyDescent="0.3">
      <c r="A257" s="35">
        <v>236</v>
      </c>
      <c r="B257" s="35" t="s">
        <v>552</v>
      </c>
      <c r="C257" s="24" t="s">
        <v>590</v>
      </c>
      <c r="D257" s="23" t="s">
        <v>113</v>
      </c>
      <c r="E257" s="67">
        <v>1</v>
      </c>
      <c r="F257" s="25"/>
      <c r="G257" s="37">
        <f t="shared" si="16"/>
        <v>0</v>
      </c>
    </row>
    <row r="258" spans="1:7" ht="28.2" thickBot="1" x14ac:dyDescent="0.35">
      <c r="A258" s="23">
        <v>237</v>
      </c>
      <c r="B258" s="35" t="s">
        <v>552</v>
      </c>
      <c r="C258" s="27" t="s">
        <v>203</v>
      </c>
      <c r="D258" s="26" t="s">
        <v>113</v>
      </c>
      <c r="E258" s="68">
        <v>1</v>
      </c>
      <c r="F258" s="28"/>
      <c r="G258" s="37">
        <f t="shared" si="16"/>
        <v>0</v>
      </c>
    </row>
    <row r="259" spans="1:7" ht="28.2" thickBot="1" x14ac:dyDescent="0.35">
      <c r="A259" s="18"/>
      <c r="B259" s="19"/>
      <c r="C259" s="21" t="s">
        <v>204</v>
      </c>
      <c r="D259" s="19"/>
      <c r="E259" s="65"/>
      <c r="F259" s="78"/>
      <c r="G259" s="31">
        <f>SUM(G260:G268)</f>
        <v>0</v>
      </c>
    </row>
    <row r="260" spans="1:7" ht="27.6" x14ac:dyDescent="0.3">
      <c r="A260" s="35">
        <v>238</v>
      </c>
      <c r="B260" s="35" t="s">
        <v>552</v>
      </c>
      <c r="C260" s="36" t="s">
        <v>591</v>
      </c>
      <c r="D260" s="35" t="s">
        <v>11</v>
      </c>
      <c r="E260" s="70">
        <v>4.95</v>
      </c>
      <c r="F260" s="37"/>
      <c r="G260" s="37">
        <f t="shared" ref="G260:G268" si="17">ROUND(E260*F260,2)</f>
        <v>0</v>
      </c>
    </row>
    <row r="261" spans="1:7" x14ac:dyDescent="0.3">
      <c r="A261" s="23">
        <v>239</v>
      </c>
      <c r="B261" s="35" t="s">
        <v>552</v>
      </c>
      <c r="C261" s="24" t="s">
        <v>196</v>
      </c>
      <c r="D261" s="23" t="s">
        <v>20</v>
      </c>
      <c r="E261" s="67">
        <v>1</v>
      </c>
      <c r="F261" s="25"/>
      <c r="G261" s="37">
        <f t="shared" si="17"/>
        <v>0</v>
      </c>
    </row>
    <row r="262" spans="1:7" x14ac:dyDescent="0.3">
      <c r="A262" s="35">
        <v>240</v>
      </c>
      <c r="B262" s="35" t="s">
        <v>552</v>
      </c>
      <c r="C262" s="24" t="s">
        <v>197</v>
      </c>
      <c r="D262" s="23" t="s">
        <v>11</v>
      </c>
      <c r="E262" s="67">
        <v>4.5</v>
      </c>
      <c r="F262" s="25"/>
      <c r="G262" s="37">
        <f t="shared" si="17"/>
        <v>0</v>
      </c>
    </row>
    <row r="263" spans="1:7" ht="41.4" x14ac:dyDescent="0.3">
      <c r="A263" s="23">
        <v>241</v>
      </c>
      <c r="B263" s="35" t="s">
        <v>552</v>
      </c>
      <c r="C263" s="24" t="s">
        <v>198</v>
      </c>
      <c r="D263" s="23" t="s">
        <v>12</v>
      </c>
      <c r="E263" s="67">
        <v>2.25</v>
      </c>
      <c r="F263" s="25"/>
      <c r="G263" s="37">
        <f t="shared" si="17"/>
        <v>0</v>
      </c>
    </row>
    <row r="264" spans="1:7" ht="41.4" x14ac:dyDescent="0.3">
      <c r="A264" s="35">
        <v>242</v>
      </c>
      <c r="B264" s="35" t="s">
        <v>552</v>
      </c>
      <c r="C264" s="24" t="s">
        <v>199</v>
      </c>
      <c r="D264" s="23" t="s">
        <v>12</v>
      </c>
      <c r="E264" s="67">
        <v>2.25</v>
      </c>
      <c r="F264" s="25"/>
      <c r="G264" s="37">
        <f t="shared" si="17"/>
        <v>0</v>
      </c>
    </row>
    <row r="265" spans="1:7" ht="41.4" x14ac:dyDescent="0.3">
      <c r="A265" s="23">
        <v>243</v>
      </c>
      <c r="B265" s="35" t="s">
        <v>552</v>
      </c>
      <c r="C265" s="24" t="s">
        <v>200</v>
      </c>
      <c r="D265" s="23" t="s">
        <v>11</v>
      </c>
      <c r="E265" s="67">
        <v>0.45</v>
      </c>
      <c r="F265" s="25"/>
      <c r="G265" s="37">
        <f t="shared" si="17"/>
        <v>0</v>
      </c>
    </row>
    <row r="266" spans="1:7" ht="27.6" x14ac:dyDescent="0.3">
      <c r="A266" s="35">
        <v>244</v>
      </c>
      <c r="B266" s="35" t="s">
        <v>552</v>
      </c>
      <c r="C266" s="24" t="s">
        <v>588</v>
      </c>
      <c r="D266" s="23" t="s">
        <v>11</v>
      </c>
      <c r="E266" s="67">
        <v>4.5</v>
      </c>
      <c r="F266" s="25"/>
      <c r="G266" s="37">
        <f t="shared" si="17"/>
        <v>0</v>
      </c>
    </row>
    <row r="267" spans="1:7" x14ac:dyDescent="0.3">
      <c r="A267" s="35">
        <v>246</v>
      </c>
      <c r="B267" s="35" t="s">
        <v>552</v>
      </c>
      <c r="C267" s="24" t="s">
        <v>590</v>
      </c>
      <c r="D267" s="23" t="s">
        <v>113</v>
      </c>
      <c r="E267" s="67">
        <v>1</v>
      </c>
      <c r="F267" s="25"/>
      <c r="G267" s="37">
        <f t="shared" si="17"/>
        <v>0</v>
      </c>
    </row>
    <row r="268" spans="1:7" ht="28.2" thickBot="1" x14ac:dyDescent="0.35">
      <c r="A268" s="23">
        <v>247</v>
      </c>
      <c r="B268" s="35" t="s">
        <v>552</v>
      </c>
      <c r="C268" s="27" t="s">
        <v>203</v>
      </c>
      <c r="D268" s="26" t="s">
        <v>113</v>
      </c>
      <c r="E268" s="68">
        <v>1</v>
      </c>
      <c r="F268" s="28"/>
      <c r="G268" s="37">
        <f t="shared" si="17"/>
        <v>0</v>
      </c>
    </row>
    <row r="269" spans="1:7" ht="28.2" thickBot="1" x14ac:dyDescent="0.35">
      <c r="A269" s="29"/>
      <c r="B269" s="30"/>
      <c r="C269" s="21" t="s">
        <v>205</v>
      </c>
      <c r="D269" s="30"/>
      <c r="E269" s="69"/>
      <c r="F269" s="79"/>
      <c r="G269" s="31">
        <f>SUM(G270:G278)</f>
        <v>0</v>
      </c>
    </row>
    <row r="270" spans="1:7" ht="27.6" x14ac:dyDescent="0.3">
      <c r="A270" s="35">
        <v>248</v>
      </c>
      <c r="B270" s="35" t="s">
        <v>552</v>
      </c>
      <c r="C270" s="36" t="s">
        <v>591</v>
      </c>
      <c r="D270" s="35" t="s">
        <v>11</v>
      </c>
      <c r="E270" s="70">
        <v>4.95</v>
      </c>
      <c r="F270" s="37"/>
      <c r="G270" s="37">
        <f t="shared" ref="G270:G278" si="18">ROUND(E270*F270,2)</f>
        <v>0</v>
      </c>
    </row>
    <row r="271" spans="1:7" x14ac:dyDescent="0.3">
      <c r="A271" s="23">
        <v>249</v>
      </c>
      <c r="B271" s="35" t="s">
        <v>552</v>
      </c>
      <c r="C271" s="24" t="s">
        <v>196</v>
      </c>
      <c r="D271" s="23" t="s">
        <v>20</v>
      </c>
      <c r="E271" s="67">
        <v>1</v>
      </c>
      <c r="F271" s="25"/>
      <c r="G271" s="37">
        <f t="shared" si="18"/>
        <v>0</v>
      </c>
    </row>
    <row r="272" spans="1:7" x14ac:dyDescent="0.3">
      <c r="A272" s="35">
        <v>250</v>
      </c>
      <c r="B272" s="35" t="s">
        <v>552</v>
      </c>
      <c r="C272" s="24" t="s">
        <v>197</v>
      </c>
      <c r="D272" s="23" t="s">
        <v>11</v>
      </c>
      <c r="E272" s="67">
        <v>4.5</v>
      </c>
      <c r="F272" s="25"/>
      <c r="G272" s="37">
        <f t="shared" si="18"/>
        <v>0</v>
      </c>
    </row>
    <row r="273" spans="1:7" ht="41.4" x14ac:dyDescent="0.3">
      <c r="A273" s="23">
        <v>251</v>
      </c>
      <c r="B273" s="35" t="s">
        <v>552</v>
      </c>
      <c r="C273" s="24" t="s">
        <v>198</v>
      </c>
      <c r="D273" s="23" t="s">
        <v>12</v>
      </c>
      <c r="E273" s="67">
        <v>2.25</v>
      </c>
      <c r="F273" s="25"/>
      <c r="G273" s="37">
        <f t="shared" si="18"/>
        <v>0</v>
      </c>
    </row>
    <row r="274" spans="1:7" ht="41.4" x14ac:dyDescent="0.3">
      <c r="A274" s="35">
        <v>252</v>
      </c>
      <c r="B274" s="35" t="s">
        <v>552</v>
      </c>
      <c r="C274" s="24" t="s">
        <v>199</v>
      </c>
      <c r="D274" s="23" t="s">
        <v>12</v>
      </c>
      <c r="E274" s="67">
        <v>2.25</v>
      </c>
      <c r="F274" s="25"/>
      <c r="G274" s="37">
        <f t="shared" si="18"/>
        <v>0</v>
      </c>
    </row>
    <row r="275" spans="1:7" ht="27.6" x14ac:dyDescent="0.3">
      <c r="A275" s="23">
        <v>253</v>
      </c>
      <c r="B275" s="23" t="s">
        <v>552</v>
      </c>
      <c r="C275" s="24" t="s">
        <v>600</v>
      </c>
      <c r="D275" s="23" t="s">
        <v>11</v>
      </c>
      <c r="E275" s="67">
        <v>0.45</v>
      </c>
      <c r="F275" s="25"/>
      <c r="G275" s="25">
        <f t="shared" si="18"/>
        <v>0</v>
      </c>
    </row>
    <row r="276" spans="1:7" ht="27.6" x14ac:dyDescent="0.3">
      <c r="A276" s="35">
        <v>254</v>
      </c>
      <c r="B276" s="35" t="s">
        <v>552</v>
      </c>
      <c r="C276" s="24" t="s">
        <v>588</v>
      </c>
      <c r="D276" s="23" t="s">
        <v>11</v>
      </c>
      <c r="E276" s="67">
        <v>4.5</v>
      </c>
      <c r="F276" s="25"/>
      <c r="G276" s="37">
        <f t="shared" si="18"/>
        <v>0</v>
      </c>
    </row>
    <row r="277" spans="1:7" x14ac:dyDescent="0.3">
      <c r="A277" s="35">
        <v>256</v>
      </c>
      <c r="B277" s="35" t="s">
        <v>552</v>
      </c>
      <c r="C277" s="24" t="s">
        <v>590</v>
      </c>
      <c r="D277" s="23" t="s">
        <v>113</v>
      </c>
      <c r="E277" s="67">
        <v>1</v>
      </c>
      <c r="F277" s="25"/>
      <c r="G277" s="37">
        <f t="shared" si="18"/>
        <v>0</v>
      </c>
    </row>
    <row r="278" spans="1:7" ht="28.2" thickBot="1" x14ac:dyDescent="0.35">
      <c r="A278" s="23">
        <v>257</v>
      </c>
      <c r="B278" s="35" t="s">
        <v>552</v>
      </c>
      <c r="C278" s="27" t="s">
        <v>203</v>
      </c>
      <c r="D278" s="26" t="s">
        <v>113</v>
      </c>
      <c r="E278" s="68">
        <v>1</v>
      </c>
      <c r="F278" s="28"/>
      <c r="G278" s="37">
        <f t="shared" si="18"/>
        <v>0</v>
      </c>
    </row>
    <row r="279" spans="1:7" ht="28.2" thickBot="1" x14ac:dyDescent="0.35">
      <c r="A279" s="18"/>
      <c r="B279" s="19"/>
      <c r="C279" s="21" t="s">
        <v>206</v>
      </c>
      <c r="D279" s="19"/>
      <c r="E279" s="65"/>
      <c r="F279" s="78"/>
      <c r="G279" s="31">
        <f>SUM(G280:G288)</f>
        <v>0</v>
      </c>
    </row>
    <row r="280" spans="1:7" ht="27.6" x14ac:dyDescent="0.3">
      <c r="A280" s="35">
        <v>258</v>
      </c>
      <c r="B280" s="35" t="s">
        <v>552</v>
      </c>
      <c r="C280" s="36" t="s">
        <v>591</v>
      </c>
      <c r="D280" s="35" t="s">
        <v>11</v>
      </c>
      <c r="E280" s="70">
        <v>4.5</v>
      </c>
      <c r="F280" s="37"/>
      <c r="G280" s="37">
        <f t="shared" ref="G280:G288" si="19">ROUND(E280*F280,2)</f>
        <v>0</v>
      </c>
    </row>
    <row r="281" spans="1:7" x14ac:dyDescent="0.3">
      <c r="A281" s="23">
        <v>259</v>
      </c>
      <c r="B281" s="35" t="s">
        <v>552</v>
      </c>
      <c r="C281" s="24" t="s">
        <v>196</v>
      </c>
      <c r="D281" s="23" t="s">
        <v>20</v>
      </c>
      <c r="E281" s="67">
        <v>1</v>
      </c>
      <c r="F281" s="25"/>
      <c r="G281" s="37">
        <f t="shared" si="19"/>
        <v>0</v>
      </c>
    </row>
    <row r="282" spans="1:7" x14ac:dyDescent="0.3">
      <c r="A282" s="35">
        <v>260</v>
      </c>
      <c r="B282" s="35" t="s">
        <v>552</v>
      </c>
      <c r="C282" s="24" t="s">
        <v>197</v>
      </c>
      <c r="D282" s="23" t="s">
        <v>11</v>
      </c>
      <c r="E282" s="67">
        <v>4.05</v>
      </c>
      <c r="F282" s="25"/>
      <c r="G282" s="37">
        <f t="shared" si="19"/>
        <v>0</v>
      </c>
    </row>
    <row r="283" spans="1:7" ht="41.4" x14ac:dyDescent="0.3">
      <c r="A283" s="23">
        <v>261</v>
      </c>
      <c r="B283" s="35" t="s">
        <v>552</v>
      </c>
      <c r="C283" s="24" t="s">
        <v>198</v>
      </c>
      <c r="D283" s="23" t="s">
        <v>12</v>
      </c>
      <c r="E283" s="67">
        <v>2.25</v>
      </c>
      <c r="F283" s="25"/>
      <c r="G283" s="37">
        <f t="shared" si="19"/>
        <v>0</v>
      </c>
    </row>
    <row r="284" spans="1:7" ht="41.4" x14ac:dyDescent="0.3">
      <c r="A284" s="35">
        <v>262</v>
      </c>
      <c r="B284" s="35" t="s">
        <v>552</v>
      </c>
      <c r="C284" s="24" t="s">
        <v>199</v>
      </c>
      <c r="D284" s="23" t="s">
        <v>12</v>
      </c>
      <c r="E284" s="67">
        <v>2.25</v>
      </c>
      <c r="F284" s="25"/>
      <c r="G284" s="37">
        <f t="shared" si="19"/>
        <v>0</v>
      </c>
    </row>
    <row r="285" spans="1:7" ht="41.4" x14ac:dyDescent="0.3">
      <c r="A285" s="23">
        <v>263</v>
      </c>
      <c r="B285" s="35" t="s">
        <v>552</v>
      </c>
      <c r="C285" s="24" t="s">
        <v>601</v>
      </c>
      <c r="D285" s="23" t="s">
        <v>11</v>
      </c>
      <c r="E285" s="67">
        <v>0.45</v>
      </c>
      <c r="F285" s="25"/>
      <c r="G285" s="37">
        <f t="shared" si="19"/>
        <v>0</v>
      </c>
    </row>
    <row r="286" spans="1:7" ht="27.6" x14ac:dyDescent="0.3">
      <c r="A286" s="35">
        <v>264</v>
      </c>
      <c r="B286" s="35" t="s">
        <v>552</v>
      </c>
      <c r="C286" s="24" t="s">
        <v>588</v>
      </c>
      <c r="D286" s="23" t="s">
        <v>11</v>
      </c>
      <c r="E286" s="67">
        <v>4.05</v>
      </c>
      <c r="F286" s="25"/>
      <c r="G286" s="37">
        <f t="shared" si="19"/>
        <v>0</v>
      </c>
    </row>
    <row r="287" spans="1:7" x14ac:dyDescent="0.3">
      <c r="A287" s="35">
        <v>266</v>
      </c>
      <c r="B287" s="35" t="s">
        <v>552</v>
      </c>
      <c r="C287" s="24" t="s">
        <v>590</v>
      </c>
      <c r="D287" s="23" t="s">
        <v>113</v>
      </c>
      <c r="E287" s="67">
        <v>1</v>
      </c>
      <c r="F287" s="25"/>
      <c r="G287" s="37">
        <f t="shared" si="19"/>
        <v>0</v>
      </c>
    </row>
    <row r="288" spans="1:7" ht="28.2" thickBot="1" x14ac:dyDescent="0.35">
      <c r="A288" s="23">
        <v>267</v>
      </c>
      <c r="B288" s="35" t="s">
        <v>552</v>
      </c>
      <c r="C288" s="27" t="s">
        <v>203</v>
      </c>
      <c r="D288" s="26" t="s">
        <v>113</v>
      </c>
      <c r="E288" s="68">
        <v>1</v>
      </c>
      <c r="F288" s="28"/>
      <c r="G288" s="37">
        <f t="shared" si="19"/>
        <v>0</v>
      </c>
    </row>
    <row r="289" spans="1:7" ht="14.4" thickBot="1" x14ac:dyDescent="0.35">
      <c r="A289" s="18"/>
      <c r="B289" s="19"/>
      <c r="C289" s="21" t="s">
        <v>207</v>
      </c>
      <c r="D289" s="19"/>
      <c r="E289" s="65"/>
      <c r="F289" s="78"/>
      <c r="G289" s="31">
        <f>SUM(G290:G291)</f>
        <v>0</v>
      </c>
    </row>
    <row r="290" spans="1:7" ht="27.6" x14ac:dyDescent="0.3">
      <c r="A290" s="35">
        <v>268</v>
      </c>
      <c r="B290" s="35" t="s">
        <v>552</v>
      </c>
      <c r="C290" s="36" t="s">
        <v>208</v>
      </c>
      <c r="D290" s="35" t="s">
        <v>113</v>
      </c>
      <c r="E290" s="70">
        <v>7</v>
      </c>
      <c r="F290" s="37"/>
      <c r="G290" s="37">
        <f t="shared" ref="G290:G291" si="20">ROUND(E290*F290,2)</f>
        <v>0</v>
      </c>
    </row>
    <row r="291" spans="1:7" ht="28.2" thickBot="1" x14ac:dyDescent="0.35">
      <c r="A291" s="23">
        <v>269</v>
      </c>
      <c r="B291" s="35" t="s">
        <v>552</v>
      </c>
      <c r="C291" s="24" t="s">
        <v>589</v>
      </c>
      <c r="D291" s="23" t="s">
        <v>11</v>
      </c>
      <c r="E291" s="67">
        <v>0.84</v>
      </c>
      <c r="F291" s="25"/>
      <c r="G291" s="37">
        <f t="shared" si="20"/>
        <v>0</v>
      </c>
    </row>
    <row r="292" spans="1:7" ht="28.2" thickBot="1" x14ac:dyDescent="0.35">
      <c r="A292" s="29"/>
      <c r="B292" s="30"/>
      <c r="C292" s="21" t="s">
        <v>209</v>
      </c>
      <c r="D292" s="30"/>
      <c r="E292" s="69"/>
      <c r="F292" s="79"/>
      <c r="G292" s="31">
        <f>SUM(G293:G297)</f>
        <v>0</v>
      </c>
    </row>
    <row r="293" spans="1:7" ht="41.4" x14ac:dyDescent="0.3">
      <c r="A293" s="196">
        <v>271</v>
      </c>
      <c r="B293" s="35" t="s">
        <v>552</v>
      </c>
      <c r="C293" s="36" t="s">
        <v>210</v>
      </c>
      <c r="D293" s="35" t="s">
        <v>211</v>
      </c>
      <c r="E293" s="70">
        <v>72.5</v>
      </c>
      <c r="F293" s="37"/>
      <c r="G293" s="37">
        <f t="shared" ref="G293:G297" si="21">ROUND(E293*F293,2)</f>
        <v>0</v>
      </c>
    </row>
    <row r="294" spans="1:7" ht="27.6" x14ac:dyDescent="0.3">
      <c r="A294" s="197">
        <v>272</v>
      </c>
      <c r="B294" s="35" t="s">
        <v>552</v>
      </c>
      <c r="C294" s="24" t="s">
        <v>212</v>
      </c>
      <c r="D294" s="23" t="s">
        <v>117</v>
      </c>
      <c r="E294" s="67">
        <v>5</v>
      </c>
      <c r="F294" s="25"/>
      <c r="G294" s="37">
        <f t="shared" si="21"/>
        <v>0</v>
      </c>
    </row>
    <row r="295" spans="1:7" ht="27.6" x14ac:dyDescent="0.3">
      <c r="A295" s="196">
        <v>273</v>
      </c>
      <c r="B295" s="35" t="s">
        <v>552</v>
      </c>
      <c r="C295" s="24" t="s">
        <v>213</v>
      </c>
      <c r="D295" s="23" t="s">
        <v>113</v>
      </c>
      <c r="E295" s="67">
        <v>5</v>
      </c>
      <c r="F295" s="25"/>
      <c r="G295" s="37">
        <f t="shared" si="21"/>
        <v>0</v>
      </c>
    </row>
    <row r="296" spans="1:7" ht="41.4" x14ac:dyDescent="0.3">
      <c r="A296" s="197">
        <v>274</v>
      </c>
      <c r="B296" s="35" t="s">
        <v>552</v>
      </c>
      <c r="C296" s="24" t="s">
        <v>214</v>
      </c>
      <c r="D296" s="23" t="s">
        <v>113</v>
      </c>
      <c r="E296" s="67">
        <v>5</v>
      </c>
      <c r="F296" s="25"/>
      <c r="G296" s="37">
        <f t="shared" si="21"/>
        <v>0</v>
      </c>
    </row>
    <row r="297" spans="1:7" ht="14.4" thickBot="1" x14ac:dyDescent="0.35">
      <c r="A297" s="196">
        <v>275</v>
      </c>
      <c r="B297" s="35" t="s">
        <v>552</v>
      </c>
      <c r="C297" s="27" t="s">
        <v>215</v>
      </c>
      <c r="D297" s="26" t="s">
        <v>113</v>
      </c>
      <c r="E297" s="68">
        <v>15</v>
      </c>
      <c r="F297" s="28"/>
      <c r="G297" s="37">
        <f t="shared" si="21"/>
        <v>0</v>
      </c>
    </row>
    <row r="298" spans="1:7" ht="28.2" thickBot="1" x14ac:dyDescent="0.35">
      <c r="A298" s="198"/>
      <c r="B298" s="19"/>
      <c r="C298" s="21" t="s">
        <v>216</v>
      </c>
      <c r="D298" s="19"/>
      <c r="E298" s="65"/>
      <c r="F298" s="78"/>
      <c r="G298" s="31">
        <f>SUM(G299:G303)</f>
        <v>0</v>
      </c>
    </row>
    <row r="299" spans="1:7" ht="41.4" x14ac:dyDescent="0.3">
      <c r="A299" s="196">
        <v>276</v>
      </c>
      <c r="B299" s="35" t="s">
        <v>552</v>
      </c>
      <c r="C299" s="36" t="s">
        <v>210</v>
      </c>
      <c r="D299" s="35" t="s">
        <v>211</v>
      </c>
      <c r="E299" s="70">
        <v>12</v>
      </c>
      <c r="F299" s="37"/>
      <c r="G299" s="37">
        <f t="shared" ref="G299:G303" si="22">ROUND(E299*F299,2)</f>
        <v>0</v>
      </c>
    </row>
    <row r="300" spans="1:7" ht="27.6" x14ac:dyDescent="0.3">
      <c r="A300" s="197">
        <v>277</v>
      </c>
      <c r="B300" s="35" t="s">
        <v>552</v>
      </c>
      <c r="C300" s="24" t="s">
        <v>212</v>
      </c>
      <c r="D300" s="23" t="s">
        <v>117</v>
      </c>
      <c r="E300" s="67">
        <v>1</v>
      </c>
      <c r="F300" s="25"/>
      <c r="G300" s="37">
        <f t="shared" si="22"/>
        <v>0</v>
      </c>
    </row>
    <row r="301" spans="1:7" ht="27.6" x14ac:dyDescent="0.3">
      <c r="A301" s="197">
        <v>278</v>
      </c>
      <c r="B301" s="35" t="s">
        <v>552</v>
      </c>
      <c r="C301" s="24" t="s">
        <v>216</v>
      </c>
      <c r="D301" s="23" t="s">
        <v>113</v>
      </c>
      <c r="E301" s="67">
        <v>1</v>
      </c>
      <c r="F301" s="25"/>
      <c r="G301" s="37">
        <f t="shared" si="22"/>
        <v>0</v>
      </c>
    </row>
    <row r="302" spans="1:7" ht="41.4" x14ac:dyDescent="0.3">
      <c r="A302" s="197">
        <v>279</v>
      </c>
      <c r="B302" s="35" t="s">
        <v>552</v>
      </c>
      <c r="C302" s="24" t="s">
        <v>214</v>
      </c>
      <c r="D302" s="23" t="s">
        <v>113</v>
      </c>
      <c r="E302" s="67">
        <v>1</v>
      </c>
      <c r="F302" s="25"/>
      <c r="G302" s="37">
        <f t="shared" si="22"/>
        <v>0</v>
      </c>
    </row>
    <row r="303" spans="1:7" ht="14.4" thickBot="1" x14ac:dyDescent="0.35">
      <c r="A303" s="199">
        <v>280</v>
      </c>
      <c r="B303" s="35" t="s">
        <v>552</v>
      </c>
      <c r="C303" s="27" t="s">
        <v>215</v>
      </c>
      <c r="D303" s="26" t="s">
        <v>113</v>
      </c>
      <c r="E303" s="68">
        <v>3</v>
      </c>
      <c r="F303" s="28"/>
      <c r="G303" s="37">
        <f t="shared" si="22"/>
        <v>0</v>
      </c>
    </row>
    <row r="304" spans="1:7" ht="28.2" thickBot="1" x14ac:dyDescent="0.35">
      <c r="A304" s="200"/>
      <c r="B304" s="30"/>
      <c r="C304" s="21" t="s">
        <v>217</v>
      </c>
      <c r="D304" s="30"/>
      <c r="E304" s="69"/>
      <c r="F304" s="79"/>
      <c r="G304" s="31">
        <f>SUM(G305:G309)</f>
        <v>0</v>
      </c>
    </row>
    <row r="305" spans="1:7" ht="41.4" x14ac:dyDescent="0.3">
      <c r="A305" s="196">
        <v>281</v>
      </c>
      <c r="B305" s="35" t="s">
        <v>552</v>
      </c>
      <c r="C305" s="36" t="s">
        <v>210</v>
      </c>
      <c r="D305" s="35" t="s">
        <v>211</v>
      </c>
      <c r="E305" s="70">
        <v>14</v>
      </c>
      <c r="F305" s="37"/>
      <c r="G305" s="37">
        <f t="shared" ref="G305:G309" si="23">ROUND(E305*F305,2)</f>
        <v>0</v>
      </c>
    </row>
    <row r="306" spans="1:7" ht="27.6" x14ac:dyDescent="0.3">
      <c r="A306" s="197">
        <v>282</v>
      </c>
      <c r="B306" s="35" t="s">
        <v>552</v>
      </c>
      <c r="C306" s="24" t="s">
        <v>212</v>
      </c>
      <c r="D306" s="23" t="s">
        <v>117</v>
      </c>
      <c r="E306" s="67">
        <v>1</v>
      </c>
      <c r="F306" s="25"/>
      <c r="G306" s="37">
        <f t="shared" si="23"/>
        <v>0</v>
      </c>
    </row>
    <row r="307" spans="1:7" ht="27.6" x14ac:dyDescent="0.3">
      <c r="A307" s="197">
        <v>283</v>
      </c>
      <c r="B307" s="35" t="s">
        <v>552</v>
      </c>
      <c r="C307" s="24" t="s">
        <v>217</v>
      </c>
      <c r="D307" s="23" t="s">
        <v>113</v>
      </c>
      <c r="E307" s="67">
        <v>1</v>
      </c>
      <c r="F307" s="25"/>
      <c r="G307" s="37">
        <f t="shared" si="23"/>
        <v>0</v>
      </c>
    </row>
    <row r="308" spans="1:7" ht="41.4" x14ac:dyDescent="0.3">
      <c r="A308" s="23">
        <v>284</v>
      </c>
      <c r="B308" s="35" t="s">
        <v>552</v>
      </c>
      <c r="C308" s="24" t="s">
        <v>214</v>
      </c>
      <c r="D308" s="23" t="s">
        <v>113</v>
      </c>
      <c r="E308" s="67">
        <v>1</v>
      </c>
      <c r="F308" s="25"/>
      <c r="G308" s="37">
        <f t="shared" si="23"/>
        <v>0</v>
      </c>
    </row>
    <row r="309" spans="1:7" ht="14.4" thickBot="1" x14ac:dyDescent="0.35">
      <c r="A309" s="26">
        <v>285</v>
      </c>
      <c r="B309" s="35" t="s">
        <v>552</v>
      </c>
      <c r="C309" s="27" t="s">
        <v>215</v>
      </c>
      <c r="D309" s="26" t="s">
        <v>113</v>
      </c>
      <c r="E309" s="68">
        <v>3</v>
      </c>
      <c r="F309" s="28"/>
      <c r="G309" s="37">
        <f t="shared" si="23"/>
        <v>0</v>
      </c>
    </row>
    <row r="310" spans="1:7" ht="28.2" thickBot="1" x14ac:dyDescent="0.35">
      <c r="A310" s="29"/>
      <c r="B310" s="30"/>
      <c r="C310" s="21" t="s">
        <v>218</v>
      </c>
      <c r="D310" s="30"/>
      <c r="E310" s="69"/>
      <c r="F310" s="79"/>
      <c r="G310" s="31">
        <f>SUM(G311:G314)</f>
        <v>0</v>
      </c>
    </row>
    <row r="311" spans="1:7" ht="27.6" x14ac:dyDescent="0.3">
      <c r="A311" s="35">
        <f>A309+1</f>
        <v>286</v>
      </c>
      <c r="B311" s="35" t="s">
        <v>552</v>
      </c>
      <c r="C311" s="36" t="s">
        <v>219</v>
      </c>
      <c r="D311" s="35" t="s">
        <v>20</v>
      </c>
      <c r="E311" s="70">
        <v>11.2</v>
      </c>
      <c r="F311" s="37"/>
      <c r="G311" s="37">
        <f t="shared" ref="G311:G314" si="24">ROUND(E311*F311,2)</f>
        <v>0</v>
      </c>
    </row>
    <row r="312" spans="1:7" ht="27.6" x14ac:dyDescent="0.3">
      <c r="A312" s="35">
        <v>287</v>
      </c>
      <c r="B312" s="35" t="s">
        <v>552</v>
      </c>
      <c r="C312" s="24" t="s">
        <v>220</v>
      </c>
      <c r="D312" s="23" t="s">
        <v>117</v>
      </c>
      <c r="E312" s="67">
        <v>8</v>
      </c>
      <c r="F312" s="25"/>
      <c r="G312" s="37">
        <f t="shared" si="24"/>
        <v>0</v>
      </c>
    </row>
    <row r="313" spans="1:7" ht="27.6" x14ac:dyDescent="0.3">
      <c r="A313" s="23">
        <v>288</v>
      </c>
      <c r="B313" s="35" t="s">
        <v>552</v>
      </c>
      <c r="C313" s="24" t="s">
        <v>221</v>
      </c>
      <c r="D313" s="23" t="s">
        <v>113</v>
      </c>
      <c r="E313" s="67">
        <v>4</v>
      </c>
      <c r="F313" s="25"/>
      <c r="G313" s="37">
        <f t="shared" si="24"/>
        <v>0</v>
      </c>
    </row>
    <row r="314" spans="1:7" ht="14.4" thickBot="1" x14ac:dyDescent="0.35">
      <c r="A314" s="26">
        <v>289</v>
      </c>
      <c r="B314" s="35" t="s">
        <v>552</v>
      </c>
      <c r="C314" s="27" t="s">
        <v>222</v>
      </c>
      <c r="D314" s="26" t="s">
        <v>113</v>
      </c>
      <c r="E314" s="68">
        <v>12</v>
      </c>
      <c r="F314" s="28"/>
      <c r="G314" s="37">
        <f t="shared" si="24"/>
        <v>0</v>
      </c>
    </row>
    <row r="315" spans="1:7" ht="28.2" thickBot="1" x14ac:dyDescent="0.35">
      <c r="A315" s="29"/>
      <c r="B315" s="30"/>
      <c r="C315" s="21" t="s">
        <v>223</v>
      </c>
      <c r="D315" s="30"/>
      <c r="E315" s="69"/>
      <c r="F315" s="79"/>
      <c r="G315" s="31">
        <f>SUM(G316:G319)</f>
        <v>0</v>
      </c>
    </row>
    <row r="316" spans="1:7" ht="27.6" x14ac:dyDescent="0.3">
      <c r="A316" s="35">
        <f>A314+1</f>
        <v>290</v>
      </c>
      <c r="B316" s="35" t="s">
        <v>552</v>
      </c>
      <c r="C316" s="36" t="s">
        <v>219</v>
      </c>
      <c r="D316" s="35" t="s">
        <v>20</v>
      </c>
      <c r="E316" s="70">
        <v>2.8</v>
      </c>
      <c r="F316" s="37"/>
      <c r="G316" s="37">
        <f t="shared" ref="G316:G319" si="25">ROUND(E316*F316,2)</f>
        <v>0</v>
      </c>
    </row>
    <row r="317" spans="1:7" ht="27.6" x14ac:dyDescent="0.3">
      <c r="A317" s="23">
        <f>A316+1</f>
        <v>291</v>
      </c>
      <c r="B317" s="35" t="s">
        <v>552</v>
      </c>
      <c r="C317" s="24" t="s">
        <v>220</v>
      </c>
      <c r="D317" s="23" t="s">
        <v>117</v>
      </c>
      <c r="E317" s="67">
        <v>2</v>
      </c>
      <c r="F317" s="25"/>
      <c r="G317" s="37">
        <f t="shared" si="25"/>
        <v>0</v>
      </c>
    </row>
    <row r="318" spans="1:7" ht="27.6" x14ac:dyDescent="0.3">
      <c r="A318" s="23">
        <f t="shared" ref="A318:A319" si="26">A317+1</f>
        <v>292</v>
      </c>
      <c r="B318" s="35" t="s">
        <v>552</v>
      </c>
      <c r="C318" s="24" t="s">
        <v>223</v>
      </c>
      <c r="D318" s="23" t="s">
        <v>113</v>
      </c>
      <c r="E318" s="67">
        <v>1</v>
      </c>
      <c r="F318" s="25"/>
      <c r="G318" s="37">
        <f t="shared" si="25"/>
        <v>0</v>
      </c>
    </row>
    <row r="319" spans="1:7" ht="14.4" thickBot="1" x14ac:dyDescent="0.35">
      <c r="A319" s="23">
        <f t="shared" si="26"/>
        <v>293</v>
      </c>
      <c r="B319" s="35" t="s">
        <v>552</v>
      </c>
      <c r="C319" s="27" t="s">
        <v>222</v>
      </c>
      <c r="D319" s="26" t="s">
        <v>113</v>
      </c>
      <c r="E319" s="68">
        <v>3</v>
      </c>
      <c r="F319" s="28"/>
      <c r="G319" s="37">
        <f t="shared" si="25"/>
        <v>0</v>
      </c>
    </row>
    <row r="320" spans="1:7" ht="28.2" thickBot="1" x14ac:dyDescent="0.35">
      <c r="A320" s="29"/>
      <c r="B320" s="30"/>
      <c r="C320" s="21" t="s">
        <v>224</v>
      </c>
      <c r="D320" s="30"/>
      <c r="E320" s="69"/>
      <c r="F320" s="79"/>
      <c r="G320" s="31">
        <f>SUM(G321:G324)</f>
        <v>0</v>
      </c>
    </row>
    <row r="321" spans="1:7" ht="27.6" x14ac:dyDescent="0.3">
      <c r="A321" s="35">
        <f>A319+1</f>
        <v>294</v>
      </c>
      <c r="B321" s="35" t="s">
        <v>552</v>
      </c>
      <c r="C321" s="36" t="s">
        <v>219</v>
      </c>
      <c r="D321" s="35" t="s">
        <v>20</v>
      </c>
      <c r="E321" s="70">
        <v>2.8</v>
      </c>
      <c r="F321" s="37"/>
      <c r="G321" s="37">
        <f t="shared" ref="G321:G324" si="27">ROUND(E321*F321,2)</f>
        <v>0</v>
      </c>
    </row>
    <row r="322" spans="1:7" ht="27.6" x14ac:dyDescent="0.3">
      <c r="A322" s="23">
        <f>A321+1</f>
        <v>295</v>
      </c>
      <c r="B322" s="35" t="s">
        <v>552</v>
      </c>
      <c r="C322" s="24" t="s">
        <v>220</v>
      </c>
      <c r="D322" s="23" t="s">
        <v>117</v>
      </c>
      <c r="E322" s="67">
        <v>2</v>
      </c>
      <c r="F322" s="25"/>
      <c r="G322" s="37">
        <f t="shared" si="27"/>
        <v>0</v>
      </c>
    </row>
    <row r="323" spans="1:7" ht="27.6" x14ac:dyDescent="0.3">
      <c r="A323" s="23">
        <f t="shared" ref="A323:A324" si="28">A322+1</f>
        <v>296</v>
      </c>
      <c r="B323" s="35" t="s">
        <v>552</v>
      </c>
      <c r="C323" s="24" t="s">
        <v>224</v>
      </c>
      <c r="D323" s="23" t="s">
        <v>113</v>
      </c>
      <c r="E323" s="67">
        <v>1</v>
      </c>
      <c r="F323" s="25"/>
      <c r="G323" s="37">
        <f t="shared" si="27"/>
        <v>0</v>
      </c>
    </row>
    <row r="324" spans="1:7" ht="14.4" thickBot="1" x14ac:dyDescent="0.35">
      <c r="A324" s="23">
        <f t="shared" si="28"/>
        <v>297</v>
      </c>
      <c r="B324" s="35" t="s">
        <v>552</v>
      </c>
      <c r="C324" s="27" t="s">
        <v>222</v>
      </c>
      <c r="D324" s="26" t="s">
        <v>113</v>
      </c>
      <c r="E324" s="68">
        <v>3</v>
      </c>
      <c r="F324" s="28"/>
      <c r="G324" s="37">
        <f t="shared" si="27"/>
        <v>0</v>
      </c>
    </row>
    <row r="325" spans="1:7" ht="42" thickBot="1" x14ac:dyDescent="0.35">
      <c r="A325" s="29"/>
      <c r="B325" s="30"/>
      <c r="C325" s="21" t="s">
        <v>225</v>
      </c>
      <c r="D325" s="30"/>
      <c r="E325" s="69"/>
      <c r="F325" s="79"/>
      <c r="G325" s="31">
        <f>SUM(G326:G331)</f>
        <v>0</v>
      </c>
    </row>
    <row r="326" spans="1:7" ht="27.6" x14ac:dyDescent="0.3">
      <c r="A326" s="35">
        <f>A324+1</f>
        <v>298</v>
      </c>
      <c r="B326" s="35" t="s">
        <v>552</v>
      </c>
      <c r="C326" s="36" t="s">
        <v>226</v>
      </c>
      <c r="D326" s="35" t="s">
        <v>20</v>
      </c>
      <c r="E326" s="70">
        <v>22.4</v>
      </c>
      <c r="F326" s="37"/>
      <c r="G326" s="37">
        <f t="shared" ref="G326:G331" si="29">ROUND(E326*F326,2)</f>
        <v>0</v>
      </c>
    </row>
    <row r="327" spans="1:7" ht="27.6" x14ac:dyDescent="0.3">
      <c r="A327" s="23">
        <f t="shared" ref="A327:A331" si="30">A326+1</f>
        <v>299</v>
      </c>
      <c r="B327" s="35" t="s">
        <v>552</v>
      </c>
      <c r="C327" s="24" t="s">
        <v>219</v>
      </c>
      <c r="D327" s="23" t="s">
        <v>20</v>
      </c>
      <c r="E327" s="67">
        <v>22.4</v>
      </c>
      <c r="F327" s="25"/>
      <c r="G327" s="37">
        <f t="shared" si="29"/>
        <v>0</v>
      </c>
    </row>
    <row r="328" spans="1:7" ht="27.6" x14ac:dyDescent="0.3">
      <c r="A328" s="23">
        <f t="shared" si="30"/>
        <v>300</v>
      </c>
      <c r="B328" s="35" t="s">
        <v>552</v>
      </c>
      <c r="C328" s="24" t="s">
        <v>220</v>
      </c>
      <c r="D328" s="23" t="s">
        <v>117</v>
      </c>
      <c r="E328" s="67">
        <v>16</v>
      </c>
      <c r="F328" s="25"/>
      <c r="G328" s="37">
        <f t="shared" si="29"/>
        <v>0</v>
      </c>
    </row>
    <row r="329" spans="1:7" ht="41.4" x14ac:dyDescent="0.3">
      <c r="A329" s="23">
        <f t="shared" si="30"/>
        <v>301</v>
      </c>
      <c r="B329" s="35" t="s">
        <v>552</v>
      </c>
      <c r="C329" s="24" t="s">
        <v>227</v>
      </c>
      <c r="D329" s="23" t="s">
        <v>113</v>
      </c>
      <c r="E329" s="67">
        <v>8</v>
      </c>
      <c r="F329" s="25"/>
      <c r="G329" s="37">
        <f t="shared" si="29"/>
        <v>0</v>
      </c>
    </row>
    <row r="330" spans="1:7" x14ac:dyDescent="0.3">
      <c r="A330" s="23">
        <f t="shared" si="30"/>
        <v>302</v>
      </c>
      <c r="B330" s="35" t="s">
        <v>552</v>
      </c>
      <c r="C330" s="24" t="s">
        <v>228</v>
      </c>
      <c r="D330" s="23" t="s">
        <v>113</v>
      </c>
      <c r="E330" s="67">
        <v>24</v>
      </c>
      <c r="F330" s="25"/>
      <c r="G330" s="37">
        <f t="shared" si="29"/>
        <v>0</v>
      </c>
    </row>
    <row r="331" spans="1:7" ht="14.4" thickBot="1" x14ac:dyDescent="0.35">
      <c r="A331" s="26">
        <f t="shared" si="30"/>
        <v>303</v>
      </c>
      <c r="B331" s="32" t="s">
        <v>552</v>
      </c>
      <c r="C331" s="27" t="s">
        <v>222</v>
      </c>
      <c r="D331" s="26" t="s">
        <v>113</v>
      </c>
      <c r="E331" s="68">
        <v>8</v>
      </c>
      <c r="F331" s="28"/>
      <c r="G331" s="37">
        <f t="shared" si="29"/>
        <v>0</v>
      </c>
    </row>
    <row r="332" spans="1:7" ht="28.2" thickBot="1" x14ac:dyDescent="0.35">
      <c r="A332" s="29"/>
      <c r="B332" s="30"/>
      <c r="C332" s="21" t="s">
        <v>229</v>
      </c>
      <c r="D332" s="30"/>
      <c r="E332" s="69"/>
      <c r="F332" s="79"/>
      <c r="G332" s="31">
        <f>SUM(G333:G336)</f>
        <v>0</v>
      </c>
    </row>
    <row r="333" spans="1:7" ht="27.6" x14ac:dyDescent="0.3">
      <c r="A333" s="35">
        <f>A331+1</f>
        <v>304</v>
      </c>
      <c r="B333" s="35" t="s">
        <v>552</v>
      </c>
      <c r="C333" s="36" t="s">
        <v>226</v>
      </c>
      <c r="D333" s="35" t="s">
        <v>20</v>
      </c>
      <c r="E333" s="70">
        <v>11.2</v>
      </c>
      <c r="F333" s="37"/>
      <c r="G333" s="37">
        <f t="shared" ref="G333:G336" si="31">ROUND(E333*F333,2)</f>
        <v>0</v>
      </c>
    </row>
    <row r="334" spans="1:7" ht="27.6" x14ac:dyDescent="0.3">
      <c r="A334" s="23">
        <f t="shared" ref="A334:A336" si="32">A333+1</f>
        <v>305</v>
      </c>
      <c r="B334" s="35" t="s">
        <v>552</v>
      </c>
      <c r="C334" s="24" t="s">
        <v>220</v>
      </c>
      <c r="D334" s="23" t="s">
        <v>117</v>
      </c>
      <c r="E334" s="67">
        <v>8</v>
      </c>
      <c r="F334" s="25"/>
      <c r="G334" s="37">
        <f t="shared" si="31"/>
        <v>0</v>
      </c>
    </row>
    <row r="335" spans="1:7" ht="27.6" x14ac:dyDescent="0.3">
      <c r="A335" s="23">
        <f t="shared" si="32"/>
        <v>306</v>
      </c>
      <c r="B335" s="35" t="s">
        <v>552</v>
      </c>
      <c r="C335" s="24" t="s">
        <v>229</v>
      </c>
      <c r="D335" s="23" t="s">
        <v>113</v>
      </c>
      <c r="E335" s="67">
        <v>4</v>
      </c>
      <c r="F335" s="25"/>
      <c r="G335" s="37">
        <f t="shared" si="31"/>
        <v>0</v>
      </c>
    </row>
    <row r="336" spans="1:7" ht="14.4" thickBot="1" x14ac:dyDescent="0.35">
      <c r="A336" s="26">
        <f t="shared" si="32"/>
        <v>307</v>
      </c>
      <c r="B336" s="26" t="s">
        <v>552</v>
      </c>
      <c r="C336" s="27" t="s">
        <v>228</v>
      </c>
      <c r="D336" s="26" t="s">
        <v>113</v>
      </c>
      <c r="E336" s="68">
        <v>12</v>
      </c>
      <c r="F336" s="28"/>
      <c r="G336" s="28">
        <f t="shared" si="31"/>
        <v>0</v>
      </c>
    </row>
    <row r="337" spans="1:7" ht="42" thickBot="1" x14ac:dyDescent="0.35">
      <c r="A337" s="29"/>
      <c r="B337" s="30"/>
      <c r="C337" s="21" t="s">
        <v>230</v>
      </c>
      <c r="D337" s="30"/>
      <c r="E337" s="69"/>
      <c r="F337" s="79"/>
      <c r="G337" s="31">
        <f>SUM(G338:G341)</f>
        <v>0</v>
      </c>
    </row>
    <row r="338" spans="1:7" ht="27.6" x14ac:dyDescent="0.3">
      <c r="A338" s="35">
        <f>A336+1</f>
        <v>308</v>
      </c>
      <c r="B338" s="35" t="s">
        <v>552</v>
      </c>
      <c r="C338" s="36" t="s">
        <v>226</v>
      </c>
      <c r="D338" s="35" t="s">
        <v>20</v>
      </c>
      <c r="E338" s="70">
        <v>2.8</v>
      </c>
      <c r="F338" s="37"/>
      <c r="G338" s="37">
        <f t="shared" ref="G338:G346" si="33">ROUND(E338*F338,2)</f>
        <v>0</v>
      </c>
    </row>
    <row r="339" spans="1:7" ht="27.6" x14ac:dyDescent="0.3">
      <c r="A339" s="23">
        <f t="shared" ref="A339:A341" si="34">A338+1</f>
        <v>309</v>
      </c>
      <c r="B339" s="35" t="s">
        <v>552</v>
      </c>
      <c r="C339" s="24" t="s">
        <v>220</v>
      </c>
      <c r="D339" s="23" t="s">
        <v>117</v>
      </c>
      <c r="E339" s="67">
        <v>2</v>
      </c>
      <c r="F339" s="25"/>
      <c r="G339" s="37">
        <f t="shared" si="33"/>
        <v>0</v>
      </c>
    </row>
    <row r="340" spans="1:7" ht="41.4" x14ac:dyDescent="0.3">
      <c r="A340" s="23">
        <f t="shared" si="34"/>
        <v>310</v>
      </c>
      <c r="B340" s="35" t="s">
        <v>552</v>
      </c>
      <c r="C340" s="24" t="s">
        <v>231</v>
      </c>
      <c r="D340" s="23" t="s">
        <v>113</v>
      </c>
      <c r="E340" s="67">
        <v>1</v>
      </c>
      <c r="F340" s="25"/>
      <c r="G340" s="37">
        <f t="shared" si="33"/>
        <v>0</v>
      </c>
    </row>
    <row r="341" spans="1:7" ht="14.4" thickBot="1" x14ac:dyDescent="0.35">
      <c r="A341" s="23">
        <f t="shared" si="34"/>
        <v>311</v>
      </c>
      <c r="B341" s="35" t="s">
        <v>552</v>
      </c>
      <c r="C341" s="27" t="s">
        <v>228</v>
      </c>
      <c r="D341" s="26" t="s">
        <v>113</v>
      </c>
      <c r="E341" s="68">
        <v>3</v>
      </c>
      <c r="F341" s="28"/>
      <c r="G341" s="37">
        <f t="shared" si="33"/>
        <v>0</v>
      </c>
    </row>
    <row r="342" spans="1:7" ht="28.2" thickBot="1" x14ac:dyDescent="0.35">
      <c r="A342" s="18"/>
      <c r="B342" s="19"/>
      <c r="C342" s="21" t="s">
        <v>232</v>
      </c>
      <c r="D342" s="19"/>
      <c r="E342" s="65"/>
      <c r="F342" s="78"/>
      <c r="G342" s="31">
        <f>SUM(G343:G346)</f>
        <v>0</v>
      </c>
    </row>
    <row r="343" spans="1:7" ht="27.6" x14ac:dyDescent="0.3">
      <c r="A343" s="35">
        <f>A341+1</f>
        <v>312</v>
      </c>
      <c r="B343" s="35" t="s">
        <v>552</v>
      </c>
      <c r="C343" s="36" t="s">
        <v>233</v>
      </c>
      <c r="D343" s="35" t="s">
        <v>20</v>
      </c>
      <c r="E343" s="70">
        <v>12</v>
      </c>
      <c r="F343" s="37"/>
      <c r="G343" s="37">
        <f t="shared" si="33"/>
        <v>0</v>
      </c>
    </row>
    <row r="344" spans="1:7" ht="27.6" x14ac:dyDescent="0.3">
      <c r="A344" s="23">
        <f t="shared" ref="A344:A346" si="35">A343+1</f>
        <v>313</v>
      </c>
      <c r="B344" s="35" t="s">
        <v>552</v>
      </c>
      <c r="C344" s="24" t="s">
        <v>232</v>
      </c>
      <c r="D344" s="23" t="s">
        <v>113</v>
      </c>
      <c r="E344" s="67">
        <v>8</v>
      </c>
      <c r="F344" s="25"/>
      <c r="G344" s="37">
        <f t="shared" si="33"/>
        <v>0</v>
      </c>
    </row>
    <row r="345" spans="1:7" x14ac:dyDescent="0.3">
      <c r="A345" s="23">
        <f t="shared" si="35"/>
        <v>314</v>
      </c>
      <c r="B345" s="35" t="s">
        <v>552</v>
      </c>
      <c r="C345" s="24" t="s">
        <v>234</v>
      </c>
      <c r="D345" s="23" t="s">
        <v>113</v>
      </c>
      <c r="E345" s="67">
        <v>24</v>
      </c>
      <c r="F345" s="25"/>
      <c r="G345" s="37">
        <f t="shared" si="33"/>
        <v>0</v>
      </c>
    </row>
    <row r="346" spans="1:7" ht="14.4" thickBot="1" x14ac:dyDescent="0.35">
      <c r="A346" s="23">
        <f t="shared" si="35"/>
        <v>315</v>
      </c>
      <c r="B346" s="35" t="s">
        <v>552</v>
      </c>
      <c r="C346" s="27" t="s">
        <v>235</v>
      </c>
      <c r="D346" s="26" t="s">
        <v>113</v>
      </c>
      <c r="E346" s="68">
        <v>8</v>
      </c>
      <c r="F346" s="28"/>
      <c r="G346" s="37">
        <f t="shared" si="33"/>
        <v>0</v>
      </c>
    </row>
    <row r="347" spans="1:7" ht="28.2" thickBot="1" x14ac:dyDescent="0.35">
      <c r="A347" s="29"/>
      <c r="B347" s="30"/>
      <c r="C347" s="21" t="s">
        <v>236</v>
      </c>
      <c r="D347" s="30"/>
      <c r="E347" s="69"/>
      <c r="F347" s="79"/>
      <c r="G347" s="31">
        <f>SUM(G348:G351)</f>
        <v>0</v>
      </c>
    </row>
    <row r="348" spans="1:7" ht="27.6" x14ac:dyDescent="0.3">
      <c r="A348" s="35">
        <f>A346+1</f>
        <v>316</v>
      </c>
      <c r="B348" s="35" t="s">
        <v>552</v>
      </c>
      <c r="C348" s="36" t="s">
        <v>233</v>
      </c>
      <c r="D348" s="35" t="s">
        <v>20</v>
      </c>
      <c r="E348" s="70">
        <v>6</v>
      </c>
      <c r="F348" s="37"/>
      <c r="G348" s="37">
        <f t="shared" ref="G348:G351" si="36">ROUND(E348*F348,2)</f>
        <v>0</v>
      </c>
    </row>
    <row r="349" spans="1:7" ht="27.6" x14ac:dyDescent="0.3">
      <c r="A349" s="23">
        <f t="shared" ref="A349:A351" si="37">A348+1</f>
        <v>317</v>
      </c>
      <c r="B349" s="35" t="s">
        <v>552</v>
      </c>
      <c r="C349" s="24" t="s">
        <v>236</v>
      </c>
      <c r="D349" s="23" t="s">
        <v>113</v>
      </c>
      <c r="E349" s="67">
        <v>4</v>
      </c>
      <c r="F349" s="25"/>
      <c r="G349" s="37">
        <f t="shared" si="36"/>
        <v>0</v>
      </c>
    </row>
    <row r="350" spans="1:7" x14ac:dyDescent="0.3">
      <c r="A350" s="23">
        <f t="shared" si="37"/>
        <v>318</v>
      </c>
      <c r="B350" s="35" t="s">
        <v>552</v>
      </c>
      <c r="C350" s="24" t="s">
        <v>234</v>
      </c>
      <c r="D350" s="23" t="s">
        <v>113</v>
      </c>
      <c r="E350" s="67">
        <v>12</v>
      </c>
      <c r="F350" s="25"/>
      <c r="G350" s="37">
        <f t="shared" si="36"/>
        <v>0</v>
      </c>
    </row>
    <row r="351" spans="1:7" ht="14.4" thickBot="1" x14ac:dyDescent="0.35">
      <c r="A351" s="23">
        <f t="shared" si="37"/>
        <v>319</v>
      </c>
      <c r="B351" s="35" t="s">
        <v>552</v>
      </c>
      <c r="C351" s="27" t="s">
        <v>235</v>
      </c>
      <c r="D351" s="26" t="s">
        <v>113</v>
      </c>
      <c r="E351" s="68">
        <v>4</v>
      </c>
      <c r="F351" s="28"/>
      <c r="G351" s="37">
        <f t="shared" si="36"/>
        <v>0</v>
      </c>
    </row>
    <row r="352" spans="1:7" ht="14.4" thickBot="1" x14ac:dyDescent="0.35">
      <c r="A352" s="29"/>
      <c r="B352" s="30"/>
      <c r="C352" s="21" t="s">
        <v>237</v>
      </c>
      <c r="D352" s="30"/>
      <c r="E352" s="69"/>
      <c r="F352" s="79"/>
      <c r="G352" s="31">
        <f>SUM(G353:G357)</f>
        <v>0</v>
      </c>
    </row>
    <row r="353" spans="1:7" ht="41.4" x14ac:dyDescent="0.3">
      <c r="A353" s="35">
        <f>A351+1</f>
        <v>320</v>
      </c>
      <c r="B353" s="35" t="s">
        <v>552</v>
      </c>
      <c r="C353" s="36" t="s">
        <v>238</v>
      </c>
      <c r="D353" s="35" t="s">
        <v>211</v>
      </c>
      <c r="E353" s="70">
        <v>129</v>
      </c>
      <c r="F353" s="37"/>
      <c r="G353" s="37">
        <f t="shared" ref="G353:G357" si="38">ROUND(E353*F353,2)</f>
        <v>0</v>
      </c>
    </row>
    <row r="354" spans="1:7" ht="27.6" x14ac:dyDescent="0.3">
      <c r="A354" s="23">
        <f t="shared" ref="A354:A357" si="39">A353+1</f>
        <v>321</v>
      </c>
      <c r="B354" s="35" t="s">
        <v>552</v>
      </c>
      <c r="C354" s="24" t="s">
        <v>239</v>
      </c>
      <c r="D354" s="23" t="s">
        <v>117</v>
      </c>
      <c r="E354" s="67">
        <v>9</v>
      </c>
      <c r="F354" s="25"/>
      <c r="G354" s="37">
        <f t="shared" si="38"/>
        <v>0</v>
      </c>
    </row>
    <row r="355" spans="1:7" x14ac:dyDescent="0.3">
      <c r="A355" s="23">
        <f t="shared" si="39"/>
        <v>322</v>
      </c>
      <c r="B355" s="35" t="s">
        <v>552</v>
      </c>
      <c r="C355" s="24" t="s">
        <v>240</v>
      </c>
      <c r="D355" s="23" t="s">
        <v>113</v>
      </c>
      <c r="E355" s="67">
        <v>9</v>
      </c>
      <c r="F355" s="25"/>
      <c r="G355" s="37">
        <f t="shared" si="38"/>
        <v>0</v>
      </c>
    </row>
    <row r="356" spans="1:7" x14ac:dyDescent="0.3">
      <c r="A356" s="23">
        <f t="shared" si="39"/>
        <v>323</v>
      </c>
      <c r="B356" s="35" t="s">
        <v>552</v>
      </c>
      <c r="C356" s="24" t="s">
        <v>241</v>
      </c>
      <c r="D356" s="23" t="s">
        <v>113</v>
      </c>
      <c r="E356" s="67">
        <v>18</v>
      </c>
      <c r="F356" s="25"/>
      <c r="G356" s="37">
        <f t="shared" si="38"/>
        <v>0</v>
      </c>
    </row>
    <row r="357" spans="1:7" ht="14.4" thickBot="1" x14ac:dyDescent="0.35">
      <c r="A357" s="23">
        <f t="shared" si="39"/>
        <v>324</v>
      </c>
      <c r="B357" s="35" t="s">
        <v>552</v>
      </c>
      <c r="C357" s="27" t="s">
        <v>242</v>
      </c>
      <c r="D357" s="26" t="s">
        <v>113</v>
      </c>
      <c r="E357" s="68">
        <v>9</v>
      </c>
      <c r="F357" s="28"/>
      <c r="G357" s="37">
        <f t="shared" si="38"/>
        <v>0</v>
      </c>
    </row>
    <row r="358" spans="1:7" ht="28.2" thickBot="1" x14ac:dyDescent="0.35">
      <c r="A358" s="29"/>
      <c r="B358" s="30"/>
      <c r="C358" s="21" t="s">
        <v>243</v>
      </c>
      <c r="D358" s="30"/>
      <c r="E358" s="69"/>
      <c r="F358" s="79"/>
      <c r="G358" s="31">
        <f>SUM(G359:G366)</f>
        <v>0</v>
      </c>
    </row>
    <row r="359" spans="1:7" ht="27.6" x14ac:dyDescent="0.3">
      <c r="A359" s="35">
        <f>A357+1</f>
        <v>325</v>
      </c>
      <c r="B359" s="35" t="s">
        <v>552</v>
      </c>
      <c r="C359" s="36" t="s">
        <v>244</v>
      </c>
      <c r="D359" s="35" t="s">
        <v>113</v>
      </c>
      <c r="E359" s="70">
        <v>9</v>
      </c>
      <c r="F359" s="37"/>
      <c r="G359" s="37">
        <f t="shared" ref="G359:G366" si="40">ROUND(E359*F359,2)</f>
        <v>0</v>
      </c>
    </row>
    <row r="360" spans="1:7" ht="27.6" x14ac:dyDescent="0.3">
      <c r="A360" s="23">
        <f t="shared" ref="A360:A366" si="41">A359+1</f>
        <v>326</v>
      </c>
      <c r="B360" s="35" t="s">
        <v>552</v>
      </c>
      <c r="C360" s="24" t="s">
        <v>245</v>
      </c>
      <c r="D360" s="23" t="s">
        <v>20</v>
      </c>
      <c r="E360" s="67">
        <v>97.76</v>
      </c>
      <c r="F360" s="25"/>
      <c r="G360" s="37">
        <f t="shared" si="40"/>
        <v>0</v>
      </c>
    </row>
    <row r="361" spans="1:7" x14ac:dyDescent="0.3">
      <c r="A361" s="23">
        <f t="shared" si="41"/>
        <v>327</v>
      </c>
      <c r="B361" s="35" t="s">
        <v>552</v>
      </c>
      <c r="C361" s="24" t="s">
        <v>246</v>
      </c>
      <c r="D361" s="23" t="s">
        <v>20</v>
      </c>
      <c r="E361" s="67">
        <v>97.76</v>
      </c>
      <c r="F361" s="25"/>
      <c r="G361" s="37">
        <f t="shared" si="40"/>
        <v>0</v>
      </c>
    </row>
    <row r="362" spans="1:7" x14ac:dyDescent="0.3">
      <c r="A362" s="23">
        <f t="shared" si="41"/>
        <v>328</v>
      </c>
      <c r="B362" s="35" t="s">
        <v>552</v>
      </c>
      <c r="C362" s="24" t="s">
        <v>247</v>
      </c>
      <c r="D362" s="23" t="s">
        <v>20</v>
      </c>
      <c r="E362" s="67">
        <v>674.08</v>
      </c>
      <c r="F362" s="25"/>
      <c r="G362" s="37">
        <f t="shared" si="40"/>
        <v>0</v>
      </c>
    </row>
    <row r="363" spans="1:7" ht="27.6" x14ac:dyDescent="0.3">
      <c r="A363" s="23">
        <f t="shared" si="41"/>
        <v>329</v>
      </c>
      <c r="B363" s="35" t="s">
        <v>552</v>
      </c>
      <c r="C363" s="24" t="s">
        <v>248</v>
      </c>
      <c r="D363" s="23" t="s">
        <v>20</v>
      </c>
      <c r="E363" s="67">
        <v>97.76</v>
      </c>
      <c r="F363" s="25"/>
      <c r="G363" s="37">
        <f t="shared" si="40"/>
        <v>0</v>
      </c>
    </row>
    <row r="364" spans="1:7" ht="27.6" x14ac:dyDescent="0.3">
      <c r="A364" s="23">
        <f t="shared" si="41"/>
        <v>330</v>
      </c>
      <c r="B364" s="35" t="s">
        <v>552</v>
      </c>
      <c r="C364" s="24" t="s">
        <v>249</v>
      </c>
      <c r="D364" s="23" t="s">
        <v>113</v>
      </c>
      <c r="E364" s="67">
        <v>9</v>
      </c>
      <c r="F364" s="25"/>
      <c r="G364" s="37">
        <f t="shared" si="40"/>
        <v>0</v>
      </c>
    </row>
    <row r="365" spans="1:7" x14ac:dyDescent="0.3">
      <c r="A365" s="23">
        <f t="shared" si="41"/>
        <v>331</v>
      </c>
      <c r="B365" s="35" t="s">
        <v>552</v>
      </c>
      <c r="C365" s="24" t="s">
        <v>250</v>
      </c>
      <c r="D365" s="23" t="s">
        <v>113</v>
      </c>
      <c r="E365" s="67">
        <v>9</v>
      </c>
      <c r="F365" s="25"/>
      <c r="G365" s="37">
        <f t="shared" si="40"/>
        <v>0</v>
      </c>
    </row>
    <row r="366" spans="1:7" ht="14.4" thickBot="1" x14ac:dyDescent="0.35">
      <c r="A366" s="23">
        <f t="shared" si="41"/>
        <v>332</v>
      </c>
      <c r="B366" s="35" t="s">
        <v>552</v>
      </c>
      <c r="C366" s="27" t="s">
        <v>251</v>
      </c>
      <c r="D366" s="26" t="s">
        <v>144</v>
      </c>
      <c r="E366" s="68">
        <v>27</v>
      </c>
      <c r="F366" s="28"/>
      <c r="G366" s="37">
        <f t="shared" si="40"/>
        <v>0</v>
      </c>
    </row>
    <row r="367" spans="1:7" ht="28.2" thickBot="1" x14ac:dyDescent="0.35">
      <c r="A367" s="29"/>
      <c r="B367" s="30"/>
      <c r="C367" s="21" t="s">
        <v>252</v>
      </c>
      <c r="D367" s="30"/>
      <c r="E367" s="69"/>
      <c r="F367" s="79"/>
      <c r="G367" s="31">
        <f>SUM(G368:G375)</f>
        <v>0</v>
      </c>
    </row>
    <row r="368" spans="1:7" ht="27.6" x14ac:dyDescent="0.3">
      <c r="A368" s="35">
        <f>A366+1</f>
        <v>333</v>
      </c>
      <c r="B368" s="35" t="s">
        <v>552</v>
      </c>
      <c r="C368" s="36" t="s">
        <v>244</v>
      </c>
      <c r="D368" s="35" t="s">
        <v>113</v>
      </c>
      <c r="E368" s="70">
        <v>1</v>
      </c>
      <c r="F368" s="37"/>
      <c r="G368" s="37">
        <f t="shared" ref="G368:G375" si="42">ROUND(E368*F368,2)</f>
        <v>0</v>
      </c>
    </row>
    <row r="369" spans="1:7" ht="27.6" x14ac:dyDescent="0.3">
      <c r="A369" s="23">
        <f t="shared" ref="A369:A375" si="43">A368+1</f>
        <v>334</v>
      </c>
      <c r="B369" s="35" t="s">
        <v>552</v>
      </c>
      <c r="C369" s="24" t="s">
        <v>245</v>
      </c>
      <c r="D369" s="23" t="s">
        <v>20</v>
      </c>
      <c r="E369" s="67">
        <v>22.7</v>
      </c>
      <c r="F369" s="25"/>
      <c r="G369" s="37">
        <f t="shared" si="42"/>
        <v>0</v>
      </c>
    </row>
    <row r="370" spans="1:7" x14ac:dyDescent="0.3">
      <c r="A370" s="23">
        <f t="shared" si="43"/>
        <v>335</v>
      </c>
      <c r="B370" s="35" t="s">
        <v>552</v>
      </c>
      <c r="C370" s="24" t="s">
        <v>246</v>
      </c>
      <c r="D370" s="23" t="s">
        <v>20</v>
      </c>
      <c r="E370" s="67">
        <v>22.7</v>
      </c>
      <c r="F370" s="25"/>
      <c r="G370" s="37">
        <f t="shared" si="42"/>
        <v>0</v>
      </c>
    </row>
    <row r="371" spans="1:7" x14ac:dyDescent="0.3">
      <c r="A371" s="23">
        <f t="shared" si="43"/>
        <v>336</v>
      </c>
      <c r="B371" s="35" t="s">
        <v>552</v>
      </c>
      <c r="C371" s="24" t="s">
        <v>247</v>
      </c>
      <c r="D371" s="23" t="s">
        <v>20</v>
      </c>
      <c r="E371" s="67">
        <v>88.8</v>
      </c>
      <c r="F371" s="25"/>
      <c r="G371" s="37">
        <f t="shared" si="42"/>
        <v>0</v>
      </c>
    </row>
    <row r="372" spans="1:7" ht="27.6" x14ac:dyDescent="0.3">
      <c r="A372" s="23">
        <f t="shared" si="43"/>
        <v>337</v>
      </c>
      <c r="B372" s="35" t="s">
        <v>552</v>
      </c>
      <c r="C372" s="24" t="s">
        <v>248</v>
      </c>
      <c r="D372" s="23" t="s">
        <v>20</v>
      </c>
      <c r="E372" s="67">
        <v>22.7</v>
      </c>
      <c r="F372" s="25"/>
      <c r="G372" s="37">
        <f t="shared" si="42"/>
        <v>0</v>
      </c>
    </row>
    <row r="373" spans="1:7" ht="27.6" x14ac:dyDescent="0.3">
      <c r="A373" s="23">
        <f t="shared" si="43"/>
        <v>338</v>
      </c>
      <c r="B373" s="35" t="s">
        <v>552</v>
      </c>
      <c r="C373" s="24" t="s">
        <v>253</v>
      </c>
      <c r="D373" s="23" t="s">
        <v>113</v>
      </c>
      <c r="E373" s="67">
        <v>1</v>
      </c>
      <c r="F373" s="25"/>
      <c r="G373" s="37">
        <f t="shared" si="42"/>
        <v>0</v>
      </c>
    </row>
    <row r="374" spans="1:7" x14ac:dyDescent="0.3">
      <c r="A374" s="23">
        <f t="shared" si="43"/>
        <v>339</v>
      </c>
      <c r="B374" s="23" t="s">
        <v>552</v>
      </c>
      <c r="C374" s="24" t="s">
        <v>250</v>
      </c>
      <c r="D374" s="23" t="s">
        <v>113</v>
      </c>
      <c r="E374" s="67">
        <v>1</v>
      </c>
      <c r="F374" s="25"/>
      <c r="G374" s="25">
        <f t="shared" si="42"/>
        <v>0</v>
      </c>
    </row>
    <row r="375" spans="1:7" ht="14.4" thickBot="1" x14ac:dyDescent="0.35">
      <c r="A375" s="23">
        <f t="shared" si="43"/>
        <v>340</v>
      </c>
      <c r="B375" s="35" t="s">
        <v>552</v>
      </c>
      <c r="C375" s="27" t="s">
        <v>251</v>
      </c>
      <c r="D375" s="26" t="s">
        <v>144</v>
      </c>
      <c r="E375" s="68">
        <v>3</v>
      </c>
      <c r="F375" s="28"/>
      <c r="G375" s="37">
        <f t="shared" si="42"/>
        <v>0</v>
      </c>
    </row>
    <row r="376" spans="1:7" ht="28.2" thickBot="1" x14ac:dyDescent="0.35">
      <c r="A376" s="18"/>
      <c r="B376" s="19"/>
      <c r="C376" s="21" t="s">
        <v>254</v>
      </c>
      <c r="D376" s="19"/>
      <c r="E376" s="65"/>
      <c r="F376" s="78"/>
      <c r="G376" s="31">
        <f>SUM(G377:G384)</f>
        <v>0</v>
      </c>
    </row>
    <row r="377" spans="1:7" ht="27.6" x14ac:dyDescent="0.3">
      <c r="A377" s="35">
        <f>A375+1</f>
        <v>341</v>
      </c>
      <c r="B377" s="35" t="s">
        <v>552</v>
      </c>
      <c r="C377" s="36" t="s">
        <v>244</v>
      </c>
      <c r="D377" s="35" t="s">
        <v>113</v>
      </c>
      <c r="E377" s="70">
        <v>5</v>
      </c>
      <c r="F377" s="37"/>
      <c r="G377" s="37">
        <f t="shared" ref="G377:G384" si="44">ROUND(E377*F377,2)</f>
        <v>0</v>
      </c>
    </row>
    <row r="378" spans="1:7" ht="27.6" x14ac:dyDescent="0.3">
      <c r="A378" s="23">
        <f t="shared" ref="A378:A384" si="45">A377+1</f>
        <v>342</v>
      </c>
      <c r="B378" s="35" t="s">
        <v>552</v>
      </c>
      <c r="C378" s="24" t="s">
        <v>245</v>
      </c>
      <c r="D378" s="23" t="s">
        <v>20</v>
      </c>
      <c r="E378" s="67">
        <v>143.4</v>
      </c>
      <c r="F378" s="25"/>
      <c r="G378" s="37">
        <f t="shared" si="44"/>
        <v>0</v>
      </c>
    </row>
    <row r="379" spans="1:7" x14ac:dyDescent="0.3">
      <c r="A379" s="23">
        <f t="shared" si="45"/>
        <v>343</v>
      </c>
      <c r="B379" s="35" t="s">
        <v>552</v>
      </c>
      <c r="C379" s="24" t="s">
        <v>246</v>
      </c>
      <c r="D379" s="23" t="s">
        <v>20</v>
      </c>
      <c r="E379" s="67">
        <v>143.4</v>
      </c>
      <c r="F379" s="25"/>
      <c r="G379" s="37">
        <f t="shared" si="44"/>
        <v>0</v>
      </c>
    </row>
    <row r="380" spans="1:7" x14ac:dyDescent="0.3">
      <c r="A380" s="23">
        <f t="shared" si="45"/>
        <v>344</v>
      </c>
      <c r="B380" s="35" t="s">
        <v>552</v>
      </c>
      <c r="C380" s="24" t="s">
        <v>247</v>
      </c>
      <c r="D380" s="23" t="s">
        <v>20</v>
      </c>
      <c r="E380" s="67">
        <v>308.2</v>
      </c>
      <c r="F380" s="25"/>
      <c r="G380" s="37">
        <f t="shared" si="44"/>
        <v>0</v>
      </c>
    </row>
    <row r="381" spans="1:7" ht="27.6" x14ac:dyDescent="0.3">
      <c r="A381" s="23">
        <f t="shared" si="45"/>
        <v>345</v>
      </c>
      <c r="B381" s="35" t="s">
        <v>552</v>
      </c>
      <c r="C381" s="24" t="s">
        <v>248</v>
      </c>
      <c r="D381" s="23" t="s">
        <v>20</v>
      </c>
      <c r="E381" s="67">
        <v>143.4</v>
      </c>
      <c r="F381" s="25"/>
      <c r="G381" s="37">
        <f t="shared" si="44"/>
        <v>0</v>
      </c>
    </row>
    <row r="382" spans="1:7" ht="27.6" x14ac:dyDescent="0.3">
      <c r="A382" s="23">
        <f t="shared" si="45"/>
        <v>346</v>
      </c>
      <c r="B382" s="35" t="s">
        <v>552</v>
      </c>
      <c r="C382" s="24" t="s">
        <v>253</v>
      </c>
      <c r="D382" s="23" t="s">
        <v>113</v>
      </c>
      <c r="E382" s="67">
        <v>5</v>
      </c>
      <c r="F382" s="25"/>
      <c r="G382" s="37">
        <f t="shared" si="44"/>
        <v>0</v>
      </c>
    </row>
    <row r="383" spans="1:7" x14ac:dyDescent="0.3">
      <c r="A383" s="23">
        <f t="shared" si="45"/>
        <v>347</v>
      </c>
      <c r="B383" s="35" t="s">
        <v>552</v>
      </c>
      <c r="C383" s="24" t="s">
        <v>250</v>
      </c>
      <c r="D383" s="23" t="s">
        <v>113</v>
      </c>
      <c r="E383" s="67">
        <v>5</v>
      </c>
      <c r="F383" s="25"/>
      <c r="G383" s="37">
        <f t="shared" si="44"/>
        <v>0</v>
      </c>
    </row>
    <row r="384" spans="1:7" ht="14.4" thickBot="1" x14ac:dyDescent="0.35">
      <c r="A384" s="23">
        <f t="shared" si="45"/>
        <v>348</v>
      </c>
      <c r="B384" s="35" t="s">
        <v>552</v>
      </c>
      <c r="C384" s="27" t="s">
        <v>251</v>
      </c>
      <c r="D384" s="26" t="s">
        <v>144</v>
      </c>
      <c r="E384" s="68">
        <v>15</v>
      </c>
      <c r="F384" s="28"/>
      <c r="G384" s="37">
        <f t="shared" si="44"/>
        <v>0</v>
      </c>
    </row>
    <row r="385" spans="1:7" ht="28.2" thickBot="1" x14ac:dyDescent="0.35">
      <c r="A385" s="29"/>
      <c r="B385" s="30"/>
      <c r="C385" s="21" t="s">
        <v>255</v>
      </c>
      <c r="D385" s="30"/>
      <c r="E385" s="69"/>
      <c r="F385" s="79"/>
      <c r="G385" s="31">
        <f>SUM(G386:G393)</f>
        <v>0</v>
      </c>
    </row>
    <row r="386" spans="1:7" ht="27.6" x14ac:dyDescent="0.3">
      <c r="A386" s="35">
        <f>A384+1</f>
        <v>349</v>
      </c>
      <c r="B386" s="35" t="s">
        <v>552</v>
      </c>
      <c r="C386" s="36" t="s">
        <v>244</v>
      </c>
      <c r="D386" s="35" t="s">
        <v>113</v>
      </c>
      <c r="E386" s="70">
        <v>3</v>
      </c>
      <c r="F386" s="37"/>
      <c r="G386" s="37">
        <f t="shared" ref="G386:G393" si="46">ROUND(E386*F386,2)</f>
        <v>0</v>
      </c>
    </row>
    <row r="387" spans="1:7" ht="27.6" x14ac:dyDescent="0.3">
      <c r="A387" s="23">
        <f t="shared" ref="A387:A393" si="47">A386+1</f>
        <v>350</v>
      </c>
      <c r="B387" s="35" t="s">
        <v>552</v>
      </c>
      <c r="C387" s="24" t="s">
        <v>245</v>
      </c>
      <c r="D387" s="23" t="s">
        <v>20</v>
      </c>
      <c r="E387" s="67">
        <v>139.5</v>
      </c>
      <c r="F387" s="25"/>
      <c r="G387" s="37">
        <f t="shared" si="46"/>
        <v>0</v>
      </c>
    </row>
    <row r="388" spans="1:7" x14ac:dyDescent="0.3">
      <c r="A388" s="23">
        <f t="shared" si="47"/>
        <v>351</v>
      </c>
      <c r="B388" s="35" t="s">
        <v>552</v>
      </c>
      <c r="C388" s="24" t="s">
        <v>246</v>
      </c>
      <c r="D388" s="23" t="s">
        <v>20</v>
      </c>
      <c r="E388" s="67">
        <v>139.5</v>
      </c>
      <c r="F388" s="25"/>
      <c r="G388" s="37">
        <f t="shared" si="46"/>
        <v>0</v>
      </c>
    </row>
    <row r="389" spans="1:7" x14ac:dyDescent="0.3">
      <c r="A389" s="23">
        <f t="shared" si="47"/>
        <v>352</v>
      </c>
      <c r="B389" s="35" t="s">
        <v>552</v>
      </c>
      <c r="C389" s="24" t="s">
        <v>247</v>
      </c>
      <c r="D389" s="23" t="s">
        <v>20</v>
      </c>
      <c r="E389" s="67">
        <v>298.2</v>
      </c>
      <c r="F389" s="25"/>
      <c r="G389" s="37">
        <f t="shared" si="46"/>
        <v>0</v>
      </c>
    </row>
    <row r="390" spans="1:7" ht="27.6" x14ac:dyDescent="0.3">
      <c r="A390" s="23">
        <f t="shared" si="47"/>
        <v>353</v>
      </c>
      <c r="B390" s="35" t="s">
        <v>552</v>
      </c>
      <c r="C390" s="24" t="s">
        <v>248</v>
      </c>
      <c r="D390" s="23" t="s">
        <v>20</v>
      </c>
      <c r="E390" s="67">
        <v>139.5</v>
      </c>
      <c r="F390" s="25"/>
      <c r="G390" s="37">
        <f t="shared" si="46"/>
        <v>0</v>
      </c>
    </row>
    <row r="391" spans="1:7" ht="27.6" x14ac:dyDescent="0.3">
      <c r="A391" s="23">
        <f t="shared" si="47"/>
        <v>354</v>
      </c>
      <c r="B391" s="35" t="s">
        <v>552</v>
      </c>
      <c r="C391" s="24" t="s">
        <v>253</v>
      </c>
      <c r="D391" s="23" t="s">
        <v>113</v>
      </c>
      <c r="E391" s="67">
        <v>3</v>
      </c>
      <c r="F391" s="25"/>
      <c r="G391" s="37">
        <f t="shared" si="46"/>
        <v>0</v>
      </c>
    </row>
    <row r="392" spans="1:7" x14ac:dyDescent="0.3">
      <c r="A392" s="23">
        <f t="shared" si="47"/>
        <v>355</v>
      </c>
      <c r="B392" s="35" t="s">
        <v>552</v>
      </c>
      <c r="C392" s="24" t="s">
        <v>250</v>
      </c>
      <c r="D392" s="23" t="s">
        <v>113</v>
      </c>
      <c r="E392" s="67">
        <v>3</v>
      </c>
      <c r="F392" s="25"/>
      <c r="G392" s="37">
        <f t="shared" si="46"/>
        <v>0</v>
      </c>
    </row>
    <row r="393" spans="1:7" ht="14.4" thickBot="1" x14ac:dyDescent="0.35">
      <c r="A393" s="23">
        <f t="shared" si="47"/>
        <v>356</v>
      </c>
      <c r="B393" s="35" t="s">
        <v>552</v>
      </c>
      <c r="C393" s="27" t="s">
        <v>251</v>
      </c>
      <c r="D393" s="26" t="s">
        <v>144</v>
      </c>
      <c r="E393" s="68">
        <v>9</v>
      </c>
      <c r="F393" s="28"/>
      <c r="G393" s="37">
        <f t="shared" si="46"/>
        <v>0</v>
      </c>
    </row>
    <row r="394" spans="1:7" ht="14.4" thickBot="1" x14ac:dyDescent="0.35">
      <c r="A394" s="18"/>
      <c r="B394" s="19"/>
      <c r="C394" s="21" t="s">
        <v>256</v>
      </c>
      <c r="D394" s="19"/>
      <c r="E394" s="65"/>
      <c r="F394" s="78"/>
      <c r="G394" s="31">
        <f>SUM(G395:G399)</f>
        <v>0</v>
      </c>
    </row>
    <row r="395" spans="1:7" x14ac:dyDescent="0.3">
      <c r="A395" s="35">
        <f>A393+1</f>
        <v>357</v>
      </c>
      <c r="B395" s="35" t="s">
        <v>552</v>
      </c>
      <c r="C395" s="36" t="s">
        <v>256</v>
      </c>
      <c r="D395" s="35" t="s">
        <v>113</v>
      </c>
      <c r="E395" s="70">
        <v>1</v>
      </c>
      <c r="F395" s="37"/>
      <c r="G395" s="37">
        <f t="shared" ref="G395:G399" si="48">ROUND(E395*F395,2)</f>
        <v>0</v>
      </c>
    </row>
    <row r="396" spans="1:7" ht="27.6" x14ac:dyDescent="0.3">
      <c r="A396" s="23">
        <f t="shared" ref="A396:A399" si="49">A395+1</f>
        <v>358</v>
      </c>
      <c r="B396" s="35" t="s">
        <v>552</v>
      </c>
      <c r="C396" s="24" t="s">
        <v>173</v>
      </c>
      <c r="D396" s="23" t="s">
        <v>20</v>
      </c>
      <c r="E396" s="67">
        <v>10</v>
      </c>
      <c r="F396" s="25"/>
      <c r="G396" s="37">
        <f t="shared" si="48"/>
        <v>0</v>
      </c>
    </row>
    <row r="397" spans="1:7" ht="27.6" x14ac:dyDescent="0.3">
      <c r="A397" s="23">
        <f t="shared" si="49"/>
        <v>359</v>
      </c>
      <c r="B397" s="35" t="s">
        <v>552</v>
      </c>
      <c r="C397" s="24" t="s">
        <v>257</v>
      </c>
      <c r="D397" s="23" t="s">
        <v>20</v>
      </c>
      <c r="E397" s="67">
        <v>4</v>
      </c>
      <c r="F397" s="25"/>
      <c r="G397" s="37">
        <f t="shared" si="48"/>
        <v>0</v>
      </c>
    </row>
    <row r="398" spans="1:7" ht="27.6" x14ac:dyDescent="0.3">
      <c r="A398" s="23">
        <f t="shared" si="49"/>
        <v>360</v>
      </c>
      <c r="B398" s="35" t="s">
        <v>552</v>
      </c>
      <c r="C398" s="24" t="s">
        <v>614</v>
      </c>
      <c r="D398" s="23" t="s">
        <v>113</v>
      </c>
      <c r="E398" s="67">
        <v>3</v>
      </c>
      <c r="F398" s="25"/>
      <c r="G398" s="37">
        <f t="shared" si="48"/>
        <v>0</v>
      </c>
    </row>
    <row r="399" spans="1:7" ht="14.4" thickBot="1" x14ac:dyDescent="0.35">
      <c r="A399" s="23">
        <f t="shared" si="49"/>
        <v>361</v>
      </c>
      <c r="B399" s="35" t="s">
        <v>552</v>
      </c>
      <c r="C399" s="27" t="s">
        <v>174</v>
      </c>
      <c r="D399" s="26" t="s">
        <v>175</v>
      </c>
      <c r="E399" s="68">
        <v>1</v>
      </c>
      <c r="F399" s="28"/>
      <c r="G399" s="37">
        <f t="shared" si="48"/>
        <v>0</v>
      </c>
    </row>
    <row r="400" spans="1:7" ht="14.4" thickBot="1" x14ac:dyDescent="0.35">
      <c r="A400" s="18"/>
      <c r="B400" s="19"/>
      <c r="C400" s="21" t="s">
        <v>258</v>
      </c>
      <c r="D400" s="19"/>
      <c r="E400" s="65"/>
      <c r="F400" s="78"/>
      <c r="G400" s="31">
        <f>SUM(G401:G408)</f>
        <v>0</v>
      </c>
    </row>
    <row r="401" spans="1:7" x14ac:dyDescent="0.3">
      <c r="A401" s="35">
        <f>A399+1</f>
        <v>362</v>
      </c>
      <c r="B401" s="35" t="s">
        <v>552</v>
      </c>
      <c r="C401" s="36" t="s">
        <v>259</v>
      </c>
      <c r="D401" s="35" t="s">
        <v>20</v>
      </c>
      <c r="E401" s="70">
        <v>5</v>
      </c>
      <c r="F401" s="37"/>
      <c r="G401" s="37">
        <f t="shared" ref="G401:G408" si="50">ROUND(E401*F401,2)</f>
        <v>0</v>
      </c>
    </row>
    <row r="402" spans="1:7" ht="27.6" x14ac:dyDescent="0.3">
      <c r="A402" s="23">
        <f t="shared" ref="A402:A408" si="51">A401+1</f>
        <v>363</v>
      </c>
      <c r="B402" s="35" t="s">
        <v>552</v>
      </c>
      <c r="C402" s="24" t="s">
        <v>602</v>
      </c>
      <c r="D402" s="23" t="s">
        <v>20</v>
      </c>
      <c r="E402" s="67">
        <v>523.4</v>
      </c>
      <c r="F402" s="25"/>
      <c r="G402" s="37">
        <f t="shared" si="50"/>
        <v>0</v>
      </c>
    </row>
    <row r="403" spans="1:7" ht="27.6" x14ac:dyDescent="0.3">
      <c r="A403" s="23">
        <f t="shared" si="51"/>
        <v>364</v>
      </c>
      <c r="B403" s="35" t="s">
        <v>552</v>
      </c>
      <c r="C403" s="24" t="s">
        <v>261</v>
      </c>
      <c r="D403" s="23" t="s">
        <v>20</v>
      </c>
      <c r="E403" s="67">
        <v>685.4</v>
      </c>
      <c r="F403" s="25"/>
      <c r="G403" s="37">
        <f t="shared" si="50"/>
        <v>0</v>
      </c>
    </row>
    <row r="404" spans="1:7" ht="27.6" x14ac:dyDescent="0.3">
      <c r="A404" s="23">
        <f t="shared" si="51"/>
        <v>365</v>
      </c>
      <c r="B404" s="35" t="s">
        <v>552</v>
      </c>
      <c r="C404" s="24" t="s">
        <v>603</v>
      </c>
      <c r="D404" s="23" t="s">
        <v>20</v>
      </c>
      <c r="E404" s="67">
        <v>423.3</v>
      </c>
      <c r="F404" s="25"/>
      <c r="G404" s="37">
        <f t="shared" si="50"/>
        <v>0</v>
      </c>
    </row>
    <row r="405" spans="1:7" ht="27.6" x14ac:dyDescent="0.3">
      <c r="A405" s="23">
        <f t="shared" si="51"/>
        <v>366</v>
      </c>
      <c r="B405" s="35" t="s">
        <v>552</v>
      </c>
      <c r="C405" s="24" t="s">
        <v>604</v>
      </c>
      <c r="D405" s="23" t="s">
        <v>20</v>
      </c>
      <c r="E405" s="67">
        <v>568.9</v>
      </c>
      <c r="F405" s="25"/>
      <c r="G405" s="37">
        <f t="shared" si="50"/>
        <v>0</v>
      </c>
    </row>
    <row r="406" spans="1:7" ht="27.6" x14ac:dyDescent="0.3">
      <c r="A406" s="23">
        <f t="shared" si="51"/>
        <v>367</v>
      </c>
      <c r="B406" s="35" t="s">
        <v>552</v>
      </c>
      <c r="C406" s="24" t="s">
        <v>605</v>
      </c>
      <c r="D406" s="23" t="s">
        <v>20</v>
      </c>
      <c r="E406" s="67">
        <v>400.1</v>
      </c>
      <c r="F406" s="25"/>
      <c r="G406" s="37">
        <f t="shared" si="50"/>
        <v>0</v>
      </c>
    </row>
    <row r="407" spans="1:7" ht="27.6" x14ac:dyDescent="0.3">
      <c r="A407" s="23">
        <f t="shared" si="51"/>
        <v>368</v>
      </c>
      <c r="B407" s="35" t="s">
        <v>552</v>
      </c>
      <c r="C407" s="24" t="s">
        <v>606</v>
      </c>
      <c r="D407" s="23" t="s">
        <v>20</v>
      </c>
      <c r="E407" s="67">
        <v>525.20000000000005</v>
      </c>
      <c r="F407" s="25"/>
      <c r="G407" s="37">
        <f t="shared" si="50"/>
        <v>0</v>
      </c>
    </row>
    <row r="408" spans="1:7" ht="28.2" thickBot="1" x14ac:dyDescent="0.35">
      <c r="A408" s="23">
        <f t="shared" si="51"/>
        <v>369</v>
      </c>
      <c r="B408" s="35" t="s">
        <v>552</v>
      </c>
      <c r="C408" s="27" t="s">
        <v>607</v>
      </c>
      <c r="D408" s="26" t="s">
        <v>20</v>
      </c>
      <c r="E408" s="68">
        <v>1118.4000000000001</v>
      </c>
      <c r="F408" s="28"/>
      <c r="G408" s="37">
        <f t="shared" si="50"/>
        <v>0</v>
      </c>
    </row>
    <row r="409" spans="1:7" ht="14.4" thickBot="1" x14ac:dyDescent="0.35">
      <c r="A409" s="29"/>
      <c r="B409" s="30"/>
      <c r="C409" s="21" t="s">
        <v>262</v>
      </c>
      <c r="D409" s="30"/>
      <c r="E409" s="69"/>
      <c r="F409" s="79"/>
      <c r="G409" s="31">
        <f>SUM(G410:G411)</f>
        <v>0</v>
      </c>
    </row>
    <row r="410" spans="1:7" ht="27.6" x14ac:dyDescent="0.3">
      <c r="A410" s="35">
        <f>A408+1</f>
        <v>370</v>
      </c>
      <c r="B410" s="35" t="s">
        <v>552</v>
      </c>
      <c r="C410" s="36" t="s">
        <v>263</v>
      </c>
      <c r="D410" s="35" t="s">
        <v>113</v>
      </c>
      <c r="E410" s="70">
        <v>2</v>
      </c>
      <c r="F410" s="37"/>
      <c r="G410" s="37">
        <f t="shared" ref="G410:G414" si="52">ROUND(E410*F410,2)</f>
        <v>0</v>
      </c>
    </row>
    <row r="411" spans="1:7" ht="28.2" thickBot="1" x14ac:dyDescent="0.35">
      <c r="A411" s="23">
        <f t="shared" ref="A411" si="53">A410+1</f>
        <v>371</v>
      </c>
      <c r="B411" s="35" t="s">
        <v>552</v>
      </c>
      <c r="C411" s="27" t="s">
        <v>264</v>
      </c>
      <c r="D411" s="26" t="s">
        <v>113</v>
      </c>
      <c r="E411" s="68">
        <v>24</v>
      </c>
      <c r="F411" s="28"/>
      <c r="G411" s="37">
        <f t="shared" si="52"/>
        <v>0</v>
      </c>
    </row>
    <row r="412" spans="1:7" ht="14.4" thickBot="1" x14ac:dyDescent="0.35">
      <c r="A412" s="18"/>
      <c r="B412" s="19"/>
      <c r="C412" s="21" t="s">
        <v>265</v>
      </c>
      <c r="D412" s="19"/>
      <c r="E412" s="65"/>
      <c r="F412" s="78"/>
      <c r="G412" s="31">
        <f>SUM(G413:G414)</f>
        <v>0</v>
      </c>
    </row>
    <row r="413" spans="1:7" x14ac:dyDescent="0.3">
      <c r="A413" s="35">
        <f>A411+1</f>
        <v>372</v>
      </c>
      <c r="B413" s="35" t="s">
        <v>552</v>
      </c>
      <c r="C413" s="36" t="s">
        <v>266</v>
      </c>
      <c r="D413" s="35" t="s">
        <v>144</v>
      </c>
      <c r="E413" s="70">
        <v>1</v>
      </c>
      <c r="F413" s="37"/>
      <c r="G413" s="37">
        <f t="shared" si="52"/>
        <v>0</v>
      </c>
    </row>
    <row r="414" spans="1:7" ht="14.4" thickBot="1" x14ac:dyDescent="0.35">
      <c r="A414" s="26">
        <f t="shared" ref="A414" si="54">A413+1</f>
        <v>373</v>
      </c>
      <c r="B414" s="26" t="s">
        <v>552</v>
      </c>
      <c r="C414" s="27" t="s">
        <v>267</v>
      </c>
      <c r="D414" s="26" t="s">
        <v>144</v>
      </c>
      <c r="E414" s="68">
        <v>12</v>
      </c>
      <c r="F414" s="28"/>
      <c r="G414" s="28">
        <f t="shared" si="52"/>
        <v>0</v>
      </c>
    </row>
    <row r="415" spans="1:7" ht="14.4" thickBot="1" x14ac:dyDescent="0.35">
      <c r="A415" s="18"/>
      <c r="B415" s="19"/>
      <c r="C415" s="21" t="s">
        <v>299</v>
      </c>
      <c r="D415" s="19"/>
      <c r="E415" s="65"/>
      <c r="F415" s="78"/>
      <c r="G415" s="31">
        <f>SUM(G416:G418)</f>
        <v>0</v>
      </c>
    </row>
    <row r="416" spans="1:7" ht="27.6" x14ac:dyDescent="0.3">
      <c r="A416" s="35">
        <f>A414+1</f>
        <v>374</v>
      </c>
      <c r="B416" s="35" t="s">
        <v>552</v>
      </c>
      <c r="C416" s="36" t="s">
        <v>268</v>
      </c>
      <c r="D416" s="35" t="s">
        <v>117</v>
      </c>
      <c r="E416" s="70">
        <v>1</v>
      </c>
      <c r="F416" s="37"/>
      <c r="G416" s="37">
        <f t="shared" ref="G416:G418" si="55">ROUND(E416*F416,2)</f>
        <v>0</v>
      </c>
    </row>
    <row r="417" spans="1:7" ht="27.6" x14ac:dyDescent="0.3">
      <c r="A417" s="23">
        <f t="shared" ref="A417:A418" si="56">A416+1</f>
        <v>375</v>
      </c>
      <c r="B417" s="35" t="s">
        <v>552</v>
      </c>
      <c r="C417" s="24" t="s">
        <v>269</v>
      </c>
      <c r="D417" s="23" t="s">
        <v>117</v>
      </c>
      <c r="E417" s="67">
        <v>1</v>
      </c>
      <c r="F417" s="25"/>
      <c r="G417" s="37">
        <f t="shared" si="55"/>
        <v>0</v>
      </c>
    </row>
    <row r="418" spans="1:7" ht="28.2" thickBot="1" x14ac:dyDescent="0.35">
      <c r="A418" s="23">
        <f t="shared" si="56"/>
        <v>376</v>
      </c>
      <c r="B418" s="35" t="s">
        <v>552</v>
      </c>
      <c r="C418" s="27" t="s">
        <v>270</v>
      </c>
      <c r="D418" s="26" t="s">
        <v>271</v>
      </c>
      <c r="E418" s="68">
        <v>1</v>
      </c>
      <c r="F418" s="28"/>
      <c r="G418" s="37">
        <f t="shared" si="55"/>
        <v>0</v>
      </c>
    </row>
    <row r="419" spans="1:7" ht="14.4" thickBot="1" x14ac:dyDescent="0.35">
      <c r="A419" s="144"/>
      <c r="B419" s="139"/>
      <c r="C419" s="154"/>
      <c r="D419" s="139"/>
      <c r="E419" s="141"/>
      <c r="F419" s="142" t="s">
        <v>303</v>
      </c>
      <c r="G419" s="143">
        <f>G200+G206+G210+G214+G216+G225+G235+G249+G259+G269+G279+G289+G292+G298+G304+G310+G315+G320+G325+G332+G337+G342+G347+G352+G358+G367+G376+G385+G394+G400+G409+G412+G415</f>
        <v>0</v>
      </c>
    </row>
    <row r="420" spans="1:7" ht="28.2" thickBot="1" x14ac:dyDescent="0.35">
      <c r="A420" s="144"/>
      <c r="B420" s="139"/>
      <c r="C420" s="140" t="s">
        <v>300</v>
      </c>
      <c r="D420" s="139"/>
      <c r="E420" s="141"/>
      <c r="F420" s="146"/>
      <c r="G420" s="147"/>
    </row>
    <row r="421" spans="1:7" ht="14.4" thickBot="1" x14ac:dyDescent="0.35">
      <c r="A421" s="18"/>
      <c r="B421" s="19"/>
      <c r="C421" s="16" t="s">
        <v>171</v>
      </c>
      <c r="D421" s="6"/>
      <c r="E421" s="60"/>
      <c r="F421" s="54"/>
      <c r="G421" s="31">
        <f>SUM(G422:G430)</f>
        <v>0</v>
      </c>
    </row>
    <row r="422" spans="1:7" ht="27.6" x14ac:dyDescent="0.3">
      <c r="A422" s="35">
        <v>377</v>
      </c>
      <c r="B422" s="35" t="s">
        <v>552</v>
      </c>
      <c r="C422" s="12" t="s">
        <v>608</v>
      </c>
      <c r="D422" s="10" t="s">
        <v>20</v>
      </c>
      <c r="E422" s="61">
        <v>2</v>
      </c>
      <c r="F422" s="56"/>
      <c r="G422" s="37">
        <f t="shared" ref="G422:G430" si="57">ROUND(E422*F422,2)</f>
        <v>0</v>
      </c>
    </row>
    <row r="423" spans="1:7" ht="27.6" x14ac:dyDescent="0.3">
      <c r="A423" s="23">
        <f>A422+1</f>
        <v>378</v>
      </c>
      <c r="B423" s="35" t="s">
        <v>552</v>
      </c>
      <c r="C423" s="13" t="s">
        <v>599</v>
      </c>
      <c r="D423" s="7" t="s">
        <v>20</v>
      </c>
      <c r="E423" s="62">
        <v>6</v>
      </c>
      <c r="F423" s="55"/>
      <c r="G423" s="37">
        <f t="shared" si="57"/>
        <v>0</v>
      </c>
    </row>
    <row r="424" spans="1:7" x14ac:dyDescent="0.3">
      <c r="A424" s="23">
        <f t="shared" ref="A424:A430" si="58">A423+1</f>
        <v>379</v>
      </c>
      <c r="B424" s="35" t="s">
        <v>552</v>
      </c>
      <c r="C424" s="13" t="s">
        <v>172</v>
      </c>
      <c r="D424" s="7" t="s">
        <v>113</v>
      </c>
      <c r="E424" s="62">
        <v>2</v>
      </c>
      <c r="F424" s="55"/>
      <c r="G424" s="37">
        <f t="shared" si="57"/>
        <v>0</v>
      </c>
    </row>
    <row r="425" spans="1:7" ht="27.6" x14ac:dyDescent="0.3">
      <c r="A425" s="23">
        <f t="shared" si="58"/>
        <v>380</v>
      </c>
      <c r="B425" s="35" t="s">
        <v>552</v>
      </c>
      <c r="C425" s="13" t="s">
        <v>173</v>
      </c>
      <c r="D425" s="7" t="s">
        <v>20</v>
      </c>
      <c r="E425" s="62">
        <v>10</v>
      </c>
      <c r="F425" s="55"/>
      <c r="G425" s="37">
        <f t="shared" si="57"/>
        <v>0</v>
      </c>
    </row>
    <row r="426" spans="1:7" ht="27.6" x14ac:dyDescent="0.3">
      <c r="A426" s="23">
        <f t="shared" si="58"/>
        <v>381</v>
      </c>
      <c r="B426" s="35" t="s">
        <v>552</v>
      </c>
      <c r="C426" s="13" t="s">
        <v>614</v>
      </c>
      <c r="D426" s="7" t="s">
        <v>113</v>
      </c>
      <c r="E426" s="62">
        <v>3</v>
      </c>
      <c r="F426" s="55"/>
      <c r="G426" s="37">
        <f t="shared" si="57"/>
        <v>0</v>
      </c>
    </row>
    <row r="427" spans="1:7" x14ac:dyDescent="0.3">
      <c r="A427" s="23">
        <f t="shared" si="58"/>
        <v>382</v>
      </c>
      <c r="B427" s="35" t="s">
        <v>552</v>
      </c>
      <c r="C427" s="13" t="s">
        <v>174</v>
      </c>
      <c r="D427" s="7" t="s">
        <v>175</v>
      </c>
      <c r="E427" s="62">
        <v>1</v>
      </c>
      <c r="F427" s="55"/>
      <c r="G427" s="37">
        <f t="shared" si="57"/>
        <v>0</v>
      </c>
    </row>
    <row r="428" spans="1:7" ht="27.6" x14ac:dyDescent="0.3">
      <c r="A428" s="23">
        <f t="shared" si="58"/>
        <v>383</v>
      </c>
      <c r="B428" s="35" t="s">
        <v>552</v>
      </c>
      <c r="C428" s="13" t="s">
        <v>176</v>
      </c>
      <c r="D428" s="7" t="s">
        <v>144</v>
      </c>
      <c r="E428" s="62">
        <v>1</v>
      </c>
      <c r="F428" s="55"/>
      <c r="G428" s="37">
        <f t="shared" si="57"/>
        <v>0</v>
      </c>
    </row>
    <row r="429" spans="1:7" ht="27.6" x14ac:dyDescent="0.3">
      <c r="A429" s="23">
        <f t="shared" si="58"/>
        <v>384</v>
      </c>
      <c r="B429" s="35" t="s">
        <v>552</v>
      </c>
      <c r="C429" s="13" t="s">
        <v>177</v>
      </c>
      <c r="D429" s="7" t="s">
        <v>178</v>
      </c>
      <c r="E429" s="62">
        <v>1</v>
      </c>
      <c r="F429" s="55"/>
      <c r="G429" s="37">
        <f t="shared" si="57"/>
        <v>0</v>
      </c>
    </row>
    <row r="430" spans="1:7" ht="28.2" thickBot="1" x14ac:dyDescent="0.35">
      <c r="A430" s="23">
        <f t="shared" si="58"/>
        <v>385</v>
      </c>
      <c r="B430" s="35" t="s">
        <v>552</v>
      </c>
      <c r="C430" s="17" t="s">
        <v>179</v>
      </c>
      <c r="D430" s="8" t="s">
        <v>178</v>
      </c>
      <c r="E430" s="63">
        <v>1</v>
      </c>
      <c r="F430" s="57"/>
      <c r="G430" s="37">
        <f t="shared" si="57"/>
        <v>0</v>
      </c>
    </row>
    <row r="431" spans="1:7" ht="14.4" thickBot="1" x14ac:dyDescent="0.35">
      <c r="A431" s="29"/>
      <c r="B431" s="30"/>
      <c r="C431" s="16" t="s">
        <v>180</v>
      </c>
      <c r="D431" s="9"/>
      <c r="E431" s="64"/>
      <c r="F431" s="76"/>
      <c r="G431" s="31">
        <f>SUM(G432:G442)</f>
        <v>0</v>
      </c>
    </row>
    <row r="432" spans="1:7" ht="27.6" x14ac:dyDescent="0.3">
      <c r="A432" s="35">
        <f>A430+1</f>
        <v>386</v>
      </c>
      <c r="B432" s="35" t="s">
        <v>552</v>
      </c>
      <c r="C432" s="12" t="s">
        <v>181</v>
      </c>
      <c r="D432" s="10" t="s">
        <v>113</v>
      </c>
      <c r="E432" s="61">
        <v>1</v>
      </c>
      <c r="F432" s="56"/>
      <c r="G432" s="37">
        <f t="shared" ref="G432:G442" si="59">ROUND(E432*F432,2)</f>
        <v>0</v>
      </c>
    </row>
    <row r="433" spans="1:7" ht="27.6" x14ac:dyDescent="0.3">
      <c r="A433" s="23">
        <f t="shared" ref="A433:A442" si="60">A432+1</f>
        <v>387</v>
      </c>
      <c r="B433" s="35" t="s">
        <v>552</v>
      </c>
      <c r="C433" s="13" t="s">
        <v>182</v>
      </c>
      <c r="D433" s="7" t="s">
        <v>183</v>
      </c>
      <c r="E433" s="62">
        <v>7</v>
      </c>
      <c r="F433" s="55"/>
      <c r="G433" s="37">
        <f t="shared" si="59"/>
        <v>0</v>
      </c>
    </row>
    <row r="434" spans="1:7" ht="27.6" x14ac:dyDescent="0.3">
      <c r="A434" s="23">
        <f t="shared" si="60"/>
        <v>388</v>
      </c>
      <c r="B434" s="35" t="s">
        <v>552</v>
      </c>
      <c r="C434" s="13" t="s">
        <v>184</v>
      </c>
      <c r="D434" s="7" t="s">
        <v>113</v>
      </c>
      <c r="E434" s="62">
        <v>14</v>
      </c>
      <c r="F434" s="55"/>
      <c r="G434" s="37">
        <f t="shared" si="59"/>
        <v>0</v>
      </c>
    </row>
    <row r="435" spans="1:7" x14ac:dyDescent="0.3">
      <c r="A435" s="23">
        <f t="shared" si="60"/>
        <v>389</v>
      </c>
      <c r="B435" s="35" t="s">
        <v>552</v>
      </c>
      <c r="C435" s="13" t="s">
        <v>185</v>
      </c>
      <c r="D435" s="7" t="s">
        <v>100</v>
      </c>
      <c r="E435" s="62">
        <v>7</v>
      </c>
      <c r="F435" s="55"/>
      <c r="G435" s="37">
        <f t="shared" si="59"/>
        <v>0</v>
      </c>
    </row>
    <row r="436" spans="1:7" ht="55.2" x14ac:dyDescent="0.3">
      <c r="A436" s="23">
        <f t="shared" si="60"/>
        <v>390</v>
      </c>
      <c r="B436" s="35" t="s">
        <v>552</v>
      </c>
      <c r="C436" s="13" t="s">
        <v>186</v>
      </c>
      <c r="D436" s="7" t="s">
        <v>20</v>
      </c>
      <c r="E436" s="62">
        <v>17.7</v>
      </c>
      <c r="F436" s="55"/>
      <c r="G436" s="37">
        <f t="shared" si="59"/>
        <v>0</v>
      </c>
    </row>
    <row r="437" spans="1:7" ht="41.4" x14ac:dyDescent="0.3">
      <c r="A437" s="23">
        <f t="shared" si="60"/>
        <v>391</v>
      </c>
      <c r="B437" s="35" t="s">
        <v>552</v>
      </c>
      <c r="C437" s="13" t="s">
        <v>187</v>
      </c>
      <c r="D437" s="7" t="s">
        <v>20</v>
      </c>
      <c r="E437" s="62">
        <v>17.7</v>
      </c>
      <c r="F437" s="55"/>
      <c r="G437" s="37">
        <f t="shared" si="59"/>
        <v>0</v>
      </c>
    </row>
    <row r="438" spans="1:7" ht="41.4" x14ac:dyDescent="0.3">
      <c r="A438" s="23">
        <f t="shared" si="60"/>
        <v>392</v>
      </c>
      <c r="B438" s="35" t="s">
        <v>552</v>
      </c>
      <c r="C438" s="13" t="s">
        <v>188</v>
      </c>
      <c r="D438" s="7" t="s">
        <v>20</v>
      </c>
      <c r="E438" s="62">
        <v>24</v>
      </c>
      <c r="F438" s="55"/>
      <c r="G438" s="37">
        <f t="shared" si="59"/>
        <v>0</v>
      </c>
    </row>
    <row r="439" spans="1:7" ht="41.4" x14ac:dyDescent="0.3">
      <c r="A439" s="23">
        <f t="shared" si="60"/>
        <v>393</v>
      </c>
      <c r="B439" s="35" t="s">
        <v>552</v>
      </c>
      <c r="C439" s="13" t="s">
        <v>189</v>
      </c>
      <c r="D439" s="7" t="s">
        <v>20</v>
      </c>
      <c r="E439" s="62">
        <v>107.8</v>
      </c>
      <c r="F439" s="55"/>
      <c r="G439" s="37">
        <f t="shared" si="59"/>
        <v>0</v>
      </c>
    </row>
    <row r="440" spans="1:7" ht="41.4" x14ac:dyDescent="0.3">
      <c r="A440" s="23">
        <f t="shared" si="60"/>
        <v>394</v>
      </c>
      <c r="B440" s="35" t="s">
        <v>552</v>
      </c>
      <c r="C440" s="13" t="s">
        <v>190</v>
      </c>
      <c r="D440" s="7" t="s">
        <v>20</v>
      </c>
      <c r="E440" s="62">
        <v>23.9</v>
      </c>
      <c r="F440" s="55"/>
      <c r="G440" s="37">
        <f t="shared" si="59"/>
        <v>0</v>
      </c>
    </row>
    <row r="441" spans="1:7" ht="41.4" x14ac:dyDescent="0.3">
      <c r="A441" s="23">
        <f t="shared" si="60"/>
        <v>395</v>
      </c>
      <c r="B441" s="35" t="s">
        <v>552</v>
      </c>
      <c r="C441" s="13" t="s">
        <v>272</v>
      </c>
      <c r="D441" s="7" t="s">
        <v>20</v>
      </c>
      <c r="E441" s="62">
        <v>14.1</v>
      </c>
      <c r="F441" s="55"/>
      <c r="G441" s="37">
        <f t="shared" si="59"/>
        <v>0</v>
      </c>
    </row>
    <row r="442" spans="1:7" ht="42" thickBot="1" x14ac:dyDescent="0.35">
      <c r="A442" s="23">
        <f t="shared" si="60"/>
        <v>396</v>
      </c>
      <c r="B442" s="35" t="s">
        <v>552</v>
      </c>
      <c r="C442" s="17" t="s">
        <v>192</v>
      </c>
      <c r="D442" s="8" t="s">
        <v>20</v>
      </c>
      <c r="E442" s="63">
        <v>30.7</v>
      </c>
      <c r="F442" s="57"/>
      <c r="G442" s="37">
        <f t="shared" si="59"/>
        <v>0</v>
      </c>
    </row>
    <row r="443" spans="1:7" ht="14.4" thickBot="1" x14ac:dyDescent="0.35">
      <c r="A443" s="18"/>
      <c r="B443" s="19"/>
      <c r="C443" s="16" t="s">
        <v>194</v>
      </c>
      <c r="D443" s="6"/>
      <c r="E443" s="60"/>
      <c r="F443" s="54"/>
      <c r="G443" s="20"/>
    </row>
    <row r="444" spans="1:7" ht="28.2" thickBot="1" x14ac:dyDescent="0.35">
      <c r="A444" s="18"/>
      <c r="B444" s="19"/>
      <c r="C444" s="16" t="s">
        <v>206</v>
      </c>
      <c r="D444" s="6"/>
      <c r="E444" s="60"/>
      <c r="F444" s="54"/>
      <c r="G444" s="31">
        <f>SUM(G445:G453)</f>
        <v>0</v>
      </c>
    </row>
    <row r="445" spans="1:7" ht="27.6" x14ac:dyDescent="0.3">
      <c r="A445" s="35">
        <v>397</v>
      </c>
      <c r="B445" s="35" t="s">
        <v>552</v>
      </c>
      <c r="C445" s="12" t="s">
        <v>591</v>
      </c>
      <c r="D445" s="10" t="s">
        <v>11</v>
      </c>
      <c r="E445" s="61">
        <v>4.5</v>
      </c>
      <c r="F445" s="56"/>
      <c r="G445" s="37">
        <f t="shared" ref="G445:G453" si="61">ROUND(E445*F445,2)</f>
        <v>0</v>
      </c>
    </row>
    <row r="446" spans="1:7" x14ac:dyDescent="0.3">
      <c r="A446" s="23">
        <f t="shared" ref="A446:A453" si="62">A445+1</f>
        <v>398</v>
      </c>
      <c r="B446" s="35" t="s">
        <v>552</v>
      </c>
      <c r="C446" s="13" t="s">
        <v>196</v>
      </c>
      <c r="D446" s="7" t="s">
        <v>20</v>
      </c>
      <c r="E446" s="62">
        <v>1</v>
      </c>
      <c r="F446" s="55"/>
      <c r="G446" s="37">
        <f t="shared" si="61"/>
        <v>0</v>
      </c>
    </row>
    <row r="447" spans="1:7" x14ac:dyDescent="0.3">
      <c r="A447" s="23">
        <f t="shared" si="62"/>
        <v>399</v>
      </c>
      <c r="B447" s="35" t="s">
        <v>552</v>
      </c>
      <c r="C447" s="13" t="s">
        <v>197</v>
      </c>
      <c r="D447" s="7" t="s">
        <v>11</v>
      </c>
      <c r="E447" s="62">
        <v>4.05</v>
      </c>
      <c r="F447" s="55"/>
      <c r="G447" s="37">
        <f t="shared" si="61"/>
        <v>0</v>
      </c>
    </row>
    <row r="448" spans="1:7" ht="41.4" x14ac:dyDescent="0.3">
      <c r="A448" s="23">
        <f t="shared" si="62"/>
        <v>400</v>
      </c>
      <c r="B448" s="35" t="s">
        <v>552</v>
      </c>
      <c r="C448" s="13" t="s">
        <v>198</v>
      </c>
      <c r="D448" s="7" t="s">
        <v>12</v>
      </c>
      <c r="E448" s="62">
        <v>2.25</v>
      </c>
      <c r="F448" s="55"/>
      <c r="G448" s="37">
        <f t="shared" si="61"/>
        <v>0</v>
      </c>
    </row>
    <row r="449" spans="1:7" ht="41.4" x14ac:dyDescent="0.3">
      <c r="A449" s="23">
        <f t="shared" si="62"/>
        <v>401</v>
      </c>
      <c r="B449" s="35" t="s">
        <v>552</v>
      </c>
      <c r="C449" s="13" t="s">
        <v>199</v>
      </c>
      <c r="D449" s="7" t="s">
        <v>12</v>
      </c>
      <c r="E449" s="62">
        <v>2.25</v>
      </c>
      <c r="F449" s="55"/>
      <c r="G449" s="37">
        <f t="shared" si="61"/>
        <v>0</v>
      </c>
    </row>
    <row r="450" spans="1:7" ht="27.6" x14ac:dyDescent="0.3">
      <c r="A450" s="23">
        <f t="shared" si="62"/>
        <v>402</v>
      </c>
      <c r="B450" s="35" t="s">
        <v>552</v>
      </c>
      <c r="C450" s="13" t="s">
        <v>600</v>
      </c>
      <c r="D450" s="7" t="s">
        <v>11</v>
      </c>
      <c r="E450" s="62">
        <v>0.45</v>
      </c>
      <c r="F450" s="55"/>
      <c r="G450" s="37">
        <f t="shared" si="61"/>
        <v>0</v>
      </c>
    </row>
    <row r="451" spans="1:7" ht="27.6" x14ac:dyDescent="0.3">
      <c r="A451" s="23">
        <f t="shared" si="62"/>
        <v>403</v>
      </c>
      <c r="B451" s="35" t="s">
        <v>552</v>
      </c>
      <c r="C451" s="13" t="s">
        <v>589</v>
      </c>
      <c r="D451" s="7" t="s">
        <v>11</v>
      </c>
      <c r="E451" s="62">
        <v>4.05</v>
      </c>
      <c r="F451" s="55"/>
      <c r="G451" s="37">
        <f t="shared" si="61"/>
        <v>0</v>
      </c>
    </row>
    <row r="452" spans="1:7" x14ac:dyDescent="0.3">
      <c r="A452" s="23">
        <f t="shared" si="62"/>
        <v>404</v>
      </c>
      <c r="B452" s="35" t="s">
        <v>552</v>
      </c>
      <c r="C452" s="13" t="s">
        <v>590</v>
      </c>
      <c r="D452" s="7" t="s">
        <v>113</v>
      </c>
      <c r="E452" s="62">
        <v>1</v>
      </c>
      <c r="F452" s="55"/>
      <c r="G452" s="37">
        <f t="shared" si="61"/>
        <v>0</v>
      </c>
    </row>
    <row r="453" spans="1:7" ht="28.2" thickBot="1" x14ac:dyDescent="0.35">
      <c r="A453" s="23">
        <f t="shared" si="62"/>
        <v>405</v>
      </c>
      <c r="B453" s="35" t="s">
        <v>552</v>
      </c>
      <c r="C453" s="17" t="s">
        <v>203</v>
      </c>
      <c r="D453" s="8" t="s">
        <v>113</v>
      </c>
      <c r="E453" s="63">
        <v>1</v>
      </c>
      <c r="F453" s="57"/>
      <c r="G453" s="37">
        <f t="shared" si="61"/>
        <v>0</v>
      </c>
    </row>
    <row r="454" spans="1:7" ht="28.2" thickBot="1" x14ac:dyDescent="0.35">
      <c r="A454" s="18"/>
      <c r="B454" s="19"/>
      <c r="C454" s="16" t="s">
        <v>273</v>
      </c>
      <c r="D454" s="6"/>
      <c r="E454" s="60"/>
      <c r="F454" s="54"/>
      <c r="G454" s="31">
        <f>SUM(G455:G464)</f>
        <v>0</v>
      </c>
    </row>
    <row r="455" spans="1:7" ht="27.6" x14ac:dyDescent="0.3">
      <c r="A455" s="35">
        <f>A453+1</f>
        <v>406</v>
      </c>
      <c r="B455" s="35" t="s">
        <v>552</v>
      </c>
      <c r="C455" s="12" t="s">
        <v>591</v>
      </c>
      <c r="D455" s="10" t="s">
        <v>11</v>
      </c>
      <c r="E455" s="61">
        <v>4.5</v>
      </c>
      <c r="F455" s="56"/>
      <c r="G455" s="37">
        <f t="shared" ref="G455:G464" si="63">ROUND(E455*F455,2)</f>
        <v>0</v>
      </c>
    </row>
    <row r="456" spans="1:7" x14ac:dyDescent="0.3">
      <c r="A456" s="23">
        <f t="shared" ref="A456:A464" si="64">A455+1</f>
        <v>407</v>
      </c>
      <c r="B456" s="35" t="s">
        <v>552</v>
      </c>
      <c r="C456" s="13" t="s">
        <v>196</v>
      </c>
      <c r="D456" s="7" t="s">
        <v>20</v>
      </c>
      <c r="E456" s="62">
        <v>1</v>
      </c>
      <c r="F456" s="55"/>
      <c r="G456" s="37">
        <f t="shared" si="63"/>
        <v>0</v>
      </c>
    </row>
    <row r="457" spans="1:7" x14ac:dyDescent="0.3">
      <c r="A457" s="23">
        <f t="shared" si="64"/>
        <v>408</v>
      </c>
      <c r="B457" s="35" t="s">
        <v>552</v>
      </c>
      <c r="C457" s="13" t="s">
        <v>197</v>
      </c>
      <c r="D457" s="7" t="s">
        <v>11</v>
      </c>
      <c r="E457" s="62">
        <v>4.05</v>
      </c>
      <c r="F457" s="55"/>
      <c r="G457" s="37">
        <f t="shared" si="63"/>
        <v>0</v>
      </c>
    </row>
    <row r="458" spans="1:7" ht="41.4" x14ac:dyDescent="0.3">
      <c r="A458" s="23">
        <f t="shared" si="64"/>
        <v>409</v>
      </c>
      <c r="B458" s="35" t="s">
        <v>552</v>
      </c>
      <c r="C458" s="13" t="s">
        <v>198</v>
      </c>
      <c r="D458" s="7" t="s">
        <v>12</v>
      </c>
      <c r="E458" s="62">
        <v>2.25</v>
      </c>
      <c r="F458" s="55"/>
      <c r="G458" s="37">
        <f t="shared" si="63"/>
        <v>0</v>
      </c>
    </row>
    <row r="459" spans="1:7" ht="41.4" x14ac:dyDescent="0.3">
      <c r="A459" s="23">
        <f t="shared" si="64"/>
        <v>410</v>
      </c>
      <c r="B459" s="35" t="s">
        <v>552</v>
      </c>
      <c r="C459" s="13" t="s">
        <v>199</v>
      </c>
      <c r="D459" s="7" t="s">
        <v>12</v>
      </c>
      <c r="E459" s="62">
        <v>2.25</v>
      </c>
      <c r="F459" s="55"/>
      <c r="G459" s="37">
        <f t="shared" si="63"/>
        <v>0</v>
      </c>
    </row>
    <row r="460" spans="1:7" ht="27.6" x14ac:dyDescent="0.3">
      <c r="A460" s="23">
        <f t="shared" si="64"/>
        <v>411</v>
      </c>
      <c r="B460" s="35" t="s">
        <v>552</v>
      </c>
      <c r="C460" s="13" t="s">
        <v>600</v>
      </c>
      <c r="D460" s="7" t="s">
        <v>11</v>
      </c>
      <c r="E460" s="62">
        <v>0.45</v>
      </c>
      <c r="F460" s="55"/>
      <c r="G460" s="37">
        <f t="shared" si="63"/>
        <v>0</v>
      </c>
    </row>
    <row r="461" spans="1:7" ht="27.6" x14ac:dyDescent="0.3">
      <c r="A461" s="23">
        <f t="shared" si="64"/>
        <v>412</v>
      </c>
      <c r="B461" s="35" t="s">
        <v>552</v>
      </c>
      <c r="C461" s="13" t="s">
        <v>201</v>
      </c>
      <c r="D461" s="7" t="s">
        <v>11</v>
      </c>
      <c r="E461" s="62">
        <v>4.05</v>
      </c>
      <c r="F461" s="55"/>
      <c r="G461" s="37">
        <f t="shared" si="63"/>
        <v>0</v>
      </c>
    </row>
    <row r="462" spans="1:7" ht="41.4" x14ac:dyDescent="0.3">
      <c r="A462" s="23">
        <f t="shared" si="64"/>
        <v>413</v>
      </c>
      <c r="B462" s="35" t="s">
        <v>552</v>
      </c>
      <c r="C462" s="13" t="s">
        <v>202</v>
      </c>
      <c r="D462" s="7" t="s">
        <v>11</v>
      </c>
      <c r="E462" s="62">
        <v>4.05</v>
      </c>
      <c r="F462" s="55"/>
      <c r="G462" s="37">
        <f t="shared" si="63"/>
        <v>0</v>
      </c>
    </row>
    <row r="463" spans="1:7" x14ac:dyDescent="0.3">
      <c r="A463" s="23">
        <f t="shared" si="64"/>
        <v>414</v>
      </c>
      <c r="B463" s="35" t="s">
        <v>552</v>
      </c>
      <c r="C463" s="13" t="s">
        <v>590</v>
      </c>
      <c r="D463" s="7" t="s">
        <v>113</v>
      </c>
      <c r="E463" s="62">
        <v>1</v>
      </c>
      <c r="F463" s="55"/>
      <c r="G463" s="37">
        <f t="shared" si="63"/>
        <v>0</v>
      </c>
    </row>
    <row r="464" spans="1:7" ht="28.2" thickBot="1" x14ac:dyDescent="0.35">
      <c r="A464" s="23">
        <f t="shared" si="64"/>
        <v>415</v>
      </c>
      <c r="B464" s="35" t="s">
        <v>552</v>
      </c>
      <c r="C464" s="17" t="s">
        <v>203</v>
      </c>
      <c r="D464" s="8" t="s">
        <v>113</v>
      </c>
      <c r="E464" s="63">
        <v>1</v>
      </c>
      <c r="F464" s="57"/>
      <c r="G464" s="37">
        <f t="shared" si="63"/>
        <v>0</v>
      </c>
    </row>
    <row r="465" spans="1:7" ht="28.2" thickBot="1" x14ac:dyDescent="0.35">
      <c r="A465" s="18"/>
      <c r="B465" s="19"/>
      <c r="C465" s="16" t="s">
        <v>274</v>
      </c>
      <c r="D465" s="6"/>
      <c r="E465" s="60"/>
      <c r="F465" s="54"/>
      <c r="G465" s="31">
        <f>SUM(G466:G475)</f>
        <v>0</v>
      </c>
    </row>
    <row r="466" spans="1:7" ht="27.6" x14ac:dyDescent="0.3">
      <c r="A466" s="35">
        <f>A464+1</f>
        <v>416</v>
      </c>
      <c r="B466" s="35" t="s">
        <v>552</v>
      </c>
      <c r="C466" s="12" t="s">
        <v>591</v>
      </c>
      <c r="D466" s="10" t="s">
        <v>11</v>
      </c>
      <c r="E466" s="61">
        <v>4.5</v>
      </c>
      <c r="F466" s="56"/>
      <c r="G466" s="37">
        <f t="shared" ref="G466:G475" si="65">ROUND(E466*F466,2)</f>
        <v>0</v>
      </c>
    </row>
    <row r="467" spans="1:7" x14ac:dyDescent="0.3">
      <c r="A467" s="23">
        <f t="shared" ref="A467:A475" si="66">A466+1</f>
        <v>417</v>
      </c>
      <c r="B467" s="35" t="s">
        <v>552</v>
      </c>
      <c r="C467" s="13" t="s">
        <v>196</v>
      </c>
      <c r="D467" s="7" t="s">
        <v>20</v>
      </c>
      <c r="E467" s="62">
        <v>1</v>
      </c>
      <c r="F467" s="55"/>
      <c r="G467" s="37">
        <f t="shared" si="65"/>
        <v>0</v>
      </c>
    </row>
    <row r="468" spans="1:7" x14ac:dyDescent="0.3">
      <c r="A468" s="23">
        <f t="shared" si="66"/>
        <v>418</v>
      </c>
      <c r="B468" s="35" t="s">
        <v>552</v>
      </c>
      <c r="C468" s="13" t="s">
        <v>197</v>
      </c>
      <c r="D468" s="7" t="s">
        <v>11</v>
      </c>
      <c r="E468" s="62">
        <v>4.05</v>
      </c>
      <c r="F468" s="55"/>
      <c r="G468" s="37">
        <f t="shared" si="65"/>
        <v>0</v>
      </c>
    </row>
    <row r="469" spans="1:7" ht="41.4" x14ac:dyDescent="0.3">
      <c r="A469" s="23">
        <f t="shared" si="66"/>
        <v>419</v>
      </c>
      <c r="B469" s="35" t="s">
        <v>552</v>
      </c>
      <c r="C469" s="13" t="s">
        <v>198</v>
      </c>
      <c r="D469" s="7" t="s">
        <v>12</v>
      </c>
      <c r="E469" s="62">
        <v>2.25</v>
      </c>
      <c r="F469" s="55"/>
      <c r="G469" s="37">
        <f t="shared" si="65"/>
        <v>0</v>
      </c>
    </row>
    <row r="470" spans="1:7" ht="41.4" x14ac:dyDescent="0.3">
      <c r="A470" s="23">
        <f t="shared" si="66"/>
        <v>420</v>
      </c>
      <c r="B470" s="35" t="s">
        <v>552</v>
      </c>
      <c r="C470" s="13" t="s">
        <v>199</v>
      </c>
      <c r="D470" s="7" t="s">
        <v>12</v>
      </c>
      <c r="E470" s="62">
        <v>2.25</v>
      </c>
      <c r="F470" s="55"/>
      <c r="G470" s="37">
        <f t="shared" si="65"/>
        <v>0</v>
      </c>
    </row>
    <row r="471" spans="1:7" ht="27.6" x14ac:dyDescent="0.3">
      <c r="A471" s="23">
        <f t="shared" si="66"/>
        <v>421</v>
      </c>
      <c r="B471" s="35" t="s">
        <v>552</v>
      </c>
      <c r="C471" s="13" t="s">
        <v>600</v>
      </c>
      <c r="D471" s="7" t="s">
        <v>11</v>
      </c>
      <c r="E471" s="62">
        <v>0.45</v>
      </c>
      <c r="F471" s="55"/>
      <c r="G471" s="37">
        <f t="shared" si="65"/>
        <v>0</v>
      </c>
    </row>
    <row r="472" spans="1:7" ht="27.6" x14ac:dyDescent="0.3">
      <c r="A472" s="23">
        <f t="shared" si="66"/>
        <v>422</v>
      </c>
      <c r="B472" s="35" t="s">
        <v>552</v>
      </c>
      <c r="C472" s="13" t="s">
        <v>201</v>
      </c>
      <c r="D472" s="7" t="s">
        <v>11</v>
      </c>
      <c r="E472" s="62">
        <v>4.05</v>
      </c>
      <c r="F472" s="55"/>
      <c r="G472" s="37">
        <f t="shared" si="65"/>
        <v>0</v>
      </c>
    </row>
    <row r="473" spans="1:7" ht="41.4" x14ac:dyDescent="0.3">
      <c r="A473" s="23">
        <f t="shared" si="66"/>
        <v>423</v>
      </c>
      <c r="B473" s="35" t="s">
        <v>552</v>
      </c>
      <c r="C473" s="13" t="s">
        <v>202</v>
      </c>
      <c r="D473" s="7" t="s">
        <v>11</v>
      </c>
      <c r="E473" s="62">
        <v>4.05</v>
      </c>
      <c r="F473" s="55"/>
      <c r="G473" s="37">
        <f t="shared" si="65"/>
        <v>0</v>
      </c>
    </row>
    <row r="474" spans="1:7" x14ac:dyDescent="0.3">
      <c r="A474" s="23">
        <f t="shared" si="66"/>
        <v>424</v>
      </c>
      <c r="B474" s="35" t="s">
        <v>552</v>
      </c>
      <c r="C474" s="13" t="s">
        <v>590</v>
      </c>
      <c r="D474" s="7" t="s">
        <v>113</v>
      </c>
      <c r="E474" s="62">
        <v>1</v>
      </c>
      <c r="F474" s="55"/>
      <c r="G474" s="37">
        <f t="shared" si="65"/>
        <v>0</v>
      </c>
    </row>
    <row r="475" spans="1:7" ht="28.2" thickBot="1" x14ac:dyDescent="0.35">
      <c r="A475" s="23">
        <f t="shared" si="66"/>
        <v>425</v>
      </c>
      <c r="B475" s="35" t="s">
        <v>552</v>
      </c>
      <c r="C475" s="17" t="s">
        <v>203</v>
      </c>
      <c r="D475" s="8" t="s">
        <v>113</v>
      </c>
      <c r="E475" s="63">
        <v>1</v>
      </c>
      <c r="F475" s="57"/>
      <c r="G475" s="37">
        <f t="shared" si="65"/>
        <v>0</v>
      </c>
    </row>
    <row r="476" spans="1:7" ht="14.4" thickBot="1" x14ac:dyDescent="0.35">
      <c r="A476" s="18"/>
      <c r="B476" s="19"/>
      <c r="C476" s="16" t="s">
        <v>207</v>
      </c>
      <c r="D476" s="6"/>
      <c r="E476" s="60"/>
      <c r="F476" s="54"/>
      <c r="G476" s="31">
        <f>SUM(G477:G479)</f>
        <v>0</v>
      </c>
    </row>
    <row r="477" spans="1:7" ht="27.6" x14ac:dyDescent="0.3">
      <c r="A477" s="35">
        <f>A475+1</f>
        <v>426</v>
      </c>
      <c r="B477" s="35" t="s">
        <v>552</v>
      </c>
      <c r="C477" s="12" t="s">
        <v>208</v>
      </c>
      <c r="D477" s="10" t="s">
        <v>113</v>
      </c>
      <c r="E477" s="61">
        <v>5</v>
      </c>
      <c r="F477" s="56"/>
      <c r="G477" s="37">
        <f t="shared" ref="G477:G479" si="67">ROUND(E477*F477,2)</f>
        <v>0</v>
      </c>
    </row>
    <row r="478" spans="1:7" ht="27.6" x14ac:dyDescent="0.3">
      <c r="A478" s="23">
        <f t="shared" ref="A478:A479" si="68">A477+1</f>
        <v>427</v>
      </c>
      <c r="B478" s="35" t="s">
        <v>552</v>
      </c>
      <c r="C478" s="13" t="s">
        <v>201</v>
      </c>
      <c r="D478" s="7" t="s">
        <v>11</v>
      </c>
      <c r="E478" s="62">
        <v>0.84</v>
      </c>
      <c r="F478" s="55"/>
      <c r="G478" s="37">
        <f t="shared" si="67"/>
        <v>0</v>
      </c>
    </row>
    <row r="479" spans="1:7" ht="42" thickBot="1" x14ac:dyDescent="0.35">
      <c r="A479" s="23">
        <f t="shared" si="68"/>
        <v>428</v>
      </c>
      <c r="B479" s="35" t="s">
        <v>552</v>
      </c>
      <c r="C479" s="17" t="s">
        <v>202</v>
      </c>
      <c r="D479" s="8" t="s">
        <v>11</v>
      </c>
      <c r="E479" s="63">
        <v>0.84</v>
      </c>
      <c r="F479" s="57"/>
      <c r="G479" s="37">
        <f t="shared" si="67"/>
        <v>0</v>
      </c>
    </row>
    <row r="480" spans="1:7" ht="28.2" thickBot="1" x14ac:dyDescent="0.35">
      <c r="A480" s="18"/>
      <c r="B480" s="19"/>
      <c r="C480" s="16" t="s">
        <v>209</v>
      </c>
      <c r="D480" s="6"/>
      <c r="E480" s="60"/>
      <c r="F480" s="54"/>
      <c r="G480" s="31">
        <f>SUM(G481:G485)</f>
        <v>0</v>
      </c>
    </row>
    <row r="481" spans="1:7" ht="41.4" x14ac:dyDescent="0.3">
      <c r="A481" s="35">
        <f>A479+1</f>
        <v>429</v>
      </c>
      <c r="B481" s="35" t="s">
        <v>552</v>
      </c>
      <c r="C481" s="12" t="s">
        <v>210</v>
      </c>
      <c r="D481" s="10" t="s">
        <v>211</v>
      </c>
      <c r="E481" s="61">
        <v>9.9</v>
      </c>
      <c r="F481" s="56"/>
      <c r="G481" s="37">
        <f t="shared" ref="G481:G485" si="69">ROUND(E481*F481,2)</f>
        <v>0</v>
      </c>
    </row>
    <row r="482" spans="1:7" ht="27.6" x14ac:dyDescent="0.3">
      <c r="A482" s="23">
        <f t="shared" ref="A482:A485" si="70">A481+1</f>
        <v>430</v>
      </c>
      <c r="B482" s="35" t="s">
        <v>552</v>
      </c>
      <c r="C482" s="13" t="s">
        <v>212</v>
      </c>
      <c r="D482" s="7" t="s">
        <v>117</v>
      </c>
      <c r="E482" s="62">
        <v>1</v>
      </c>
      <c r="F482" s="55"/>
      <c r="G482" s="37">
        <f t="shared" si="69"/>
        <v>0</v>
      </c>
    </row>
    <row r="483" spans="1:7" ht="27.6" x14ac:dyDescent="0.3">
      <c r="A483" s="23">
        <f t="shared" si="70"/>
        <v>431</v>
      </c>
      <c r="B483" s="35" t="s">
        <v>552</v>
      </c>
      <c r="C483" s="13" t="s">
        <v>213</v>
      </c>
      <c r="D483" s="7" t="s">
        <v>113</v>
      </c>
      <c r="E483" s="62">
        <v>1</v>
      </c>
      <c r="F483" s="55"/>
      <c r="G483" s="37">
        <f t="shared" si="69"/>
        <v>0</v>
      </c>
    </row>
    <row r="484" spans="1:7" ht="41.4" x14ac:dyDescent="0.3">
      <c r="A484" s="23">
        <f t="shared" si="70"/>
        <v>432</v>
      </c>
      <c r="B484" s="35" t="s">
        <v>552</v>
      </c>
      <c r="C484" s="13" t="s">
        <v>214</v>
      </c>
      <c r="D484" s="7" t="s">
        <v>113</v>
      </c>
      <c r="E484" s="62">
        <v>1</v>
      </c>
      <c r="F484" s="55"/>
      <c r="G484" s="37">
        <f t="shared" si="69"/>
        <v>0</v>
      </c>
    </row>
    <row r="485" spans="1:7" ht="14.4" thickBot="1" x14ac:dyDescent="0.35">
      <c r="A485" s="23">
        <f t="shared" si="70"/>
        <v>433</v>
      </c>
      <c r="B485" s="35" t="s">
        <v>552</v>
      </c>
      <c r="C485" s="17" t="s">
        <v>215</v>
      </c>
      <c r="D485" s="8" t="s">
        <v>113</v>
      </c>
      <c r="E485" s="63">
        <v>3</v>
      </c>
      <c r="F485" s="57"/>
      <c r="G485" s="37">
        <f t="shared" si="69"/>
        <v>0</v>
      </c>
    </row>
    <row r="486" spans="1:7" ht="28.2" thickBot="1" x14ac:dyDescent="0.35">
      <c r="A486" s="29"/>
      <c r="B486" s="30"/>
      <c r="C486" s="16" t="s">
        <v>275</v>
      </c>
      <c r="D486" s="9"/>
      <c r="E486" s="64"/>
      <c r="F486" s="76"/>
      <c r="G486" s="31">
        <f>SUM(G487:G491)</f>
        <v>0</v>
      </c>
    </row>
    <row r="487" spans="1:7" ht="41.4" x14ac:dyDescent="0.3">
      <c r="A487" s="35">
        <f>A485+1</f>
        <v>434</v>
      </c>
      <c r="B487" s="35" t="s">
        <v>552</v>
      </c>
      <c r="C487" s="12" t="s">
        <v>210</v>
      </c>
      <c r="D487" s="10" t="s">
        <v>211</v>
      </c>
      <c r="E487" s="61">
        <v>9.5</v>
      </c>
      <c r="F487" s="56"/>
      <c r="G487" s="37">
        <f t="shared" ref="G487:G491" si="71">ROUND(E487*F487,2)</f>
        <v>0</v>
      </c>
    </row>
    <row r="488" spans="1:7" ht="27.6" x14ac:dyDescent="0.3">
      <c r="A488" s="23">
        <f t="shared" ref="A488:A491" si="72">A487+1</f>
        <v>435</v>
      </c>
      <c r="B488" s="35" t="s">
        <v>552</v>
      </c>
      <c r="C488" s="13" t="s">
        <v>212</v>
      </c>
      <c r="D488" s="7" t="s">
        <v>117</v>
      </c>
      <c r="E488" s="62">
        <v>1</v>
      </c>
      <c r="F488" s="55"/>
      <c r="G488" s="37">
        <f t="shared" si="71"/>
        <v>0</v>
      </c>
    </row>
    <row r="489" spans="1:7" ht="27.6" x14ac:dyDescent="0.3">
      <c r="A489" s="23">
        <f t="shared" si="72"/>
        <v>436</v>
      </c>
      <c r="B489" s="35" t="s">
        <v>552</v>
      </c>
      <c r="C489" s="13" t="s">
        <v>275</v>
      </c>
      <c r="D489" s="7" t="s">
        <v>113</v>
      </c>
      <c r="E489" s="62">
        <v>1</v>
      </c>
      <c r="F489" s="55"/>
      <c r="G489" s="37">
        <f t="shared" si="71"/>
        <v>0</v>
      </c>
    </row>
    <row r="490" spans="1:7" ht="41.4" x14ac:dyDescent="0.3">
      <c r="A490" s="23">
        <f t="shared" si="72"/>
        <v>437</v>
      </c>
      <c r="B490" s="35" t="s">
        <v>552</v>
      </c>
      <c r="C490" s="13" t="s">
        <v>214</v>
      </c>
      <c r="D490" s="7" t="s">
        <v>113</v>
      </c>
      <c r="E490" s="62">
        <v>1</v>
      </c>
      <c r="F490" s="55"/>
      <c r="G490" s="37">
        <f t="shared" si="71"/>
        <v>0</v>
      </c>
    </row>
    <row r="491" spans="1:7" ht="14.4" thickBot="1" x14ac:dyDescent="0.35">
      <c r="A491" s="23">
        <f t="shared" si="72"/>
        <v>438</v>
      </c>
      <c r="B491" s="35" t="s">
        <v>552</v>
      </c>
      <c r="C491" s="17" t="s">
        <v>215</v>
      </c>
      <c r="D491" s="8" t="s">
        <v>113</v>
      </c>
      <c r="E491" s="63">
        <v>3</v>
      </c>
      <c r="F491" s="57"/>
      <c r="G491" s="37">
        <f t="shared" si="71"/>
        <v>0</v>
      </c>
    </row>
    <row r="492" spans="1:7" ht="28.2" thickBot="1" x14ac:dyDescent="0.35">
      <c r="A492" s="18"/>
      <c r="B492" s="19"/>
      <c r="C492" s="16" t="s">
        <v>216</v>
      </c>
      <c r="D492" s="6"/>
      <c r="E492" s="60"/>
      <c r="F492" s="54"/>
      <c r="G492" s="31">
        <f>SUM(G493:G497)</f>
        <v>0</v>
      </c>
    </row>
    <row r="493" spans="1:7" ht="41.4" x14ac:dyDescent="0.3">
      <c r="A493" s="35">
        <f>A491+1</f>
        <v>439</v>
      </c>
      <c r="B493" s="35" t="s">
        <v>552</v>
      </c>
      <c r="C493" s="12" t="s">
        <v>210</v>
      </c>
      <c r="D493" s="10" t="s">
        <v>211</v>
      </c>
      <c r="E493" s="61">
        <v>10</v>
      </c>
      <c r="F493" s="56"/>
      <c r="G493" s="37">
        <f t="shared" ref="G493:G497" si="73">ROUND(E493*F493,2)</f>
        <v>0</v>
      </c>
    </row>
    <row r="494" spans="1:7" ht="27.6" x14ac:dyDescent="0.3">
      <c r="A494" s="23">
        <f t="shared" ref="A494:A497" si="74">A493+1</f>
        <v>440</v>
      </c>
      <c r="B494" s="35" t="s">
        <v>552</v>
      </c>
      <c r="C494" s="13" t="s">
        <v>212</v>
      </c>
      <c r="D494" s="7" t="s">
        <v>117</v>
      </c>
      <c r="E494" s="62">
        <v>1</v>
      </c>
      <c r="F494" s="55"/>
      <c r="G494" s="37">
        <f t="shared" si="73"/>
        <v>0</v>
      </c>
    </row>
    <row r="495" spans="1:7" ht="27.6" x14ac:dyDescent="0.3">
      <c r="A495" s="23">
        <f t="shared" si="74"/>
        <v>441</v>
      </c>
      <c r="B495" s="35" t="s">
        <v>552</v>
      </c>
      <c r="C495" s="13" t="s">
        <v>216</v>
      </c>
      <c r="D495" s="7" t="s">
        <v>113</v>
      </c>
      <c r="E495" s="62">
        <v>1</v>
      </c>
      <c r="F495" s="55"/>
      <c r="G495" s="37">
        <f t="shared" si="73"/>
        <v>0</v>
      </c>
    </row>
    <row r="496" spans="1:7" ht="41.4" x14ac:dyDescent="0.3">
      <c r="A496" s="23">
        <f t="shared" si="74"/>
        <v>442</v>
      </c>
      <c r="B496" s="35" t="s">
        <v>552</v>
      </c>
      <c r="C496" s="13" t="s">
        <v>214</v>
      </c>
      <c r="D496" s="7" t="s">
        <v>113</v>
      </c>
      <c r="E496" s="62">
        <v>1</v>
      </c>
      <c r="F496" s="55"/>
      <c r="G496" s="37">
        <f t="shared" si="73"/>
        <v>0</v>
      </c>
    </row>
    <row r="497" spans="1:7" ht="14.4" thickBot="1" x14ac:dyDescent="0.35">
      <c r="A497" s="23">
        <f t="shared" si="74"/>
        <v>443</v>
      </c>
      <c r="B497" s="35" t="s">
        <v>552</v>
      </c>
      <c r="C497" s="17" t="s">
        <v>215</v>
      </c>
      <c r="D497" s="8" t="s">
        <v>113</v>
      </c>
      <c r="E497" s="63">
        <v>3</v>
      </c>
      <c r="F497" s="57"/>
      <c r="G497" s="37">
        <f t="shared" si="73"/>
        <v>0</v>
      </c>
    </row>
    <row r="498" spans="1:7" ht="28.2" thickBot="1" x14ac:dyDescent="0.35">
      <c r="A498" s="29"/>
      <c r="B498" s="30"/>
      <c r="C498" s="16" t="s">
        <v>217</v>
      </c>
      <c r="D498" s="9"/>
      <c r="E498" s="64"/>
      <c r="F498" s="76"/>
      <c r="G498" s="31">
        <f>SUM(G499:G503)</f>
        <v>0</v>
      </c>
    </row>
    <row r="499" spans="1:7" ht="41.4" x14ac:dyDescent="0.3">
      <c r="A499" s="35">
        <f>A497+1</f>
        <v>444</v>
      </c>
      <c r="B499" s="35" t="s">
        <v>552</v>
      </c>
      <c r="C499" s="12" t="s">
        <v>210</v>
      </c>
      <c r="D499" s="10" t="s">
        <v>211</v>
      </c>
      <c r="E499" s="61">
        <v>27</v>
      </c>
      <c r="F499" s="56"/>
      <c r="G499" s="37">
        <f t="shared" ref="G499:G503" si="75">ROUND(E499*F499,2)</f>
        <v>0</v>
      </c>
    </row>
    <row r="500" spans="1:7" ht="27.6" x14ac:dyDescent="0.3">
      <c r="A500" s="23">
        <f t="shared" ref="A500:A503" si="76">A499+1</f>
        <v>445</v>
      </c>
      <c r="B500" s="35" t="s">
        <v>552</v>
      </c>
      <c r="C500" s="13" t="s">
        <v>212</v>
      </c>
      <c r="D500" s="7" t="s">
        <v>117</v>
      </c>
      <c r="E500" s="62">
        <v>2</v>
      </c>
      <c r="F500" s="55"/>
      <c r="G500" s="37">
        <f t="shared" si="75"/>
        <v>0</v>
      </c>
    </row>
    <row r="501" spans="1:7" ht="27.6" x14ac:dyDescent="0.3">
      <c r="A501" s="23">
        <f t="shared" si="76"/>
        <v>446</v>
      </c>
      <c r="B501" s="35" t="s">
        <v>552</v>
      </c>
      <c r="C501" s="13" t="s">
        <v>217</v>
      </c>
      <c r="D501" s="7" t="s">
        <v>113</v>
      </c>
      <c r="E501" s="62">
        <v>2</v>
      </c>
      <c r="F501" s="55"/>
      <c r="G501" s="37">
        <f t="shared" si="75"/>
        <v>0</v>
      </c>
    </row>
    <row r="502" spans="1:7" ht="41.4" x14ac:dyDescent="0.3">
      <c r="A502" s="23">
        <f t="shared" si="76"/>
        <v>447</v>
      </c>
      <c r="B502" s="35" t="s">
        <v>552</v>
      </c>
      <c r="C502" s="13" t="s">
        <v>214</v>
      </c>
      <c r="D502" s="7" t="s">
        <v>113</v>
      </c>
      <c r="E502" s="62">
        <v>2</v>
      </c>
      <c r="F502" s="55"/>
      <c r="G502" s="37">
        <f t="shared" si="75"/>
        <v>0</v>
      </c>
    </row>
    <row r="503" spans="1:7" ht="14.4" thickBot="1" x14ac:dyDescent="0.35">
      <c r="A503" s="23">
        <f t="shared" si="76"/>
        <v>448</v>
      </c>
      <c r="B503" s="35" t="s">
        <v>552</v>
      </c>
      <c r="C503" s="17" t="s">
        <v>215</v>
      </c>
      <c r="D503" s="8" t="s">
        <v>113</v>
      </c>
      <c r="E503" s="63">
        <v>6</v>
      </c>
      <c r="F503" s="57"/>
      <c r="G503" s="37">
        <f t="shared" si="75"/>
        <v>0</v>
      </c>
    </row>
    <row r="504" spans="1:7" ht="28.2" thickBot="1" x14ac:dyDescent="0.35">
      <c r="A504" s="18"/>
      <c r="B504" s="19"/>
      <c r="C504" s="16" t="s">
        <v>218</v>
      </c>
      <c r="D504" s="6"/>
      <c r="E504" s="60"/>
      <c r="F504" s="54"/>
      <c r="G504" s="31">
        <f>SUM(G505:G508)</f>
        <v>0</v>
      </c>
    </row>
    <row r="505" spans="1:7" ht="27.6" x14ac:dyDescent="0.3">
      <c r="A505" s="35">
        <f>A503+1</f>
        <v>449</v>
      </c>
      <c r="B505" s="35" t="s">
        <v>552</v>
      </c>
      <c r="C505" s="12" t="s">
        <v>219</v>
      </c>
      <c r="D505" s="10" t="s">
        <v>20</v>
      </c>
      <c r="E505" s="61">
        <v>2.8</v>
      </c>
      <c r="F505" s="56"/>
      <c r="G505" s="37">
        <f t="shared" ref="G505:G508" si="77">ROUND(E505*F505,2)</f>
        <v>0</v>
      </c>
    </row>
    <row r="506" spans="1:7" ht="27.6" x14ac:dyDescent="0.3">
      <c r="A506" s="23">
        <f t="shared" ref="A506:A508" si="78">A505+1</f>
        <v>450</v>
      </c>
      <c r="B506" s="35" t="s">
        <v>552</v>
      </c>
      <c r="C506" s="13" t="s">
        <v>220</v>
      </c>
      <c r="D506" s="7" t="s">
        <v>117</v>
      </c>
      <c r="E506" s="62">
        <v>2</v>
      </c>
      <c r="F506" s="55"/>
      <c r="G506" s="37">
        <f t="shared" si="77"/>
        <v>0</v>
      </c>
    </row>
    <row r="507" spans="1:7" ht="27.6" x14ac:dyDescent="0.3">
      <c r="A507" s="23">
        <f t="shared" si="78"/>
        <v>451</v>
      </c>
      <c r="B507" s="35" t="s">
        <v>552</v>
      </c>
      <c r="C507" s="13" t="s">
        <v>221</v>
      </c>
      <c r="D507" s="7" t="s">
        <v>113</v>
      </c>
      <c r="E507" s="62">
        <v>1</v>
      </c>
      <c r="F507" s="55"/>
      <c r="G507" s="37">
        <f t="shared" si="77"/>
        <v>0</v>
      </c>
    </row>
    <row r="508" spans="1:7" ht="14.4" thickBot="1" x14ac:dyDescent="0.35">
      <c r="A508" s="23">
        <f t="shared" si="78"/>
        <v>452</v>
      </c>
      <c r="B508" s="35" t="s">
        <v>552</v>
      </c>
      <c r="C508" s="17" t="s">
        <v>222</v>
      </c>
      <c r="D508" s="8" t="s">
        <v>113</v>
      </c>
      <c r="E508" s="63">
        <v>3</v>
      </c>
      <c r="F508" s="57"/>
      <c r="G508" s="37">
        <f t="shared" si="77"/>
        <v>0</v>
      </c>
    </row>
    <row r="509" spans="1:7" ht="28.2" thickBot="1" x14ac:dyDescent="0.35">
      <c r="A509" s="29"/>
      <c r="B509" s="30"/>
      <c r="C509" s="16" t="s">
        <v>276</v>
      </c>
      <c r="D509" s="9"/>
      <c r="E509" s="64"/>
      <c r="F509" s="76"/>
      <c r="G509" s="31">
        <f>SUM(G510:G513)</f>
        <v>0</v>
      </c>
    </row>
    <row r="510" spans="1:7" ht="27.6" x14ac:dyDescent="0.3">
      <c r="A510" s="35">
        <f>A508+1</f>
        <v>453</v>
      </c>
      <c r="B510" s="35" t="s">
        <v>552</v>
      </c>
      <c r="C510" s="12" t="s">
        <v>219</v>
      </c>
      <c r="D510" s="10" t="s">
        <v>20</v>
      </c>
      <c r="E510" s="61">
        <v>2.8</v>
      </c>
      <c r="F510" s="56"/>
      <c r="G510" s="37">
        <f t="shared" ref="G510:G513" si="79">ROUND(E510*F510,2)</f>
        <v>0</v>
      </c>
    </row>
    <row r="511" spans="1:7" ht="27.6" x14ac:dyDescent="0.3">
      <c r="A511" s="23">
        <f t="shared" ref="A511:A513" si="80">A510+1</f>
        <v>454</v>
      </c>
      <c r="B511" s="35" t="s">
        <v>552</v>
      </c>
      <c r="C511" s="13" t="s">
        <v>220</v>
      </c>
      <c r="D511" s="7" t="s">
        <v>117</v>
      </c>
      <c r="E511" s="62">
        <v>2</v>
      </c>
      <c r="F511" s="55"/>
      <c r="G511" s="37">
        <f t="shared" si="79"/>
        <v>0</v>
      </c>
    </row>
    <row r="512" spans="1:7" ht="27.6" x14ac:dyDescent="0.3">
      <c r="A512" s="23">
        <f t="shared" si="80"/>
        <v>455</v>
      </c>
      <c r="B512" s="35" t="s">
        <v>552</v>
      </c>
      <c r="C512" s="13" t="s">
        <v>276</v>
      </c>
      <c r="D512" s="7" t="s">
        <v>113</v>
      </c>
      <c r="E512" s="62">
        <v>1</v>
      </c>
      <c r="F512" s="55"/>
      <c r="G512" s="37">
        <f t="shared" si="79"/>
        <v>0</v>
      </c>
    </row>
    <row r="513" spans="1:7" ht="14.4" thickBot="1" x14ac:dyDescent="0.35">
      <c r="A513" s="23">
        <f t="shared" si="80"/>
        <v>456</v>
      </c>
      <c r="B513" s="35" t="s">
        <v>552</v>
      </c>
      <c r="C513" s="17" t="s">
        <v>222</v>
      </c>
      <c r="D513" s="8" t="s">
        <v>113</v>
      </c>
      <c r="E513" s="63">
        <v>3</v>
      </c>
      <c r="F513" s="57"/>
      <c r="G513" s="37">
        <f t="shared" si="79"/>
        <v>0</v>
      </c>
    </row>
    <row r="514" spans="1:7" ht="28.2" thickBot="1" x14ac:dyDescent="0.35">
      <c r="A514" s="18"/>
      <c r="B514" s="19"/>
      <c r="C514" s="16" t="s">
        <v>223</v>
      </c>
      <c r="D514" s="6"/>
      <c r="E514" s="60"/>
      <c r="F514" s="54"/>
      <c r="G514" s="31">
        <f>SUM(G515:G518)</f>
        <v>0</v>
      </c>
    </row>
    <row r="515" spans="1:7" ht="27.6" x14ac:dyDescent="0.3">
      <c r="A515" s="35">
        <f>A513+1</f>
        <v>457</v>
      </c>
      <c r="B515" s="35" t="s">
        <v>552</v>
      </c>
      <c r="C515" s="12" t="s">
        <v>219</v>
      </c>
      <c r="D515" s="10" t="s">
        <v>20</v>
      </c>
      <c r="E515" s="61">
        <v>2.8</v>
      </c>
      <c r="F515" s="56"/>
      <c r="G515" s="37">
        <f t="shared" ref="G515:G518" si="81">ROUND(E515*F515,2)</f>
        <v>0</v>
      </c>
    </row>
    <row r="516" spans="1:7" ht="27.6" x14ac:dyDescent="0.3">
      <c r="A516" s="23">
        <f t="shared" ref="A516:A518" si="82">A515+1</f>
        <v>458</v>
      </c>
      <c r="B516" s="35" t="s">
        <v>552</v>
      </c>
      <c r="C516" s="13" t="s">
        <v>220</v>
      </c>
      <c r="D516" s="7" t="s">
        <v>117</v>
      </c>
      <c r="E516" s="62">
        <v>2</v>
      </c>
      <c r="F516" s="55"/>
      <c r="G516" s="37">
        <f t="shared" si="81"/>
        <v>0</v>
      </c>
    </row>
    <row r="517" spans="1:7" ht="27.6" x14ac:dyDescent="0.3">
      <c r="A517" s="23">
        <f t="shared" si="82"/>
        <v>459</v>
      </c>
      <c r="B517" s="35" t="s">
        <v>552</v>
      </c>
      <c r="C517" s="13" t="s">
        <v>223</v>
      </c>
      <c r="D517" s="7" t="s">
        <v>113</v>
      </c>
      <c r="E517" s="62">
        <v>1</v>
      </c>
      <c r="F517" s="55"/>
      <c r="G517" s="37">
        <f t="shared" si="81"/>
        <v>0</v>
      </c>
    </row>
    <row r="518" spans="1:7" ht="14.4" thickBot="1" x14ac:dyDescent="0.35">
      <c r="A518" s="23">
        <f t="shared" si="82"/>
        <v>460</v>
      </c>
      <c r="B518" s="35" t="s">
        <v>552</v>
      </c>
      <c r="C518" s="17" t="s">
        <v>222</v>
      </c>
      <c r="D518" s="8" t="s">
        <v>113</v>
      </c>
      <c r="E518" s="63">
        <v>3</v>
      </c>
      <c r="F518" s="57"/>
      <c r="G518" s="37">
        <f t="shared" si="81"/>
        <v>0</v>
      </c>
    </row>
    <row r="519" spans="1:7" ht="28.2" thickBot="1" x14ac:dyDescent="0.35">
      <c r="A519" s="29"/>
      <c r="B519" s="30"/>
      <c r="C519" s="16" t="s">
        <v>224</v>
      </c>
      <c r="D519" s="9"/>
      <c r="E519" s="64"/>
      <c r="F519" s="76"/>
      <c r="G519" s="31">
        <f>SUM(G520:G523)</f>
        <v>0</v>
      </c>
    </row>
    <row r="520" spans="1:7" ht="27.6" x14ac:dyDescent="0.3">
      <c r="A520" s="35">
        <f>A518+1</f>
        <v>461</v>
      </c>
      <c r="B520" s="35" t="s">
        <v>552</v>
      </c>
      <c r="C520" s="12" t="s">
        <v>219</v>
      </c>
      <c r="D520" s="10" t="s">
        <v>20</v>
      </c>
      <c r="E520" s="61">
        <v>5.6</v>
      </c>
      <c r="F520" s="56"/>
      <c r="G520" s="37">
        <f t="shared" ref="G520:G523" si="83">ROUND(E520*F520,2)</f>
        <v>0</v>
      </c>
    </row>
    <row r="521" spans="1:7" ht="27.6" x14ac:dyDescent="0.3">
      <c r="A521" s="23">
        <f t="shared" ref="A521:A523" si="84">A520+1</f>
        <v>462</v>
      </c>
      <c r="B521" s="35" t="s">
        <v>552</v>
      </c>
      <c r="C521" s="13" t="s">
        <v>220</v>
      </c>
      <c r="D521" s="7" t="s">
        <v>117</v>
      </c>
      <c r="E521" s="62">
        <v>4</v>
      </c>
      <c r="F521" s="55"/>
      <c r="G521" s="37">
        <f t="shared" si="83"/>
        <v>0</v>
      </c>
    </row>
    <row r="522" spans="1:7" ht="27.6" x14ac:dyDescent="0.3">
      <c r="A522" s="23">
        <f t="shared" si="84"/>
        <v>463</v>
      </c>
      <c r="B522" s="35" t="s">
        <v>552</v>
      </c>
      <c r="C522" s="13" t="s">
        <v>224</v>
      </c>
      <c r="D522" s="7" t="s">
        <v>113</v>
      </c>
      <c r="E522" s="62">
        <v>4</v>
      </c>
      <c r="F522" s="55"/>
      <c r="G522" s="37">
        <f t="shared" si="83"/>
        <v>0</v>
      </c>
    </row>
    <row r="523" spans="1:7" ht="14.4" thickBot="1" x14ac:dyDescent="0.35">
      <c r="A523" s="23">
        <f t="shared" si="84"/>
        <v>464</v>
      </c>
      <c r="B523" s="35" t="s">
        <v>552</v>
      </c>
      <c r="C523" s="17" t="s">
        <v>222</v>
      </c>
      <c r="D523" s="8" t="s">
        <v>113</v>
      </c>
      <c r="E523" s="63">
        <v>6</v>
      </c>
      <c r="F523" s="57"/>
      <c r="G523" s="37">
        <f t="shared" si="83"/>
        <v>0</v>
      </c>
    </row>
    <row r="524" spans="1:7" ht="42" thickBot="1" x14ac:dyDescent="0.35">
      <c r="A524" s="29"/>
      <c r="B524" s="30"/>
      <c r="C524" s="16" t="s">
        <v>225</v>
      </c>
      <c r="D524" s="9"/>
      <c r="E524" s="64"/>
      <c r="F524" s="76"/>
      <c r="G524" s="31">
        <f>SUM(G525:G530)</f>
        <v>0</v>
      </c>
    </row>
    <row r="525" spans="1:7" ht="27.6" x14ac:dyDescent="0.3">
      <c r="A525" s="35">
        <f>A523+1</f>
        <v>465</v>
      </c>
      <c r="B525" s="35" t="s">
        <v>552</v>
      </c>
      <c r="C525" s="12" t="s">
        <v>226</v>
      </c>
      <c r="D525" s="10" t="s">
        <v>20</v>
      </c>
      <c r="E525" s="61">
        <v>16.8</v>
      </c>
      <c r="F525" s="56"/>
      <c r="G525" s="37">
        <f t="shared" ref="G525:G530" si="85">ROUND(E525*F525,2)</f>
        <v>0</v>
      </c>
    </row>
    <row r="526" spans="1:7" ht="27.6" x14ac:dyDescent="0.3">
      <c r="A526" s="23">
        <f t="shared" ref="A526:A530" si="86">A525+1</f>
        <v>466</v>
      </c>
      <c r="B526" s="35" t="s">
        <v>552</v>
      </c>
      <c r="C526" s="13" t="s">
        <v>219</v>
      </c>
      <c r="D526" s="7" t="s">
        <v>20</v>
      </c>
      <c r="E526" s="62">
        <v>16.8</v>
      </c>
      <c r="F526" s="55"/>
      <c r="G526" s="37">
        <f t="shared" si="85"/>
        <v>0</v>
      </c>
    </row>
    <row r="527" spans="1:7" ht="27.6" x14ac:dyDescent="0.3">
      <c r="A527" s="23">
        <f t="shared" si="86"/>
        <v>467</v>
      </c>
      <c r="B527" s="35" t="s">
        <v>552</v>
      </c>
      <c r="C527" s="13" t="s">
        <v>220</v>
      </c>
      <c r="D527" s="7" t="s">
        <v>117</v>
      </c>
      <c r="E527" s="62">
        <v>12</v>
      </c>
      <c r="F527" s="55"/>
      <c r="G527" s="37">
        <f t="shared" si="85"/>
        <v>0</v>
      </c>
    </row>
    <row r="528" spans="1:7" ht="41.4" x14ac:dyDescent="0.3">
      <c r="A528" s="23">
        <f t="shared" si="86"/>
        <v>468</v>
      </c>
      <c r="B528" s="35" t="s">
        <v>552</v>
      </c>
      <c r="C528" s="13" t="s">
        <v>227</v>
      </c>
      <c r="D528" s="7" t="s">
        <v>113</v>
      </c>
      <c r="E528" s="62">
        <v>6</v>
      </c>
      <c r="F528" s="55"/>
      <c r="G528" s="37">
        <f t="shared" si="85"/>
        <v>0</v>
      </c>
    </row>
    <row r="529" spans="1:7" x14ac:dyDescent="0.3">
      <c r="A529" s="23">
        <f t="shared" si="86"/>
        <v>469</v>
      </c>
      <c r="B529" s="35" t="s">
        <v>552</v>
      </c>
      <c r="C529" s="13" t="s">
        <v>228</v>
      </c>
      <c r="D529" s="7" t="s">
        <v>113</v>
      </c>
      <c r="E529" s="62">
        <v>18</v>
      </c>
      <c r="F529" s="55"/>
      <c r="G529" s="37">
        <f t="shared" si="85"/>
        <v>0</v>
      </c>
    </row>
    <row r="530" spans="1:7" ht="14.4" thickBot="1" x14ac:dyDescent="0.35">
      <c r="A530" s="23">
        <f t="shared" si="86"/>
        <v>470</v>
      </c>
      <c r="B530" s="35" t="s">
        <v>552</v>
      </c>
      <c r="C530" s="17" t="s">
        <v>222</v>
      </c>
      <c r="D530" s="8" t="s">
        <v>113</v>
      </c>
      <c r="E530" s="63">
        <v>18</v>
      </c>
      <c r="F530" s="57"/>
      <c r="G530" s="37">
        <f t="shared" si="85"/>
        <v>0</v>
      </c>
    </row>
    <row r="531" spans="1:7" ht="42" thickBot="1" x14ac:dyDescent="0.35">
      <c r="A531" s="29"/>
      <c r="B531" s="30"/>
      <c r="C531" s="16" t="s">
        <v>230</v>
      </c>
      <c r="D531" s="9"/>
      <c r="E531" s="64"/>
      <c r="F531" s="76"/>
      <c r="G531" s="31">
        <f>SUM(G532:G535)</f>
        <v>0</v>
      </c>
    </row>
    <row r="532" spans="1:7" ht="27.6" x14ac:dyDescent="0.3">
      <c r="A532" s="35">
        <f>A530+1</f>
        <v>471</v>
      </c>
      <c r="B532" s="35" t="s">
        <v>552</v>
      </c>
      <c r="C532" s="12" t="s">
        <v>226</v>
      </c>
      <c r="D532" s="10" t="s">
        <v>20</v>
      </c>
      <c r="E532" s="61">
        <v>2.8</v>
      </c>
      <c r="F532" s="56"/>
      <c r="G532" s="37">
        <f t="shared" ref="G532:G535" si="87">ROUND(E532*F532,2)</f>
        <v>0</v>
      </c>
    </row>
    <row r="533" spans="1:7" ht="27.6" x14ac:dyDescent="0.3">
      <c r="A533" s="23">
        <f t="shared" ref="A533:A535" si="88">A532+1</f>
        <v>472</v>
      </c>
      <c r="B533" s="35" t="s">
        <v>552</v>
      </c>
      <c r="C533" s="13" t="s">
        <v>220</v>
      </c>
      <c r="D533" s="7" t="s">
        <v>117</v>
      </c>
      <c r="E533" s="62">
        <v>2</v>
      </c>
      <c r="F533" s="55"/>
      <c r="G533" s="37">
        <f t="shared" si="87"/>
        <v>0</v>
      </c>
    </row>
    <row r="534" spans="1:7" ht="41.4" x14ac:dyDescent="0.3">
      <c r="A534" s="23">
        <f t="shared" si="88"/>
        <v>473</v>
      </c>
      <c r="B534" s="35" t="s">
        <v>552</v>
      </c>
      <c r="C534" s="13" t="s">
        <v>231</v>
      </c>
      <c r="D534" s="7" t="s">
        <v>113</v>
      </c>
      <c r="E534" s="62">
        <v>1</v>
      </c>
      <c r="F534" s="55"/>
      <c r="G534" s="37">
        <f t="shared" si="87"/>
        <v>0</v>
      </c>
    </row>
    <row r="535" spans="1:7" ht="14.4" thickBot="1" x14ac:dyDescent="0.35">
      <c r="A535" s="23">
        <f t="shared" si="88"/>
        <v>474</v>
      </c>
      <c r="B535" s="35" t="s">
        <v>552</v>
      </c>
      <c r="C535" s="17" t="s">
        <v>228</v>
      </c>
      <c r="D535" s="8" t="s">
        <v>113</v>
      </c>
      <c r="E535" s="63">
        <v>3</v>
      </c>
      <c r="F535" s="57"/>
      <c r="G535" s="37">
        <f t="shared" si="87"/>
        <v>0</v>
      </c>
    </row>
    <row r="536" spans="1:7" ht="42" thickBot="1" x14ac:dyDescent="0.35">
      <c r="A536" s="29"/>
      <c r="B536" s="30"/>
      <c r="C536" s="16" t="s">
        <v>230</v>
      </c>
      <c r="D536" s="9"/>
      <c r="E536" s="64"/>
      <c r="F536" s="76"/>
      <c r="G536" s="31">
        <f>SUM(G537:G540)</f>
        <v>0</v>
      </c>
    </row>
    <row r="537" spans="1:7" ht="27.6" x14ac:dyDescent="0.3">
      <c r="A537" s="35">
        <f>A535+1</f>
        <v>475</v>
      </c>
      <c r="B537" s="35" t="s">
        <v>552</v>
      </c>
      <c r="C537" s="12" t="s">
        <v>226</v>
      </c>
      <c r="D537" s="10" t="s">
        <v>20</v>
      </c>
      <c r="E537" s="61">
        <v>2.8</v>
      </c>
      <c r="F537" s="56"/>
      <c r="G537" s="37">
        <f t="shared" ref="G537:G540" si="89">ROUND(E537*F537,2)</f>
        <v>0</v>
      </c>
    </row>
    <row r="538" spans="1:7" ht="27.6" x14ac:dyDescent="0.3">
      <c r="A538" s="23">
        <f t="shared" ref="A538:A540" si="90">A537+1</f>
        <v>476</v>
      </c>
      <c r="B538" s="35" t="s">
        <v>552</v>
      </c>
      <c r="C538" s="13" t="s">
        <v>220</v>
      </c>
      <c r="D538" s="7" t="s">
        <v>117</v>
      </c>
      <c r="E538" s="62">
        <v>2</v>
      </c>
      <c r="F538" s="55"/>
      <c r="G538" s="37">
        <f t="shared" si="89"/>
        <v>0</v>
      </c>
    </row>
    <row r="539" spans="1:7" ht="41.4" x14ac:dyDescent="0.3">
      <c r="A539" s="23">
        <f t="shared" si="90"/>
        <v>477</v>
      </c>
      <c r="B539" s="35" t="s">
        <v>552</v>
      </c>
      <c r="C539" s="13" t="s">
        <v>231</v>
      </c>
      <c r="D539" s="7" t="s">
        <v>113</v>
      </c>
      <c r="E539" s="62">
        <v>1</v>
      </c>
      <c r="F539" s="55"/>
      <c r="G539" s="37">
        <f t="shared" si="89"/>
        <v>0</v>
      </c>
    </row>
    <row r="540" spans="1:7" ht="14.4" thickBot="1" x14ac:dyDescent="0.35">
      <c r="A540" s="23">
        <f t="shared" si="90"/>
        <v>478</v>
      </c>
      <c r="B540" s="35" t="s">
        <v>552</v>
      </c>
      <c r="C540" s="17" t="s">
        <v>228</v>
      </c>
      <c r="D540" s="8" t="s">
        <v>113</v>
      </c>
      <c r="E540" s="63">
        <v>3</v>
      </c>
      <c r="F540" s="57"/>
      <c r="G540" s="37">
        <f t="shared" si="89"/>
        <v>0</v>
      </c>
    </row>
    <row r="541" spans="1:7" ht="28.2" thickBot="1" x14ac:dyDescent="0.35">
      <c r="A541" s="29"/>
      <c r="B541" s="30"/>
      <c r="C541" s="16" t="s">
        <v>232</v>
      </c>
      <c r="D541" s="9"/>
      <c r="E541" s="64"/>
      <c r="F541" s="76"/>
      <c r="G541" s="31">
        <f>SUM(G542:G545)</f>
        <v>0</v>
      </c>
    </row>
    <row r="542" spans="1:7" ht="27.6" x14ac:dyDescent="0.3">
      <c r="A542" s="35">
        <f>A540+1</f>
        <v>479</v>
      </c>
      <c r="B542" s="35" t="s">
        <v>552</v>
      </c>
      <c r="C542" s="12" t="s">
        <v>233</v>
      </c>
      <c r="D542" s="10" t="s">
        <v>20</v>
      </c>
      <c r="E542" s="61">
        <v>9</v>
      </c>
      <c r="F542" s="56"/>
      <c r="G542" s="37">
        <f t="shared" ref="G542:G545" si="91">ROUND(E542*F542,2)</f>
        <v>0</v>
      </c>
    </row>
    <row r="543" spans="1:7" ht="27.6" x14ac:dyDescent="0.3">
      <c r="A543" s="23">
        <f t="shared" ref="A543:A545" si="92">A542+1</f>
        <v>480</v>
      </c>
      <c r="B543" s="35" t="s">
        <v>552</v>
      </c>
      <c r="C543" s="13" t="s">
        <v>232</v>
      </c>
      <c r="D543" s="7" t="s">
        <v>113</v>
      </c>
      <c r="E543" s="62">
        <v>6</v>
      </c>
      <c r="F543" s="55"/>
      <c r="G543" s="37">
        <f t="shared" si="91"/>
        <v>0</v>
      </c>
    </row>
    <row r="544" spans="1:7" x14ac:dyDescent="0.3">
      <c r="A544" s="23">
        <f t="shared" si="92"/>
        <v>481</v>
      </c>
      <c r="B544" s="35" t="s">
        <v>552</v>
      </c>
      <c r="C544" s="13" t="s">
        <v>234</v>
      </c>
      <c r="D544" s="7" t="s">
        <v>113</v>
      </c>
      <c r="E544" s="62">
        <v>18</v>
      </c>
      <c r="F544" s="55"/>
      <c r="G544" s="37">
        <f t="shared" si="91"/>
        <v>0</v>
      </c>
    </row>
    <row r="545" spans="1:7" ht="14.4" thickBot="1" x14ac:dyDescent="0.35">
      <c r="A545" s="23">
        <f t="shared" si="92"/>
        <v>482</v>
      </c>
      <c r="B545" s="35" t="s">
        <v>552</v>
      </c>
      <c r="C545" s="17" t="s">
        <v>235</v>
      </c>
      <c r="D545" s="8" t="s">
        <v>113</v>
      </c>
      <c r="E545" s="63">
        <v>6</v>
      </c>
      <c r="F545" s="57"/>
      <c r="G545" s="37">
        <f t="shared" si="91"/>
        <v>0</v>
      </c>
    </row>
    <row r="546" spans="1:7" ht="14.4" thickBot="1" x14ac:dyDescent="0.35">
      <c r="A546" s="29"/>
      <c r="B546" s="30"/>
      <c r="C546" s="16" t="s">
        <v>237</v>
      </c>
      <c r="D546" s="9"/>
      <c r="E546" s="64"/>
      <c r="F546" s="76"/>
      <c r="G546" s="31">
        <f>SUM(G547:G551)</f>
        <v>0</v>
      </c>
    </row>
    <row r="547" spans="1:7" ht="41.4" x14ac:dyDescent="0.3">
      <c r="A547" s="35">
        <f>A545+1</f>
        <v>483</v>
      </c>
      <c r="B547" s="35" t="s">
        <v>552</v>
      </c>
      <c r="C547" s="12" t="s">
        <v>238</v>
      </c>
      <c r="D547" s="10" t="s">
        <v>211</v>
      </c>
      <c r="E547" s="61">
        <v>59.5</v>
      </c>
      <c r="F547" s="56"/>
      <c r="G547" s="37">
        <f t="shared" ref="G547:G551" si="93">ROUND(E547*F547,2)</f>
        <v>0</v>
      </c>
    </row>
    <row r="548" spans="1:7" ht="27.6" x14ac:dyDescent="0.3">
      <c r="A548" s="23">
        <f t="shared" ref="A548:A551" si="94">A547+1</f>
        <v>484</v>
      </c>
      <c r="B548" s="35" t="s">
        <v>552</v>
      </c>
      <c r="C548" s="13" t="s">
        <v>239</v>
      </c>
      <c r="D548" s="7" t="s">
        <v>117</v>
      </c>
      <c r="E548" s="62">
        <v>5</v>
      </c>
      <c r="F548" s="55"/>
      <c r="G548" s="37">
        <f t="shared" si="93"/>
        <v>0</v>
      </c>
    </row>
    <row r="549" spans="1:7" x14ac:dyDescent="0.3">
      <c r="A549" s="23">
        <f t="shared" si="94"/>
        <v>485</v>
      </c>
      <c r="B549" s="35" t="s">
        <v>552</v>
      </c>
      <c r="C549" s="13" t="s">
        <v>240</v>
      </c>
      <c r="D549" s="7" t="s">
        <v>113</v>
      </c>
      <c r="E549" s="62">
        <v>5</v>
      </c>
      <c r="F549" s="55"/>
      <c r="G549" s="37">
        <f t="shared" si="93"/>
        <v>0</v>
      </c>
    </row>
    <row r="550" spans="1:7" x14ac:dyDescent="0.3">
      <c r="A550" s="23">
        <f t="shared" si="94"/>
        <v>486</v>
      </c>
      <c r="B550" s="35" t="s">
        <v>552</v>
      </c>
      <c r="C550" s="13" t="s">
        <v>241</v>
      </c>
      <c r="D550" s="7" t="s">
        <v>113</v>
      </c>
      <c r="E550" s="62">
        <v>10</v>
      </c>
      <c r="F550" s="55"/>
      <c r="G550" s="37">
        <f t="shared" si="93"/>
        <v>0</v>
      </c>
    </row>
    <row r="551" spans="1:7" ht="14.4" thickBot="1" x14ac:dyDescent="0.35">
      <c r="A551" s="23">
        <f t="shared" si="94"/>
        <v>487</v>
      </c>
      <c r="B551" s="35" t="s">
        <v>552</v>
      </c>
      <c r="C551" s="17" t="s">
        <v>242</v>
      </c>
      <c r="D551" s="8" t="s">
        <v>113</v>
      </c>
      <c r="E551" s="63">
        <v>5</v>
      </c>
      <c r="F551" s="57"/>
      <c r="G551" s="37">
        <f t="shared" si="93"/>
        <v>0</v>
      </c>
    </row>
    <row r="552" spans="1:7" ht="28.2" thickBot="1" x14ac:dyDescent="0.35">
      <c r="A552" s="29"/>
      <c r="B552" s="30"/>
      <c r="C552" s="16" t="s">
        <v>243</v>
      </c>
      <c r="D552" s="9"/>
      <c r="E552" s="64"/>
      <c r="F552" s="76"/>
      <c r="G552" s="31">
        <f>SUM(G553:G568)</f>
        <v>0</v>
      </c>
    </row>
    <row r="553" spans="1:7" ht="27.6" x14ac:dyDescent="0.3">
      <c r="A553" s="35">
        <f>A551+1</f>
        <v>488</v>
      </c>
      <c r="B553" s="35" t="s">
        <v>552</v>
      </c>
      <c r="C553" s="12" t="s">
        <v>244</v>
      </c>
      <c r="D553" s="10" t="s">
        <v>113</v>
      </c>
      <c r="E553" s="61">
        <v>5</v>
      </c>
      <c r="F553" s="56"/>
      <c r="G553" s="37">
        <f t="shared" ref="G553:G568" si="95">ROUND(E553*F553,2)</f>
        <v>0</v>
      </c>
    </row>
    <row r="554" spans="1:7" ht="27.6" x14ac:dyDescent="0.3">
      <c r="A554" s="23">
        <f t="shared" ref="A554:A568" si="96">A553+1</f>
        <v>489</v>
      </c>
      <c r="B554" s="35" t="s">
        <v>552</v>
      </c>
      <c r="C554" s="13" t="s">
        <v>245</v>
      </c>
      <c r="D554" s="7" t="s">
        <v>20</v>
      </c>
      <c r="E554" s="62">
        <v>50.6</v>
      </c>
      <c r="F554" s="55"/>
      <c r="G554" s="37">
        <f t="shared" si="95"/>
        <v>0</v>
      </c>
    </row>
    <row r="555" spans="1:7" x14ac:dyDescent="0.3">
      <c r="A555" s="23">
        <f t="shared" si="96"/>
        <v>490</v>
      </c>
      <c r="B555" s="35" t="s">
        <v>552</v>
      </c>
      <c r="C555" s="13" t="s">
        <v>246</v>
      </c>
      <c r="D555" s="7" t="s">
        <v>20</v>
      </c>
      <c r="E555" s="62">
        <v>50.6</v>
      </c>
      <c r="F555" s="55"/>
      <c r="G555" s="37">
        <f t="shared" si="95"/>
        <v>0</v>
      </c>
    </row>
    <row r="556" spans="1:7" x14ac:dyDescent="0.3">
      <c r="A556" s="23">
        <f t="shared" si="96"/>
        <v>491</v>
      </c>
      <c r="B556" s="35" t="s">
        <v>552</v>
      </c>
      <c r="C556" s="13" t="s">
        <v>247</v>
      </c>
      <c r="D556" s="7" t="s">
        <v>20</v>
      </c>
      <c r="E556" s="62">
        <v>463.04</v>
      </c>
      <c r="F556" s="55"/>
      <c r="G556" s="37">
        <f t="shared" si="95"/>
        <v>0</v>
      </c>
    </row>
    <row r="557" spans="1:7" ht="27.6" x14ac:dyDescent="0.3">
      <c r="A557" s="23">
        <f t="shared" si="96"/>
        <v>492</v>
      </c>
      <c r="B557" s="35" t="s">
        <v>552</v>
      </c>
      <c r="C557" s="13" t="s">
        <v>248</v>
      </c>
      <c r="D557" s="7" t="s">
        <v>20</v>
      </c>
      <c r="E557" s="62">
        <v>50.6</v>
      </c>
      <c r="F557" s="55"/>
      <c r="G557" s="37">
        <f t="shared" si="95"/>
        <v>0</v>
      </c>
    </row>
    <row r="558" spans="1:7" ht="27.6" x14ac:dyDescent="0.3">
      <c r="A558" s="23">
        <f t="shared" si="96"/>
        <v>493</v>
      </c>
      <c r="B558" s="35" t="s">
        <v>552</v>
      </c>
      <c r="C558" s="13" t="s">
        <v>249</v>
      </c>
      <c r="D558" s="7" t="s">
        <v>113</v>
      </c>
      <c r="E558" s="62">
        <v>5</v>
      </c>
      <c r="F558" s="55"/>
      <c r="G558" s="37">
        <f t="shared" si="95"/>
        <v>0</v>
      </c>
    </row>
    <row r="559" spans="1:7" x14ac:dyDescent="0.3">
      <c r="A559" s="23">
        <f t="shared" si="96"/>
        <v>494</v>
      </c>
      <c r="B559" s="35" t="s">
        <v>552</v>
      </c>
      <c r="C559" s="13" t="s">
        <v>250</v>
      </c>
      <c r="D559" s="7" t="s">
        <v>113</v>
      </c>
      <c r="E559" s="62">
        <v>5</v>
      </c>
      <c r="F559" s="55"/>
      <c r="G559" s="37">
        <f t="shared" si="95"/>
        <v>0</v>
      </c>
    </row>
    <row r="560" spans="1:7" x14ac:dyDescent="0.3">
      <c r="A560" s="23">
        <f t="shared" si="96"/>
        <v>495</v>
      </c>
      <c r="B560" s="35" t="s">
        <v>552</v>
      </c>
      <c r="C560" s="13" t="s">
        <v>251</v>
      </c>
      <c r="D560" s="7" t="s">
        <v>144</v>
      </c>
      <c r="E560" s="62">
        <v>15</v>
      </c>
      <c r="F560" s="55"/>
      <c r="G560" s="37">
        <f t="shared" si="95"/>
        <v>0</v>
      </c>
    </row>
    <row r="561" spans="1:7" ht="27.6" x14ac:dyDescent="0.3">
      <c r="A561" s="23">
        <f t="shared" si="96"/>
        <v>496</v>
      </c>
      <c r="B561" s="35" t="s">
        <v>552</v>
      </c>
      <c r="C561" s="13" t="s">
        <v>244</v>
      </c>
      <c r="D561" s="7" t="s">
        <v>113</v>
      </c>
      <c r="E561" s="62">
        <v>2</v>
      </c>
      <c r="F561" s="55"/>
      <c r="G561" s="37">
        <f t="shared" si="95"/>
        <v>0</v>
      </c>
    </row>
    <row r="562" spans="1:7" ht="27.6" x14ac:dyDescent="0.3">
      <c r="A562" s="23">
        <f t="shared" si="96"/>
        <v>497</v>
      </c>
      <c r="B562" s="35" t="s">
        <v>552</v>
      </c>
      <c r="C562" s="13" t="s">
        <v>245</v>
      </c>
      <c r="D562" s="7" t="s">
        <v>20</v>
      </c>
      <c r="E562" s="62">
        <v>41.7</v>
      </c>
      <c r="F562" s="55"/>
      <c r="G562" s="37">
        <f t="shared" si="95"/>
        <v>0</v>
      </c>
    </row>
    <row r="563" spans="1:7" x14ac:dyDescent="0.3">
      <c r="A563" s="23">
        <f t="shared" si="96"/>
        <v>498</v>
      </c>
      <c r="B563" s="35" t="s">
        <v>552</v>
      </c>
      <c r="C563" s="13" t="s">
        <v>246</v>
      </c>
      <c r="D563" s="7" t="s">
        <v>20</v>
      </c>
      <c r="E563" s="62">
        <v>41.7</v>
      </c>
      <c r="F563" s="55"/>
      <c r="G563" s="37">
        <f t="shared" si="95"/>
        <v>0</v>
      </c>
    </row>
    <row r="564" spans="1:7" x14ac:dyDescent="0.3">
      <c r="A564" s="23">
        <f t="shared" si="96"/>
        <v>499</v>
      </c>
      <c r="B564" s="35" t="s">
        <v>552</v>
      </c>
      <c r="C564" s="13" t="s">
        <v>247</v>
      </c>
      <c r="D564" s="7" t="s">
        <v>20</v>
      </c>
      <c r="E564" s="62">
        <v>169</v>
      </c>
      <c r="F564" s="55"/>
      <c r="G564" s="37">
        <f t="shared" si="95"/>
        <v>0</v>
      </c>
    </row>
    <row r="565" spans="1:7" ht="27.6" x14ac:dyDescent="0.3">
      <c r="A565" s="23">
        <f t="shared" si="96"/>
        <v>500</v>
      </c>
      <c r="B565" s="35" t="s">
        <v>552</v>
      </c>
      <c r="C565" s="13" t="s">
        <v>248</v>
      </c>
      <c r="D565" s="7" t="s">
        <v>20</v>
      </c>
      <c r="E565" s="62">
        <v>41.7</v>
      </c>
      <c r="F565" s="55"/>
      <c r="G565" s="37">
        <f t="shared" si="95"/>
        <v>0</v>
      </c>
    </row>
    <row r="566" spans="1:7" ht="27.6" x14ac:dyDescent="0.3">
      <c r="A566" s="23">
        <f t="shared" si="96"/>
        <v>501</v>
      </c>
      <c r="B566" s="35" t="s">
        <v>552</v>
      </c>
      <c r="C566" s="13" t="s">
        <v>253</v>
      </c>
      <c r="D566" s="7" t="s">
        <v>113</v>
      </c>
      <c r="E566" s="62">
        <v>2</v>
      </c>
      <c r="F566" s="55"/>
      <c r="G566" s="37">
        <f t="shared" si="95"/>
        <v>0</v>
      </c>
    </row>
    <row r="567" spans="1:7" x14ac:dyDescent="0.3">
      <c r="A567" s="23">
        <f t="shared" si="96"/>
        <v>502</v>
      </c>
      <c r="B567" s="35" t="s">
        <v>552</v>
      </c>
      <c r="C567" s="13" t="s">
        <v>250</v>
      </c>
      <c r="D567" s="7" t="s">
        <v>113</v>
      </c>
      <c r="E567" s="62">
        <v>2</v>
      </c>
      <c r="F567" s="55"/>
      <c r="G567" s="37">
        <f t="shared" si="95"/>
        <v>0</v>
      </c>
    </row>
    <row r="568" spans="1:7" ht="14.4" thickBot="1" x14ac:dyDescent="0.35">
      <c r="A568" s="23">
        <f t="shared" si="96"/>
        <v>503</v>
      </c>
      <c r="B568" s="35" t="s">
        <v>552</v>
      </c>
      <c r="C568" s="17" t="s">
        <v>251</v>
      </c>
      <c r="D568" s="8" t="s">
        <v>144</v>
      </c>
      <c r="E568" s="63">
        <v>6</v>
      </c>
      <c r="F568" s="57"/>
      <c r="G568" s="37">
        <f t="shared" si="95"/>
        <v>0</v>
      </c>
    </row>
    <row r="569" spans="1:7" ht="28.2" thickBot="1" x14ac:dyDescent="0.35">
      <c r="A569" s="29"/>
      <c r="B569" s="30"/>
      <c r="C569" s="16" t="s">
        <v>252</v>
      </c>
      <c r="D569" s="9"/>
      <c r="E569" s="64"/>
      <c r="F569" s="76"/>
      <c r="G569" s="31">
        <f>SUM(G570:G577)</f>
        <v>0</v>
      </c>
    </row>
    <row r="570" spans="1:7" ht="27.6" x14ac:dyDescent="0.3">
      <c r="A570" s="35">
        <f>A568+1</f>
        <v>504</v>
      </c>
      <c r="B570" s="35" t="s">
        <v>552</v>
      </c>
      <c r="C570" s="12" t="s">
        <v>244</v>
      </c>
      <c r="D570" s="10" t="s">
        <v>113</v>
      </c>
      <c r="E570" s="61">
        <v>2</v>
      </c>
      <c r="F570" s="56"/>
      <c r="G570" s="37">
        <f t="shared" ref="G570:G577" si="97">ROUND(E570*F570,2)</f>
        <v>0</v>
      </c>
    </row>
    <row r="571" spans="1:7" ht="27.6" x14ac:dyDescent="0.3">
      <c r="A571" s="23">
        <f t="shared" ref="A571:A577" si="98">A570+1</f>
        <v>505</v>
      </c>
      <c r="B571" s="35" t="s">
        <v>552</v>
      </c>
      <c r="C571" s="13" t="s">
        <v>245</v>
      </c>
      <c r="D571" s="7" t="s">
        <v>20</v>
      </c>
      <c r="E571" s="62">
        <v>41.7</v>
      </c>
      <c r="F571" s="55"/>
      <c r="G571" s="37">
        <f t="shared" si="97"/>
        <v>0</v>
      </c>
    </row>
    <row r="572" spans="1:7" x14ac:dyDescent="0.3">
      <c r="A572" s="23">
        <f t="shared" si="98"/>
        <v>506</v>
      </c>
      <c r="B572" s="35" t="s">
        <v>552</v>
      </c>
      <c r="C572" s="13" t="s">
        <v>246</v>
      </c>
      <c r="D572" s="7" t="s">
        <v>20</v>
      </c>
      <c r="E572" s="62">
        <v>41.7</v>
      </c>
      <c r="F572" s="55"/>
      <c r="G572" s="37">
        <f t="shared" si="97"/>
        <v>0</v>
      </c>
    </row>
    <row r="573" spans="1:7" x14ac:dyDescent="0.3">
      <c r="A573" s="23">
        <f t="shared" si="98"/>
        <v>507</v>
      </c>
      <c r="B573" s="35" t="s">
        <v>552</v>
      </c>
      <c r="C573" s="13" t="s">
        <v>247</v>
      </c>
      <c r="D573" s="7" t="s">
        <v>20</v>
      </c>
      <c r="E573" s="62">
        <v>169</v>
      </c>
      <c r="F573" s="55"/>
      <c r="G573" s="37">
        <f t="shared" si="97"/>
        <v>0</v>
      </c>
    </row>
    <row r="574" spans="1:7" ht="27.6" x14ac:dyDescent="0.3">
      <c r="A574" s="23">
        <f t="shared" si="98"/>
        <v>508</v>
      </c>
      <c r="B574" s="35" t="s">
        <v>552</v>
      </c>
      <c r="C574" s="13" t="s">
        <v>248</v>
      </c>
      <c r="D574" s="7" t="s">
        <v>20</v>
      </c>
      <c r="E574" s="62">
        <v>41.7</v>
      </c>
      <c r="F574" s="55"/>
      <c r="G574" s="37">
        <f t="shared" si="97"/>
        <v>0</v>
      </c>
    </row>
    <row r="575" spans="1:7" ht="27.6" x14ac:dyDescent="0.3">
      <c r="A575" s="23">
        <f t="shared" si="98"/>
        <v>509</v>
      </c>
      <c r="B575" s="23" t="s">
        <v>552</v>
      </c>
      <c r="C575" s="13" t="s">
        <v>253</v>
      </c>
      <c r="D575" s="7" t="s">
        <v>113</v>
      </c>
      <c r="E575" s="62">
        <v>2</v>
      </c>
      <c r="F575" s="55"/>
      <c r="G575" s="25">
        <f t="shared" si="97"/>
        <v>0</v>
      </c>
    </row>
    <row r="576" spans="1:7" x14ac:dyDescent="0.3">
      <c r="A576" s="23">
        <f t="shared" si="98"/>
        <v>510</v>
      </c>
      <c r="B576" s="35" t="s">
        <v>552</v>
      </c>
      <c r="C576" s="13" t="s">
        <v>250</v>
      </c>
      <c r="D576" s="7" t="s">
        <v>113</v>
      </c>
      <c r="E576" s="62">
        <v>2</v>
      </c>
      <c r="F576" s="55"/>
      <c r="G576" s="37">
        <f t="shared" si="97"/>
        <v>0</v>
      </c>
    </row>
    <row r="577" spans="1:7" ht="14.4" thickBot="1" x14ac:dyDescent="0.35">
      <c r="A577" s="23">
        <f t="shared" si="98"/>
        <v>511</v>
      </c>
      <c r="B577" s="35" t="s">
        <v>552</v>
      </c>
      <c r="C577" s="17" t="s">
        <v>251</v>
      </c>
      <c r="D577" s="8" t="s">
        <v>144</v>
      </c>
      <c r="E577" s="63">
        <v>6</v>
      </c>
      <c r="F577" s="57"/>
      <c r="G577" s="37">
        <f t="shared" si="97"/>
        <v>0</v>
      </c>
    </row>
    <row r="578" spans="1:7" ht="28.2" thickBot="1" x14ac:dyDescent="0.35">
      <c r="A578" s="29"/>
      <c r="B578" s="30"/>
      <c r="C578" s="16" t="s">
        <v>255</v>
      </c>
      <c r="D578" s="9"/>
      <c r="E578" s="64"/>
      <c r="F578" s="76"/>
      <c r="G578" s="31">
        <f>SUM(G579:G586)</f>
        <v>0</v>
      </c>
    </row>
    <row r="579" spans="1:7" ht="27.6" x14ac:dyDescent="0.3">
      <c r="A579" s="35">
        <f>A577+1</f>
        <v>512</v>
      </c>
      <c r="B579" s="35" t="s">
        <v>552</v>
      </c>
      <c r="C579" s="12" t="s">
        <v>244</v>
      </c>
      <c r="D579" s="10" t="s">
        <v>113</v>
      </c>
      <c r="E579" s="61">
        <v>3</v>
      </c>
      <c r="F579" s="56"/>
      <c r="G579" s="37">
        <f t="shared" ref="G579:G586" si="99">ROUND(E579*F579,2)</f>
        <v>0</v>
      </c>
    </row>
    <row r="580" spans="1:7" ht="27.6" x14ac:dyDescent="0.3">
      <c r="A580" s="23">
        <f t="shared" ref="A580:A586" si="100">A579+1</f>
        <v>513</v>
      </c>
      <c r="B580" s="35" t="s">
        <v>552</v>
      </c>
      <c r="C580" s="13" t="s">
        <v>245</v>
      </c>
      <c r="D580" s="7" t="s">
        <v>20</v>
      </c>
      <c r="E580" s="62">
        <v>133.5</v>
      </c>
      <c r="F580" s="55"/>
      <c r="G580" s="37">
        <f t="shared" si="99"/>
        <v>0</v>
      </c>
    </row>
    <row r="581" spans="1:7" x14ac:dyDescent="0.3">
      <c r="A581" s="23">
        <f t="shared" si="100"/>
        <v>514</v>
      </c>
      <c r="B581" s="35" t="s">
        <v>552</v>
      </c>
      <c r="C581" s="13" t="s">
        <v>246</v>
      </c>
      <c r="D581" s="7" t="s">
        <v>20</v>
      </c>
      <c r="E581" s="62">
        <v>133.5</v>
      </c>
      <c r="F581" s="55"/>
      <c r="G581" s="37">
        <f t="shared" si="99"/>
        <v>0</v>
      </c>
    </row>
    <row r="582" spans="1:7" x14ac:dyDescent="0.3">
      <c r="A582" s="23">
        <f t="shared" si="100"/>
        <v>515</v>
      </c>
      <c r="B582" s="35" t="s">
        <v>552</v>
      </c>
      <c r="C582" s="13" t="s">
        <v>247</v>
      </c>
      <c r="D582" s="7" t="s">
        <v>20</v>
      </c>
      <c r="E582" s="62">
        <v>277.39999999999998</v>
      </c>
      <c r="F582" s="55"/>
      <c r="G582" s="37">
        <f t="shared" si="99"/>
        <v>0</v>
      </c>
    </row>
    <row r="583" spans="1:7" ht="27.6" x14ac:dyDescent="0.3">
      <c r="A583" s="23">
        <f t="shared" si="100"/>
        <v>516</v>
      </c>
      <c r="B583" s="35" t="s">
        <v>552</v>
      </c>
      <c r="C583" s="13" t="s">
        <v>248</v>
      </c>
      <c r="D583" s="7" t="s">
        <v>20</v>
      </c>
      <c r="E583" s="62">
        <v>133.5</v>
      </c>
      <c r="F583" s="55"/>
      <c r="G583" s="37">
        <f t="shared" si="99"/>
        <v>0</v>
      </c>
    </row>
    <row r="584" spans="1:7" ht="27.6" x14ac:dyDescent="0.3">
      <c r="A584" s="23">
        <f t="shared" si="100"/>
        <v>517</v>
      </c>
      <c r="B584" s="35" t="s">
        <v>552</v>
      </c>
      <c r="C584" s="13" t="s">
        <v>253</v>
      </c>
      <c r="D584" s="7" t="s">
        <v>113</v>
      </c>
      <c r="E584" s="62">
        <v>3</v>
      </c>
      <c r="F584" s="55"/>
      <c r="G584" s="37">
        <f t="shared" si="99"/>
        <v>0</v>
      </c>
    </row>
    <row r="585" spans="1:7" x14ac:dyDescent="0.3">
      <c r="A585" s="23">
        <f t="shared" si="100"/>
        <v>518</v>
      </c>
      <c r="B585" s="35" t="s">
        <v>552</v>
      </c>
      <c r="C585" s="13" t="s">
        <v>250</v>
      </c>
      <c r="D585" s="7" t="s">
        <v>113</v>
      </c>
      <c r="E585" s="62">
        <v>3</v>
      </c>
      <c r="F585" s="55"/>
      <c r="G585" s="37">
        <f t="shared" si="99"/>
        <v>0</v>
      </c>
    </row>
    <row r="586" spans="1:7" ht="14.4" thickBot="1" x14ac:dyDescent="0.35">
      <c r="A586" s="23">
        <f t="shared" si="100"/>
        <v>519</v>
      </c>
      <c r="B586" s="35" t="s">
        <v>552</v>
      </c>
      <c r="C586" s="17" t="s">
        <v>251</v>
      </c>
      <c r="D586" s="8" t="s">
        <v>144</v>
      </c>
      <c r="E586" s="63">
        <v>9</v>
      </c>
      <c r="F586" s="57"/>
      <c r="G586" s="37">
        <f t="shared" si="99"/>
        <v>0</v>
      </c>
    </row>
    <row r="587" spans="1:7" ht="14.4" thickBot="1" x14ac:dyDescent="0.35">
      <c r="A587" s="29"/>
      <c r="B587" s="30"/>
      <c r="C587" s="16" t="s">
        <v>548</v>
      </c>
      <c r="D587" s="9"/>
      <c r="E587" s="64"/>
      <c r="F587" s="76"/>
      <c r="G587" s="31">
        <f>SUM(G588:G592)</f>
        <v>0</v>
      </c>
    </row>
    <row r="588" spans="1:7" x14ac:dyDescent="0.3">
      <c r="A588" s="35">
        <f>A586+1</f>
        <v>520</v>
      </c>
      <c r="B588" s="35" t="s">
        <v>552</v>
      </c>
      <c r="C588" s="12" t="s">
        <v>256</v>
      </c>
      <c r="D588" s="10" t="s">
        <v>113</v>
      </c>
      <c r="E588" s="61">
        <v>1</v>
      </c>
      <c r="F588" s="56"/>
      <c r="G588" s="37">
        <f t="shared" ref="G588:G592" si="101">ROUND(E588*F588,2)</f>
        <v>0</v>
      </c>
    </row>
    <row r="589" spans="1:7" ht="27.6" x14ac:dyDescent="0.3">
      <c r="A589" s="23">
        <f t="shared" ref="A589:A592" si="102">A588+1</f>
        <v>521</v>
      </c>
      <c r="B589" s="35" t="s">
        <v>552</v>
      </c>
      <c r="C589" s="13" t="s">
        <v>173</v>
      </c>
      <c r="D589" s="7" t="s">
        <v>20</v>
      </c>
      <c r="E589" s="62">
        <v>10</v>
      </c>
      <c r="F589" s="55"/>
      <c r="G589" s="37">
        <f t="shared" si="101"/>
        <v>0</v>
      </c>
    </row>
    <row r="590" spans="1:7" ht="27.6" x14ac:dyDescent="0.3">
      <c r="A590" s="23">
        <f t="shared" si="102"/>
        <v>522</v>
      </c>
      <c r="B590" s="35" t="s">
        <v>552</v>
      </c>
      <c r="C590" s="13" t="s">
        <v>257</v>
      </c>
      <c r="D590" s="7" t="s">
        <v>20</v>
      </c>
      <c r="E590" s="62">
        <v>4</v>
      </c>
      <c r="F590" s="55"/>
      <c r="G590" s="37">
        <f t="shared" si="101"/>
        <v>0</v>
      </c>
    </row>
    <row r="591" spans="1:7" ht="27.6" x14ac:dyDescent="0.3">
      <c r="A591" s="23">
        <f t="shared" si="102"/>
        <v>523</v>
      </c>
      <c r="B591" s="35" t="s">
        <v>552</v>
      </c>
      <c r="C591" s="13" t="s">
        <v>614</v>
      </c>
      <c r="D591" s="7" t="s">
        <v>113</v>
      </c>
      <c r="E591" s="62">
        <v>3</v>
      </c>
      <c r="F591" s="55"/>
      <c r="G591" s="37">
        <f t="shared" si="101"/>
        <v>0</v>
      </c>
    </row>
    <row r="592" spans="1:7" ht="14.4" thickBot="1" x14ac:dyDescent="0.35">
      <c r="A592" s="23">
        <f t="shared" si="102"/>
        <v>524</v>
      </c>
      <c r="B592" s="35" t="s">
        <v>552</v>
      </c>
      <c r="C592" s="17" t="s">
        <v>174</v>
      </c>
      <c r="D592" s="8" t="s">
        <v>175</v>
      </c>
      <c r="E592" s="63">
        <v>1</v>
      </c>
      <c r="F592" s="57"/>
      <c r="G592" s="37">
        <f t="shared" si="101"/>
        <v>0</v>
      </c>
    </row>
    <row r="593" spans="1:7" ht="14.4" thickBot="1" x14ac:dyDescent="0.35">
      <c r="A593" s="217"/>
      <c r="B593" s="215"/>
      <c r="C593" s="97" t="s">
        <v>258</v>
      </c>
      <c r="D593" s="218"/>
      <c r="E593" s="219"/>
      <c r="F593" s="220"/>
      <c r="G593" s="216"/>
    </row>
    <row r="594" spans="1:7" ht="28.2" thickBot="1" x14ac:dyDescent="0.35">
      <c r="A594" s="29"/>
      <c r="B594" s="30"/>
      <c r="C594" s="16" t="s">
        <v>259</v>
      </c>
      <c r="D594" s="9"/>
      <c r="E594" s="64"/>
      <c r="F594" s="76"/>
      <c r="G594" s="20">
        <f>SUM(G595:G602)</f>
        <v>0</v>
      </c>
    </row>
    <row r="595" spans="1:7" x14ac:dyDescent="0.3">
      <c r="A595" s="35">
        <f>A592+1</f>
        <v>525</v>
      </c>
      <c r="B595" s="35" t="s">
        <v>552</v>
      </c>
      <c r="C595" s="12" t="s">
        <v>259</v>
      </c>
      <c r="D595" s="10" t="s">
        <v>20</v>
      </c>
      <c r="E595" s="61">
        <v>5</v>
      </c>
      <c r="F595" s="56"/>
      <c r="G595" s="37">
        <f t="shared" ref="G595:G602" si="103">ROUND(E595*F595,2)</f>
        <v>0</v>
      </c>
    </row>
    <row r="596" spans="1:7" ht="27.6" x14ac:dyDescent="0.3">
      <c r="A596" s="23">
        <v>526</v>
      </c>
      <c r="B596" s="35" t="s">
        <v>552</v>
      </c>
      <c r="C596" s="13" t="s">
        <v>260</v>
      </c>
      <c r="D596" s="7" t="s">
        <v>20</v>
      </c>
      <c r="E596" s="62">
        <v>464.5</v>
      </c>
      <c r="F596" s="55"/>
      <c r="G596" s="37">
        <f t="shared" si="103"/>
        <v>0</v>
      </c>
    </row>
    <row r="597" spans="1:7" ht="27.6" x14ac:dyDescent="0.3">
      <c r="A597" s="23">
        <f t="shared" ref="A597:A602" si="104">A596+1</f>
        <v>527</v>
      </c>
      <c r="B597" s="35" t="s">
        <v>552</v>
      </c>
      <c r="C597" s="13" t="s">
        <v>609</v>
      </c>
      <c r="D597" s="7" t="s">
        <v>20</v>
      </c>
      <c r="E597" s="62">
        <v>470.6</v>
      </c>
      <c r="F597" s="55"/>
      <c r="G597" s="37">
        <f t="shared" si="103"/>
        <v>0</v>
      </c>
    </row>
    <row r="598" spans="1:7" ht="27.6" x14ac:dyDescent="0.3">
      <c r="A598" s="23">
        <f t="shared" si="104"/>
        <v>528</v>
      </c>
      <c r="B598" s="35" t="s">
        <v>552</v>
      </c>
      <c r="C598" s="13" t="s">
        <v>603</v>
      </c>
      <c r="D598" s="7" t="s">
        <v>20</v>
      </c>
      <c r="E598" s="62">
        <v>296.39999999999998</v>
      </c>
      <c r="F598" s="55"/>
      <c r="G598" s="37">
        <f t="shared" si="103"/>
        <v>0</v>
      </c>
    </row>
    <row r="599" spans="1:7" ht="27.6" x14ac:dyDescent="0.3">
      <c r="A599" s="23">
        <f t="shared" si="104"/>
        <v>529</v>
      </c>
      <c r="B599" s="35" t="s">
        <v>552</v>
      </c>
      <c r="C599" s="13" t="s">
        <v>604</v>
      </c>
      <c r="D599" s="7" t="s">
        <v>20</v>
      </c>
      <c r="E599" s="62">
        <v>325.3</v>
      </c>
      <c r="F599" s="55"/>
      <c r="G599" s="37">
        <f t="shared" si="103"/>
        <v>0</v>
      </c>
    </row>
    <row r="600" spans="1:7" ht="27.6" x14ac:dyDescent="0.3">
      <c r="A600" s="23">
        <f t="shared" si="104"/>
        <v>530</v>
      </c>
      <c r="B600" s="35" t="s">
        <v>552</v>
      </c>
      <c r="C600" s="13" t="s">
        <v>605</v>
      </c>
      <c r="D600" s="7" t="s">
        <v>20</v>
      </c>
      <c r="E600" s="62">
        <v>325.3</v>
      </c>
      <c r="F600" s="55"/>
      <c r="G600" s="37">
        <f t="shared" si="103"/>
        <v>0</v>
      </c>
    </row>
    <row r="601" spans="1:7" ht="27.6" x14ac:dyDescent="0.3">
      <c r="A601" s="23">
        <f t="shared" si="104"/>
        <v>531</v>
      </c>
      <c r="B601" s="35" t="s">
        <v>552</v>
      </c>
      <c r="C601" s="13" t="s">
        <v>606</v>
      </c>
      <c r="D601" s="7" t="s">
        <v>20</v>
      </c>
      <c r="E601" s="62">
        <v>325.3</v>
      </c>
      <c r="F601" s="55"/>
      <c r="G601" s="37">
        <f t="shared" si="103"/>
        <v>0</v>
      </c>
    </row>
    <row r="602" spans="1:7" ht="28.2" thickBot="1" x14ac:dyDescent="0.35">
      <c r="A602" s="23">
        <f t="shared" si="104"/>
        <v>532</v>
      </c>
      <c r="B602" s="35" t="s">
        <v>552</v>
      </c>
      <c r="C602" s="17" t="s">
        <v>610</v>
      </c>
      <c r="D602" s="8" t="s">
        <v>20</v>
      </c>
      <c r="E602" s="63">
        <v>535.5</v>
      </c>
      <c r="F602" s="57"/>
      <c r="G602" s="37">
        <f t="shared" si="103"/>
        <v>0</v>
      </c>
    </row>
    <row r="603" spans="1:7" ht="14.4" thickBot="1" x14ac:dyDescent="0.35">
      <c r="A603" s="29"/>
      <c r="B603" s="30"/>
      <c r="C603" s="16" t="s">
        <v>262</v>
      </c>
      <c r="D603" s="9"/>
      <c r="E603" s="64"/>
      <c r="F603" s="76"/>
      <c r="G603" s="31">
        <f>SUM(G604:G605)</f>
        <v>0</v>
      </c>
    </row>
    <row r="604" spans="1:7" ht="27.6" x14ac:dyDescent="0.3">
      <c r="A604" s="35">
        <f>A602+1</f>
        <v>533</v>
      </c>
      <c r="B604" s="35" t="s">
        <v>552</v>
      </c>
      <c r="C604" s="12" t="s">
        <v>263</v>
      </c>
      <c r="D604" s="10" t="s">
        <v>113</v>
      </c>
      <c r="E604" s="61">
        <v>2</v>
      </c>
      <c r="F604" s="56"/>
      <c r="G604" s="37">
        <f t="shared" ref="G604:G605" si="105">ROUND(E604*F604,2)</f>
        <v>0</v>
      </c>
    </row>
    <row r="605" spans="1:7" ht="28.2" thickBot="1" x14ac:dyDescent="0.35">
      <c r="A605" s="23">
        <f t="shared" ref="A605" si="106">A604+1</f>
        <v>534</v>
      </c>
      <c r="B605" s="35" t="s">
        <v>552</v>
      </c>
      <c r="C605" s="17" t="s">
        <v>264</v>
      </c>
      <c r="D605" s="8" t="s">
        <v>113</v>
      </c>
      <c r="E605" s="63">
        <v>16</v>
      </c>
      <c r="F605" s="57"/>
      <c r="G605" s="37">
        <f t="shared" si="105"/>
        <v>0</v>
      </c>
    </row>
    <row r="606" spans="1:7" ht="14.4" thickBot="1" x14ac:dyDescent="0.35">
      <c r="A606" s="18"/>
      <c r="B606" s="19"/>
      <c r="C606" s="16" t="s">
        <v>265</v>
      </c>
      <c r="D606" s="6"/>
      <c r="E606" s="60"/>
      <c r="F606" s="54"/>
      <c r="G606" s="31">
        <f>SUM(G607:G608)</f>
        <v>0</v>
      </c>
    </row>
    <row r="607" spans="1:7" x14ac:dyDescent="0.3">
      <c r="A607" s="35">
        <f>A605+1</f>
        <v>535</v>
      </c>
      <c r="B607" s="5" t="s">
        <v>552</v>
      </c>
      <c r="C607" s="12" t="s">
        <v>266</v>
      </c>
      <c r="D607" s="10" t="s">
        <v>144</v>
      </c>
      <c r="E607" s="61">
        <v>1</v>
      </c>
      <c r="F607" s="56"/>
      <c r="G607" s="37">
        <f t="shared" ref="G607:G608" si="107">ROUND(E607*F607,2)</f>
        <v>0</v>
      </c>
    </row>
    <row r="608" spans="1:7" ht="14.4" thickBot="1" x14ac:dyDescent="0.35">
      <c r="A608" s="23">
        <f t="shared" ref="A608" si="108">A607+1</f>
        <v>536</v>
      </c>
      <c r="B608" s="5" t="s">
        <v>552</v>
      </c>
      <c r="C608" s="17" t="s">
        <v>267</v>
      </c>
      <c r="D608" s="8" t="s">
        <v>144</v>
      </c>
      <c r="E608" s="63">
        <v>8</v>
      </c>
      <c r="F608" s="57"/>
      <c r="G608" s="37">
        <f t="shared" si="107"/>
        <v>0</v>
      </c>
    </row>
    <row r="609" spans="1:7" ht="14.4" thickBot="1" x14ac:dyDescent="0.35">
      <c r="A609" s="29"/>
      <c r="B609" s="30"/>
      <c r="C609" s="16" t="s">
        <v>299</v>
      </c>
      <c r="D609" s="9"/>
      <c r="E609" s="64"/>
      <c r="F609" s="76"/>
      <c r="G609" s="31">
        <f>SUM(G610:G612)</f>
        <v>0</v>
      </c>
    </row>
    <row r="610" spans="1:7" ht="27.6" x14ac:dyDescent="0.3">
      <c r="A610" s="35">
        <f>A608+1</f>
        <v>537</v>
      </c>
      <c r="B610" s="35" t="s">
        <v>552</v>
      </c>
      <c r="C610" s="12" t="s">
        <v>277</v>
      </c>
      <c r="D610" s="10" t="s">
        <v>117</v>
      </c>
      <c r="E610" s="61">
        <v>1</v>
      </c>
      <c r="F610" s="56"/>
      <c r="G610" s="37">
        <f t="shared" ref="G610:G612" si="109">ROUND(E610*F610,2)</f>
        <v>0</v>
      </c>
    </row>
    <row r="611" spans="1:7" ht="27.6" x14ac:dyDescent="0.3">
      <c r="A611" s="23">
        <f t="shared" ref="A611:A612" si="110">A610+1</f>
        <v>538</v>
      </c>
      <c r="B611" s="35" t="s">
        <v>552</v>
      </c>
      <c r="C611" s="13" t="s">
        <v>269</v>
      </c>
      <c r="D611" s="7" t="s">
        <v>117</v>
      </c>
      <c r="E611" s="62">
        <v>1</v>
      </c>
      <c r="F611" s="55"/>
      <c r="G611" s="37">
        <f t="shared" si="109"/>
        <v>0</v>
      </c>
    </row>
    <row r="612" spans="1:7" ht="28.2" thickBot="1" x14ac:dyDescent="0.35">
      <c r="A612" s="23">
        <f t="shared" si="110"/>
        <v>539</v>
      </c>
      <c r="B612" s="35" t="s">
        <v>552</v>
      </c>
      <c r="C612" s="17" t="s">
        <v>270</v>
      </c>
      <c r="D612" s="8" t="s">
        <v>271</v>
      </c>
      <c r="E612" s="63">
        <v>1</v>
      </c>
      <c r="F612" s="57"/>
      <c r="G612" s="37">
        <f t="shared" si="109"/>
        <v>0</v>
      </c>
    </row>
    <row r="613" spans="1:7" ht="14.4" thickBot="1" x14ac:dyDescent="0.35">
      <c r="A613" s="144"/>
      <c r="B613" s="139"/>
      <c r="C613" s="154"/>
      <c r="D613" s="139"/>
      <c r="E613" s="141"/>
      <c r="F613" s="142" t="s">
        <v>304</v>
      </c>
      <c r="G613" s="143">
        <f>G421+G431+G444+G454+G465+G476+G480+G486+G492+G498+G504+G509+G514+G519+G524+G531+G536+G541+G546+G552+G569+G578+G587+G594+G603+G606+G609</f>
        <v>0</v>
      </c>
    </row>
    <row r="614" spans="1:7" ht="28.2" thickBot="1" x14ac:dyDescent="0.35">
      <c r="A614" s="155"/>
      <c r="B614" s="156"/>
      <c r="C614" s="140" t="s">
        <v>305</v>
      </c>
      <c r="D614" s="156"/>
      <c r="E614" s="157"/>
      <c r="F614" s="158"/>
      <c r="G614" s="159"/>
    </row>
    <row r="615" spans="1:7" ht="14.4" thickBot="1" x14ac:dyDescent="0.35">
      <c r="A615" s="18"/>
      <c r="B615" s="19"/>
      <c r="C615" s="16" t="s">
        <v>301</v>
      </c>
      <c r="D615" s="6"/>
      <c r="E615" s="60"/>
      <c r="F615" s="54"/>
      <c r="G615" s="31">
        <f>G616</f>
        <v>0</v>
      </c>
    </row>
    <row r="616" spans="1:7" ht="42" thickBot="1" x14ac:dyDescent="0.35">
      <c r="A616" s="32">
        <f>A612+1</f>
        <v>540</v>
      </c>
      <c r="B616" s="32" t="s">
        <v>552</v>
      </c>
      <c r="C616" s="46" t="s">
        <v>192</v>
      </c>
      <c r="D616" s="45" t="s">
        <v>20</v>
      </c>
      <c r="E616" s="72">
        <v>34</v>
      </c>
      <c r="F616" s="80"/>
      <c r="G616" s="37">
        <f t="shared" ref="G616" si="111">ROUND(E616*F616,2)</f>
        <v>0</v>
      </c>
    </row>
    <row r="617" spans="1:7" ht="14.4" thickBot="1" x14ac:dyDescent="0.35">
      <c r="A617" s="29"/>
      <c r="B617" s="30"/>
      <c r="C617" s="16" t="s">
        <v>302</v>
      </c>
      <c r="D617" s="9"/>
      <c r="E617" s="64"/>
      <c r="F617" s="76"/>
      <c r="G617" s="31">
        <f>SUM(G618:G619)</f>
        <v>0</v>
      </c>
    </row>
    <row r="618" spans="1:7" ht="41.4" x14ac:dyDescent="0.3">
      <c r="A618" s="35">
        <f>A616+1</f>
        <v>541</v>
      </c>
      <c r="B618" s="35" t="s">
        <v>552</v>
      </c>
      <c r="C618" s="12" t="s">
        <v>272</v>
      </c>
      <c r="D618" s="10" t="s">
        <v>20</v>
      </c>
      <c r="E618" s="61">
        <v>29</v>
      </c>
      <c r="F618" s="56"/>
      <c r="G618" s="37">
        <f t="shared" ref="G618:G619" si="112">ROUND(E618*F618,2)</f>
        <v>0</v>
      </c>
    </row>
    <row r="619" spans="1:7" ht="42" thickBot="1" x14ac:dyDescent="0.35">
      <c r="A619" s="35">
        <v>542</v>
      </c>
      <c r="B619" s="26" t="s">
        <v>552</v>
      </c>
      <c r="C619" s="17" t="s">
        <v>192</v>
      </c>
      <c r="D619" s="8" t="s">
        <v>20</v>
      </c>
      <c r="E619" s="63">
        <v>11</v>
      </c>
      <c r="F619" s="57"/>
      <c r="G619" s="37">
        <f t="shared" si="112"/>
        <v>0</v>
      </c>
    </row>
    <row r="620" spans="1:7" ht="14.4" thickBot="1" x14ac:dyDescent="0.35">
      <c r="A620" s="18"/>
      <c r="B620" s="19"/>
      <c r="C620" s="11"/>
      <c r="D620" s="6"/>
      <c r="E620" s="60"/>
      <c r="F620" s="81"/>
      <c r="G620" s="52">
        <f>G615+G617</f>
        <v>0</v>
      </c>
    </row>
    <row r="621" spans="1:7" ht="28.2" thickBot="1" x14ac:dyDescent="0.35">
      <c r="A621" s="18"/>
      <c r="B621" s="19"/>
      <c r="C621" s="15" t="s">
        <v>306</v>
      </c>
      <c r="D621" s="6"/>
      <c r="E621" s="60"/>
      <c r="F621" s="54"/>
      <c r="G621" s="20"/>
    </row>
    <row r="622" spans="1:7" x14ac:dyDescent="0.3">
      <c r="A622" s="35">
        <f>A619+1</f>
        <v>543</v>
      </c>
      <c r="B622" s="35" t="s">
        <v>552</v>
      </c>
      <c r="C622" s="12" t="s">
        <v>595</v>
      </c>
      <c r="D622" s="10" t="s">
        <v>11</v>
      </c>
      <c r="E622" s="61">
        <v>134.5</v>
      </c>
      <c r="F622" s="56"/>
      <c r="G622" s="37">
        <f t="shared" ref="G622:G625" si="113">ROUND(E622*F622,2)</f>
        <v>0</v>
      </c>
    </row>
    <row r="623" spans="1:7" x14ac:dyDescent="0.3">
      <c r="A623" s="23">
        <f>A622+1</f>
        <v>544</v>
      </c>
      <c r="B623" s="35" t="s">
        <v>552</v>
      </c>
      <c r="C623" s="13" t="s">
        <v>278</v>
      </c>
      <c r="D623" s="7" t="s">
        <v>20</v>
      </c>
      <c r="E623" s="62">
        <v>403</v>
      </c>
      <c r="F623" s="55"/>
      <c r="G623" s="37">
        <f t="shared" si="113"/>
        <v>0</v>
      </c>
    </row>
    <row r="624" spans="1:7" x14ac:dyDescent="0.3">
      <c r="A624" s="23">
        <f t="shared" ref="A624:A625" si="114">A623+1</f>
        <v>545</v>
      </c>
      <c r="B624" s="35" t="s">
        <v>552</v>
      </c>
      <c r="C624" s="13" t="s">
        <v>279</v>
      </c>
      <c r="D624" s="7" t="s">
        <v>12</v>
      </c>
      <c r="E624" s="62">
        <v>80</v>
      </c>
      <c r="F624" s="55"/>
      <c r="G624" s="37">
        <f t="shared" si="113"/>
        <v>0</v>
      </c>
    </row>
    <row r="625" spans="1:7" ht="28.2" thickBot="1" x14ac:dyDescent="0.35">
      <c r="A625" s="23">
        <f t="shared" si="114"/>
        <v>546</v>
      </c>
      <c r="B625" s="35" t="s">
        <v>552</v>
      </c>
      <c r="C625" s="17" t="s">
        <v>125</v>
      </c>
      <c r="D625" s="8" t="s">
        <v>11</v>
      </c>
      <c r="E625" s="63">
        <v>121</v>
      </c>
      <c r="F625" s="57"/>
      <c r="G625" s="37">
        <f t="shared" si="113"/>
        <v>0</v>
      </c>
    </row>
    <row r="626" spans="1:7" ht="14.4" thickBot="1" x14ac:dyDescent="0.35">
      <c r="A626" s="155"/>
      <c r="B626" s="156"/>
      <c r="C626" s="160"/>
      <c r="D626" s="156"/>
      <c r="E626" s="157"/>
      <c r="F626" s="161" t="s">
        <v>286</v>
      </c>
      <c r="G626" s="162">
        <f>SUM(G622:G625)</f>
        <v>0</v>
      </c>
    </row>
    <row r="627" spans="1:7" ht="14.4" thickBot="1" x14ac:dyDescent="0.35">
      <c r="A627" s="22"/>
      <c r="B627" s="95"/>
      <c r="C627" s="39"/>
      <c r="D627" s="40"/>
      <c r="E627" s="73"/>
      <c r="F627" s="82" t="s">
        <v>308</v>
      </c>
      <c r="G627" s="44">
        <f>G129+G155+G198+G419+G613+G620+G626</f>
        <v>0</v>
      </c>
    </row>
    <row r="628" spans="1:7" ht="14.4" thickBot="1" x14ac:dyDescent="0.35">
      <c r="A628" s="18"/>
      <c r="B628" s="19"/>
      <c r="C628" s="11"/>
      <c r="D628" s="6"/>
      <c r="E628" s="60"/>
      <c r="F628" s="77" t="s">
        <v>307</v>
      </c>
      <c r="G628" s="31">
        <f>G629-G627</f>
        <v>0</v>
      </c>
    </row>
    <row r="629" spans="1:7" ht="14.4" thickBot="1" x14ac:dyDescent="0.35">
      <c r="A629" s="49"/>
      <c r="B629" s="96"/>
      <c r="C629" s="41"/>
      <c r="D629" s="42"/>
      <c r="E629" s="74"/>
      <c r="F629" s="83" t="s">
        <v>312</v>
      </c>
      <c r="G629" s="44">
        <f>ROUND(G627*1.23,2)</f>
        <v>0</v>
      </c>
    </row>
    <row r="630" spans="1:7" x14ac:dyDescent="0.3">
      <c r="A630" s="125"/>
      <c r="B630" s="125"/>
      <c r="C630" s="126"/>
      <c r="D630" s="125"/>
      <c r="E630" s="127"/>
      <c r="F630" s="128"/>
      <c r="G630" s="129"/>
    </row>
    <row r="631" spans="1:7" ht="14.4" thickBot="1" x14ac:dyDescent="0.35">
      <c r="A631" s="98"/>
      <c r="B631" s="98"/>
      <c r="C631" s="99"/>
      <c r="D631" s="98"/>
      <c r="E631" s="100"/>
      <c r="F631" s="101"/>
      <c r="G631" s="101"/>
    </row>
    <row r="632" spans="1:7" ht="14.4" thickBot="1" x14ac:dyDescent="0.35">
      <c r="A632" s="163"/>
      <c r="B632" s="164"/>
      <c r="C632" s="165" t="s">
        <v>481</v>
      </c>
      <c r="D632" s="164"/>
      <c r="E632" s="166"/>
      <c r="F632" s="167"/>
      <c r="G632" s="168"/>
    </row>
    <row r="633" spans="1:7" ht="14.4" thickBot="1" x14ac:dyDescent="0.35">
      <c r="A633" s="169"/>
      <c r="B633" s="170"/>
      <c r="C633" s="171" t="s">
        <v>647</v>
      </c>
      <c r="D633" s="170"/>
      <c r="E633" s="172"/>
      <c r="F633" s="173"/>
      <c r="G633" s="174"/>
    </row>
    <row r="634" spans="1:7" ht="14.4" thickBot="1" x14ac:dyDescent="0.35">
      <c r="A634" s="53"/>
      <c r="B634" s="6"/>
      <c r="C634" s="91" t="s">
        <v>419</v>
      </c>
      <c r="D634" s="6"/>
      <c r="E634" s="60"/>
      <c r="F634" s="54"/>
      <c r="G634" s="90"/>
    </row>
    <row r="635" spans="1:7" ht="14.4" thickBot="1" x14ac:dyDescent="0.35">
      <c r="A635" s="53"/>
      <c r="B635" s="6"/>
      <c r="C635" s="16" t="s">
        <v>420</v>
      </c>
      <c r="D635" s="6"/>
      <c r="E635" s="60"/>
      <c r="F635" s="54"/>
      <c r="G635" s="124">
        <f>SUM(G636:G639)</f>
        <v>0</v>
      </c>
    </row>
    <row r="636" spans="1:7" ht="27.6" x14ac:dyDescent="0.3">
      <c r="A636" s="7">
        <f>A625+1</f>
        <v>547</v>
      </c>
      <c r="B636" s="10" t="s">
        <v>553</v>
      </c>
      <c r="C636" s="13" t="s">
        <v>655</v>
      </c>
      <c r="D636" s="7" t="s">
        <v>45</v>
      </c>
      <c r="E636" s="62">
        <v>40</v>
      </c>
      <c r="F636" s="55"/>
      <c r="G636" s="37">
        <f t="shared" ref="G636:G639" si="115">ROUND(E636*F636,2)</f>
        <v>0</v>
      </c>
    </row>
    <row r="637" spans="1:7" ht="27.6" x14ac:dyDescent="0.3">
      <c r="A637" s="7">
        <f t="shared" ref="A637:A639" si="116">A636+1</f>
        <v>548</v>
      </c>
      <c r="B637" s="10" t="s">
        <v>553</v>
      </c>
      <c r="C637" s="13" t="s">
        <v>654</v>
      </c>
      <c r="D637" s="7" t="s">
        <v>45</v>
      </c>
      <c r="E637" s="62">
        <v>20</v>
      </c>
      <c r="F637" s="55"/>
      <c r="G637" s="37">
        <f t="shared" si="115"/>
        <v>0</v>
      </c>
    </row>
    <row r="638" spans="1:7" ht="41.4" x14ac:dyDescent="0.3">
      <c r="A638" s="7">
        <f t="shared" si="116"/>
        <v>549</v>
      </c>
      <c r="B638" s="10" t="s">
        <v>553</v>
      </c>
      <c r="C638" s="13" t="s">
        <v>422</v>
      </c>
      <c r="D638" s="7" t="s">
        <v>11</v>
      </c>
      <c r="E638" s="62">
        <v>400</v>
      </c>
      <c r="F638" s="55"/>
      <c r="G638" s="37">
        <f t="shared" si="115"/>
        <v>0</v>
      </c>
    </row>
    <row r="639" spans="1:7" ht="28.2" thickBot="1" x14ac:dyDescent="0.35">
      <c r="A639" s="7">
        <f t="shared" si="116"/>
        <v>550</v>
      </c>
      <c r="B639" s="10" t="s">
        <v>553</v>
      </c>
      <c r="C639" s="13" t="s">
        <v>653</v>
      </c>
      <c r="D639" s="7" t="s">
        <v>11</v>
      </c>
      <c r="E639" s="62">
        <v>300</v>
      </c>
      <c r="F639" s="55"/>
      <c r="G639" s="37">
        <f t="shared" si="115"/>
        <v>0</v>
      </c>
    </row>
    <row r="640" spans="1:7" ht="14.4" thickBot="1" x14ac:dyDescent="0.35">
      <c r="A640" s="155"/>
      <c r="B640" s="156"/>
      <c r="C640" s="160"/>
      <c r="D640" s="156"/>
      <c r="E640" s="157"/>
      <c r="F640" s="175" t="s">
        <v>662</v>
      </c>
      <c r="G640" s="143">
        <f>SUM(G636:G639)</f>
        <v>0</v>
      </c>
    </row>
    <row r="641" spans="1:7" ht="14.4" thickBot="1" x14ac:dyDescent="0.35">
      <c r="A641" s="155"/>
      <c r="B641" s="156"/>
      <c r="C641" s="140" t="s">
        <v>648</v>
      </c>
      <c r="D641" s="156"/>
      <c r="E641" s="157"/>
      <c r="F641" s="158"/>
      <c r="G641" s="159"/>
    </row>
    <row r="642" spans="1:7" s="85" customFormat="1" ht="14.4" thickBot="1" x14ac:dyDescent="0.35">
      <c r="A642" s="86"/>
      <c r="B642" s="9"/>
      <c r="C642" s="91" t="s">
        <v>419</v>
      </c>
      <c r="D642" s="9"/>
      <c r="E642" s="64"/>
      <c r="F642" s="76"/>
      <c r="G642" s="31">
        <f>G643</f>
        <v>0</v>
      </c>
    </row>
    <row r="643" spans="1:7" s="85" customFormat="1" ht="14.4" thickBot="1" x14ac:dyDescent="0.35">
      <c r="A643" s="86"/>
      <c r="B643" s="9"/>
      <c r="C643" s="16" t="s">
        <v>423</v>
      </c>
      <c r="D643" s="9"/>
      <c r="E643" s="64"/>
      <c r="F643" s="76"/>
      <c r="G643" s="31">
        <f>SUM(G644)</f>
        <v>0</v>
      </c>
    </row>
    <row r="644" spans="1:7" ht="28.2" thickBot="1" x14ac:dyDescent="0.35">
      <c r="A644" s="45">
        <f>A639+1</f>
        <v>551</v>
      </c>
      <c r="B644" s="45"/>
      <c r="C644" s="46" t="s">
        <v>4</v>
      </c>
      <c r="D644" s="45" t="s">
        <v>5</v>
      </c>
      <c r="E644" s="72">
        <v>0.4</v>
      </c>
      <c r="F644" s="80"/>
      <c r="G644" s="37">
        <f t="shared" ref="G644" si="117">ROUND(E644*F644,2)</f>
        <v>0</v>
      </c>
    </row>
    <row r="645" spans="1:7" s="85" customFormat="1" ht="14.4" thickBot="1" x14ac:dyDescent="0.35">
      <c r="A645" s="86"/>
      <c r="B645" s="9"/>
      <c r="C645" s="16" t="s">
        <v>424</v>
      </c>
      <c r="D645" s="9"/>
      <c r="E645" s="64"/>
      <c r="F645" s="76"/>
      <c r="G645" s="31">
        <f>G646+G648</f>
        <v>0</v>
      </c>
    </row>
    <row r="646" spans="1:7" s="85" customFormat="1" ht="14.4" thickBot="1" x14ac:dyDescent="0.35">
      <c r="A646" s="86"/>
      <c r="B646" s="9"/>
      <c r="C646" s="16" t="s">
        <v>425</v>
      </c>
      <c r="D646" s="9"/>
      <c r="E646" s="64"/>
      <c r="F646" s="76"/>
      <c r="G646" s="31">
        <f>SUM(G647)</f>
        <v>0</v>
      </c>
    </row>
    <row r="647" spans="1:7" ht="28.2" thickBot="1" x14ac:dyDescent="0.35">
      <c r="A647" s="45">
        <f>A644+1</f>
        <v>552</v>
      </c>
      <c r="B647" s="45" t="s">
        <v>553</v>
      </c>
      <c r="C647" s="46" t="s">
        <v>38</v>
      </c>
      <c r="D647" s="45" t="s">
        <v>11</v>
      </c>
      <c r="E647" s="72">
        <v>1876</v>
      </c>
      <c r="F647" s="80"/>
      <c r="G647" s="37">
        <f t="shared" ref="G647" si="118">ROUND(E647*F647,2)</f>
        <v>0</v>
      </c>
    </row>
    <row r="648" spans="1:7" s="85" customFormat="1" ht="14.4" thickBot="1" x14ac:dyDescent="0.35">
      <c r="A648" s="86"/>
      <c r="B648" s="9"/>
      <c r="C648" s="16" t="s">
        <v>426</v>
      </c>
      <c r="D648" s="9"/>
      <c r="E648" s="64"/>
      <c r="F648" s="76"/>
      <c r="G648" s="31">
        <f>SUM(G649)</f>
        <v>0</v>
      </c>
    </row>
    <row r="649" spans="1:7" ht="28.2" thickBot="1" x14ac:dyDescent="0.35">
      <c r="A649" s="10">
        <f>A647+1</f>
        <v>553</v>
      </c>
      <c r="B649" s="45" t="s">
        <v>553</v>
      </c>
      <c r="C649" s="46" t="s">
        <v>611</v>
      </c>
      <c r="D649" s="45" t="s">
        <v>11</v>
      </c>
      <c r="E649" s="72">
        <v>68</v>
      </c>
      <c r="F649" s="80"/>
      <c r="G649" s="37">
        <f t="shared" ref="G649" si="119">ROUND(E649*F649,2)</f>
        <v>0</v>
      </c>
    </row>
    <row r="650" spans="1:7" s="85" customFormat="1" ht="14.4" thickBot="1" x14ac:dyDescent="0.35">
      <c r="A650" s="86"/>
      <c r="B650" s="9"/>
      <c r="C650" s="16" t="s">
        <v>86</v>
      </c>
      <c r="D650" s="9"/>
      <c r="E650" s="64"/>
      <c r="F650" s="76"/>
      <c r="G650" s="31">
        <f>G651</f>
        <v>0</v>
      </c>
    </row>
    <row r="651" spans="1:7" s="85" customFormat="1" ht="14.4" thickBot="1" x14ac:dyDescent="0.35">
      <c r="A651" s="86"/>
      <c r="B651" s="9"/>
      <c r="C651" s="16" t="s">
        <v>427</v>
      </c>
      <c r="D651" s="9"/>
      <c r="E651" s="64"/>
      <c r="F651" s="76"/>
      <c r="G651" s="31">
        <f>SUM(G652:G663)</f>
        <v>0</v>
      </c>
    </row>
    <row r="652" spans="1:7" ht="27.6" x14ac:dyDescent="0.3">
      <c r="A652" s="10">
        <f>A649+1</f>
        <v>554</v>
      </c>
      <c r="B652" s="10" t="s">
        <v>553</v>
      </c>
      <c r="C652" s="12" t="s">
        <v>90</v>
      </c>
      <c r="D652" s="10" t="s">
        <v>10</v>
      </c>
      <c r="E652" s="61">
        <v>8</v>
      </c>
      <c r="F652" s="56"/>
      <c r="G652" s="37">
        <f t="shared" ref="G652:G663" si="120">ROUND(E652*F652,2)</f>
        <v>0</v>
      </c>
    </row>
    <row r="653" spans="1:7" ht="27.6" x14ac:dyDescent="0.3">
      <c r="A653" s="8">
        <f>A652+1</f>
        <v>555</v>
      </c>
      <c r="B653" s="10" t="s">
        <v>553</v>
      </c>
      <c r="C653" s="13" t="s">
        <v>91</v>
      </c>
      <c r="D653" s="7" t="s">
        <v>20</v>
      </c>
      <c r="E653" s="62">
        <v>79</v>
      </c>
      <c r="F653" s="55"/>
      <c r="G653" s="37">
        <f t="shared" si="120"/>
        <v>0</v>
      </c>
    </row>
    <row r="654" spans="1:7" ht="27.6" x14ac:dyDescent="0.3">
      <c r="A654" s="7">
        <f t="shared" ref="A654:A663" si="121">A653+1</f>
        <v>556</v>
      </c>
      <c r="B654" s="7" t="s">
        <v>553</v>
      </c>
      <c r="C654" s="13" t="s">
        <v>93</v>
      </c>
      <c r="D654" s="7" t="s">
        <v>20</v>
      </c>
      <c r="E654" s="62">
        <v>44</v>
      </c>
      <c r="F654" s="55"/>
      <c r="G654" s="25">
        <f t="shared" si="120"/>
        <v>0</v>
      </c>
    </row>
    <row r="655" spans="1:7" ht="41.4" x14ac:dyDescent="0.3">
      <c r="A655" s="7">
        <f t="shared" si="121"/>
        <v>557</v>
      </c>
      <c r="B655" s="7" t="s">
        <v>553</v>
      </c>
      <c r="C655" s="13" t="s">
        <v>428</v>
      </c>
      <c r="D655" s="7" t="s">
        <v>100</v>
      </c>
      <c r="E655" s="62">
        <v>3</v>
      </c>
      <c r="F655" s="55"/>
      <c r="G655" s="25">
        <f t="shared" si="120"/>
        <v>0</v>
      </c>
    </row>
    <row r="656" spans="1:7" x14ac:dyDescent="0.3">
      <c r="A656" s="8">
        <f t="shared" si="121"/>
        <v>558</v>
      </c>
      <c r="B656" s="10" t="s">
        <v>553</v>
      </c>
      <c r="C656" s="13" t="s">
        <v>429</v>
      </c>
      <c r="D656" s="7" t="s">
        <v>10</v>
      </c>
      <c r="E656" s="62">
        <v>1</v>
      </c>
      <c r="F656" s="55"/>
      <c r="G656" s="37">
        <f t="shared" si="120"/>
        <v>0</v>
      </c>
    </row>
    <row r="657" spans="1:7" ht="27.6" x14ac:dyDescent="0.3">
      <c r="A657" s="8">
        <f t="shared" si="121"/>
        <v>559</v>
      </c>
      <c r="B657" s="10" t="s">
        <v>553</v>
      </c>
      <c r="C657" s="13" t="s">
        <v>430</v>
      </c>
      <c r="D657" s="7" t="s">
        <v>10</v>
      </c>
      <c r="E657" s="62">
        <v>1</v>
      </c>
      <c r="F657" s="55"/>
      <c r="G657" s="37">
        <f t="shared" si="120"/>
        <v>0</v>
      </c>
    </row>
    <row r="658" spans="1:7" ht="27.6" x14ac:dyDescent="0.3">
      <c r="A658" s="8">
        <f t="shared" si="121"/>
        <v>560</v>
      </c>
      <c r="B658" s="10" t="s">
        <v>553</v>
      </c>
      <c r="C658" s="13" t="s">
        <v>431</v>
      </c>
      <c r="D658" s="7" t="s">
        <v>10</v>
      </c>
      <c r="E658" s="62">
        <v>1</v>
      </c>
      <c r="F658" s="55"/>
      <c r="G658" s="37">
        <f t="shared" si="120"/>
        <v>0</v>
      </c>
    </row>
    <row r="659" spans="1:7" x14ac:dyDescent="0.3">
      <c r="A659" s="8">
        <f t="shared" si="121"/>
        <v>561</v>
      </c>
      <c r="B659" s="10" t="s">
        <v>553</v>
      </c>
      <c r="C659" s="13" t="s">
        <v>432</v>
      </c>
      <c r="D659" s="7" t="s">
        <v>10</v>
      </c>
      <c r="E659" s="62">
        <v>192</v>
      </c>
      <c r="F659" s="55"/>
      <c r="G659" s="37">
        <f t="shared" si="120"/>
        <v>0</v>
      </c>
    </row>
    <row r="660" spans="1:7" x14ac:dyDescent="0.3">
      <c r="A660" s="8">
        <f t="shared" si="121"/>
        <v>562</v>
      </c>
      <c r="B660" s="10" t="s">
        <v>553</v>
      </c>
      <c r="C660" s="13" t="s">
        <v>433</v>
      </c>
      <c r="D660" s="7" t="s">
        <v>12</v>
      </c>
      <c r="E660" s="62">
        <v>80</v>
      </c>
      <c r="F660" s="55"/>
      <c r="G660" s="37">
        <f t="shared" si="120"/>
        <v>0</v>
      </c>
    </row>
    <row r="661" spans="1:7" ht="55.2" x14ac:dyDescent="0.3">
      <c r="A661" s="8">
        <f t="shared" si="121"/>
        <v>563</v>
      </c>
      <c r="B661" s="10" t="s">
        <v>553</v>
      </c>
      <c r="C661" s="13" t="s">
        <v>104</v>
      </c>
      <c r="D661" s="7" t="s">
        <v>11</v>
      </c>
      <c r="E661" s="62">
        <v>282</v>
      </c>
      <c r="F661" s="55"/>
      <c r="G661" s="37">
        <f t="shared" si="120"/>
        <v>0</v>
      </c>
    </row>
    <row r="662" spans="1:7" ht="55.2" x14ac:dyDescent="0.3">
      <c r="A662" s="8">
        <f t="shared" si="121"/>
        <v>564</v>
      </c>
      <c r="B662" s="10" t="s">
        <v>553</v>
      </c>
      <c r="C662" s="13" t="s">
        <v>105</v>
      </c>
      <c r="D662" s="7" t="s">
        <v>12</v>
      </c>
      <c r="E662" s="62">
        <v>420</v>
      </c>
      <c r="F662" s="55"/>
      <c r="G662" s="37">
        <f t="shared" si="120"/>
        <v>0</v>
      </c>
    </row>
    <row r="663" spans="1:7" ht="14.4" thickBot="1" x14ac:dyDescent="0.35">
      <c r="A663" s="8">
        <f t="shared" si="121"/>
        <v>565</v>
      </c>
      <c r="B663" s="10" t="s">
        <v>553</v>
      </c>
      <c r="C663" s="17" t="s">
        <v>612</v>
      </c>
      <c r="D663" s="8" t="s">
        <v>11</v>
      </c>
      <c r="E663" s="63">
        <v>241</v>
      </c>
      <c r="F663" s="57"/>
      <c r="G663" s="37">
        <f t="shared" si="120"/>
        <v>0</v>
      </c>
    </row>
    <row r="664" spans="1:7" ht="14.4" thickBot="1" x14ac:dyDescent="0.35">
      <c r="A664" s="86"/>
      <c r="B664" s="9"/>
      <c r="C664" s="16" t="s">
        <v>434</v>
      </c>
      <c r="D664" s="9"/>
      <c r="E664" s="64"/>
      <c r="F664" s="76"/>
      <c r="G664" s="31">
        <f>G665+G667+G670</f>
        <v>0</v>
      </c>
    </row>
    <row r="665" spans="1:7" ht="14.4" thickBot="1" x14ac:dyDescent="0.35">
      <c r="A665" s="86"/>
      <c r="B665" s="9"/>
      <c r="C665" s="16" t="s">
        <v>435</v>
      </c>
      <c r="D665" s="9"/>
      <c r="E665" s="64"/>
      <c r="F665" s="76"/>
      <c r="G665" s="31">
        <f>SUM(G666)</f>
        <v>0</v>
      </c>
    </row>
    <row r="666" spans="1:7" ht="14.4" thickBot="1" x14ac:dyDescent="0.35">
      <c r="A666" s="10">
        <f>A663+1</f>
        <v>566</v>
      </c>
      <c r="B666" s="45" t="s">
        <v>553</v>
      </c>
      <c r="C666" s="46" t="s">
        <v>436</v>
      </c>
      <c r="D666" s="45" t="s">
        <v>12</v>
      </c>
      <c r="E666" s="72">
        <v>62</v>
      </c>
      <c r="F666" s="80"/>
      <c r="G666" s="37">
        <f t="shared" ref="G666" si="122">ROUND(E666*F666,2)</f>
        <v>0</v>
      </c>
    </row>
    <row r="667" spans="1:7" ht="14.4" thickBot="1" x14ac:dyDescent="0.35">
      <c r="A667" s="86"/>
      <c r="B667" s="9"/>
      <c r="C667" s="16" t="s">
        <v>437</v>
      </c>
      <c r="D667" s="9"/>
      <c r="E667" s="64"/>
      <c r="F667" s="76"/>
      <c r="G667" s="31">
        <f>SUM(G668:G669)</f>
        <v>0</v>
      </c>
    </row>
    <row r="668" spans="1:7" ht="41.4" x14ac:dyDescent="0.3">
      <c r="A668" s="10">
        <f>A666+1</f>
        <v>567</v>
      </c>
      <c r="B668" s="10" t="s">
        <v>553</v>
      </c>
      <c r="C668" s="12" t="s">
        <v>438</v>
      </c>
      <c r="D668" s="10" t="s">
        <v>12</v>
      </c>
      <c r="E668" s="61">
        <v>2400</v>
      </c>
      <c r="F668" s="56"/>
      <c r="G668" s="37">
        <f t="shared" ref="G668:G671" si="123">ROUND(E668*F668,2)</f>
        <v>0</v>
      </c>
    </row>
    <row r="669" spans="1:7" ht="28.2" thickBot="1" x14ac:dyDescent="0.35">
      <c r="A669" s="8">
        <f>A668+1</f>
        <v>568</v>
      </c>
      <c r="B669" s="8" t="s">
        <v>553</v>
      </c>
      <c r="C669" s="17" t="s">
        <v>41</v>
      </c>
      <c r="D669" s="8" t="s">
        <v>12</v>
      </c>
      <c r="E669" s="63">
        <v>1330</v>
      </c>
      <c r="F669" s="57"/>
      <c r="G669" s="37">
        <f t="shared" si="123"/>
        <v>0</v>
      </c>
    </row>
    <row r="670" spans="1:7" ht="28.2" thickBot="1" x14ac:dyDescent="0.35">
      <c r="A670" s="53"/>
      <c r="B670" s="6"/>
      <c r="C670" s="11" t="s">
        <v>439</v>
      </c>
      <c r="D670" s="6"/>
      <c r="E670" s="60"/>
      <c r="F670" s="54"/>
      <c r="G670" s="31">
        <f>SUM(G671)</f>
        <v>0</v>
      </c>
    </row>
    <row r="671" spans="1:7" ht="28.2" thickBot="1" x14ac:dyDescent="0.35">
      <c r="A671" s="10">
        <f>A669+1</f>
        <v>569</v>
      </c>
      <c r="B671" s="45" t="s">
        <v>553</v>
      </c>
      <c r="C671" s="46" t="s">
        <v>440</v>
      </c>
      <c r="D671" s="45" t="s">
        <v>12</v>
      </c>
      <c r="E671" s="72">
        <v>3730</v>
      </c>
      <c r="F671" s="80"/>
      <c r="G671" s="37">
        <f t="shared" si="123"/>
        <v>0</v>
      </c>
    </row>
    <row r="672" spans="1:7" ht="14.4" thickBot="1" x14ac:dyDescent="0.35">
      <c r="A672" s="86"/>
      <c r="B672" s="9"/>
      <c r="C672" s="16" t="s">
        <v>441</v>
      </c>
      <c r="D672" s="9"/>
      <c r="E672" s="64"/>
      <c r="F672" s="76"/>
      <c r="G672" s="31">
        <f>G673</f>
        <v>0</v>
      </c>
    </row>
    <row r="673" spans="1:7" ht="14.4" thickBot="1" x14ac:dyDescent="0.35">
      <c r="A673" s="86"/>
      <c r="B673" s="9"/>
      <c r="C673" s="16" t="s">
        <v>442</v>
      </c>
      <c r="D673" s="9"/>
      <c r="E673" s="64"/>
      <c r="F673" s="76"/>
      <c r="G673" s="31">
        <f>SUM(G674)</f>
        <v>0</v>
      </c>
    </row>
    <row r="674" spans="1:7" ht="69.599999999999994" thickBot="1" x14ac:dyDescent="0.35">
      <c r="A674" s="45">
        <f>A671+1</f>
        <v>570</v>
      </c>
      <c r="B674" s="45" t="s">
        <v>553</v>
      </c>
      <c r="C674" s="46" t="s">
        <v>443</v>
      </c>
      <c r="D674" s="45" t="s">
        <v>12</v>
      </c>
      <c r="E674" s="72">
        <v>1592</v>
      </c>
      <c r="F674" s="80"/>
      <c r="G674" s="34">
        <f t="shared" ref="G674" si="124">ROUND(E674*F674,2)</f>
        <v>0</v>
      </c>
    </row>
    <row r="675" spans="1:7" ht="14.4" thickBot="1" x14ac:dyDescent="0.35">
      <c r="A675" s="86"/>
      <c r="B675" s="9"/>
      <c r="C675" s="16" t="s">
        <v>444</v>
      </c>
      <c r="D675" s="9"/>
      <c r="E675" s="64"/>
      <c r="F675" s="76"/>
      <c r="G675" s="31">
        <f>G676</f>
        <v>0</v>
      </c>
    </row>
    <row r="676" spans="1:7" ht="14.4" thickBot="1" x14ac:dyDescent="0.35">
      <c r="A676" s="92"/>
      <c r="B676" s="42"/>
      <c r="C676" s="41" t="s">
        <v>445</v>
      </c>
      <c r="D676" s="42"/>
      <c r="E676" s="74"/>
      <c r="F676" s="93"/>
      <c r="G676" s="94">
        <f>SUM(G677)</f>
        <v>0</v>
      </c>
    </row>
    <row r="677" spans="1:7" ht="28.2" thickBot="1" x14ac:dyDescent="0.35">
      <c r="A677" s="10">
        <f>A674+1</f>
        <v>571</v>
      </c>
      <c r="B677" s="45" t="s">
        <v>553</v>
      </c>
      <c r="C677" s="46" t="s">
        <v>446</v>
      </c>
      <c r="D677" s="45" t="s">
        <v>12</v>
      </c>
      <c r="E677" s="72">
        <v>755</v>
      </c>
      <c r="F677" s="80"/>
      <c r="G677" s="37">
        <f t="shared" ref="G677" si="125">ROUND(E677*F677,2)</f>
        <v>0</v>
      </c>
    </row>
    <row r="678" spans="1:7" ht="14.4" thickBot="1" x14ac:dyDescent="0.35">
      <c r="A678" s="86"/>
      <c r="B678" s="9"/>
      <c r="C678" s="16" t="s">
        <v>447</v>
      </c>
      <c r="D678" s="9"/>
      <c r="E678" s="64"/>
      <c r="F678" s="76"/>
      <c r="G678" s="31">
        <f>G679+G683</f>
        <v>0</v>
      </c>
    </row>
    <row r="679" spans="1:7" ht="14.4" thickBot="1" x14ac:dyDescent="0.35">
      <c r="A679" s="86"/>
      <c r="B679" s="9"/>
      <c r="C679" s="16" t="s">
        <v>448</v>
      </c>
      <c r="D679" s="9"/>
      <c r="E679" s="64"/>
      <c r="F679" s="76"/>
      <c r="G679" s="31">
        <f>SUM(G680:G682)</f>
        <v>0</v>
      </c>
    </row>
    <row r="680" spans="1:7" ht="27.6" x14ac:dyDescent="0.3">
      <c r="A680" s="10">
        <f>A677+1</f>
        <v>572</v>
      </c>
      <c r="B680" s="10" t="s">
        <v>553</v>
      </c>
      <c r="C680" s="12" t="s">
        <v>50</v>
      </c>
      <c r="D680" s="10" t="s">
        <v>10</v>
      </c>
      <c r="E680" s="61">
        <v>8</v>
      </c>
      <c r="F680" s="56"/>
      <c r="G680" s="37">
        <f t="shared" ref="G680:G682" si="126">ROUND(E680*F680,2)</f>
        <v>0</v>
      </c>
    </row>
    <row r="681" spans="1:7" ht="27.6" x14ac:dyDescent="0.3">
      <c r="A681" s="8">
        <f>A680+1</f>
        <v>573</v>
      </c>
      <c r="B681" s="10" t="s">
        <v>553</v>
      </c>
      <c r="C681" s="13" t="s">
        <v>449</v>
      </c>
      <c r="D681" s="7" t="s">
        <v>10</v>
      </c>
      <c r="E681" s="62">
        <v>4</v>
      </c>
      <c r="F681" s="55"/>
      <c r="G681" s="37">
        <f t="shared" si="126"/>
        <v>0</v>
      </c>
    </row>
    <row r="682" spans="1:7" ht="28.2" thickBot="1" x14ac:dyDescent="0.35">
      <c r="A682" s="8">
        <f>A681+1</f>
        <v>574</v>
      </c>
      <c r="B682" s="10" t="s">
        <v>553</v>
      </c>
      <c r="C682" s="17" t="s">
        <v>450</v>
      </c>
      <c r="D682" s="8" t="s">
        <v>10</v>
      </c>
      <c r="E682" s="63">
        <v>4</v>
      </c>
      <c r="F682" s="57"/>
      <c r="G682" s="37">
        <f t="shared" si="126"/>
        <v>0</v>
      </c>
    </row>
    <row r="683" spans="1:7" ht="14.4" thickBot="1" x14ac:dyDescent="0.35">
      <c r="A683" s="86"/>
      <c r="B683" s="9"/>
      <c r="C683" s="16" t="s">
        <v>111</v>
      </c>
      <c r="D683" s="9"/>
      <c r="E683" s="64"/>
      <c r="F683" s="76"/>
      <c r="G683" s="31">
        <f>SUM(G684:G705)</f>
        <v>0</v>
      </c>
    </row>
    <row r="684" spans="1:7" ht="27.6" x14ac:dyDescent="0.3">
      <c r="A684" s="10">
        <f>A682+1</f>
        <v>575</v>
      </c>
      <c r="B684" s="10" t="s">
        <v>553</v>
      </c>
      <c r="C684" s="12" t="s">
        <v>118</v>
      </c>
      <c r="D684" s="10" t="s">
        <v>11</v>
      </c>
      <c r="E684" s="61">
        <v>84.84</v>
      </c>
      <c r="F684" s="56"/>
      <c r="G684" s="37">
        <f t="shared" ref="G684:G705" si="127">ROUND(E684*F684,2)</f>
        <v>0</v>
      </c>
    </row>
    <row r="685" spans="1:7" ht="27.6" x14ac:dyDescent="0.3">
      <c r="A685" s="8">
        <f>A684+1</f>
        <v>576</v>
      </c>
      <c r="B685" s="10" t="s">
        <v>553</v>
      </c>
      <c r="C685" s="13" t="s">
        <v>119</v>
      </c>
      <c r="D685" s="7" t="s">
        <v>20</v>
      </c>
      <c r="E685" s="62">
        <v>303</v>
      </c>
      <c r="F685" s="55"/>
      <c r="G685" s="37">
        <f t="shared" si="127"/>
        <v>0</v>
      </c>
    </row>
    <row r="686" spans="1:7" x14ac:dyDescent="0.3">
      <c r="A686" s="8">
        <f t="shared" ref="A686:A705" si="128">A685+1</f>
        <v>577</v>
      </c>
      <c r="B686" s="10" t="s">
        <v>553</v>
      </c>
      <c r="C686" s="13" t="s">
        <v>451</v>
      </c>
      <c r="D686" s="7" t="s">
        <v>20</v>
      </c>
      <c r="E686" s="62">
        <v>78</v>
      </c>
      <c r="F686" s="55"/>
      <c r="G686" s="37">
        <f t="shared" si="127"/>
        <v>0</v>
      </c>
    </row>
    <row r="687" spans="1:7" ht="27.6" x14ac:dyDescent="0.3">
      <c r="A687" s="8">
        <f t="shared" si="128"/>
        <v>578</v>
      </c>
      <c r="B687" s="10" t="s">
        <v>553</v>
      </c>
      <c r="C687" s="13" t="s">
        <v>121</v>
      </c>
      <c r="D687" s="7" t="s">
        <v>20</v>
      </c>
      <c r="E687" s="62">
        <v>320</v>
      </c>
      <c r="F687" s="55"/>
      <c r="G687" s="37">
        <f t="shared" si="127"/>
        <v>0</v>
      </c>
    </row>
    <row r="688" spans="1:7" x14ac:dyDescent="0.3">
      <c r="A688" s="8">
        <f t="shared" si="128"/>
        <v>579</v>
      </c>
      <c r="B688" s="10" t="s">
        <v>553</v>
      </c>
      <c r="C688" s="13" t="s">
        <v>452</v>
      </c>
      <c r="D688" s="7" t="s">
        <v>20</v>
      </c>
      <c r="E688" s="62">
        <v>78</v>
      </c>
      <c r="F688" s="55"/>
      <c r="G688" s="37">
        <f t="shared" si="127"/>
        <v>0</v>
      </c>
    </row>
    <row r="689" spans="1:7" ht="27.6" x14ac:dyDescent="0.3">
      <c r="A689" s="7">
        <f t="shared" si="128"/>
        <v>580</v>
      </c>
      <c r="B689" s="7" t="s">
        <v>553</v>
      </c>
      <c r="C689" s="13" t="s">
        <v>122</v>
      </c>
      <c r="D689" s="7" t="s">
        <v>113</v>
      </c>
      <c r="E689" s="62">
        <v>3</v>
      </c>
      <c r="F689" s="55"/>
      <c r="G689" s="25">
        <f t="shared" si="127"/>
        <v>0</v>
      </c>
    </row>
    <row r="690" spans="1:7" ht="41.4" x14ac:dyDescent="0.3">
      <c r="A690" s="7">
        <f t="shared" si="128"/>
        <v>581</v>
      </c>
      <c r="B690" s="7" t="s">
        <v>553</v>
      </c>
      <c r="C690" s="13" t="s">
        <v>123</v>
      </c>
      <c r="D690" s="7" t="s">
        <v>20</v>
      </c>
      <c r="E690" s="62">
        <v>398</v>
      </c>
      <c r="F690" s="55"/>
      <c r="G690" s="25">
        <f t="shared" si="127"/>
        <v>0</v>
      </c>
    </row>
    <row r="691" spans="1:7" ht="41.4" x14ac:dyDescent="0.3">
      <c r="A691" s="8">
        <f t="shared" si="128"/>
        <v>582</v>
      </c>
      <c r="B691" s="10" t="s">
        <v>553</v>
      </c>
      <c r="C691" s="13" t="s">
        <v>124</v>
      </c>
      <c r="D691" s="7" t="s">
        <v>113</v>
      </c>
      <c r="E691" s="62">
        <v>3</v>
      </c>
      <c r="F691" s="55"/>
      <c r="G691" s="37">
        <f t="shared" si="127"/>
        <v>0</v>
      </c>
    </row>
    <row r="692" spans="1:7" x14ac:dyDescent="0.3">
      <c r="A692" s="8">
        <f t="shared" si="128"/>
        <v>583</v>
      </c>
      <c r="B692" s="10" t="s">
        <v>553</v>
      </c>
      <c r="C692" s="13" t="s">
        <v>453</v>
      </c>
      <c r="D692" s="7" t="s">
        <v>20</v>
      </c>
      <c r="E692" s="62">
        <v>21</v>
      </c>
      <c r="F692" s="55"/>
      <c r="G692" s="37">
        <f t="shared" si="127"/>
        <v>0</v>
      </c>
    </row>
    <row r="693" spans="1:7" ht="27.6" x14ac:dyDescent="0.3">
      <c r="A693" s="8">
        <f t="shared" si="128"/>
        <v>584</v>
      </c>
      <c r="B693" s="10" t="s">
        <v>553</v>
      </c>
      <c r="C693" s="13" t="s">
        <v>125</v>
      </c>
      <c r="D693" s="7" t="s">
        <v>11</v>
      </c>
      <c r="E693" s="62">
        <v>72.72</v>
      </c>
      <c r="F693" s="55"/>
      <c r="G693" s="37">
        <f t="shared" si="127"/>
        <v>0</v>
      </c>
    </row>
    <row r="694" spans="1:7" ht="41.4" x14ac:dyDescent="0.3">
      <c r="A694" s="8">
        <f t="shared" si="128"/>
        <v>585</v>
      </c>
      <c r="B694" s="10" t="s">
        <v>553</v>
      </c>
      <c r="C694" s="13" t="s">
        <v>454</v>
      </c>
      <c r="D694" s="7" t="s">
        <v>113</v>
      </c>
      <c r="E694" s="62">
        <v>10</v>
      </c>
      <c r="F694" s="55"/>
      <c r="G694" s="37">
        <f t="shared" si="127"/>
        <v>0</v>
      </c>
    </row>
    <row r="695" spans="1:7" ht="41.4" x14ac:dyDescent="0.3">
      <c r="A695" s="8">
        <f t="shared" si="128"/>
        <v>586</v>
      </c>
      <c r="B695" s="10" t="s">
        <v>553</v>
      </c>
      <c r="C695" s="13" t="s">
        <v>455</v>
      </c>
      <c r="D695" s="7" t="s">
        <v>113</v>
      </c>
      <c r="E695" s="62">
        <v>4</v>
      </c>
      <c r="F695" s="55"/>
      <c r="G695" s="37">
        <f t="shared" si="127"/>
        <v>0</v>
      </c>
    </row>
    <row r="696" spans="1:7" ht="41.4" x14ac:dyDescent="0.3">
      <c r="A696" s="8">
        <f t="shared" si="128"/>
        <v>587</v>
      </c>
      <c r="B696" s="10" t="s">
        <v>553</v>
      </c>
      <c r="C696" s="13" t="s">
        <v>456</v>
      </c>
      <c r="D696" s="7" t="s">
        <v>132</v>
      </c>
      <c r="E696" s="62">
        <v>18</v>
      </c>
      <c r="F696" s="55"/>
      <c r="G696" s="37">
        <f t="shared" si="127"/>
        <v>0</v>
      </c>
    </row>
    <row r="697" spans="1:7" x14ac:dyDescent="0.3">
      <c r="A697" s="8">
        <f t="shared" si="128"/>
        <v>588</v>
      </c>
      <c r="B697" s="10" t="s">
        <v>553</v>
      </c>
      <c r="C697" s="13" t="s">
        <v>457</v>
      </c>
      <c r="D697" s="7" t="s">
        <v>113</v>
      </c>
      <c r="E697" s="62">
        <v>18</v>
      </c>
      <c r="F697" s="55"/>
      <c r="G697" s="37">
        <f t="shared" si="127"/>
        <v>0</v>
      </c>
    </row>
    <row r="698" spans="1:7" ht="41.4" x14ac:dyDescent="0.3">
      <c r="A698" s="8">
        <f t="shared" si="128"/>
        <v>589</v>
      </c>
      <c r="B698" s="10" t="s">
        <v>553</v>
      </c>
      <c r="C698" s="13" t="s">
        <v>141</v>
      </c>
      <c r="D698" s="7" t="s">
        <v>113</v>
      </c>
      <c r="E698" s="62">
        <v>36</v>
      </c>
      <c r="F698" s="55"/>
      <c r="G698" s="37">
        <f t="shared" si="127"/>
        <v>0</v>
      </c>
    </row>
    <row r="699" spans="1:7" ht="27.6" x14ac:dyDescent="0.3">
      <c r="A699" s="8">
        <f t="shared" si="128"/>
        <v>590</v>
      </c>
      <c r="B699" s="10" t="s">
        <v>553</v>
      </c>
      <c r="C699" s="13" t="s">
        <v>137</v>
      </c>
      <c r="D699" s="7" t="s">
        <v>138</v>
      </c>
      <c r="E699" s="62">
        <v>90</v>
      </c>
      <c r="F699" s="55"/>
      <c r="G699" s="37">
        <f t="shared" si="127"/>
        <v>0</v>
      </c>
    </row>
    <row r="700" spans="1:7" x14ac:dyDescent="0.3">
      <c r="A700" s="8">
        <f t="shared" si="128"/>
        <v>591</v>
      </c>
      <c r="B700" s="10" t="s">
        <v>553</v>
      </c>
      <c r="C700" s="13" t="s">
        <v>139</v>
      </c>
      <c r="D700" s="7" t="s">
        <v>140</v>
      </c>
      <c r="E700" s="62">
        <v>14</v>
      </c>
      <c r="F700" s="55"/>
      <c r="G700" s="37">
        <f t="shared" si="127"/>
        <v>0</v>
      </c>
    </row>
    <row r="701" spans="1:7" ht="27.6" x14ac:dyDescent="0.3">
      <c r="A701" s="8">
        <f t="shared" si="128"/>
        <v>592</v>
      </c>
      <c r="B701" s="10" t="s">
        <v>553</v>
      </c>
      <c r="C701" s="13" t="s">
        <v>458</v>
      </c>
      <c r="D701" s="7" t="s">
        <v>113</v>
      </c>
      <c r="E701" s="62">
        <v>17</v>
      </c>
      <c r="F701" s="55"/>
      <c r="G701" s="37">
        <f t="shared" si="127"/>
        <v>0</v>
      </c>
    </row>
    <row r="702" spans="1:7" ht="27.6" x14ac:dyDescent="0.3">
      <c r="A702" s="8">
        <f t="shared" si="128"/>
        <v>593</v>
      </c>
      <c r="B702" s="10" t="s">
        <v>553</v>
      </c>
      <c r="C702" s="13" t="s">
        <v>143</v>
      </c>
      <c r="D702" s="7" t="s">
        <v>144</v>
      </c>
      <c r="E702" s="62">
        <v>18</v>
      </c>
      <c r="F702" s="55"/>
      <c r="G702" s="37">
        <f t="shared" si="127"/>
        <v>0</v>
      </c>
    </row>
    <row r="703" spans="1:7" ht="27.6" x14ac:dyDescent="0.3">
      <c r="A703" s="8">
        <f t="shared" si="128"/>
        <v>594</v>
      </c>
      <c r="B703" s="10" t="s">
        <v>553</v>
      </c>
      <c r="C703" s="13" t="s">
        <v>145</v>
      </c>
      <c r="D703" s="7" t="s">
        <v>144</v>
      </c>
      <c r="E703" s="62">
        <v>14</v>
      </c>
      <c r="F703" s="55"/>
      <c r="G703" s="37">
        <f t="shared" si="127"/>
        <v>0</v>
      </c>
    </row>
    <row r="704" spans="1:7" ht="27.6" x14ac:dyDescent="0.3">
      <c r="A704" s="8">
        <f t="shared" si="128"/>
        <v>595</v>
      </c>
      <c r="B704" s="10" t="s">
        <v>553</v>
      </c>
      <c r="C704" s="13" t="s">
        <v>146</v>
      </c>
      <c r="D704" s="7" t="s">
        <v>144</v>
      </c>
      <c r="E704" s="62">
        <v>18</v>
      </c>
      <c r="F704" s="55"/>
      <c r="G704" s="37">
        <f t="shared" si="127"/>
        <v>0</v>
      </c>
    </row>
    <row r="705" spans="1:7" ht="14.4" thickBot="1" x14ac:dyDescent="0.35">
      <c r="A705" s="8">
        <f t="shared" si="128"/>
        <v>596</v>
      </c>
      <c r="B705" s="10" t="s">
        <v>553</v>
      </c>
      <c r="C705" s="17" t="s">
        <v>147</v>
      </c>
      <c r="D705" s="8" t="s">
        <v>148</v>
      </c>
      <c r="E705" s="63">
        <v>1</v>
      </c>
      <c r="F705" s="57"/>
      <c r="G705" s="37">
        <f t="shared" si="127"/>
        <v>0</v>
      </c>
    </row>
    <row r="706" spans="1:7" ht="14.4" thickBot="1" x14ac:dyDescent="0.35">
      <c r="A706" s="86"/>
      <c r="B706" s="9"/>
      <c r="C706" s="16" t="s">
        <v>459</v>
      </c>
      <c r="D706" s="9"/>
      <c r="E706" s="64"/>
      <c r="F706" s="76"/>
      <c r="G706" s="31">
        <f>G707+G710+G712+G714+G716+G718</f>
        <v>0</v>
      </c>
    </row>
    <row r="707" spans="1:7" ht="14.4" thickBot="1" x14ac:dyDescent="0.35">
      <c r="A707" s="86"/>
      <c r="B707" s="9"/>
      <c r="C707" s="16" t="s">
        <v>460</v>
      </c>
      <c r="D707" s="9"/>
      <c r="E707" s="64"/>
      <c r="F707" s="76"/>
      <c r="G707" s="31">
        <f>SUM(G708:G709)</f>
        <v>0</v>
      </c>
    </row>
    <row r="708" spans="1:7" ht="41.4" x14ac:dyDescent="0.3">
      <c r="A708" s="10">
        <f>A705+1</f>
        <v>597</v>
      </c>
      <c r="B708" s="10" t="s">
        <v>553</v>
      </c>
      <c r="C708" s="12" t="s">
        <v>61</v>
      </c>
      <c r="D708" s="10" t="s">
        <v>20</v>
      </c>
      <c r="E708" s="61">
        <v>289</v>
      </c>
      <c r="F708" s="56"/>
      <c r="G708" s="37">
        <f t="shared" ref="G708:G709" si="129">ROUND(E708*F708,2)</f>
        <v>0</v>
      </c>
    </row>
    <row r="709" spans="1:7" ht="42" thickBot="1" x14ac:dyDescent="0.35">
      <c r="A709" s="8">
        <f>A708+1</f>
        <v>598</v>
      </c>
      <c r="B709" s="8" t="s">
        <v>553</v>
      </c>
      <c r="C709" s="17" t="s">
        <v>461</v>
      </c>
      <c r="D709" s="8" t="s">
        <v>20</v>
      </c>
      <c r="E709" s="63">
        <v>99</v>
      </c>
      <c r="F709" s="57"/>
      <c r="G709" s="37">
        <f t="shared" si="129"/>
        <v>0</v>
      </c>
    </row>
    <row r="710" spans="1:7" ht="14.4" thickBot="1" x14ac:dyDescent="0.35">
      <c r="A710" s="86"/>
      <c r="B710" s="9"/>
      <c r="C710" s="16" t="s">
        <v>462</v>
      </c>
      <c r="D710" s="9"/>
      <c r="E710" s="64"/>
      <c r="F710" s="76"/>
      <c r="G710" s="31">
        <f>SUM(G711)</f>
        <v>0</v>
      </c>
    </row>
    <row r="711" spans="1:7" ht="55.8" thickBot="1" x14ac:dyDescent="0.35">
      <c r="A711" s="10">
        <f>A709+1</f>
        <v>599</v>
      </c>
      <c r="B711" s="45" t="s">
        <v>553</v>
      </c>
      <c r="C711" s="46" t="s">
        <v>463</v>
      </c>
      <c r="D711" s="45" t="s">
        <v>20</v>
      </c>
      <c r="E711" s="72">
        <v>489.5</v>
      </c>
      <c r="F711" s="80"/>
      <c r="G711" s="37">
        <f t="shared" ref="G711" si="130">ROUND(E711*F711,2)</f>
        <v>0</v>
      </c>
    </row>
    <row r="712" spans="1:7" ht="14.4" thickBot="1" x14ac:dyDescent="0.35">
      <c r="A712" s="86"/>
      <c r="B712" s="9"/>
      <c r="C712" s="16" t="s">
        <v>464</v>
      </c>
      <c r="D712" s="9"/>
      <c r="E712" s="64"/>
      <c r="F712" s="76"/>
      <c r="G712" s="31">
        <f>SUM(G713)</f>
        <v>0</v>
      </c>
    </row>
    <row r="713" spans="1:7" ht="42" thickBot="1" x14ac:dyDescent="0.35">
      <c r="A713" s="10">
        <f>A711+1</f>
        <v>600</v>
      </c>
      <c r="B713" s="45" t="s">
        <v>553</v>
      </c>
      <c r="C713" s="46" t="s">
        <v>65</v>
      </c>
      <c r="D713" s="45" t="s">
        <v>12</v>
      </c>
      <c r="E713" s="72">
        <v>30</v>
      </c>
      <c r="F713" s="80"/>
      <c r="G713" s="37">
        <f t="shared" ref="G713" si="131">ROUND(E713*F713,2)</f>
        <v>0</v>
      </c>
    </row>
    <row r="714" spans="1:7" ht="14.4" thickBot="1" x14ac:dyDescent="0.35">
      <c r="A714" s="86"/>
      <c r="B714" s="9"/>
      <c r="C714" s="16" t="s">
        <v>465</v>
      </c>
      <c r="D714" s="9"/>
      <c r="E714" s="64"/>
      <c r="F714" s="76"/>
      <c r="G714" s="31">
        <f>SUM(G715)</f>
        <v>0</v>
      </c>
    </row>
    <row r="715" spans="1:7" ht="28.2" thickBot="1" x14ac:dyDescent="0.35">
      <c r="A715" s="10">
        <f>A713+1</f>
        <v>601</v>
      </c>
      <c r="B715" s="45" t="s">
        <v>553</v>
      </c>
      <c r="C715" s="46" t="s">
        <v>466</v>
      </c>
      <c r="D715" s="45" t="s">
        <v>20</v>
      </c>
      <c r="E715" s="72">
        <v>102</v>
      </c>
      <c r="F715" s="80"/>
      <c r="G715" s="37">
        <f t="shared" ref="G715" si="132">ROUND(E715*F715,2)</f>
        <v>0</v>
      </c>
    </row>
    <row r="716" spans="1:7" ht="14.4" thickBot="1" x14ac:dyDescent="0.35">
      <c r="A716" s="86"/>
      <c r="B716" s="9"/>
      <c r="C716" s="16" t="s">
        <v>467</v>
      </c>
      <c r="D716" s="9"/>
      <c r="E716" s="64"/>
      <c r="F716" s="76"/>
      <c r="G716" s="31">
        <f>SUM(G717)</f>
        <v>0</v>
      </c>
    </row>
    <row r="717" spans="1:7" ht="69.599999999999994" thickBot="1" x14ac:dyDescent="0.35">
      <c r="A717" s="10">
        <f>A715+1</f>
        <v>602</v>
      </c>
      <c r="B717" s="45" t="s">
        <v>553</v>
      </c>
      <c r="C717" s="46" t="s">
        <v>468</v>
      </c>
      <c r="D717" s="45" t="s">
        <v>12</v>
      </c>
      <c r="E717" s="72">
        <v>46</v>
      </c>
      <c r="F717" s="80"/>
      <c r="G717" s="37">
        <f t="shared" ref="G717" si="133">ROUND(E717*F717,2)</f>
        <v>0</v>
      </c>
    </row>
    <row r="718" spans="1:7" x14ac:dyDescent="0.3">
      <c r="A718" s="221"/>
      <c r="B718" s="218"/>
      <c r="C718" s="97" t="s">
        <v>469</v>
      </c>
      <c r="D718" s="218"/>
      <c r="E718" s="219"/>
      <c r="F718" s="220"/>
      <c r="G718" s="216">
        <f>SUM(G719)</f>
        <v>0</v>
      </c>
    </row>
    <row r="719" spans="1:7" ht="42" thickBot="1" x14ac:dyDescent="0.35">
      <c r="A719" s="8">
        <f>A717+1</f>
        <v>603</v>
      </c>
      <c r="B719" s="8" t="s">
        <v>553</v>
      </c>
      <c r="C719" s="17" t="s">
        <v>470</v>
      </c>
      <c r="D719" s="8" t="s">
        <v>12</v>
      </c>
      <c r="E719" s="63">
        <v>32</v>
      </c>
      <c r="F719" s="57"/>
      <c r="G719" s="28">
        <f t="shared" ref="G719" si="134">ROUND(E719*F719,2)</f>
        <v>0</v>
      </c>
    </row>
    <row r="720" spans="1:7" ht="14.4" thickBot="1" x14ac:dyDescent="0.35">
      <c r="A720" s="86"/>
      <c r="B720" s="9"/>
      <c r="C720" s="16" t="s">
        <v>471</v>
      </c>
      <c r="D720" s="9"/>
      <c r="E720" s="64"/>
      <c r="F720" s="76"/>
      <c r="G720" s="31">
        <f>G721</f>
        <v>0</v>
      </c>
    </row>
    <row r="721" spans="1:7" ht="14.4" thickBot="1" x14ac:dyDescent="0.35">
      <c r="A721" s="222"/>
      <c r="B721" s="223"/>
      <c r="C721" s="224" t="s">
        <v>472</v>
      </c>
      <c r="D721" s="225"/>
      <c r="E721" s="226"/>
      <c r="F721" s="227"/>
      <c r="G721" s="228">
        <f>SUM(G722:G724)</f>
        <v>0</v>
      </c>
    </row>
    <row r="722" spans="1:7" ht="27.6" x14ac:dyDescent="0.3">
      <c r="A722" s="10">
        <f>A719+1</f>
        <v>604</v>
      </c>
      <c r="B722" s="10" t="s">
        <v>553</v>
      </c>
      <c r="C722" s="12" t="s">
        <v>473</v>
      </c>
      <c r="D722" s="10" t="s">
        <v>10</v>
      </c>
      <c r="E722" s="61">
        <v>48</v>
      </c>
      <c r="F722" s="56"/>
      <c r="G722" s="37">
        <f t="shared" ref="G722:G724" si="135">ROUND(E722*F722,2)</f>
        <v>0</v>
      </c>
    </row>
    <row r="723" spans="1:7" ht="27.6" x14ac:dyDescent="0.3">
      <c r="A723" s="8">
        <f>A722+1</f>
        <v>605</v>
      </c>
      <c r="B723" s="10" t="s">
        <v>553</v>
      </c>
      <c r="C723" s="13" t="s">
        <v>474</v>
      </c>
      <c r="D723" s="7" t="s">
        <v>10</v>
      </c>
      <c r="E723" s="62">
        <v>173</v>
      </c>
      <c r="F723" s="55"/>
      <c r="G723" s="37">
        <f t="shared" si="135"/>
        <v>0</v>
      </c>
    </row>
    <row r="724" spans="1:7" ht="28.2" thickBot="1" x14ac:dyDescent="0.35">
      <c r="A724" s="8">
        <f>A723+1</f>
        <v>606</v>
      </c>
      <c r="B724" s="10" t="s">
        <v>553</v>
      </c>
      <c r="C724" s="17" t="s">
        <v>475</v>
      </c>
      <c r="D724" s="8" t="s">
        <v>10</v>
      </c>
      <c r="E724" s="63">
        <v>44</v>
      </c>
      <c r="F724" s="57"/>
      <c r="G724" s="37">
        <f t="shared" si="135"/>
        <v>0</v>
      </c>
    </row>
    <row r="725" spans="1:7" s="85" customFormat="1" ht="14.4" thickBot="1" x14ac:dyDescent="0.35">
      <c r="A725" s="86"/>
      <c r="B725" s="9"/>
      <c r="C725" s="16" t="s">
        <v>476</v>
      </c>
      <c r="D725" s="9"/>
      <c r="E725" s="64"/>
      <c r="F725" s="76"/>
      <c r="G725" s="31">
        <f>G726+G729</f>
        <v>0</v>
      </c>
    </row>
    <row r="726" spans="1:7" s="85" customFormat="1" ht="14.4" thickBot="1" x14ac:dyDescent="0.35">
      <c r="A726" s="92"/>
      <c r="B726" s="42"/>
      <c r="C726" s="41" t="s">
        <v>477</v>
      </c>
      <c r="D726" s="42"/>
      <c r="E726" s="74"/>
      <c r="F726" s="93"/>
      <c r="G726" s="94">
        <f>SUM(G727:G728)</f>
        <v>0</v>
      </c>
    </row>
    <row r="727" spans="1:7" ht="69" x14ac:dyDescent="0.3">
      <c r="A727" s="10">
        <f>A724+1</f>
        <v>607</v>
      </c>
      <c r="B727" s="10" t="s">
        <v>553</v>
      </c>
      <c r="C727" s="12" t="s">
        <v>478</v>
      </c>
      <c r="D727" s="10" t="s">
        <v>12</v>
      </c>
      <c r="E727" s="61">
        <v>1991.82</v>
      </c>
      <c r="F727" s="56"/>
      <c r="G727" s="37">
        <f t="shared" ref="G727:G730" si="136">ROUND(E727*F727,2)</f>
        <v>0</v>
      </c>
    </row>
    <row r="728" spans="1:7" ht="55.8" thickBot="1" x14ac:dyDescent="0.35">
      <c r="A728" s="8">
        <f>A727+1</f>
        <v>608</v>
      </c>
      <c r="B728" s="8" t="s">
        <v>553</v>
      </c>
      <c r="C728" s="17" t="s">
        <v>479</v>
      </c>
      <c r="D728" s="8" t="s">
        <v>12</v>
      </c>
      <c r="E728" s="63">
        <v>100.18</v>
      </c>
      <c r="F728" s="57"/>
      <c r="G728" s="37">
        <f t="shared" si="136"/>
        <v>0</v>
      </c>
    </row>
    <row r="729" spans="1:7" ht="14.4" thickBot="1" x14ac:dyDescent="0.35">
      <c r="A729" s="86"/>
      <c r="B729" s="9"/>
      <c r="C729" s="16" t="s">
        <v>480</v>
      </c>
      <c r="D729" s="9"/>
      <c r="E729" s="64"/>
      <c r="F729" s="76"/>
      <c r="G729" s="31">
        <f>SUM(G730)</f>
        <v>0</v>
      </c>
    </row>
    <row r="730" spans="1:7" ht="55.8" thickBot="1" x14ac:dyDescent="0.35">
      <c r="A730" s="10">
        <f>A728+1</f>
        <v>609</v>
      </c>
      <c r="B730" s="45" t="s">
        <v>553</v>
      </c>
      <c r="C730" s="46" t="s">
        <v>85</v>
      </c>
      <c r="D730" s="45" t="s">
        <v>10</v>
      </c>
      <c r="E730" s="72">
        <v>5</v>
      </c>
      <c r="F730" s="80"/>
      <c r="G730" s="37">
        <f t="shared" si="136"/>
        <v>0</v>
      </c>
    </row>
    <row r="731" spans="1:7" s="88" customFormat="1" ht="14.4" thickBot="1" x14ac:dyDescent="0.35">
      <c r="A731" s="155"/>
      <c r="B731" s="156"/>
      <c r="C731" s="160"/>
      <c r="D731" s="156"/>
      <c r="E731" s="157"/>
      <c r="F731" s="175" t="s">
        <v>661</v>
      </c>
      <c r="G731" s="143">
        <f>G642+G645+G650+G664+G672+G675+G678+G706+G720+G725</f>
        <v>0</v>
      </c>
    </row>
    <row r="732" spans="1:7" ht="14.4" thickBot="1" x14ac:dyDescent="0.35">
      <c r="A732" s="22"/>
      <c r="B732" s="95"/>
      <c r="C732" s="39"/>
      <c r="D732" s="40"/>
      <c r="E732" s="73"/>
      <c r="F732" s="82" t="s">
        <v>482</v>
      </c>
      <c r="G732" s="44">
        <f>G640+G731</f>
        <v>0</v>
      </c>
    </row>
    <row r="733" spans="1:7" ht="14.4" thickBot="1" x14ac:dyDescent="0.35">
      <c r="A733" s="18"/>
      <c r="B733" s="19"/>
      <c r="C733" s="11"/>
      <c r="D733" s="6"/>
      <c r="E733" s="60"/>
      <c r="F733" s="77" t="s">
        <v>307</v>
      </c>
      <c r="G733" s="31">
        <f>G734-G732</f>
        <v>0</v>
      </c>
    </row>
    <row r="734" spans="1:7" ht="14.4" thickBot="1" x14ac:dyDescent="0.35">
      <c r="A734" s="29"/>
      <c r="B734" s="30"/>
      <c r="C734" s="16"/>
      <c r="D734" s="9"/>
      <c r="E734" s="64"/>
      <c r="F734" s="87" t="s">
        <v>483</v>
      </c>
      <c r="G734" s="44">
        <f>ROUND(G732*1.23,2)</f>
        <v>0</v>
      </c>
    </row>
    <row r="735" spans="1:7" x14ac:dyDescent="0.3">
      <c r="A735" s="125"/>
      <c r="B735" s="125"/>
      <c r="C735" s="126"/>
      <c r="D735" s="125"/>
      <c r="E735" s="127"/>
      <c r="F735" s="128"/>
      <c r="G735" s="129"/>
    </row>
    <row r="736" spans="1:7" ht="14.4" thickBot="1" x14ac:dyDescent="0.35">
      <c r="A736" s="130"/>
      <c r="B736" s="130"/>
      <c r="C736" s="131"/>
      <c r="D736" s="130"/>
      <c r="E736" s="132"/>
      <c r="F736" s="133"/>
      <c r="G736" s="133"/>
    </row>
    <row r="737" spans="1:7" ht="14.4" thickBot="1" x14ac:dyDescent="0.35">
      <c r="A737" s="176"/>
      <c r="B737" s="177"/>
      <c r="C737" s="136" t="s">
        <v>528</v>
      </c>
      <c r="D737" s="178"/>
      <c r="E737" s="178"/>
      <c r="F737" s="179"/>
      <c r="G737" s="180"/>
    </row>
    <row r="738" spans="1:7" ht="14.4" thickBot="1" x14ac:dyDescent="0.35">
      <c r="A738" s="105"/>
      <c r="B738" s="95"/>
      <c r="C738" s="97" t="s">
        <v>531</v>
      </c>
      <c r="D738" s="73"/>
      <c r="E738" s="73"/>
      <c r="F738" s="89"/>
      <c r="G738" s="103"/>
    </row>
    <row r="739" spans="1:7" ht="14.4" thickBot="1" x14ac:dyDescent="0.35">
      <c r="A739" s="8">
        <f>A730+1</f>
        <v>610</v>
      </c>
      <c r="B739" s="30"/>
      <c r="C739" s="16" t="s">
        <v>532</v>
      </c>
      <c r="D739" s="64"/>
      <c r="E739" s="64"/>
      <c r="F739" s="76"/>
      <c r="G739" s="58">
        <f>SUM(G740:G741)</f>
        <v>0</v>
      </c>
    </row>
    <row r="740" spans="1:7" ht="41.4" x14ac:dyDescent="0.3">
      <c r="A740" s="8">
        <f t="shared" ref="A740:A741" si="137">A739+1</f>
        <v>611</v>
      </c>
      <c r="B740" s="35" t="s">
        <v>554</v>
      </c>
      <c r="C740" s="12" t="s">
        <v>533</v>
      </c>
      <c r="D740" s="61" t="s">
        <v>10</v>
      </c>
      <c r="E740" s="61">
        <v>400</v>
      </c>
      <c r="F740" s="56"/>
      <c r="G740" s="37">
        <f t="shared" ref="G740:G741" si="138">ROUND(E740*F740,2)</f>
        <v>0</v>
      </c>
    </row>
    <row r="741" spans="1:7" ht="14.4" thickBot="1" x14ac:dyDescent="0.35">
      <c r="A741" s="8">
        <f t="shared" si="137"/>
        <v>612</v>
      </c>
      <c r="B741" s="26" t="s">
        <v>554</v>
      </c>
      <c r="C741" s="17" t="s">
        <v>534</v>
      </c>
      <c r="D741" s="63" t="s">
        <v>10</v>
      </c>
      <c r="E741" s="63">
        <v>400</v>
      </c>
      <c r="F741" s="57"/>
      <c r="G741" s="37">
        <f t="shared" si="138"/>
        <v>0</v>
      </c>
    </row>
    <row r="742" spans="1:7" ht="14.4" thickBot="1" x14ac:dyDescent="0.35">
      <c r="A742" s="53"/>
      <c r="B742" s="19"/>
      <c r="C742" s="16" t="s">
        <v>535</v>
      </c>
      <c r="D742" s="60"/>
      <c r="E742" s="60"/>
      <c r="F742" s="54"/>
      <c r="G742" s="58">
        <f>SUM(G743:G744)</f>
        <v>0</v>
      </c>
    </row>
    <row r="743" spans="1:7" ht="55.2" x14ac:dyDescent="0.3">
      <c r="A743" s="10">
        <f>A741+1</f>
        <v>613</v>
      </c>
      <c r="B743" s="35" t="s">
        <v>554</v>
      </c>
      <c r="C743" s="12" t="s">
        <v>536</v>
      </c>
      <c r="D743" s="61" t="s">
        <v>10</v>
      </c>
      <c r="E743" s="61">
        <v>163</v>
      </c>
      <c r="F743" s="56"/>
      <c r="G743" s="37">
        <f t="shared" ref="G743:G744" si="139">ROUND(E743*F743,2)</f>
        <v>0</v>
      </c>
    </row>
    <row r="744" spans="1:7" ht="14.4" thickBot="1" x14ac:dyDescent="0.35">
      <c r="A744" s="8">
        <f>A743+1</f>
        <v>614</v>
      </c>
      <c r="B744" s="26"/>
      <c r="C744" s="17" t="s">
        <v>537</v>
      </c>
      <c r="D744" s="63" t="s">
        <v>10</v>
      </c>
      <c r="E744" s="63">
        <v>163</v>
      </c>
      <c r="F744" s="57"/>
      <c r="G744" s="37">
        <f t="shared" si="139"/>
        <v>0</v>
      </c>
    </row>
    <row r="745" spans="1:7" ht="14.4" thickBot="1" x14ac:dyDescent="0.35">
      <c r="A745" s="53"/>
      <c r="B745" s="19"/>
      <c r="C745" s="16" t="s">
        <v>541</v>
      </c>
      <c r="D745" s="60"/>
      <c r="E745" s="60"/>
      <c r="F745" s="54"/>
      <c r="G745" s="58">
        <f>SUM(G746:G747)</f>
        <v>0</v>
      </c>
    </row>
    <row r="746" spans="1:7" ht="69" x14ac:dyDescent="0.3">
      <c r="A746" s="10">
        <f>A744+1</f>
        <v>615</v>
      </c>
      <c r="B746" s="35" t="s">
        <v>554</v>
      </c>
      <c r="C746" s="12" t="s">
        <v>538</v>
      </c>
      <c r="D746" s="61" t="s">
        <v>73</v>
      </c>
      <c r="E746" s="61">
        <v>4</v>
      </c>
      <c r="F746" s="56"/>
      <c r="G746" s="37">
        <f t="shared" ref="G746:G747" si="140">ROUND(E746*F746,2)</f>
        <v>0</v>
      </c>
    </row>
    <row r="747" spans="1:7" ht="124.8" thickBot="1" x14ac:dyDescent="0.35">
      <c r="A747" s="8">
        <f>A746+1</f>
        <v>616</v>
      </c>
      <c r="B747" s="26" t="s">
        <v>554</v>
      </c>
      <c r="C747" s="17" t="s">
        <v>539</v>
      </c>
      <c r="D747" s="63" t="s">
        <v>73</v>
      </c>
      <c r="E747" s="63">
        <v>6</v>
      </c>
      <c r="F747" s="57"/>
      <c r="G747" s="25">
        <f t="shared" si="140"/>
        <v>0</v>
      </c>
    </row>
    <row r="748" spans="1:7" ht="14.4" thickBot="1" x14ac:dyDescent="0.35">
      <c r="A748" s="155"/>
      <c r="B748" s="156"/>
      <c r="C748" s="160"/>
      <c r="D748" s="156"/>
      <c r="E748" s="157"/>
      <c r="F748" s="142" t="s">
        <v>540</v>
      </c>
      <c r="G748" s="229">
        <f>G739+G742+G745</f>
        <v>0</v>
      </c>
    </row>
    <row r="749" spans="1:7" ht="14.4" thickBot="1" x14ac:dyDescent="0.35">
      <c r="A749" s="169"/>
      <c r="B749" s="170"/>
      <c r="C749" s="171" t="s">
        <v>412</v>
      </c>
      <c r="D749" s="172"/>
      <c r="E749" s="172"/>
      <c r="F749" s="173"/>
      <c r="G749" s="174"/>
    </row>
    <row r="750" spans="1:7" s="85" customFormat="1" ht="14.4" thickBot="1" x14ac:dyDescent="0.35">
      <c r="A750" s="86"/>
      <c r="B750" s="30"/>
      <c r="C750" s="16" t="s">
        <v>486</v>
      </c>
      <c r="D750" s="64"/>
      <c r="E750" s="64"/>
      <c r="F750" s="76"/>
      <c r="G750" s="31">
        <f>SUM(G751)</f>
        <v>0</v>
      </c>
    </row>
    <row r="751" spans="1:7" ht="42" thickBot="1" x14ac:dyDescent="0.35">
      <c r="A751" s="45">
        <f>A747+1</f>
        <v>617</v>
      </c>
      <c r="B751" s="32" t="s">
        <v>555</v>
      </c>
      <c r="C751" s="46" t="s">
        <v>487</v>
      </c>
      <c r="D751" s="72" t="s">
        <v>488</v>
      </c>
      <c r="E751" s="72">
        <v>1</v>
      </c>
      <c r="F751" s="80"/>
      <c r="G751" s="37">
        <f t="shared" ref="G751" si="141">ROUND(E751*F751,2)</f>
        <v>0</v>
      </c>
    </row>
    <row r="752" spans="1:7" s="85" customFormat="1" ht="14.4" thickBot="1" x14ac:dyDescent="0.35">
      <c r="A752" s="86"/>
      <c r="B752" s="30"/>
      <c r="C752" s="16" t="s">
        <v>489</v>
      </c>
      <c r="D752" s="64"/>
      <c r="E752" s="64"/>
      <c r="F752" s="76"/>
      <c r="G752" s="31">
        <f>SUM(G753:G756)</f>
        <v>0</v>
      </c>
    </row>
    <row r="753" spans="1:7" ht="41.4" x14ac:dyDescent="0.3">
      <c r="A753" s="10">
        <f>A751+1</f>
        <v>618</v>
      </c>
      <c r="B753" s="35" t="s">
        <v>555</v>
      </c>
      <c r="C753" s="12" t="s">
        <v>317</v>
      </c>
      <c r="D753" s="61" t="s">
        <v>9</v>
      </c>
      <c r="E753" s="61">
        <v>0.55900000000000005</v>
      </c>
      <c r="F753" s="56"/>
      <c r="G753" s="37">
        <f t="shared" ref="G753:G756" si="142">ROUND(E753*F753,2)</f>
        <v>0</v>
      </c>
    </row>
    <row r="754" spans="1:7" ht="41.4" x14ac:dyDescent="0.3">
      <c r="A754" s="8">
        <f>A753+1</f>
        <v>619</v>
      </c>
      <c r="B754" s="35" t="s">
        <v>555</v>
      </c>
      <c r="C754" s="13" t="s">
        <v>14</v>
      </c>
      <c r="D754" s="62" t="s">
        <v>12</v>
      </c>
      <c r="E754" s="62">
        <v>140</v>
      </c>
      <c r="F754" s="55"/>
      <c r="G754" s="37">
        <f t="shared" si="142"/>
        <v>0</v>
      </c>
    </row>
    <row r="755" spans="1:7" ht="55.2" x14ac:dyDescent="0.3">
      <c r="A755" s="8">
        <f t="shared" ref="A755:A756" si="143">A754+1</f>
        <v>620</v>
      </c>
      <c r="B755" s="35" t="s">
        <v>555</v>
      </c>
      <c r="C755" s="13" t="s">
        <v>421</v>
      </c>
      <c r="D755" s="62" t="s">
        <v>11</v>
      </c>
      <c r="E755" s="62">
        <v>21</v>
      </c>
      <c r="F755" s="55"/>
      <c r="G755" s="37">
        <f t="shared" si="142"/>
        <v>0</v>
      </c>
    </row>
    <row r="756" spans="1:7" ht="28.2" thickBot="1" x14ac:dyDescent="0.35">
      <c r="A756" s="8">
        <f t="shared" si="143"/>
        <v>621</v>
      </c>
      <c r="B756" s="35" t="s">
        <v>555</v>
      </c>
      <c r="C756" s="13" t="s">
        <v>656</v>
      </c>
      <c r="D756" s="62" t="s">
        <v>11</v>
      </c>
      <c r="E756" s="62">
        <v>21</v>
      </c>
      <c r="F756" s="55"/>
      <c r="G756" s="37">
        <f t="shared" si="142"/>
        <v>0</v>
      </c>
    </row>
    <row r="757" spans="1:7" s="85" customFormat="1" ht="14.4" thickBot="1" x14ac:dyDescent="0.35">
      <c r="A757" s="86"/>
      <c r="B757" s="30"/>
      <c r="C757" s="16" t="s">
        <v>490</v>
      </c>
      <c r="D757" s="64"/>
      <c r="E757" s="64"/>
      <c r="F757" s="76"/>
      <c r="G757" s="31">
        <f>SUM(G758:G761)</f>
        <v>0</v>
      </c>
    </row>
    <row r="758" spans="1:7" ht="55.2" x14ac:dyDescent="0.3">
      <c r="A758" s="10">
        <f>A756+1</f>
        <v>622</v>
      </c>
      <c r="B758" s="35" t="s">
        <v>555</v>
      </c>
      <c r="C758" s="12" t="s">
        <v>491</v>
      </c>
      <c r="D758" s="61" t="s">
        <v>11</v>
      </c>
      <c r="E758" s="61">
        <v>2922.95</v>
      </c>
      <c r="F758" s="56"/>
      <c r="G758" s="37">
        <f t="shared" ref="G758:G761" si="144">ROUND(E758*F758,2)</f>
        <v>0</v>
      </c>
    </row>
    <row r="759" spans="1:7" ht="69" x14ac:dyDescent="0.3">
      <c r="A759" s="8">
        <f>A758+1</f>
        <v>623</v>
      </c>
      <c r="B759" s="35" t="s">
        <v>555</v>
      </c>
      <c r="C759" s="13" t="s">
        <v>492</v>
      </c>
      <c r="D759" s="62" t="s">
        <v>11</v>
      </c>
      <c r="E759" s="62">
        <v>2922.95</v>
      </c>
      <c r="F759" s="55"/>
      <c r="G759" s="37">
        <f t="shared" si="144"/>
        <v>0</v>
      </c>
    </row>
    <row r="760" spans="1:7" ht="41.4" x14ac:dyDescent="0.3">
      <c r="A760" s="8">
        <f t="shared" ref="A760:A761" si="145">A759+1</f>
        <v>624</v>
      </c>
      <c r="B760" s="35" t="s">
        <v>555</v>
      </c>
      <c r="C760" s="13" t="s">
        <v>493</v>
      </c>
      <c r="D760" s="62" t="s">
        <v>11</v>
      </c>
      <c r="E760" s="62">
        <v>200.4</v>
      </c>
      <c r="F760" s="55"/>
      <c r="G760" s="37">
        <f t="shared" si="144"/>
        <v>0</v>
      </c>
    </row>
    <row r="761" spans="1:7" ht="28.2" thickBot="1" x14ac:dyDescent="0.35">
      <c r="A761" s="8">
        <f t="shared" si="145"/>
        <v>625</v>
      </c>
      <c r="B761" s="35" t="s">
        <v>555</v>
      </c>
      <c r="C761" s="17" t="s">
        <v>494</v>
      </c>
      <c r="D761" s="63" t="s">
        <v>11</v>
      </c>
      <c r="E761" s="63">
        <v>200.4</v>
      </c>
      <c r="F761" s="57"/>
      <c r="G761" s="37">
        <f t="shared" si="144"/>
        <v>0</v>
      </c>
    </row>
    <row r="762" spans="1:7" s="85" customFormat="1" ht="42" thickBot="1" x14ac:dyDescent="0.35">
      <c r="A762" s="86"/>
      <c r="B762" s="30"/>
      <c r="C762" s="16" t="s">
        <v>495</v>
      </c>
      <c r="D762" s="64"/>
      <c r="E762" s="64"/>
      <c r="F762" s="76"/>
      <c r="G762" s="31">
        <f>SUM(G763:G774)</f>
        <v>0</v>
      </c>
    </row>
    <row r="763" spans="1:7" ht="41.4" x14ac:dyDescent="0.3">
      <c r="A763" s="10">
        <f>A761+1</f>
        <v>626</v>
      </c>
      <c r="B763" s="35" t="s">
        <v>555</v>
      </c>
      <c r="C763" s="12" t="s">
        <v>496</v>
      </c>
      <c r="D763" s="61" t="s">
        <v>12</v>
      </c>
      <c r="E763" s="61">
        <v>4321.55</v>
      </c>
      <c r="F763" s="56"/>
      <c r="G763" s="37">
        <f t="shared" ref="G763:G774" si="146">ROUND(E763*F763,2)</f>
        <v>0</v>
      </c>
    </row>
    <row r="764" spans="1:7" ht="27.6" x14ac:dyDescent="0.3">
      <c r="A764" s="8">
        <f>A763+1</f>
        <v>627</v>
      </c>
      <c r="B764" s="35" t="s">
        <v>555</v>
      </c>
      <c r="C764" s="13" t="s">
        <v>615</v>
      </c>
      <c r="D764" s="62" t="s">
        <v>12</v>
      </c>
      <c r="E764" s="62">
        <v>6120.8</v>
      </c>
      <c r="F764" s="55"/>
      <c r="G764" s="37">
        <f t="shared" si="146"/>
        <v>0</v>
      </c>
    </row>
    <row r="765" spans="1:7" ht="27.6" x14ac:dyDescent="0.3">
      <c r="A765" s="8">
        <f t="shared" ref="A765:A774" si="147">A764+1</f>
        <v>628</v>
      </c>
      <c r="B765" s="35" t="s">
        <v>555</v>
      </c>
      <c r="C765" s="13" t="s">
        <v>649</v>
      </c>
      <c r="D765" s="62" t="s">
        <v>12</v>
      </c>
      <c r="E765" s="62">
        <v>4321.55</v>
      </c>
      <c r="F765" s="55"/>
      <c r="G765" s="37">
        <f t="shared" si="146"/>
        <v>0</v>
      </c>
    </row>
    <row r="766" spans="1:7" ht="27.6" x14ac:dyDescent="0.3">
      <c r="A766" s="8">
        <f t="shared" si="147"/>
        <v>629</v>
      </c>
      <c r="B766" s="35" t="s">
        <v>555</v>
      </c>
      <c r="C766" s="13" t="s">
        <v>497</v>
      </c>
      <c r="D766" s="62"/>
      <c r="E766" s="62"/>
      <c r="F766" s="55"/>
      <c r="G766" s="37">
        <f t="shared" si="146"/>
        <v>0</v>
      </c>
    </row>
    <row r="767" spans="1:7" ht="27.6" x14ac:dyDescent="0.3">
      <c r="A767" s="8">
        <f t="shared" si="147"/>
        <v>630</v>
      </c>
      <c r="B767" s="35" t="s">
        <v>555</v>
      </c>
      <c r="C767" s="13" t="s">
        <v>650</v>
      </c>
      <c r="D767" s="62" t="s">
        <v>12</v>
      </c>
      <c r="E767" s="62">
        <v>2576.4499999999998</v>
      </c>
      <c r="F767" s="55"/>
      <c r="G767" s="37">
        <f t="shared" si="146"/>
        <v>0</v>
      </c>
    </row>
    <row r="768" spans="1:7" ht="27.6" x14ac:dyDescent="0.3">
      <c r="A768" s="8">
        <f t="shared" si="147"/>
        <v>631</v>
      </c>
      <c r="B768" s="35" t="s">
        <v>555</v>
      </c>
      <c r="C768" s="13" t="s">
        <v>651</v>
      </c>
      <c r="D768" s="62" t="s">
        <v>12</v>
      </c>
      <c r="E768" s="62">
        <v>1300.4000000000001</v>
      </c>
      <c r="F768" s="55"/>
      <c r="G768" s="37">
        <f t="shared" si="146"/>
        <v>0</v>
      </c>
    </row>
    <row r="769" spans="1:7" ht="41.4" x14ac:dyDescent="0.3">
      <c r="A769" s="8">
        <f t="shared" si="147"/>
        <v>632</v>
      </c>
      <c r="B769" s="35" t="s">
        <v>555</v>
      </c>
      <c r="C769" s="13" t="s">
        <v>616</v>
      </c>
      <c r="D769" s="62" t="s">
        <v>11</v>
      </c>
      <c r="E769" s="62">
        <v>257.64499999999998</v>
      </c>
      <c r="F769" s="55"/>
      <c r="G769" s="37">
        <f t="shared" si="146"/>
        <v>0</v>
      </c>
    </row>
    <row r="770" spans="1:7" ht="27.6" x14ac:dyDescent="0.3">
      <c r="A770" s="8">
        <f t="shared" si="147"/>
        <v>633</v>
      </c>
      <c r="B770" s="35" t="s">
        <v>555</v>
      </c>
      <c r="C770" s="13" t="s">
        <v>617</v>
      </c>
      <c r="D770" s="62" t="s">
        <v>11</v>
      </c>
      <c r="E770" s="62">
        <v>257.64499999999998</v>
      </c>
      <c r="F770" s="202"/>
      <c r="G770" s="37">
        <f t="shared" si="146"/>
        <v>0</v>
      </c>
    </row>
    <row r="771" spans="1:7" ht="27.6" x14ac:dyDescent="0.3">
      <c r="A771" s="8">
        <f t="shared" si="147"/>
        <v>634</v>
      </c>
      <c r="B771" s="35" t="s">
        <v>555</v>
      </c>
      <c r="C771" s="13" t="s">
        <v>618</v>
      </c>
      <c r="D771" s="62" t="s">
        <v>12</v>
      </c>
      <c r="E771" s="62">
        <v>2576.4499999999998</v>
      </c>
      <c r="F771" s="55"/>
      <c r="G771" s="37">
        <f t="shared" si="146"/>
        <v>0</v>
      </c>
    </row>
    <row r="772" spans="1:7" ht="41.4" x14ac:dyDescent="0.3">
      <c r="A772" s="8">
        <f t="shared" si="147"/>
        <v>635</v>
      </c>
      <c r="B772" s="35" t="s">
        <v>555</v>
      </c>
      <c r="C772" s="13" t="s">
        <v>619</v>
      </c>
      <c r="D772" s="62" t="s">
        <v>12</v>
      </c>
      <c r="E772" s="62">
        <v>2576.4499999999998</v>
      </c>
      <c r="F772" s="55"/>
      <c r="G772" s="37">
        <f t="shared" si="146"/>
        <v>0</v>
      </c>
    </row>
    <row r="773" spans="1:7" ht="27.6" x14ac:dyDescent="0.3">
      <c r="A773" s="7">
        <f t="shared" si="147"/>
        <v>636</v>
      </c>
      <c r="B773" s="23" t="s">
        <v>555</v>
      </c>
      <c r="C773" s="13" t="s">
        <v>620</v>
      </c>
      <c r="D773" s="62" t="s">
        <v>12</v>
      </c>
      <c r="E773" s="62">
        <v>1300.4000000000001</v>
      </c>
      <c r="F773" s="55"/>
      <c r="G773" s="25">
        <f t="shared" si="146"/>
        <v>0</v>
      </c>
    </row>
    <row r="774" spans="1:7" ht="42" thickBot="1" x14ac:dyDescent="0.35">
      <c r="A774" s="8">
        <f t="shared" si="147"/>
        <v>637</v>
      </c>
      <c r="B774" s="26" t="s">
        <v>555</v>
      </c>
      <c r="C774" s="17" t="s">
        <v>498</v>
      </c>
      <c r="D774" s="63" t="s">
        <v>12</v>
      </c>
      <c r="E774" s="63">
        <v>1300.4000000000001</v>
      </c>
      <c r="F774" s="57"/>
      <c r="G774" s="28">
        <f t="shared" si="146"/>
        <v>0</v>
      </c>
    </row>
    <row r="775" spans="1:7" s="85" customFormat="1" ht="14.4" thickBot="1" x14ac:dyDescent="0.35">
      <c r="A775" s="86"/>
      <c r="B775" s="30"/>
      <c r="C775" s="16" t="s">
        <v>499</v>
      </c>
      <c r="D775" s="64"/>
      <c r="E775" s="64"/>
      <c r="F775" s="76"/>
      <c r="G775" s="31">
        <f>SUM(G776:G782)</f>
        <v>0</v>
      </c>
    </row>
    <row r="776" spans="1:7" x14ac:dyDescent="0.3">
      <c r="A776" s="10">
        <f>A774+1</f>
        <v>638</v>
      </c>
      <c r="B776" s="35" t="s">
        <v>555</v>
      </c>
      <c r="C776" s="12" t="s">
        <v>500</v>
      </c>
      <c r="D776" s="61" t="s">
        <v>11</v>
      </c>
      <c r="E776" s="61">
        <v>30.492000000000001</v>
      </c>
      <c r="F776" s="56"/>
      <c r="G776" s="37">
        <f t="shared" ref="G776:G782" si="148">ROUND(E776*F776,2)</f>
        <v>0</v>
      </c>
    </row>
    <row r="777" spans="1:7" ht="27.6" x14ac:dyDescent="0.3">
      <c r="A777" s="8">
        <f>A776+1</f>
        <v>639</v>
      </c>
      <c r="B777" s="35" t="s">
        <v>555</v>
      </c>
      <c r="C777" s="13" t="s">
        <v>501</v>
      </c>
      <c r="D777" s="62" t="s">
        <v>11</v>
      </c>
      <c r="E777" s="62">
        <v>3.0990000000000002</v>
      </c>
      <c r="F777" s="55"/>
      <c r="G777" s="37">
        <f t="shared" si="148"/>
        <v>0</v>
      </c>
    </row>
    <row r="778" spans="1:7" ht="27.6" x14ac:dyDescent="0.3">
      <c r="A778" s="8">
        <f t="shared" ref="A778:A782" si="149">A777+1</f>
        <v>640</v>
      </c>
      <c r="B778" s="35" t="s">
        <v>555</v>
      </c>
      <c r="C778" s="13" t="s">
        <v>502</v>
      </c>
      <c r="D778" s="62" t="s">
        <v>20</v>
      </c>
      <c r="E778" s="62">
        <v>451.71</v>
      </c>
      <c r="F778" s="55"/>
      <c r="G778" s="37">
        <f t="shared" si="148"/>
        <v>0</v>
      </c>
    </row>
    <row r="779" spans="1:7" ht="27.6" x14ac:dyDescent="0.3">
      <c r="A779" s="8">
        <f t="shared" si="149"/>
        <v>641</v>
      </c>
      <c r="B779" s="35" t="s">
        <v>555</v>
      </c>
      <c r="C779" s="13" t="s">
        <v>503</v>
      </c>
      <c r="D779" s="62" t="s">
        <v>20</v>
      </c>
      <c r="E779" s="62">
        <v>45.91</v>
      </c>
      <c r="F779" s="55"/>
      <c r="G779" s="37">
        <f t="shared" si="148"/>
        <v>0</v>
      </c>
    </row>
    <row r="780" spans="1:7" x14ac:dyDescent="0.3">
      <c r="A780" s="8">
        <f t="shared" si="149"/>
        <v>642</v>
      </c>
      <c r="B780" s="35" t="s">
        <v>555</v>
      </c>
      <c r="C780" s="13" t="s">
        <v>500</v>
      </c>
      <c r="D780" s="62" t="s">
        <v>11</v>
      </c>
      <c r="E780" s="62">
        <v>42.997</v>
      </c>
      <c r="F780" s="55"/>
      <c r="G780" s="37">
        <f t="shared" si="148"/>
        <v>0</v>
      </c>
    </row>
    <row r="781" spans="1:7" ht="27.6" x14ac:dyDescent="0.3">
      <c r="A781" s="8">
        <f t="shared" si="149"/>
        <v>643</v>
      </c>
      <c r="B781" s="35" t="s">
        <v>555</v>
      </c>
      <c r="C781" s="13" t="s">
        <v>504</v>
      </c>
      <c r="D781" s="62" t="s">
        <v>20</v>
      </c>
      <c r="E781" s="62">
        <v>905.2</v>
      </c>
      <c r="F781" s="55"/>
      <c r="G781" s="37">
        <f t="shared" si="148"/>
        <v>0</v>
      </c>
    </row>
    <row r="782" spans="1:7" ht="42" thickBot="1" x14ac:dyDescent="0.35">
      <c r="A782" s="8">
        <f t="shared" si="149"/>
        <v>644</v>
      </c>
      <c r="B782" s="35" t="s">
        <v>555</v>
      </c>
      <c r="C782" s="17" t="s">
        <v>505</v>
      </c>
      <c r="D782" s="63" t="s">
        <v>20</v>
      </c>
      <c r="E782" s="63">
        <v>54.45</v>
      </c>
      <c r="F782" s="57"/>
      <c r="G782" s="37">
        <f t="shared" si="148"/>
        <v>0</v>
      </c>
    </row>
    <row r="783" spans="1:7" s="85" customFormat="1" ht="14.4" thickBot="1" x14ac:dyDescent="0.35">
      <c r="A783" s="86"/>
      <c r="B783" s="30"/>
      <c r="C783" s="16" t="s">
        <v>506</v>
      </c>
      <c r="D783" s="64"/>
      <c r="E783" s="64"/>
      <c r="F783" s="76"/>
      <c r="G783" s="31">
        <f>SUM(G784)</f>
        <v>0</v>
      </c>
    </row>
    <row r="784" spans="1:7" ht="28.2" thickBot="1" x14ac:dyDescent="0.35">
      <c r="A784" s="10">
        <f>A782+1</f>
        <v>645</v>
      </c>
      <c r="B784" s="32" t="s">
        <v>555</v>
      </c>
      <c r="C784" s="46" t="s">
        <v>507</v>
      </c>
      <c r="D784" s="72" t="s">
        <v>12</v>
      </c>
      <c r="E784" s="72">
        <v>1277.7</v>
      </c>
      <c r="F784" s="80"/>
      <c r="G784" s="37">
        <f t="shared" ref="G784" si="150">ROUND(E784*F784,2)</f>
        <v>0</v>
      </c>
    </row>
    <row r="785" spans="1:7" s="85" customFormat="1" ht="14.4" thickBot="1" x14ac:dyDescent="0.35">
      <c r="A785" s="86"/>
      <c r="B785" s="30"/>
      <c r="C785" s="16" t="s">
        <v>508</v>
      </c>
      <c r="D785" s="64"/>
      <c r="E785" s="64"/>
      <c r="F785" s="76"/>
      <c r="G785" s="31">
        <f>SUM(G786:G788)</f>
        <v>0</v>
      </c>
    </row>
    <row r="786" spans="1:7" ht="27.6" x14ac:dyDescent="0.3">
      <c r="A786" s="10">
        <f>A784+1</f>
        <v>646</v>
      </c>
      <c r="B786" s="35" t="s">
        <v>555</v>
      </c>
      <c r="C786" s="12" t="s">
        <v>509</v>
      </c>
      <c r="D786" s="61" t="s">
        <v>10</v>
      </c>
      <c r="E786" s="61">
        <v>4</v>
      </c>
      <c r="F786" s="56"/>
      <c r="G786" s="37">
        <f t="shared" ref="G786:G788" si="151">ROUND(E786*F786,2)</f>
        <v>0</v>
      </c>
    </row>
    <row r="787" spans="1:7" ht="41.4" x14ac:dyDescent="0.3">
      <c r="A787" s="8">
        <f>A786+1</f>
        <v>647</v>
      </c>
      <c r="B787" s="23" t="s">
        <v>555</v>
      </c>
      <c r="C787" s="13" t="s">
        <v>510</v>
      </c>
      <c r="D787" s="62" t="s">
        <v>10</v>
      </c>
      <c r="E787" s="62">
        <v>6</v>
      </c>
      <c r="F787" s="55"/>
      <c r="G787" s="37">
        <f t="shared" si="151"/>
        <v>0</v>
      </c>
    </row>
    <row r="788" spans="1:7" ht="14.4" thickBot="1" x14ac:dyDescent="0.35">
      <c r="A788" s="8">
        <f>A787+1</f>
        <v>648</v>
      </c>
      <c r="B788" s="23" t="s">
        <v>555</v>
      </c>
      <c r="C788" s="13" t="s">
        <v>511</v>
      </c>
      <c r="D788" s="62" t="s">
        <v>12</v>
      </c>
      <c r="E788" s="62">
        <v>4.5599999999999996</v>
      </c>
      <c r="F788" s="55"/>
      <c r="G788" s="37">
        <f t="shared" si="151"/>
        <v>0</v>
      </c>
    </row>
    <row r="789" spans="1:7" ht="14.4" thickBot="1" x14ac:dyDescent="0.35">
      <c r="A789" s="155"/>
      <c r="B789" s="156"/>
      <c r="C789" s="160"/>
      <c r="D789" s="156"/>
      <c r="E789" s="157"/>
      <c r="F789" s="175" t="s">
        <v>529</v>
      </c>
      <c r="G789" s="143">
        <f>G750+G752+G757+G762+G775+G783+G785</f>
        <v>0</v>
      </c>
    </row>
    <row r="790" spans="1:7" ht="14.4" thickBot="1" x14ac:dyDescent="0.35">
      <c r="A790" s="144"/>
      <c r="B790" s="139"/>
      <c r="C790" s="160" t="s">
        <v>542</v>
      </c>
      <c r="D790" s="141"/>
      <c r="E790" s="141"/>
      <c r="F790" s="146"/>
      <c r="G790" s="147"/>
    </row>
    <row r="791" spans="1:7" ht="43.2" x14ac:dyDescent="0.3">
      <c r="A791" s="10">
        <f>A788+1</f>
        <v>649</v>
      </c>
      <c r="B791" s="112" t="s">
        <v>556</v>
      </c>
      <c r="C791" s="113" t="s">
        <v>621</v>
      </c>
      <c r="D791" s="111" t="s">
        <v>11</v>
      </c>
      <c r="E791" s="118">
        <v>279.72000000000003</v>
      </c>
      <c r="F791" s="201"/>
      <c r="G791" s="37">
        <f t="shared" ref="G791:G795" si="152">ROUND(E791*F791,2)</f>
        <v>0</v>
      </c>
    </row>
    <row r="792" spans="1:7" ht="14.4" x14ac:dyDescent="0.3">
      <c r="A792" s="8">
        <f>A791+1</f>
        <v>650</v>
      </c>
      <c r="B792" s="108" t="s">
        <v>556</v>
      </c>
      <c r="C792" s="109" t="s">
        <v>543</v>
      </c>
      <c r="D792" s="107"/>
      <c r="E792" s="119">
        <v>388</v>
      </c>
      <c r="F792" s="110"/>
      <c r="G792" s="37">
        <f t="shared" si="152"/>
        <v>0</v>
      </c>
    </row>
    <row r="793" spans="1:7" ht="28.8" x14ac:dyDescent="0.3">
      <c r="A793" s="8">
        <f t="shared" ref="A793:A795" si="153">A792+1</f>
        <v>651</v>
      </c>
      <c r="B793" s="108" t="s">
        <v>556</v>
      </c>
      <c r="C793" s="109" t="s">
        <v>544</v>
      </c>
      <c r="D793" s="107" t="s">
        <v>11</v>
      </c>
      <c r="E793" s="119">
        <v>164.1</v>
      </c>
      <c r="F793" s="110"/>
      <c r="G793" s="37">
        <f t="shared" si="152"/>
        <v>0</v>
      </c>
    </row>
    <row r="794" spans="1:7" ht="28.8" x14ac:dyDescent="0.3">
      <c r="A794" s="8">
        <f t="shared" si="153"/>
        <v>652</v>
      </c>
      <c r="B794" s="108" t="s">
        <v>556</v>
      </c>
      <c r="C794" s="109" t="s">
        <v>545</v>
      </c>
      <c r="D794" s="107" t="s">
        <v>12</v>
      </c>
      <c r="E794" s="119">
        <v>318.83999999999997</v>
      </c>
      <c r="F794" s="110"/>
      <c r="G794" s="37">
        <f t="shared" si="152"/>
        <v>0</v>
      </c>
    </row>
    <row r="795" spans="1:7" ht="29.4" thickBot="1" x14ac:dyDescent="0.35">
      <c r="A795" s="8">
        <f t="shared" si="153"/>
        <v>653</v>
      </c>
      <c r="B795" s="115" t="s">
        <v>556</v>
      </c>
      <c r="C795" s="116" t="s">
        <v>546</v>
      </c>
      <c r="D795" s="114" t="s">
        <v>12</v>
      </c>
      <c r="E795" s="120">
        <v>318.83999999999997</v>
      </c>
      <c r="F795" s="117"/>
      <c r="G795" s="37">
        <f t="shared" si="152"/>
        <v>0</v>
      </c>
    </row>
    <row r="796" spans="1:7" ht="14.4" thickBot="1" x14ac:dyDescent="0.35">
      <c r="A796" s="189"/>
      <c r="B796" s="190"/>
      <c r="C796" s="191"/>
      <c r="D796" s="190"/>
      <c r="E796" s="192"/>
      <c r="F796" s="193" t="s">
        <v>549</v>
      </c>
      <c r="G796" s="194">
        <f>SUM(G791:G795)</f>
        <v>0</v>
      </c>
    </row>
    <row r="797" spans="1:7" ht="14.4" thickBot="1" x14ac:dyDescent="0.35">
      <c r="A797" s="144"/>
      <c r="B797" s="139"/>
      <c r="C797" s="140" t="s">
        <v>512</v>
      </c>
      <c r="D797" s="141"/>
      <c r="E797" s="141"/>
      <c r="F797" s="146"/>
      <c r="G797" s="147"/>
    </row>
    <row r="798" spans="1:7" s="85" customFormat="1" ht="14.4" thickBot="1" x14ac:dyDescent="0.35">
      <c r="A798" s="86"/>
      <c r="B798" s="30"/>
      <c r="C798" s="16" t="s">
        <v>513</v>
      </c>
      <c r="D798" s="64"/>
      <c r="E798" s="64"/>
      <c r="F798" s="76"/>
      <c r="G798" s="58">
        <f>SUM(G799:G807)</f>
        <v>0</v>
      </c>
    </row>
    <row r="799" spans="1:7" x14ac:dyDescent="0.3">
      <c r="A799" s="10">
        <f>A795</f>
        <v>653</v>
      </c>
      <c r="B799" s="35" t="s">
        <v>557</v>
      </c>
      <c r="C799" s="12" t="s">
        <v>622</v>
      </c>
      <c r="D799" s="61" t="s">
        <v>11</v>
      </c>
      <c r="E799" s="61">
        <v>0.6</v>
      </c>
      <c r="F799" s="56"/>
      <c r="G799" s="37">
        <f t="shared" ref="G799:G807" si="154">ROUND(E799*F799,2)</f>
        <v>0</v>
      </c>
    </row>
    <row r="800" spans="1:7" ht="27.6" x14ac:dyDescent="0.3">
      <c r="A800" s="8">
        <f>A799+1</f>
        <v>654</v>
      </c>
      <c r="B800" s="35" t="s">
        <v>557</v>
      </c>
      <c r="C800" s="13" t="s">
        <v>118</v>
      </c>
      <c r="D800" s="62" t="s">
        <v>11</v>
      </c>
      <c r="E800" s="62">
        <v>0.06</v>
      </c>
      <c r="F800" s="55"/>
      <c r="G800" s="37">
        <f t="shared" si="154"/>
        <v>0</v>
      </c>
    </row>
    <row r="801" spans="1:7" ht="27.6" x14ac:dyDescent="0.3">
      <c r="A801" s="8">
        <f t="shared" ref="A801:A807" si="155">A800+1</f>
        <v>655</v>
      </c>
      <c r="B801" s="35" t="s">
        <v>557</v>
      </c>
      <c r="C801" s="13" t="s">
        <v>402</v>
      </c>
      <c r="D801" s="62" t="s">
        <v>20</v>
      </c>
      <c r="E801" s="62">
        <v>0.66</v>
      </c>
      <c r="F801" s="55"/>
      <c r="G801" s="37">
        <f t="shared" si="154"/>
        <v>0</v>
      </c>
    </row>
    <row r="802" spans="1:7" ht="27.6" x14ac:dyDescent="0.3">
      <c r="A802" s="8">
        <f t="shared" si="155"/>
        <v>656</v>
      </c>
      <c r="B802" s="35" t="s">
        <v>557</v>
      </c>
      <c r="C802" s="13" t="s">
        <v>623</v>
      </c>
      <c r="D802" s="62" t="s">
        <v>20</v>
      </c>
      <c r="E802" s="62">
        <v>3</v>
      </c>
      <c r="F802" s="55"/>
      <c r="G802" s="37">
        <f t="shared" si="154"/>
        <v>0</v>
      </c>
    </row>
    <row r="803" spans="1:7" x14ac:dyDescent="0.3">
      <c r="A803" s="8">
        <f t="shared" si="155"/>
        <v>657</v>
      </c>
      <c r="B803" s="35" t="s">
        <v>557</v>
      </c>
      <c r="C803" s="13" t="s">
        <v>624</v>
      </c>
      <c r="D803" s="62" t="s">
        <v>11</v>
      </c>
      <c r="E803" s="62">
        <v>0.6</v>
      </c>
      <c r="F803" s="55"/>
      <c r="G803" s="37">
        <f t="shared" si="154"/>
        <v>0</v>
      </c>
    </row>
    <row r="804" spans="1:7" ht="27.6" x14ac:dyDescent="0.3">
      <c r="A804" s="8">
        <f t="shared" si="155"/>
        <v>658</v>
      </c>
      <c r="B804" s="35" t="s">
        <v>557</v>
      </c>
      <c r="C804" s="13" t="s">
        <v>125</v>
      </c>
      <c r="D804" s="62" t="s">
        <v>11</v>
      </c>
      <c r="E804" s="62">
        <v>0.06</v>
      </c>
      <c r="F804" s="55"/>
      <c r="G804" s="37">
        <f t="shared" si="154"/>
        <v>0</v>
      </c>
    </row>
    <row r="805" spans="1:7" x14ac:dyDescent="0.3">
      <c r="A805" s="8">
        <f t="shared" si="155"/>
        <v>659</v>
      </c>
      <c r="B805" s="35" t="s">
        <v>557</v>
      </c>
      <c r="C805" s="13" t="s">
        <v>515</v>
      </c>
      <c r="D805" s="62" t="s">
        <v>117</v>
      </c>
      <c r="E805" s="62">
        <v>1</v>
      </c>
      <c r="F805" s="55"/>
      <c r="G805" s="37">
        <f t="shared" si="154"/>
        <v>0</v>
      </c>
    </row>
    <row r="806" spans="1:7" ht="27.6" x14ac:dyDescent="0.3">
      <c r="A806" s="8">
        <f t="shared" si="155"/>
        <v>660</v>
      </c>
      <c r="B806" s="35" t="s">
        <v>557</v>
      </c>
      <c r="C806" s="13" t="s">
        <v>625</v>
      </c>
      <c r="D806" s="62" t="s">
        <v>20</v>
      </c>
      <c r="E806" s="62">
        <v>8</v>
      </c>
      <c r="F806" s="55"/>
      <c r="G806" s="37">
        <f t="shared" si="154"/>
        <v>0</v>
      </c>
    </row>
    <row r="807" spans="1:7" ht="42" thickBot="1" x14ac:dyDescent="0.35">
      <c r="A807" s="8">
        <f t="shared" si="155"/>
        <v>661</v>
      </c>
      <c r="B807" s="35" t="s">
        <v>557</v>
      </c>
      <c r="C807" s="17" t="s">
        <v>516</v>
      </c>
      <c r="D807" s="63" t="s">
        <v>113</v>
      </c>
      <c r="E807" s="63">
        <v>2</v>
      </c>
      <c r="F807" s="57"/>
      <c r="G807" s="37">
        <f t="shared" si="154"/>
        <v>0</v>
      </c>
    </row>
    <row r="808" spans="1:7" s="85" customFormat="1" ht="14.4" thickBot="1" x14ac:dyDescent="0.35">
      <c r="A808" s="86"/>
      <c r="B808" s="30"/>
      <c r="C808" s="16" t="s">
        <v>517</v>
      </c>
      <c r="D808" s="64"/>
      <c r="E808" s="64"/>
      <c r="F808" s="76"/>
      <c r="G808" s="58">
        <f>SUM(G809:G822)</f>
        <v>0</v>
      </c>
    </row>
    <row r="809" spans="1:7" x14ac:dyDescent="0.3">
      <c r="A809" s="10">
        <f>A807+1</f>
        <v>662</v>
      </c>
      <c r="B809" s="35" t="s">
        <v>557</v>
      </c>
      <c r="C809" s="12" t="s">
        <v>622</v>
      </c>
      <c r="D809" s="61" t="s">
        <v>11</v>
      </c>
      <c r="E809" s="61">
        <v>198</v>
      </c>
      <c r="F809" s="56"/>
      <c r="G809" s="37">
        <f t="shared" ref="G809:G826" si="156">ROUND(E809*F809,2)</f>
        <v>0</v>
      </c>
    </row>
    <row r="810" spans="1:7" ht="27.6" x14ac:dyDescent="0.3">
      <c r="A810" s="8">
        <f>A809+1</f>
        <v>663</v>
      </c>
      <c r="B810" s="35" t="s">
        <v>557</v>
      </c>
      <c r="C810" s="13" t="s">
        <v>118</v>
      </c>
      <c r="D810" s="62" t="s">
        <v>11</v>
      </c>
      <c r="E810" s="62">
        <v>19.8</v>
      </c>
      <c r="F810" s="55"/>
      <c r="G810" s="37">
        <f t="shared" si="156"/>
        <v>0</v>
      </c>
    </row>
    <row r="811" spans="1:7" ht="27.6" x14ac:dyDescent="0.3">
      <c r="A811" s="8">
        <f t="shared" ref="A811:A822" si="157">A810+1</f>
        <v>664</v>
      </c>
      <c r="B811" s="35" t="s">
        <v>557</v>
      </c>
      <c r="C811" s="13" t="s">
        <v>402</v>
      </c>
      <c r="D811" s="62" t="s">
        <v>20</v>
      </c>
      <c r="E811" s="62">
        <v>217.8</v>
      </c>
      <c r="F811" s="55"/>
      <c r="G811" s="37">
        <f t="shared" si="156"/>
        <v>0</v>
      </c>
    </row>
    <row r="812" spans="1:7" ht="27.6" x14ac:dyDescent="0.3">
      <c r="A812" s="8">
        <f t="shared" si="157"/>
        <v>665</v>
      </c>
      <c r="B812" s="35" t="s">
        <v>557</v>
      </c>
      <c r="C812" s="13" t="s">
        <v>518</v>
      </c>
      <c r="D812" s="62" t="s">
        <v>20</v>
      </c>
      <c r="E812" s="62">
        <v>83</v>
      </c>
      <c r="F812" s="55"/>
      <c r="G812" s="37">
        <f t="shared" si="156"/>
        <v>0</v>
      </c>
    </row>
    <row r="813" spans="1:7" ht="27.6" x14ac:dyDescent="0.3">
      <c r="A813" s="8">
        <f t="shared" si="157"/>
        <v>666</v>
      </c>
      <c r="B813" s="35" t="s">
        <v>557</v>
      </c>
      <c r="C813" s="13" t="s">
        <v>626</v>
      </c>
      <c r="D813" s="62" t="s">
        <v>20</v>
      </c>
      <c r="E813" s="62">
        <v>415</v>
      </c>
      <c r="F813" s="55"/>
      <c r="G813" s="37">
        <f t="shared" si="156"/>
        <v>0</v>
      </c>
    </row>
    <row r="814" spans="1:7" ht="41.4" x14ac:dyDescent="0.3">
      <c r="A814" s="8">
        <f t="shared" si="157"/>
        <v>667</v>
      </c>
      <c r="B814" s="35" t="s">
        <v>557</v>
      </c>
      <c r="C814" s="13" t="s">
        <v>519</v>
      </c>
      <c r="D814" s="62" t="s">
        <v>20</v>
      </c>
      <c r="E814" s="62">
        <v>360</v>
      </c>
      <c r="F814" s="55"/>
      <c r="G814" s="37">
        <f t="shared" si="156"/>
        <v>0</v>
      </c>
    </row>
    <row r="815" spans="1:7" ht="27.6" x14ac:dyDescent="0.3">
      <c r="A815" s="8">
        <f t="shared" si="157"/>
        <v>668</v>
      </c>
      <c r="B815" s="35" t="s">
        <v>557</v>
      </c>
      <c r="C815" s="13" t="s">
        <v>520</v>
      </c>
      <c r="D815" s="62" t="s">
        <v>20</v>
      </c>
      <c r="E815" s="62">
        <v>16</v>
      </c>
      <c r="F815" s="55"/>
      <c r="G815" s="37">
        <f t="shared" si="156"/>
        <v>0</v>
      </c>
    </row>
    <row r="816" spans="1:7" ht="55.2" x14ac:dyDescent="0.3">
      <c r="A816" s="8">
        <f t="shared" si="157"/>
        <v>669</v>
      </c>
      <c r="B816" s="35" t="s">
        <v>557</v>
      </c>
      <c r="C816" s="13" t="s">
        <v>521</v>
      </c>
      <c r="D816" s="62" t="s">
        <v>113</v>
      </c>
      <c r="E816" s="62">
        <v>14</v>
      </c>
      <c r="F816" s="55"/>
      <c r="G816" s="37">
        <f t="shared" si="156"/>
        <v>0</v>
      </c>
    </row>
    <row r="817" spans="1:7 16349:16349" ht="55.2" x14ac:dyDescent="0.3">
      <c r="A817" s="8">
        <f t="shared" si="157"/>
        <v>670</v>
      </c>
      <c r="B817" s="35" t="s">
        <v>557</v>
      </c>
      <c r="C817" s="13" t="s">
        <v>522</v>
      </c>
      <c r="D817" s="62" t="s">
        <v>113</v>
      </c>
      <c r="E817" s="62">
        <v>2</v>
      </c>
      <c r="F817" s="55"/>
      <c r="G817" s="37">
        <f t="shared" si="156"/>
        <v>0</v>
      </c>
    </row>
    <row r="818" spans="1:7 16349:16349" ht="41.4" x14ac:dyDescent="0.3">
      <c r="A818" s="8">
        <f t="shared" si="157"/>
        <v>671</v>
      </c>
      <c r="B818" s="35" t="s">
        <v>557</v>
      </c>
      <c r="C818" s="13" t="s">
        <v>133</v>
      </c>
      <c r="D818" s="62" t="s">
        <v>132</v>
      </c>
      <c r="E818" s="62">
        <v>198</v>
      </c>
      <c r="F818" s="55"/>
      <c r="G818" s="37">
        <f t="shared" si="156"/>
        <v>0</v>
      </c>
    </row>
    <row r="819" spans="1:7 16349:16349" ht="41.4" x14ac:dyDescent="0.3">
      <c r="A819" s="8">
        <f t="shared" si="157"/>
        <v>672</v>
      </c>
      <c r="B819" s="35" t="s">
        <v>557</v>
      </c>
      <c r="C819" s="13" t="s">
        <v>523</v>
      </c>
      <c r="D819" s="62" t="s">
        <v>113</v>
      </c>
      <c r="E819" s="62">
        <v>22</v>
      </c>
      <c r="F819" s="55"/>
      <c r="G819" s="37">
        <f t="shared" si="156"/>
        <v>0</v>
      </c>
    </row>
    <row r="820" spans="1:7 16349:16349" ht="27.6" x14ac:dyDescent="0.3">
      <c r="A820" s="8">
        <f t="shared" si="157"/>
        <v>673</v>
      </c>
      <c r="B820" s="35" t="s">
        <v>557</v>
      </c>
      <c r="C820" s="13" t="s">
        <v>625</v>
      </c>
      <c r="D820" s="62" t="s">
        <v>20</v>
      </c>
      <c r="E820" s="62">
        <v>12</v>
      </c>
      <c r="F820" s="55"/>
      <c r="G820" s="37">
        <f t="shared" si="156"/>
        <v>0</v>
      </c>
    </row>
    <row r="821" spans="1:7 16349:16349" ht="27.6" x14ac:dyDescent="0.3">
      <c r="A821" s="8">
        <f t="shared" si="157"/>
        <v>674</v>
      </c>
      <c r="B821" s="35" t="s">
        <v>557</v>
      </c>
      <c r="C821" s="13" t="s">
        <v>514</v>
      </c>
      <c r="D821" s="62" t="s">
        <v>11</v>
      </c>
      <c r="E821" s="62">
        <v>198</v>
      </c>
      <c r="F821" s="55"/>
      <c r="G821" s="37">
        <f t="shared" si="156"/>
        <v>0</v>
      </c>
    </row>
    <row r="822" spans="1:7 16349:16349" ht="28.2" thickBot="1" x14ac:dyDescent="0.35">
      <c r="A822" s="8">
        <f t="shared" si="157"/>
        <v>675</v>
      </c>
      <c r="B822" s="35" t="s">
        <v>557</v>
      </c>
      <c r="C822" s="17" t="s">
        <v>125</v>
      </c>
      <c r="D822" s="63" t="s">
        <v>11</v>
      </c>
      <c r="E822" s="63">
        <v>19.8</v>
      </c>
      <c r="F822" s="57"/>
      <c r="G822" s="37">
        <f t="shared" si="156"/>
        <v>0</v>
      </c>
    </row>
    <row r="823" spans="1:7 16349:16349" s="85" customFormat="1" ht="14.4" thickBot="1" x14ac:dyDescent="0.35">
      <c r="A823" s="86"/>
      <c r="B823" s="30"/>
      <c r="C823" s="16" t="s">
        <v>524</v>
      </c>
      <c r="D823" s="64"/>
      <c r="E823" s="64"/>
      <c r="F823" s="76"/>
      <c r="G823" s="58">
        <f>SUM(G824:G826)</f>
        <v>0</v>
      </c>
      <c r="XDU823" s="85">
        <f>SUM(A823:XDT823)</f>
        <v>0</v>
      </c>
    </row>
    <row r="824" spans="1:7 16349:16349" x14ac:dyDescent="0.3">
      <c r="A824" s="10">
        <f>A822+1</f>
        <v>676</v>
      </c>
      <c r="B824" s="181" t="s">
        <v>558</v>
      </c>
      <c r="C824" s="12" t="s">
        <v>525</v>
      </c>
      <c r="D824" s="61" t="s">
        <v>400</v>
      </c>
      <c r="E824" s="61">
        <v>1</v>
      </c>
      <c r="F824" s="56"/>
      <c r="G824" s="37">
        <f t="shared" si="156"/>
        <v>0</v>
      </c>
    </row>
    <row r="825" spans="1:7 16349:16349" x14ac:dyDescent="0.3">
      <c r="A825" s="8">
        <f>A824+1</f>
        <v>677</v>
      </c>
      <c r="B825" s="182" t="s">
        <v>557</v>
      </c>
      <c r="C825" s="13" t="s">
        <v>526</v>
      </c>
      <c r="D825" s="62" t="s">
        <v>117</v>
      </c>
      <c r="E825" s="62">
        <v>1</v>
      </c>
      <c r="F825" s="55"/>
      <c r="G825" s="37">
        <f t="shared" si="156"/>
        <v>0</v>
      </c>
    </row>
    <row r="826" spans="1:7 16349:16349" ht="14.4" thickBot="1" x14ac:dyDescent="0.35">
      <c r="A826" s="8">
        <f>A825+1</f>
        <v>678</v>
      </c>
      <c r="B826" s="182" t="s">
        <v>557</v>
      </c>
      <c r="C826" s="13" t="s">
        <v>527</v>
      </c>
      <c r="D826" s="62" t="s">
        <v>400</v>
      </c>
      <c r="E826" s="62">
        <v>1</v>
      </c>
      <c r="F826" s="55"/>
      <c r="G826" s="37">
        <f t="shared" si="156"/>
        <v>0</v>
      </c>
    </row>
    <row r="827" spans="1:7 16349:16349" ht="14.4" thickBot="1" x14ac:dyDescent="0.35">
      <c r="A827" s="155"/>
      <c r="B827" s="140"/>
      <c r="C827" s="160"/>
      <c r="D827" s="156"/>
      <c r="E827" s="157"/>
      <c r="F827" s="175" t="s">
        <v>530</v>
      </c>
      <c r="G827" s="143">
        <f>G798+G808+G823</f>
        <v>0</v>
      </c>
    </row>
    <row r="828" spans="1:7 16349:16349" ht="14.4" thickBot="1" x14ac:dyDescent="0.35">
      <c r="A828" s="1"/>
      <c r="B828" s="14"/>
      <c r="C828" s="1"/>
      <c r="D828" s="1"/>
      <c r="E828" s="1"/>
      <c r="F828" s="84" t="s">
        <v>550</v>
      </c>
      <c r="G828" s="124">
        <f>G748+G789+G796+G827</f>
        <v>0</v>
      </c>
    </row>
    <row r="829" spans="1:7 16349:16349" ht="14.4" thickBot="1" x14ac:dyDescent="0.35">
      <c r="A829" s="18"/>
      <c r="B829" s="184"/>
      <c r="C829" s="11"/>
      <c r="D829" s="6"/>
      <c r="E829" s="60"/>
      <c r="F829" s="77" t="s">
        <v>307</v>
      </c>
      <c r="G829" s="31">
        <f>G830-G828</f>
        <v>0</v>
      </c>
    </row>
    <row r="830" spans="1:7 16349:16349" ht="14.4" thickBot="1" x14ac:dyDescent="0.35">
      <c r="A830" s="29"/>
      <c r="B830" s="183"/>
      <c r="C830" s="16"/>
      <c r="D830" s="9"/>
      <c r="E830" s="64"/>
      <c r="F830" s="84" t="s">
        <v>551</v>
      </c>
      <c r="G830" s="44">
        <f>ROUND(G828*1.23,2)</f>
        <v>0</v>
      </c>
    </row>
    <row r="831" spans="1:7 16349:16349" x14ac:dyDescent="0.3">
      <c r="A831" s="104"/>
      <c r="B831" s="99"/>
      <c r="C831" s="104"/>
      <c r="D831" s="104"/>
      <c r="E831" s="104"/>
      <c r="F831" s="104"/>
      <c r="G831" s="101"/>
    </row>
    <row r="832" spans="1:7 16349:16349" ht="14.4" thickBot="1" x14ac:dyDescent="0.35">
      <c r="A832" s="104"/>
      <c r="B832" s="99"/>
      <c r="C832" s="104"/>
      <c r="D832" s="104"/>
      <c r="E832" s="104"/>
      <c r="F832" s="104"/>
      <c r="G832" s="101"/>
    </row>
    <row r="833" spans="1:7" ht="14.4" thickBot="1" x14ac:dyDescent="0.35">
      <c r="A833" s="18"/>
      <c r="B833" s="184"/>
      <c r="C833" s="15" t="s">
        <v>411</v>
      </c>
      <c r="D833" s="6"/>
      <c r="E833" s="60"/>
      <c r="F833" s="54"/>
      <c r="G833" s="20"/>
    </row>
    <row r="834" spans="1:7" ht="14.4" thickBot="1" x14ac:dyDescent="0.35">
      <c r="A834" s="144"/>
      <c r="B834" s="195"/>
      <c r="C834" s="160" t="s">
        <v>412</v>
      </c>
      <c r="D834" s="139"/>
      <c r="E834" s="141"/>
      <c r="F834" s="146"/>
      <c r="G834" s="159"/>
    </row>
    <row r="835" spans="1:7" ht="14.4" thickBot="1" x14ac:dyDescent="0.35">
      <c r="A835" s="53"/>
      <c r="B835" s="185"/>
      <c r="C835" s="16" t="s">
        <v>313</v>
      </c>
      <c r="D835" s="6"/>
      <c r="E835" s="60"/>
      <c r="F835" s="54"/>
      <c r="G835" s="58">
        <f>SUM(G836:G849)</f>
        <v>0</v>
      </c>
    </row>
    <row r="836" spans="1:7" ht="41.4" x14ac:dyDescent="0.3">
      <c r="A836" s="10">
        <f>A826+1</f>
        <v>679</v>
      </c>
      <c r="B836" s="186" t="s">
        <v>559</v>
      </c>
      <c r="C836" s="12" t="s">
        <v>314</v>
      </c>
      <c r="D836" s="10" t="s">
        <v>12</v>
      </c>
      <c r="E836" s="61">
        <v>78</v>
      </c>
      <c r="F836" s="56"/>
      <c r="G836" s="37">
        <f t="shared" ref="G836:G849" si="158">ROUND(E836*F836,2)</f>
        <v>0</v>
      </c>
    </row>
    <row r="837" spans="1:7" ht="27.6" x14ac:dyDescent="0.3">
      <c r="A837" s="8">
        <f>A836+1</f>
        <v>680</v>
      </c>
      <c r="B837" s="186" t="s">
        <v>559</v>
      </c>
      <c r="C837" s="13" t="s">
        <v>315</v>
      </c>
      <c r="D837" s="7" t="s">
        <v>20</v>
      </c>
      <c r="E837" s="62">
        <v>106</v>
      </c>
      <c r="F837" s="55"/>
      <c r="G837" s="37">
        <f t="shared" si="158"/>
        <v>0</v>
      </c>
    </row>
    <row r="838" spans="1:7" ht="27.6" x14ac:dyDescent="0.3">
      <c r="A838" s="7">
        <f t="shared" ref="A838:A849" si="159">A837+1</f>
        <v>681</v>
      </c>
      <c r="B838" s="186" t="s">
        <v>559</v>
      </c>
      <c r="C838" s="13" t="s">
        <v>316</v>
      </c>
      <c r="D838" s="7" t="s">
        <v>11</v>
      </c>
      <c r="E838" s="62">
        <v>6.36</v>
      </c>
      <c r="F838" s="55"/>
      <c r="G838" s="37">
        <f t="shared" si="158"/>
        <v>0</v>
      </c>
    </row>
    <row r="839" spans="1:7" ht="27.6" x14ac:dyDescent="0.3">
      <c r="A839" s="7">
        <f t="shared" si="159"/>
        <v>682</v>
      </c>
      <c r="B839" s="186" t="s">
        <v>559</v>
      </c>
      <c r="C839" s="13" t="s">
        <v>627</v>
      </c>
      <c r="D839" s="7" t="s">
        <v>11</v>
      </c>
      <c r="E839" s="62">
        <v>6.4</v>
      </c>
      <c r="F839" s="55"/>
      <c r="G839" s="37">
        <f t="shared" si="158"/>
        <v>0</v>
      </c>
    </row>
    <row r="840" spans="1:7" ht="41.4" x14ac:dyDescent="0.3">
      <c r="A840" s="7">
        <f t="shared" si="159"/>
        <v>683</v>
      </c>
      <c r="B840" s="186" t="s">
        <v>559</v>
      </c>
      <c r="C840" s="13" t="s">
        <v>317</v>
      </c>
      <c r="D840" s="7" t="s">
        <v>9</v>
      </c>
      <c r="E840" s="62">
        <v>0.7</v>
      </c>
      <c r="F840" s="55"/>
      <c r="G840" s="37">
        <f t="shared" si="158"/>
        <v>0</v>
      </c>
    </row>
    <row r="841" spans="1:7" ht="55.2" x14ac:dyDescent="0.3">
      <c r="A841" s="7">
        <f t="shared" si="159"/>
        <v>684</v>
      </c>
      <c r="B841" s="186" t="s">
        <v>559</v>
      </c>
      <c r="C841" s="13" t="s">
        <v>318</v>
      </c>
      <c r="D841" s="7" t="s">
        <v>11</v>
      </c>
      <c r="E841" s="62">
        <v>1795</v>
      </c>
      <c r="F841" s="55"/>
      <c r="G841" s="37">
        <f t="shared" si="158"/>
        <v>0</v>
      </c>
    </row>
    <row r="842" spans="1:7" ht="27.6" x14ac:dyDescent="0.3">
      <c r="A842" s="7">
        <f t="shared" si="159"/>
        <v>685</v>
      </c>
      <c r="B842" s="230" t="s">
        <v>559</v>
      </c>
      <c r="C842" s="13" t="s">
        <v>628</v>
      </c>
      <c r="D842" s="7" t="s">
        <v>12</v>
      </c>
      <c r="E842" s="62">
        <v>6993</v>
      </c>
      <c r="F842" s="55"/>
      <c r="G842" s="25">
        <f t="shared" si="158"/>
        <v>0</v>
      </c>
    </row>
    <row r="843" spans="1:7" ht="41.4" x14ac:dyDescent="0.3">
      <c r="A843" s="7">
        <f t="shared" si="159"/>
        <v>686</v>
      </c>
      <c r="B843" s="186" t="s">
        <v>559</v>
      </c>
      <c r="C843" s="13" t="s">
        <v>319</v>
      </c>
      <c r="D843" s="7" t="s">
        <v>11</v>
      </c>
      <c r="E843" s="62">
        <v>104</v>
      </c>
      <c r="F843" s="55"/>
      <c r="G843" s="37">
        <f t="shared" si="158"/>
        <v>0</v>
      </c>
    </row>
    <row r="844" spans="1:7" ht="41.4" x14ac:dyDescent="0.3">
      <c r="A844" s="7">
        <f t="shared" si="159"/>
        <v>687</v>
      </c>
      <c r="B844" s="186" t="s">
        <v>559</v>
      </c>
      <c r="C844" s="13" t="s">
        <v>320</v>
      </c>
      <c r="D844" s="7" t="s">
        <v>11</v>
      </c>
      <c r="E844" s="62">
        <v>104</v>
      </c>
      <c r="F844" s="55"/>
      <c r="G844" s="37">
        <f t="shared" si="158"/>
        <v>0</v>
      </c>
    </row>
    <row r="845" spans="1:7" ht="27.6" x14ac:dyDescent="0.3">
      <c r="A845" s="7">
        <f t="shared" si="159"/>
        <v>688</v>
      </c>
      <c r="B845" s="186" t="s">
        <v>559</v>
      </c>
      <c r="C845" s="13" t="s">
        <v>629</v>
      </c>
      <c r="D845" s="7" t="s">
        <v>12</v>
      </c>
      <c r="E845" s="62">
        <v>570</v>
      </c>
      <c r="F845" s="55"/>
      <c r="G845" s="37">
        <f t="shared" si="158"/>
        <v>0</v>
      </c>
    </row>
    <row r="846" spans="1:7" ht="27.6" x14ac:dyDescent="0.3">
      <c r="A846" s="7">
        <f t="shared" si="159"/>
        <v>689</v>
      </c>
      <c r="B846" s="186" t="s">
        <v>559</v>
      </c>
      <c r="C846" s="13" t="s">
        <v>630</v>
      </c>
      <c r="D846" s="7" t="s">
        <v>11</v>
      </c>
      <c r="E846" s="62">
        <v>2088</v>
      </c>
      <c r="F846" s="55"/>
      <c r="G846" s="37">
        <f t="shared" si="158"/>
        <v>0</v>
      </c>
    </row>
    <row r="847" spans="1:7" ht="27.6" x14ac:dyDescent="0.3">
      <c r="A847" s="7">
        <f t="shared" si="159"/>
        <v>690</v>
      </c>
      <c r="B847" s="186" t="s">
        <v>559</v>
      </c>
      <c r="C847" s="13" t="s">
        <v>631</v>
      </c>
      <c r="D847" s="7" t="s">
        <v>12</v>
      </c>
      <c r="E847" s="62">
        <v>5168</v>
      </c>
      <c r="F847" s="55"/>
      <c r="G847" s="37">
        <f t="shared" si="158"/>
        <v>0</v>
      </c>
    </row>
    <row r="848" spans="1:7" ht="41.4" x14ac:dyDescent="0.3">
      <c r="A848" s="7">
        <f t="shared" si="159"/>
        <v>691</v>
      </c>
      <c r="B848" s="186" t="s">
        <v>559</v>
      </c>
      <c r="C848" s="13" t="s">
        <v>321</v>
      </c>
      <c r="D848" s="7" t="s">
        <v>12</v>
      </c>
      <c r="E848" s="62">
        <v>279</v>
      </c>
      <c r="F848" s="55"/>
      <c r="G848" s="37">
        <f t="shared" si="158"/>
        <v>0</v>
      </c>
    </row>
    <row r="849" spans="1:7" ht="28.2" thickBot="1" x14ac:dyDescent="0.35">
      <c r="A849" s="7">
        <f t="shared" si="159"/>
        <v>692</v>
      </c>
      <c r="B849" s="186" t="s">
        <v>559</v>
      </c>
      <c r="C849" s="17" t="s">
        <v>6</v>
      </c>
      <c r="D849" s="8" t="s">
        <v>11</v>
      </c>
      <c r="E849" s="63">
        <v>255.6</v>
      </c>
      <c r="F849" s="57"/>
      <c r="G849" s="37">
        <f t="shared" si="158"/>
        <v>0</v>
      </c>
    </row>
    <row r="850" spans="1:7" ht="14.4" thickBot="1" x14ac:dyDescent="0.35">
      <c r="A850" s="53"/>
      <c r="B850" s="185"/>
      <c r="C850" s="16" t="s">
        <v>322</v>
      </c>
      <c r="D850" s="6"/>
      <c r="E850" s="60"/>
      <c r="F850" s="54"/>
      <c r="G850" s="31">
        <f>SUM(G851:G869)</f>
        <v>0</v>
      </c>
    </row>
    <row r="851" spans="1:7" ht="27.6" x14ac:dyDescent="0.3">
      <c r="A851" s="10">
        <f>A849+1</f>
        <v>693</v>
      </c>
      <c r="B851" s="186" t="s">
        <v>559</v>
      </c>
      <c r="C851" s="12" t="s">
        <v>323</v>
      </c>
      <c r="D851" s="10" t="s">
        <v>11</v>
      </c>
      <c r="E851" s="61">
        <v>45.12</v>
      </c>
      <c r="F851" s="56"/>
      <c r="G851" s="37">
        <f t="shared" ref="G851:G869" si="160">ROUND(E851*F851,2)</f>
        <v>0</v>
      </c>
    </row>
    <row r="852" spans="1:7" ht="27.6" x14ac:dyDescent="0.3">
      <c r="A852" s="8">
        <f>A851+1</f>
        <v>694</v>
      </c>
      <c r="B852" s="186" t="s">
        <v>559</v>
      </c>
      <c r="C852" s="13" t="s">
        <v>324</v>
      </c>
      <c r="D852" s="7" t="s">
        <v>11</v>
      </c>
      <c r="E852" s="62">
        <v>15.78</v>
      </c>
      <c r="F852" s="55"/>
      <c r="G852" s="37">
        <f t="shared" si="160"/>
        <v>0</v>
      </c>
    </row>
    <row r="853" spans="1:7" ht="27.6" x14ac:dyDescent="0.3">
      <c r="A853" s="7">
        <f t="shared" ref="A853:A869" si="161">A852+1</f>
        <v>695</v>
      </c>
      <c r="B853" s="186" t="s">
        <v>559</v>
      </c>
      <c r="C853" s="13" t="s">
        <v>325</v>
      </c>
      <c r="D853" s="7" t="s">
        <v>20</v>
      </c>
      <c r="E853" s="62">
        <v>752</v>
      </c>
      <c r="F853" s="55"/>
      <c r="G853" s="37">
        <f t="shared" si="160"/>
        <v>0</v>
      </c>
    </row>
    <row r="854" spans="1:7" ht="27.6" x14ac:dyDescent="0.3">
      <c r="A854" s="7">
        <f t="shared" si="161"/>
        <v>696</v>
      </c>
      <c r="B854" s="186" t="s">
        <v>559</v>
      </c>
      <c r="C854" s="13" t="s">
        <v>326</v>
      </c>
      <c r="D854" s="7" t="s">
        <v>20</v>
      </c>
      <c r="E854" s="62">
        <v>526</v>
      </c>
      <c r="F854" s="55"/>
      <c r="G854" s="37">
        <f t="shared" si="160"/>
        <v>0</v>
      </c>
    </row>
    <row r="855" spans="1:7" ht="41.4" x14ac:dyDescent="0.3">
      <c r="A855" s="7">
        <f t="shared" si="161"/>
        <v>697</v>
      </c>
      <c r="B855" s="186" t="s">
        <v>559</v>
      </c>
      <c r="C855" s="13" t="s">
        <v>327</v>
      </c>
      <c r="D855" s="7" t="s">
        <v>20</v>
      </c>
      <c r="E855" s="62">
        <v>113</v>
      </c>
      <c r="F855" s="55"/>
      <c r="G855" s="37">
        <f t="shared" si="160"/>
        <v>0</v>
      </c>
    </row>
    <row r="856" spans="1:7" ht="27.6" x14ac:dyDescent="0.3">
      <c r="A856" s="7">
        <f t="shared" si="161"/>
        <v>698</v>
      </c>
      <c r="B856" s="186" t="s">
        <v>559</v>
      </c>
      <c r="C856" s="13" t="s">
        <v>328</v>
      </c>
      <c r="D856" s="7" t="s">
        <v>12</v>
      </c>
      <c r="E856" s="62">
        <v>1197</v>
      </c>
      <c r="F856" s="55"/>
      <c r="G856" s="37">
        <f t="shared" si="160"/>
        <v>0</v>
      </c>
    </row>
    <row r="857" spans="1:7" ht="27.6" x14ac:dyDescent="0.3">
      <c r="A857" s="7">
        <f t="shared" si="161"/>
        <v>699</v>
      </c>
      <c r="B857" s="186" t="s">
        <v>559</v>
      </c>
      <c r="C857" s="13" t="s">
        <v>329</v>
      </c>
      <c r="D857" s="7" t="s">
        <v>12</v>
      </c>
      <c r="E857" s="62">
        <v>3971</v>
      </c>
      <c r="F857" s="55"/>
      <c r="G857" s="37">
        <f t="shared" si="160"/>
        <v>0</v>
      </c>
    </row>
    <row r="858" spans="1:7" ht="55.2" x14ac:dyDescent="0.3">
      <c r="A858" s="7">
        <f t="shared" si="161"/>
        <v>700</v>
      </c>
      <c r="B858" s="186" t="s">
        <v>559</v>
      </c>
      <c r="C858" s="13" t="s">
        <v>330</v>
      </c>
      <c r="D858" s="7" t="s">
        <v>12</v>
      </c>
      <c r="E858" s="62">
        <v>587</v>
      </c>
      <c r="F858" s="55"/>
      <c r="G858" s="37">
        <f t="shared" si="160"/>
        <v>0</v>
      </c>
    </row>
    <row r="859" spans="1:7" ht="41.4" x14ac:dyDescent="0.3">
      <c r="A859" s="7">
        <f t="shared" si="161"/>
        <v>701</v>
      </c>
      <c r="B859" s="186" t="s">
        <v>559</v>
      </c>
      <c r="C859" s="13" t="s">
        <v>331</v>
      </c>
      <c r="D859" s="7" t="s">
        <v>12</v>
      </c>
      <c r="E859" s="62">
        <v>31</v>
      </c>
      <c r="F859" s="55"/>
      <c r="G859" s="37">
        <f t="shared" si="160"/>
        <v>0</v>
      </c>
    </row>
    <row r="860" spans="1:7" ht="41.4" x14ac:dyDescent="0.3">
      <c r="A860" s="7">
        <f t="shared" si="161"/>
        <v>702</v>
      </c>
      <c r="B860" s="186" t="s">
        <v>559</v>
      </c>
      <c r="C860" s="13" t="s">
        <v>332</v>
      </c>
      <c r="D860" s="7" t="s">
        <v>12</v>
      </c>
      <c r="E860" s="62">
        <v>1286</v>
      </c>
      <c r="F860" s="55"/>
      <c r="G860" s="37">
        <f t="shared" si="160"/>
        <v>0</v>
      </c>
    </row>
    <row r="861" spans="1:7" ht="55.2" x14ac:dyDescent="0.3">
      <c r="A861" s="7">
        <f t="shared" si="161"/>
        <v>703</v>
      </c>
      <c r="B861" s="186" t="s">
        <v>559</v>
      </c>
      <c r="C861" s="13" t="s">
        <v>333</v>
      </c>
      <c r="D861" s="7" t="s">
        <v>12</v>
      </c>
      <c r="E861" s="62">
        <v>1234</v>
      </c>
      <c r="F861" s="55"/>
      <c r="G861" s="37">
        <f t="shared" si="160"/>
        <v>0</v>
      </c>
    </row>
    <row r="862" spans="1:7" ht="27.6" x14ac:dyDescent="0.3">
      <c r="A862" s="7">
        <f t="shared" si="161"/>
        <v>704</v>
      </c>
      <c r="B862" s="186" t="s">
        <v>559</v>
      </c>
      <c r="C862" s="13" t="s">
        <v>334</v>
      </c>
      <c r="D862" s="7" t="s">
        <v>12</v>
      </c>
      <c r="E862" s="62">
        <v>1234</v>
      </c>
      <c r="F862" s="55"/>
      <c r="G862" s="37">
        <f t="shared" si="160"/>
        <v>0</v>
      </c>
    </row>
    <row r="863" spans="1:7" ht="27.6" x14ac:dyDescent="0.3">
      <c r="A863" s="7">
        <f t="shared" si="161"/>
        <v>705</v>
      </c>
      <c r="B863" s="186" t="s">
        <v>559</v>
      </c>
      <c r="C863" s="13" t="s">
        <v>335</v>
      </c>
      <c r="D863" s="7" t="s">
        <v>12</v>
      </c>
      <c r="E863" s="62">
        <v>2145</v>
      </c>
      <c r="F863" s="55"/>
      <c r="G863" s="37">
        <f t="shared" si="160"/>
        <v>0</v>
      </c>
    </row>
    <row r="864" spans="1:7" ht="27.6" x14ac:dyDescent="0.3">
      <c r="A864" s="7">
        <f t="shared" si="161"/>
        <v>706</v>
      </c>
      <c r="B864" s="186" t="s">
        <v>559</v>
      </c>
      <c r="C864" s="13" t="s">
        <v>336</v>
      </c>
      <c r="D864" s="7" t="s">
        <v>12</v>
      </c>
      <c r="E864" s="62">
        <v>2145</v>
      </c>
      <c r="F864" s="55"/>
      <c r="G864" s="37">
        <f t="shared" si="160"/>
        <v>0</v>
      </c>
    </row>
    <row r="865" spans="1:7" ht="55.2" x14ac:dyDescent="0.3">
      <c r="A865" s="7">
        <f t="shared" si="161"/>
        <v>707</v>
      </c>
      <c r="B865" s="186" t="s">
        <v>559</v>
      </c>
      <c r="C865" s="13" t="s">
        <v>337</v>
      </c>
      <c r="D865" s="7" t="s">
        <v>12</v>
      </c>
      <c r="E865" s="62">
        <v>142</v>
      </c>
      <c r="F865" s="55"/>
      <c r="G865" s="37">
        <f t="shared" si="160"/>
        <v>0</v>
      </c>
    </row>
    <row r="866" spans="1:7" ht="55.2" x14ac:dyDescent="0.3">
      <c r="A866" s="7">
        <f t="shared" si="161"/>
        <v>708</v>
      </c>
      <c r="B866" s="230" t="s">
        <v>559</v>
      </c>
      <c r="C866" s="13" t="s">
        <v>338</v>
      </c>
      <c r="D866" s="7" t="s">
        <v>12</v>
      </c>
      <c r="E866" s="62">
        <v>21</v>
      </c>
      <c r="F866" s="55"/>
      <c r="G866" s="25">
        <f t="shared" si="160"/>
        <v>0</v>
      </c>
    </row>
    <row r="867" spans="1:7" ht="27.6" x14ac:dyDescent="0.3">
      <c r="A867" s="7">
        <f t="shared" si="161"/>
        <v>709</v>
      </c>
      <c r="B867" s="186" t="s">
        <v>559</v>
      </c>
      <c r="C867" s="13" t="s">
        <v>339</v>
      </c>
      <c r="D867" s="7" t="s">
        <v>11</v>
      </c>
      <c r="E867" s="62">
        <v>137.4</v>
      </c>
      <c r="F867" s="55"/>
      <c r="G867" s="37">
        <f t="shared" si="160"/>
        <v>0</v>
      </c>
    </row>
    <row r="868" spans="1:7" ht="27.6" x14ac:dyDescent="0.3">
      <c r="A868" s="7">
        <f t="shared" si="161"/>
        <v>710</v>
      </c>
      <c r="B868" s="186" t="s">
        <v>559</v>
      </c>
      <c r="C868" s="13" t="s">
        <v>340</v>
      </c>
      <c r="D868" s="7" t="s">
        <v>12</v>
      </c>
      <c r="E868" s="62">
        <v>102</v>
      </c>
      <c r="F868" s="55"/>
      <c r="G868" s="37">
        <f t="shared" si="160"/>
        <v>0</v>
      </c>
    </row>
    <row r="869" spans="1:7" ht="42" thickBot="1" x14ac:dyDescent="0.35">
      <c r="A869" s="8">
        <f t="shared" si="161"/>
        <v>711</v>
      </c>
      <c r="B869" s="187" t="s">
        <v>559</v>
      </c>
      <c r="C869" s="17" t="s">
        <v>331</v>
      </c>
      <c r="D869" s="8" t="s">
        <v>12</v>
      </c>
      <c r="E869" s="63">
        <v>102</v>
      </c>
      <c r="F869" s="57"/>
      <c r="G869" s="37">
        <f t="shared" si="160"/>
        <v>0</v>
      </c>
    </row>
    <row r="870" spans="1:7" ht="14.4" thickBot="1" x14ac:dyDescent="0.35">
      <c r="A870" s="53"/>
      <c r="B870" s="185"/>
      <c r="C870" s="16" t="s">
        <v>341</v>
      </c>
      <c r="D870" s="6"/>
      <c r="E870" s="60"/>
      <c r="F870" s="54"/>
      <c r="G870" s="20">
        <f>SUM(G871:G882)</f>
        <v>0</v>
      </c>
    </row>
    <row r="871" spans="1:7" ht="27.6" x14ac:dyDescent="0.3">
      <c r="A871" s="35">
        <f>A869+1</f>
        <v>712</v>
      </c>
      <c r="B871" s="186" t="s">
        <v>559</v>
      </c>
      <c r="C871" s="12" t="s">
        <v>342</v>
      </c>
      <c r="D871" s="10" t="s">
        <v>113</v>
      </c>
      <c r="E871" s="61">
        <v>6</v>
      </c>
      <c r="F871" s="56"/>
      <c r="G871" s="37">
        <f t="shared" ref="G871:G882" si="162">ROUND(E871*F871,2)</f>
        <v>0</v>
      </c>
    </row>
    <row r="872" spans="1:7" ht="27.6" x14ac:dyDescent="0.3">
      <c r="A872" s="8">
        <f>A871+1</f>
        <v>713</v>
      </c>
      <c r="B872" s="186" t="s">
        <v>559</v>
      </c>
      <c r="C872" s="13" t="s">
        <v>343</v>
      </c>
      <c r="D872" s="7" t="s">
        <v>113</v>
      </c>
      <c r="E872" s="62">
        <v>11</v>
      </c>
      <c r="F872" s="55"/>
      <c r="G872" s="37">
        <f t="shared" si="162"/>
        <v>0</v>
      </c>
    </row>
    <row r="873" spans="1:7" ht="27.6" x14ac:dyDescent="0.3">
      <c r="A873" s="7">
        <f t="shared" ref="A873:A882" si="163">A872+1</f>
        <v>714</v>
      </c>
      <c r="B873" s="186" t="s">
        <v>559</v>
      </c>
      <c r="C873" s="13" t="s">
        <v>344</v>
      </c>
      <c r="D873" s="7" t="s">
        <v>113</v>
      </c>
      <c r="E873" s="62">
        <v>13</v>
      </c>
      <c r="F873" s="55"/>
      <c r="G873" s="37">
        <f t="shared" si="162"/>
        <v>0</v>
      </c>
    </row>
    <row r="874" spans="1:7" ht="27.6" x14ac:dyDescent="0.3">
      <c r="A874" s="7">
        <f t="shared" si="163"/>
        <v>715</v>
      </c>
      <c r="B874" s="186" t="s">
        <v>559</v>
      </c>
      <c r="C874" s="13" t="s">
        <v>344</v>
      </c>
      <c r="D874" s="7" t="s">
        <v>113</v>
      </c>
      <c r="E874" s="62">
        <v>2</v>
      </c>
      <c r="F874" s="55"/>
      <c r="G874" s="37">
        <f t="shared" si="162"/>
        <v>0</v>
      </c>
    </row>
    <row r="875" spans="1:7" ht="27.6" x14ac:dyDescent="0.3">
      <c r="A875" s="7">
        <f t="shared" si="163"/>
        <v>716</v>
      </c>
      <c r="B875" s="186" t="s">
        <v>559</v>
      </c>
      <c r="C875" s="13" t="s">
        <v>345</v>
      </c>
      <c r="D875" s="7" t="s">
        <v>113</v>
      </c>
      <c r="E875" s="62">
        <v>7</v>
      </c>
      <c r="F875" s="55"/>
      <c r="G875" s="37">
        <f t="shared" si="162"/>
        <v>0</v>
      </c>
    </row>
    <row r="876" spans="1:7" ht="41.4" x14ac:dyDescent="0.3">
      <c r="A876" s="7">
        <f t="shared" si="163"/>
        <v>717</v>
      </c>
      <c r="B876" s="186" t="s">
        <v>559</v>
      </c>
      <c r="C876" s="13" t="s">
        <v>632</v>
      </c>
      <c r="D876" s="7" t="s">
        <v>12</v>
      </c>
      <c r="E876" s="62">
        <v>58</v>
      </c>
      <c r="F876" s="55"/>
      <c r="G876" s="37">
        <f t="shared" si="162"/>
        <v>0</v>
      </c>
    </row>
    <row r="877" spans="1:7" ht="41.4" x14ac:dyDescent="0.3">
      <c r="A877" s="7">
        <f t="shared" si="163"/>
        <v>718</v>
      </c>
      <c r="B877" s="186" t="s">
        <v>559</v>
      </c>
      <c r="C877" s="13" t="s">
        <v>346</v>
      </c>
      <c r="D877" s="7" t="s">
        <v>12</v>
      </c>
      <c r="E877" s="62">
        <v>110</v>
      </c>
      <c r="F877" s="55"/>
      <c r="G877" s="37">
        <f t="shared" si="162"/>
        <v>0</v>
      </c>
    </row>
    <row r="878" spans="1:7" ht="27.6" x14ac:dyDescent="0.3">
      <c r="A878" s="7">
        <f t="shared" si="163"/>
        <v>719</v>
      </c>
      <c r="B878" s="186" t="s">
        <v>559</v>
      </c>
      <c r="C878" s="13" t="s">
        <v>633</v>
      </c>
      <c r="D878" s="7" t="s">
        <v>12</v>
      </c>
      <c r="E878" s="62">
        <v>25.92</v>
      </c>
      <c r="F878" s="55"/>
      <c r="G878" s="37">
        <f t="shared" si="162"/>
        <v>0</v>
      </c>
    </row>
    <row r="879" spans="1:7" ht="27.6" x14ac:dyDescent="0.3">
      <c r="A879" s="7">
        <f t="shared" si="163"/>
        <v>720</v>
      </c>
      <c r="B879" s="186" t="s">
        <v>559</v>
      </c>
      <c r="C879" s="13" t="s">
        <v>634</v>
      </c>
      <c r="D879" s="7" t="s">
        <v>45</v>
      </c>
      <c r="E879" s="62">
        <v>0.5</v>
      </c>
      <c r="F879" s="55"/>
      <c r="G879" s="37">
        <f t="shared" si="162"/>
        <v>0</v>
      </c>
    </row>
    <row r="880" spans="1:7" ht="27.6" x14ac:dyDescent="0.3">
      <c r="A880" s="7">
        <f t="shared" si="163"/>
        <v>721</v>
      </c>
      <c r="B880" s="186" t="s">
        <v>559</v>
      </c>
      <c r="C880" s="13" t="s">
        <v>347</v>
      </c>
      <c r="D880" s="7" t="s">
        <v>113</v>
      </c>
      <c r="E880" s="62">
        <v>1</v>
      </c>
      <c r="F880" s="55"/>
      <c r="G880" s="37">
        <f t="shared" si="162"/>
        <v>0</v>
      </c>
    </row>
    <row r="881" spans="1:7" ht="27.6" x14ac:dyDescent="0.3">
      <c r="A881" s="7">
        <f t="shared" si="163"/>
        <v>722</v>
      </c>
      <c r="B881" s="186" t="s">
        <v>559</v>
      </c>
      <c r="C881" s="13" t="s">
        <v>348</v>
      </c>
      <c r="D881" s="7" t="s">
        <v>113</v>
      </c>
      <c r="E881" s="62">
        <v>3</v>
      </c>
      <c r="F881" s="55"/>
      <c r="G881" s="37">
        <f t="shared" si="162"/>
        <v>0</v>
      </c>
    </row>
    <row r="882" spans="1:7" ht="28.2" thickBot="1" x14ac:dyDescent="0.35">
      <c r="A882" s="7">
        <f t="shared" si="163"/>
        <v>723</v>
      </c>
      <c r="B882" s="186" t="s">
        <v>559</v>
      </c>
      <c r="C882" s="17" t="s">
        <v>349</v>
      </c>
      <c r="D882" s="8" t="s">
        <v>113</v>
      </c>
      <c r="E882" s="63">
        <v>16</v>
      </c>
      <c r="F882" s="57"/>
      <c r="G882" s="37">
        <f t="shared" si="162"/>
        <v>0</v>
      </c>
    </row>
    <row r="883" spans="1:7" ht="14.4" thickBot="1" x14ac:dyDescent="0.35">
      <c r="A883" s="53"/>
      <c r="B883" s="185"/>
      <c r="C883" s="16" t="s">
        <v>350</v>
      </c>
      <c r="D883" s="6"/>
      <c r="E883" s="60"/>
      <c r="F883" s="54"/>
      <c r="G883" s="31">
        <f>SUM(G884:G894)</f>
        <v>0</v>
      </c>
    </row>
    <row r="884" spans="1:7" ht="27.6" x14ac:dyDescent="0.3">
      <c r="A884" s="10">
        <f>A882+1</f>
        <v>724</v>
      </c>
      <c r="B884" s="186" t="s">
        <v>559</v>
      </c>
      <c r="C884" s="12" t="s">
        <v>351</v>
      </c>
      <c r="D884" s="10" t="s">
        <v>12</v>
      </c>
      <c r="E884" s="61">
        <v>934</v>
      </c>
      <c r="F884" s="56"/>
      <c r="G884" s="37">
        <f t="shared" ref="G884:G894" si="164">ROUND(E884*F884,2)</f>
        <v>0</v>
      </c>
    </row>
    <row r="885" spans="1:7" ht="27.6" x14ac:dyDescent="0.3">
      <c r="A885" s="8">
        <f>A884+1</f>
        <v>725</v>
      </c>
      <c r="B885" s="186" t="s">
        <v>559</v>
      </c>
      <c r="C885" s="13" t="s">
        <v>652</v>
      </c>
      <c r="D885" s="7" t="s">
        <v>9</v>
      </c>
      <c r="E885" s="62">
        <v>2.4E-2</v>
      </c>
      <c r="F885" s="55"/>
      <c r="G885" s="37">
        <f t="shared" si="164"/>
        <v>0</v>
      </c>
    </row>
    <row r="886" spans="1:7" ht="27.6" x14ac:dyDescent="0.3">
      <c r="A886" s="8">
        <f>A885+1</f>
        <v>726</v>
      </c>
      <c r="B886" s="186" t="s">
        <v>559</v>
      </c>
      <c r="C886" s="13" t="s">
        <v>352</v>
      </c>
      <c r="D886" s="7" t="s">
        <v>12</v>
      </c>
      <c r="E886" s="62">
        <v>934</v>
      </c>
      <c r="F886" s="55"/>
      <c r="G886" s="37">
        <f t="shared" si="164"/>
        <v>0</v>
      </c>
    </row>
    <row r="887" spans="1:7" ht="55.2" x14ac:dyDescent="0.3">
      <c r="A887" s="7">
        <f t="shared" ref="A887:A894" si="165">A886+1</f>
        <v>727</v>
      </c>
      <c r="B887" s="186" t="s">
        <v>559</v>
      </c>
      <c r="C887" s="13" t="s">
        <v>353</v>
      </c>
      <c r="D887" s="7" t="s">
        <v>113</v>
      </c>
      <c r="E887" s="62">
        <v>45</v>
      </c>
      <c r="F887" s="55"/>
      <c r="G887" s="37">
        <f t="shared" si="164"/>
        <v>0</v>
      </c>
    </row>
    <row r="888" spans="1:7" ht="55.2" x14ac:dyDescent="0.3">
      <c r="A888" s="7">
        <f t="shared" si="165"/>
        <v>728</v>
      </c>
      <c r="B888" s="186" t="s">
        <v>559</v>
      </c>
      <c r="C888" s="13" t="s">
        <v>354</v>
      </c>
      <c r="D888" s="7" t="s">
        <v>113</v>
      </c>
      <c r="E888" s="62">
        <v>12</v>
      </c>
      <c r="F888" s="55"/>
      <c r="G888" s="37">
        <f t="shared" si="164"/>
        <v>0</v>
      </c>
    </row>
    <row r="889" spans="1:7" ht="55.2" x14ac:dyDescent="0.3">
      <c r="A889" s="7">
        <f t="shared" si="165"/>
        <v>729</v>
      </c>
      <c r="B889" s="186" t="s">
        <v>559</v>
      </c>
      <c r="C889" s="13" t="s">
        <v>355</v>
      </c>
      <c r="D889" s="7" t="s">
        <v>113</v>
      </c>
      <c r="E889" s="62">
        <v>85</v>
      </c>
      <c r="F889" s="55"/>
      <c r="G889" s="37">
        <f t="shared" si="164"/>
        <v>0</v>
      </c>
    </row>
    <row r="890" spans="1:7" ht="27.6" x14ac:dyDescent="0.3">
      <c r="A890" s="7">
        <f t="shared" si="165"/>
        <v>730</v>
      </c>
      <c r="B890" s="186" t="s">
        <v>559</v>
      </c>
      <c r="C890" s="13" t="s">
        <v>356</v>
      </c>
      <c r="D890" s="7" t="s">
        <v>113</v>
      </c>
      <c r="E890" s="62">
        <v>57</v>
      </c>
      <c r="F890" s="55"/>
      <c r="G890" s="37">
        <f t="shared" si="164"/>
        <v>0</v>
      </c>
    </row>
    <row r="891" spans="1:7" ht="27.6" x14ac:dyDescent="0.3">
      <c r="A891" s="7">
        <f t="shared" si="165"/>
        <v>731</v>
      </c>
      <c r="B891" s="186" t="s">
        <v>559</v>
      </c>
      <c r="C891" s="13" t="s">
        <v>357</v>
      </c>
      <c r="D891" s="7" t="s">
        <v>12</v>
      </c>
      <c r="E891" s="62">
        <v>378</v>
      </c>
      <c r="F891" s="55"/>
      <c r="G891" s="37">
        <f t="shared" si="164"/>
        <v>0</v>
      </c>
    </row>
    <row r="892" spans="1:7" ht="55.2" x14ac:dyDescent="0.3">
      <c r="A892" s="7">
        <f t="shared" si="165"/>
        <v>732</v>
      </c>
      <c r="B892" s="230" t="s">
        <v>559</v>
      </c>
      <c r="C892" s="13" t="s">
        <v>358</v>
      </c>
      <c r="D892" s="7" t="s">
        <v>113</v>
      </c>
      <c r="E892" s="62">
        <v>93</v>
      </c>
      <c r="F892" s="55"/>
      <c r="G892" s="25">
        <f t="shared" si="164"/>
        <v>0</v>
      </c>
    </row>
    <row r="893" spans="1:7" ht="41.4" x14ac:dyDescent="0.3">
      <c r="A893" s="7">
        <f t="shared" si="165"/>
        <v>733</v>
      </c>
      <c r="B893" s="186" t="s">
        <v>559</v>
      </c>
      <c r="C893" s="13" t="s">
        <v>359</v>
      </c>
      <c r="D893" s="7" t="s">
        <v>113</v>
      </c>
      <c r="E893" s="62">
        <v>767</v>
      </c>
      <c r="F893" s="55"/>
      <c r="G893" s="37">
        <f t="shared" si="164"/>
        <v>0</v>
      </c>
    </row>
    <row r="894" spans="1:7" ht="28.2" thickBot="1" x14ac:dyDescent="0.35">
      <c r="A894" s="7">
        <f t="shared" si="165"/>
        <v>734</v>
      </c>
      <c r="B894" s="186" t="s">
        <v>559</v>
      </c>
      <c r="C894" s="13" t="s">
        <v>360</v>
      </c>
      <c r="D894" s="7" t="s">
        <v>113</v>
      </c>
      <c r="E894" s="62">
        <v>1450</v>
      </c>
      <c r="F894" s="55"/>
      <c r="G894" s="37">
        <f t="shared" si="164"/>
        <v>0</v>
      </c>
    </row>
    <row r="895" spans="1:7" ht="14.4" thickBot="1" x14ac:dyDescent="0.35">
      <c r="A895" s="155"/>
      <c r="B895" s="140"/>
      <c r="C895" s="160"/>
      <c r="D895" s="156"/>
      <c r="E895" s="157"/>
      <c r="F895" s="175" t="s">
        <v>413</v>
      </c>
      <c r="G895" s="143">
        <f>G835+G850+G870+G883</f>
        <v>0</v>
      </c>
    </row>
    <row r="896" spans="1:7" ht="14.4" thickBot="1" x14ac:dyDescent="0.35">
      <c r="A896" s="144"/>
      <c r="B896" s="195"/>
      <c r="C896" s="140" t="s">
        <v>361</v>
      </c>
      <c r="D896" s="139"/>
      <c r="E896" s="141"/>
      <c r="F896" s="146"/>
      <c r="G896" s="159"/>
    </row>
    <row r="897" spans="1:7" s="85" customFormat="1" ht="14.4" thickBot="1" x14ac:dyDescent="0.35">
      <c r="A897" s="86"/>
      <c r="B897" s="15"/>
      <c r="C897" s="16" t="s">
        <v>283</v>
      </c>
      <c r="D897" s="9"/>
      <c r="E897" s="64"/>
      <c r="F897" s="76"/>
      <c r="G897" s="31">
        <f>SUM(G898)</f>
        <v>0</v>
      </c>
    </row>
    <row r="898" spans="1:7" ht="28.2" thickBot="1" x14ac:dyDescent="0.35">
      <c r="A898" s="45">
        <f>A894+1</f>
        <v>735</v>
      </c>
      <c r="B898" s="187" t="s">
        <v>560</v>
      </c>
      <c r="C898" s="46" t="s">
        <v>362</v>
      </c>
      <c r="D898" s="45" t="s">
        <v>20</v>
      </c>
      <c r="E898" s="72">
        <v>1147.1300000000001</v>
      </c>
      <c r="F898" s="80"/>
      <c r="G898" s="37">
        <f t="shared" ref="G898" si="166">ROUND(E898*F898,2)</f>
        <v>0</v>
      </c>
    </row>
    <row r="899" spans="1:7" s="85" customFormat="1" ht="14.4" thickBot="1" x14ac:dyDescent="0.35">
      <c r="A899" s="86"/>
      <c r="B899" s="15"/>
      <c r="C899" s="16" t="s">
        <v>296</v>
      </c>
      <c r="D899" s="9"/>
      <c r="E899" s="64"/>
      <c r="F899" s="76"/>
      <c r="G899" s="31">
        <f>SUM(G900:G907)</f>
        <v>0</v>
      </c>
    </row>
    <row r="900" spans="1:7" ht="27.6" x14ac:dyDescent="0.3">
      <c r="A900" s="10">
        <f>A898+1</f>
        <v>736</v>
      </c>
      <c r="B900" s="187" t="s">
        <v>560</v>
      </c>
      <c r="C900" s="12" t="s">
        <v>635</v>
      </c>
      <c r="D900" s="10" t="s">
        <v>11</v>
      </c>
      <c r="E900" s="61">
        <v>195.3</v>
      </c>
      <c r="F900" s="56"/>
      <c r="G900" s="37">
        <f t="shared" ref="G900:G907" si="167">ROUND(E900*F900,2)</f>
        <v>0</v>
      </c>
    </row>
    <row r="901" spans="1:7" ht="69" x14ac:dyDescent="0.3">
      <c r="A901" s="8">
        <f>A900+1</f>
        <v>737</v>
      </c>
      <c r="B901" s="230" t="s">
        <v>560</v>
      </c>
      <c r="C901" s="13" t="s">
        <v>363</v>
      </c>
      <c r="D901" s="7" t="s">
        <v>11</v>
      </c>
      <c r="E901" s="62">
        <v>21.7</v>
      </c>
      <c r="F901" s="55"/>
      <c r="G901" s="37">
        <f t="shared" si="167"/>
        <v>0</v>
      </c>
    </row>
    <row r="902" spans="1:7" ht="41.4" x14ac:dyDescent="0.3">
      <c r="A902" s="7">
        <f t="shared" ref="A902:A907" si="168">A901+1</f>
        <v>738</v>
      </c>
      <c r="B902" s="230" t="s">
        <v>560</v>
      </c>
      <c r="C902" s="13" t="s">
        <v>364</v>
      </c>
      <c r="D902" s="7" t="s">
        <v>11</v>
      </c>
      <c r="E902" s="62">
        <v>89.1</v>
      </c>
      <c r="F902" s="55"/>
      <c r="G902" s="37">
        <f t="shared" si="167"/>
        <v>0</v>
      </c>
    </row>
    <row r="903" spans="1:7" ht="41.4" x14ac:dyDescent="0.3">
      <c r="A903" s="7">
        <f t="shared" si="168"/>
        <v>739</v>
      </c>
      <c r="B903" s="230" t="s">
        <v>560</v>
      </c>
      <c r="C903" s="13" t="s">
        <v>365</v>
      </c>
      <c r="D903" s="7" t="s">
        <v>12</v>
      </c>
      <c r="E903" s="62">
        <v>200</v>
      </c>
      <c r="F903" s="55"/>
      <c r="G903" s="37">
        <f t="shared" si="167"/>
        <v>0</v>
      </c>
    </row>
    <row r="904" spans="1:7" ht="27.6" x14ac:dyDescent="0.3">
      <c r="A904" s="7">
        <f t="shared" si="168"/>
        <v>740</v>
      </c>
      <c r="B904" s="230" t="s">
        <v>560</v>
      </c>
      <c r="C904" s="13" t="s">
        <v>366</v>
      </c>
      <c r="D904" s="7" t="s">
        <v>11</v>
      </c>
      <c r="E904" s="62">
        <v>75.599999999999994</v>
      </c>
      <c r="F904" s="55"/>
      <c r="G904" s="37">
        <f t="shared" si="167"/>
        <v>0</v>
      </c>
    </row>
    <row r="905" spans="1:7" ht="27.6" x14ac:dyDescent="0.3">
      <c r="A905" s="7">
        <f t="shared" si="168"/>
        <v>741</v>
      </c>
      <c r="B905" s="230" t="s">
        <v>560</v>
      </c>
      <c r="C905" s="13" t="s">
        <v>636</v>
      </c>
      <c r="D905" s="7" t="s">
        <v>11</v>
      </c>
      <c r="E905" s="62">
        <v>75.599999999999994</v>
      </c>
      <c r="F905" s="55"/>
      <c r="G905" s="37">
        <f t="shared" si="167"/>
        <v>0</v>
      </c>
    </row>
    <row r="906" spans="1:7" ht="41.4" x14ac:dyDescent="0.3">
      <c r="A906" s="7">
        <f t="shared" si="168"/>
        <v>742</v>
      </c>
      <c r="B906" s="230" t="s">
        <v>560</v>
      </c>
      <c r="C906" s="13" t="s">
        <v>367</v>
      </c>
      <c r="D906" s="7" t="s">
        <v>11</v>
      </c>
      <c r="E906" s="62">
        <v>127.9</v>
      </c>
      <c r="F906" s="55"/>
      <c r="G906" s="37">
        <f t="shared" si="167"/>
        <v>0</v>
      </c>
    </row>
    <row r="907" spans="1:7" ht="28.2" thickBot="1" x14ac:dyDescent="0.35">
      <c r="A907" s="7">
        <f t="shared" si="168"/>
        <v>743</v>
      </c>
      <c r="B907" s="187" t="s">
        <v>560</v>
      </c>
      <c r="C907" s="17" t="s">
        <v>637</v>
      </c>
      <c r="D907" s="8" t="s">
        <v>11</v>
      </c>
      <c r="E907" s="63">
        <v>127.9</v>
      </c>
      <c r="F907" s="57"/>
      <c r="G907" s="37">
        <f t="shared" si="167"/>
        <v>0</v>
      </c>
    </row>
    <row r="908" spans="1:7" s="85" customFormat="1" ht="14.4" thickBot="1" x14ac:dyDescent="0.35">
      <c r="A908" s="86"/>
      <c r="B908" s="15"/>
      <c r="C908" s="16" t="s">
        <v>368</v>
      </c>
      <c r="D908" s="9"/>
      <c r="E908" s="64"/>
      <c r="F908" s="76"/>
      <c r="G908" s="31">
        <f>SUM(G909:G917)</f>
        <v>0</v>
      </c>
    </row>
    <row r="909" spans="1:7" ht="27.6" x14ac:dyDescent="0.3">
      <c r="A909" s="35">
        <f>A907+1</f>
        <v>744</v>
      </c>
      <c r="B909" s="187" t="s">
        <v>560</v>
      </c>
      <c r="C909" s="12" t="s">
        <v>369</v>
      </c>
      <c r="D909" s="10" t="s">
        <v>20</v>
      </c>
      <c r="E909" s="61">
        <v>210.81</v>
      </c>
      <c r="F909" s="56"/>
      <c r="G909" s="37">
        <f t="shared" ref="G909:G917" si="169">ROUND(E909*F909,2)</f>
        <v>0</v>
      </c>
    </row>
    <row r="910" spans="1:7" ht="27.6" x14ac:dyDescent="0.3">
      <c r="A910" s="8">
        <f>A909+1</f>
        <v>745</v>
      </c>
      <c r="B910" s="230" t="s">
        <v>560</v>
      </c>
      <c r="C910" s="13" t="s">
        <v>370</v>
      </c>
      <c r="D910" s="7" t="s">
        <v>20</v>
      </c>
      <c r="E910" s="62">
        <v>210.81</v>
      </c>
      <c r="F910" s="55"/>
      <c r="G910" s="37">
        <f t="shared" si="169"/>
        <v>0</v>
      </c>
    </row>
    <row r="911" spans="1:7" ht="27.6" x14ac:dyDescent="0.3">
      <c r="A911" s="7">
        <f t="shared" ref="A911:A917" si="170">A910+1</f>
        <v>746</v>
      </c>
      <c r="B911" s="230" t="s">
        <v>560</v>
      </c>
      <c r="C911" s="13" t="s">
        <v>371</v>
      </c>
      <c r="D911" s="7" t="s">
        <v>10</v>
      </c>
      <c r="E911" s="62">
        <v>7</v>
      </c>
      <c r="F911" s="55"/>
      <c r="G911" s="37">
        <f t="shared" si="169"/>
        <v>0</v>
      </c>
    </row>
    <row r="912" spans="1:7" ht="41.4" x14ac:dyDescent="0.3">
      <c r="A912" s="7">
        <f t="shared" si="170"/>
        <v>747</v>
      </c>
      <c r="B912" s="230" t="s">
        <v>560</v>
      </c>
      <c r="C912" s="13" t="s">
        <v>372</v>
      </c>
      <c r="D912" s="7" t="s">
        <v>373</v>
      </c>
      <c r="E912" s="62">
        <v>4</v>
      </c>
      <c r="F912" s="55"/>
      <c r="G912" s="37">
        <f t="shared" si="169"/>
        <v>0</v>
      </c>
    </row>
    <row r="913" spans="1:7" ht="27.6" x14ac:dyDescent="0.3">
      <c r="A913" s="7">
        <f t="shared" si="170"/>
        <v>748</v>
      </c>
      <c r="B913" s="230" t="s">
        <v>560</v>
      </c>
      <c r="C913" s="13" t="s">
        <v>374</v>
      </c>
      <c r="D913" s="7" t="s">
        <v>10</v>
      </c>
      <c r="E913" s="62">
        <v>16</v>
      </c>
      <c r="F913" s="55"/>
      <c r="G913" s="37">
        <f t="shared" si="169"/>
        <v>0</v>
      </c>
    </row>
    <row r="914" spans="1:7" ht="27.6" x14ac:dyDescent="0.3">
      <c r="A914" s="7">
        <f t="shared" si="170"/>
        <v>749</v>
      </c>
      <c r="B914" s="230" t="s">
        <v>560</v>
      </c>
      <c r="C914" s="13" t="s">
        <v>375</v>
      </c>
      <c r="D914" s="7" t="s">
        <v>113</v>
      </c>
      <c r="E914" s="62">
        <v>2</v>
      </c>
      <c r="F914" s="55"/>
      <c r="G914" s="37">
        <f t="shared" si="169"/>
        <v>0</v>
      </c>
    </row>
    <row r="915" spans="1:7" ht="27.6" x14ac:dyDescent="0.3">
      <c r="A915" s="7">
        <f t="shared" si="170"/>
        <v>750</v>
      </c>
      <c r="B915" s="230" t="s">
        <v>560</v>
      </c>
      <c r="C915" s="13" t="s">
        <v>376</v>
      </c>
      <c r="D915" s="7" t="s">
        <v>113</v>
      </c>
      <c r="E915" s="62">
        <v>2</v>
      </c>
      <c r="F915" s="55"/>
      <c r="G915" s="37">
        <f t="shared" si="169"/>
        <v>0</v>
      </c>
    </row>
    <row r="916" spans="1:7" ht="27.6" x14ac:dyDescent="0.3">
      <c r="A916" s="7">
        <f t="shared" si="170"/>
        <v>751</v>
      </c>
      <c r="B916" s="230" t="s">
        <v>560</v>
      </c>
      <c r="C916" s="13" t="s">
        <v>377</v>
      </c>
      <c r="D916" s="7" t="s">
        <v>20</v>
      </c>
      <c r="E916" s="62">
        <v>210.81</v>
      </c>
      <c r="F916" s="55"/>
      <c r="G916" s="37">
        <f t="shared" si="169"/>
        <v>0</v>
      </c>
    </row>
    <row r="917" spans="1:7" ht="28.2" thickBot="1" x14ac:dyDescent="0.35">
      <c r="A917" s="7">
        <f t="shared" si="170"/>
        <v>752</v>
      </c>
      <c r="B917" s="187" t="s">
        <v>560</v>
      </c>
      <c r="C917" s="17" t="s">
        <v>378</v>
      </c>
      <c r="D917" s="8" t="s">
        <v>20</v>
      </c>
      <c r="E917" s="63">
        <v>210.8</v>
      </c>
      <c r="F917" s="57"/>
      <c r="G917" s="37">
        <f t="shared" si="169"/>
        <v>0</v>
      </c>
    </row>
    <row r="918" spans="1:7" s="85" customFormat="1" ht="14.4" thickBot="1" x14ac:dyDescent="0.35">
      <c r="A918" s="86"/>
      <c r="B918" s="15"/>
      <c r="C918" s="16" t="s">
        <v>379</v>
      </c>
      <c r="D918" s="9"/>
      <c r="E918" s="64"/>
      <c r="F918" s="76"/>
      <c r="G918" s="31">
        <f>SUM(G919:G920)</f>
        <v>0</v>
      </c>
    </row>
    <row r="919" spans="1:7" ht="41.4" x14ac:dyDescent="0.3">
      <c r="A919" s="35">
        <f>A917+1</f>
        <v>753</v>
      </c>
      <c r="B919" s="186" t="s">
        <v>560</v>
      </c>
      <c r="C919" s="12" t="s">
        <v>380</v>
      </c>
      <c r="D919" s="10" t="s">
        <v>113</v>
      </c>
      <c r="E919" s="61">
        <v>20</v>
      </c>
      <c r="F919" s="56"/>
      <c r="G919" s="37">
        <f t="shared" ref="G919:G920" si="171">ROUND(E919*F919,2)</f>
        <v>0</v>
      </c>
    </row>
    <row r="920" spans="1:7" ht="28.2" thickBot="1" x14ac:dyDescent="0.35">
      <c r="A920" s="8">
        <f>A919+1</f>
        <v>754</v>
      </c>
      <c r="B920" s="231" t="s">
        <v>560</v>
      </c>
      <c r="C920" s="17" t="s">
        <v>381</v>
      </c>
      <c r="D920" s="8" t="s">
        <v>382</v>
      </c>
      <c r="E920" s="63">
        <v>48</v>
      </c>
      <c r="F920" s="57"/>
      <c r="G920" s="28">
        <f t="shared" si="171"/>
        <v>0</v>
      </c>
    </row>
    <row r="921" spans="1:7" ht="14.4" thickBot="1" x14ac:dyDescent="0.35">
      <c r="A921" s="155"/>
      <c r="B921" s="140"/>
      <c r="C921" s="160"/>
      <c r="D921" s="156"/>
      <c r="E921" s="157"/>
      <c r="F921" s="175" t="s">
        <v>414</v>
      </c>
      <c r="G921" s="143">
        <f>G897+G899+G908+G918</f>
        <v>0</v>
      </c>
    </row>
    <row r="922" spans="1:7" s="85" customFormat="1" ht="14.4" thickBot="1" x14ac:dyDescent="0.35">
      <c r="A922" s="155"/>
      <c r="B922" s="140"/>
      <c r="C922" s="140" t="s">
        <v>383</v>
      </c>
      <c r="D922" s="156"/>
      <c r="E922" s="157"/>
      <c r="F922" s="158"/>
      <c r="G922" s="159"/>
    </row>
    <row r="923" spans="1:7" ht="27.6" x14ac:dyDescent="0.3">
      <c r="A923" s="10">
        <f>A920+1</f>
        <v>755</v>
      </c>
      <c r="B923" s="187" t="s">
        <v>560</v>
      </c>
      <c r="C923" s="12" t="s">
        <v>384</v>
      </c>
      <c r="D923" s="10" t="s">
        <v>113</v>
      </c>
      <c r="E923" s="61">
        <v>26</v>
      </c>
      <c r="F923" s="56"/>
      <c r="G923" s="37">
        <f t="shared" ref="G923:G942" si="172">ROUND(E923*F923,2)</f>
        <v>0</v>
      </c>
    </row>
    <row r="924" spans="1:7" ht="27.6" x14ac:dyDescent="0.3">
      <c r="A924" s="8">
        <f>A923+1</f>
        <v>756</v>
      </c>
      <c r="B924" s="230" t="s">
        <v>560</v>
      </c>
      <c r="C924" s="13" t="s">
        <v>385</v>
      </c>
      <c r="D924" s="7" t="s">
        <v>117</v>
      </c>
      <c r="E924" s="62">
        <v>1</v>
      </c>
      <c r="F924" s="55"/>
      <c r="G924" s="37">
        <f t="shared" si="172"/>
        <v>0</v>
      </c>
    </row>
    <row r="925" spans="1:7" ht="27.6" x14ac:dyDescent="0.3">
      <c r="A925" s="7">
        <f t="shared" ref="A925:A942" si="173">A924+1</f>
        <v>757</v>
      </c>
      <c r="B925" s="230" t="s">
        <v>560</v>
      </c>
      <c r="C925" s="13" t="s">
        <v>118</v>
      </c>
      <c r="D925" s="7" t="s">
        <v>11</v>
      </c>
      <c r="E925" s="62">
        <v>155.52000000000001</v>
      </c>
      <c r="F925" s="55"/>
      <c r="G925" s="37">
        <f t="shared" si="172"/>
        <v>0</v>
      </c>
    </row>
    <row r="926" spans="1:7" ht="27.6" x14ac:dyDescent="0.3">
      <c r="A926" s="7">
        <f t="shared" si="173"/>
        <v>758</v>
      </c>
      <c r="B926" s="230" t="s">
        <v>560</v>
      </c>
      <c r="C926" s="13" t="s">
        <v>125</v>
      </c>
      <c r="D926" s="7" t="s">
        <v>11</v>
      </c>
      <c r="E926" s="62">
        <v>155.52000000000001</v>
      </c>
      <c r="F926" s="55"/>
      <c r="G926" s="37">
        <f t="shared" si="172"/>
        <v>0</v>
      </c>
    </row>
    <row r="927" spans="1:7" ht="27.6" x14ac:dyDescent="0.3">
      <c r="A927" s="7">
        <f t="shared" si="173"/>
        <v>759</v>
      </c>
      <c r="B927" s="230" t="s">
        <v>560</v>
      </c>
      <c r="C927" s="13" t="s">
        <v>386</v>
      </c>
      <c r="D927" s="7" t="s">
        <v>20</v>
      </c>
      <c r="E927" s="62">
        <v>757.5</v>
      </c>
      <c r="F927" s="55"/>
      <c r="G927" s="37">
        <f t="shared" si="172"/>
        <v>0</v>
      </c>
    </row>
    <row r="928" spans="1:7" ht="27.6" x14ac:dyDescent="0.3">
      <c r="A928" s="7">
        <f t="shared" si="173"/>
        <v>760</v>
      </c>
      <c r="B928" s="230" t="s">
        <v>560</v>
      </c>
      <c r="C928" s="13" t="s">
        <v>387</v>
      </c>
      <c r="D928" s="7" t="s">
        <v>20</v>
      </c>
      <c r="E928" s="62">
        <v>77.5</v>
      </c>
      <c r="F928" s="55"/>
      <c r="G928" s="37">
        <f t="shared" si="172"/>
        <v>0</v>
      </c>
    </row>
    <row r="929" spans="1:7" ht="27.6" x14ac:dyDescent="0.3">
      <c r="A929" s="7">
        <f t="shared" si="173"/>
        <v>761</v>
      </c>
      <c r="B929" s="230" t="s">
        <v>560</v>
      </c>
      <c r="C929" s="13" t="s">
        <v>388</v>
      </c>
      <c r="D929" s="7" t="s">
        <v>20</v>
      </c>
      <c r="E929" s="62">
        <v>36</v>
      </c>
      <c r="F929" s="55"/>
      <c r="G929" s="37">
        <f t="shared" si="172"/>
        <v>0</v>
      </c>
    </row>
    <row r="930" spans="1:7" ht="27.6" x14ac:dyDescent="0.3">
      <c r="A930" s="7">
        <f t="shared" si="173"/>
        <v>762</v>
      </c>
      <c r="B930" s="230" t="s">
        <v>560</v>
      </c>
      <c r="C930" s="13" t="s">
        <v>389</v>
      </c>
      <c r="D930" s="7" t="s">
        <v>20</v>
      </c>
      <c r="E930" s="62">
        <v>552</v>
      </c>
      <c r="F930" s="55"/>
      <c r="G930" s="37">
        <f t="shared" si="172"/>
        <v>0</v>
      </c>
    </row>
    <row r="931" spans="1:7" ht="27.6" x14ac:dyDescent="0.3">
      <c r="A931" s="7">
        <f t="shared" si="173"/>
        <v>763</v>
      </c>
      <c r="B931" s="230" t="s">
        <v>560</v>
      </c>
      <c r="C931" s="13" t="s">
        <v>390</v>
      </c>
      <c r="D931" s="7" t="s">
        <v>20</v>
      </c>
      <c r="E931" s="62">
        <v>247</v>
      </c>
      <c r="F931" s="55"/>
      <c r="G931" s="37">
        <f t="shared" si="172"/>
        <v>0</v>
      </c>
    </row>
    <row r="932" spans="1:7" ht="27.6" x14ac:dyDescent="0.3">
      <c r="A932" s="7">
        <f t="shared" si="173"/>
        <v>764</v>
      </c>
      <c r="B932" s="230" t="s">
        <v>560</v>
      </c>
      <c r="C932" s="13" t="s">
        <v>391</v>
      </c>
      <c r="D932" s="7" t="s">
        <v>20</v>
      </c>
      <c r="E932" s="62">
        <v>550</v>
      </c>
      <c r="F932" s="55"/>
      <c r="G932" s="37">
        <f t="shared" si="172"/>
        <v>0</v>
      </c>
    </row>
    <row r="933" spans="1:7" ht="27.6" x14ac:dyDescent="0.3">
      <c r="A933" s="7">
        <f t="shared" si="173"/>
        <v>765</v>
      </c>
      <c r="B933" s="230" t="s">
        <v>560</v>
      </c>
      <c r="C933" s="13" t="s">
        <v>625</v>
      </c>
      <c r="D933" s="7" t="s">
        <v>10</v>
      </c>
      <c r="E933" s="62">
        <v>6</v>
      </c>
      <c r="F933" s="55"/>
      <c r="G933" s="37">
        <f t="shared" si="172"/>
        <v>0</v>
      </c>
    </row>
    <row r="934" spans="1:7" ht="41.4" x14ac:dyDescent="0.3">
      <c r="A934" s="7">
        <f t="shared" si="173"/>
        <v>766</v>
      </c>
      <c r="B934" s="230" t="s">
        <v>560</v>
      </c>
      <c r="C934" s="13" t="s">
        <v>392</v>
      </c>
      <c r="D934" s="7" t="s">
        <v>113</v>
      </c>
      <c r="E934" s="62">
        <v>48</v>
      </c>
      <c r="F934" s="55"/>
      <c r="G934" s="37">
        <f t="shared" si="172"/>
        <v>0</v>
      </c>
    </row>
    <row r="935" spans="1:7" ht="27.6" x14ac:dyDescent="0.3">
      <c r="A935" s="7">
        <f t="shared" si="173"/>
        <v>767</v>
      </c>
      <c r="B935" s="230" t="s">
        <v>560</v>
      </c>
      <c r="C935" s="13" t="s">
        <v>393</v>
      </c>
      <c r="D935" s="7" t="s">
        <v>113</v>
      </c>
      <c r="E935" s="62">
        <v>9</v>
      </c>
      <c r="F935" s="55"/>
      <c r="G935" s="37">
        <f t="shared" si="172"/>
        <v>0</v>
      </c>
    </row>
    <row r="936" spans="1:7" ht="27.6" x14ac:dyDescent="0.3">
      <c r="A936" s="7">
        <f t="shared" si="173"/>
        <v>768</v>
      </c>
      <c r="B936" s="230" t="s">
        <v>560</v>
      </c>
      <c r="C936" s="13" t="s">
        <v>393</v>
      </c>
      <c r="D936" s="7" t="s">
        <v>113</v>
      </c>
      <c r="E936" s="62">
        <v>8</v>
      </c>
      <c r="F936" s="55"/>
      <c r="G936" s="37">
        <f t="shared" si="172"/>
        <v>0</v>
      </c>
    </row>
    <row r="937" spans="1:7" ht="27.6" x14ac:dyDescent="0.3">
      <c r="A937" s="7">
        <f t="shared" si="173"/>
        <v>769</v>
      </c>
      <c r="B937" s="230" t="s">
        <v>560</v>
      </c>
      <c r="C937" s="13" t="s">
        <v>394</v>
      </c>
      <c r="D937" s="7" t="s">
        <v>113</v>
      </c>
      <c r="E937" s="62">
        <v>25</v>
      </c>
      <c r="F937" s="55"/>
      <c r="G937" s="37">
        <f t="shared" si="172"/>
        <v>0</v>
      </c>
    </row>
    <row r="938" spans="1:7" ht="41.4" x14ac:dyDescent="0.3">
      <c r="A938" s="7">
        <f t="shared" si="173"/>
        <v>770</v>
      </c>
      <c r="B938" s="230" t="s">
        <v>560</v>
      </c>
      <c r="C938" s="13" t="s">
        <v>395</v>
      </c>
      <c r="D938" s="7" t="s">
        <v>117</v>
      </c>
      <c r="E938" s="62">
        <v>25</v>
      </c>
      <c r="F938" s="55"/>
      <c r="G938" s="37">
        <f t="shared" si="172"/>
        <v>0</v>
      </c>
    </row>
    <row r="939" spans="1:7" ht="27.6" x14ac:dyDescent="0.3">
      <c r="A939" s="7">
        <f t="shared" si="173"/>
        <v>771</v>
      </c>
      <c r="B939" s="230" t="s">
        <v>560</v>
      </c>
      <c r="C939" s="13" t="s">
        <v>139</v>
      </c>
      <c r="D939" s="7" t="s">
        <v>140</v>
      </c>
      <c r="E939" s="62">
        <v>24</v>
      </c>
      <c r="F939" s="55"/>
      <c r="G939" s="37">
        <f t="shared" si="172"/>
        <v>0</v>
      </c>
    </row>
    <row r="940" spans="1:7" ht="27.6" x14ac:dyDescent="0.3">
      <c r="A940" s="7">
        <f t="shared" si="173"/>
        <v>772</v>
      </c>
      <c r="B940" s="230" t="s">
        <v>560</v>
      </c>
      <c r="C940" s="13" t="s">
        <v>396</v>
      </c>
      <c r="D940" s="7" t="s">
        <v>113</v>
      </c>
      <c r="E940" s="62">
        <v>1</v>
      </c>
      <c r="F940" s="55"/>
      <c r="G940" s="37">
        <f t="shared" si="172"/>
        <v>0</v>
      </c>
    </row>
    <row r="941" spans="1:7" ht="27.6" x14ac:dyDescent="0.3">
      <c r="A941" s="7">
        <f t="shared" si="173"/>
        <v>773</v>
      </c>
      <c r="B941" s="230" t="s">
        <v>560</v>
      </c>
      <c r="C941" s="13" t="s">
        <v>397</v>
      </c>
      <c r="D941" s="7" t="s">
        <v>113</v>
      </c>
      <c r="E941" s="62">
        <v>17</v>
      </c>
      <c r="F941" s="55"/>
      <c r="G941" s="37">
        <f t="shared" si="172"/>
        <v>0</v>
      </c>
    </row>
    <row r="942" spans="1:7" ht="28.2" thickBot="1" x14ac:dyDescent="0.35">
      <c r="A942" s="7">
        <f t="shared" si="173"/>
        <v>774</v>
      </c>
      <c r="B942" s="187" t="s">
        <v>560</v>
      </c>
      <c r="C942" s="17" t="s">
        <v>398</v>
      </c>
      <c r="D942" s="8" t="s">
        <v>140</v>
      </c>
      <c r="E942" s="63">
        <v>1</v>
      </c>
      <c r="F942" s="57"/>
      <c r="G942" s="37">
        <f t="shared" si="172"/>
        <v>0</v>
      </c>
    </row>
    <row r="943" spans="1:7" ht="14.4" thickBot="1" x14ac:dyDescent="0.35">
      <c r="A943" s="155"/>
      <c r="B943" s="140"/>
      <c r="C943" s="160"/>
      <c r="D943" s="156"/>
      <c r="E943" s="157"/>
      <c r="F943" s="175" t="s">
        <v>663</v>
      </c>
      <c r="G943" s="143">
        <f>SUM(G923:G942)</f>
        <v>0</v>
      </c>
    </row>
    <row r="944" spans="1:7" ht="14.4" thickBot="1" x14ac:dyDescent="0.35">
      <c r="A944" s="144"/>
      <c r="B944" s="195"/>
      <c r="C944" s="140" t="s">
        <v>416</v>
      </c>
      <c r="D944" s="139"/>
      <c r="E944" s="141"/>
      <c r="F944" s="146"/>
      <c r="G944" s="147"/>
    </row>
    <row r="945" spans="1:7" ht="27.6" x14ac:dyDescent="0.3">
      <c r="A945" s="10">
        <f>A942+1</f>
        <v>775</v>
      </c>
      <c r="B945" s="187" t="s">
        <v>560</v>
      </c>
      <c r="C945" s="12" t="s">
        <v>399</v>
      </c>
      <c r="D945" s="10" t="s">
        <v>400</v>
      </c>
      <c r="E945" s="61">
        <v>1</v>
      </c>
      <c r="F945" s="37"/>
      <c r="G945" s="37">
        <f t="shared" ref="G945:G955" si="174">ROUND(E945*F945,2)</f>
        <v>0</v>
      </c>
    </row>
    <row r="946" spans="1:7" ht="27.6" x14ac:dyDescent="0.3">
      <c r="A946" s="8">
        <f>A945+1</f>
        <v>776</v>
      </c>
      <c r="B946" s="230" t="s">
        <v>560</v>
      </c>
      <c r="C946" s="13" t="s">
        <v>401</v>
      </c>
      <c r="D946" s="7" t="s">
        <v>11</v>
      </c>
      <c r="E946" s="62">
        <v>113</v>
      </c>
      <c r="F946" s="55"/>
      <c r="G946" s="37">
        <f t="shared" si="174"/>
        <v>0</v>
      </c>
    </row>
    <row r="947" spans="1:7" ht="27.6" x14ac:dyDescent="0.3">
      <c r="A947" s="7">
        <f t="shared" ref="A947:A955" si="175">A946+1</f>
        <v>777</v>
      </c>
      <c r="B947" s="230" t="s">
        <v>560</v>
      </c>
      <c r="C947" s="13" t="s">
        <v>402</v>
      </c>
      <c r="D947" s="7" t="s">
        <v>20</v>
      </c>
      <c r="E947" s="62">
        <v>113</v>
      </c>
      <c r="F947" s="55"/>
      <c r="G947" s="37">
        <f t="shared" si="174"/>
        <v>0</v>
      </c>
    </row>
    <row r="948" spans="1:7" ht="27.6" x14ac:dyDescent="0.3">
      <c r="A948" s="7">
        <f t="shared" si="175"/>
        <v>778</v>
      </c>
      <c r="B948" s="230" t="s">
        <v>560</v>
      </c>
      <c r="C948" s="13" t="s">
        <v>403</v>
      </c>
      <c r="D948" s="7" t="s">
        <v>11</v>
      </c>
      <c r="E948" s="62">
        <v>113</v>
      </c>
      <c r="F948" s="55"/>
      <c r="G948" s="37">
        <f t="shared" si="174"/>
        <v>0</v>
      </c>
    </row>
    <row r="949" spans="1:7" ht="27.6" x14ac:dyDescent="0.3">
      <c r="A949" s="7">
        <f t="shared" si="175"/>
        <v>779</v>
      </c>
      <c r="B949" s="230" t="s">
        <v>560</v>
      </c>
      <c r="C949" s="13" t="s">
        <v>404</v>
      </c>
      <c r="D949" s="7" t="s">
        <v>20</v>
      </c>
      <c r="E949" s="62">
        <v>116</v>
      </c>
      <c r="F949" s="55"/>
      <c r="G949" s="37">
        <f t="shared" si="174"/>
        <v>0</v>
      </c>
    </row>
    <row r="950" spans="1:7" ht="27.6" x14ac:dyDescent="0.3">
      <c r="A950" s="7">
        <f t="shared" si="175"/>
        <v>780</v>
      </c>
      <c r="B950" s="230" t="s">
        <v>560</v>
      </c>
      <c r="C950" s="13" t="s">
        <v>405</v>
      </c>
      <c r="D950" s="7" t="s">
        <v>20</v>
      </c>
      <c r="E950" s="62">
        <v>165</v>
      </c>
      <c r="F950" s="55"/>
      <c r="G950" s="37">
        <f t="shared" si="174"/>
        <v>0</v>
      </c>
    </row>
    <row r="951" spans="1:7" ht="27.6" x14ac:dyDescent="0.3">
      <c r="A951" s="7">
        <f t="shared" si="175"/>
        <v>781</v>
      </c>
      <c r="B951" s="230" t="s">
        <v>560</v>
      </c>
      <c r="C951" s="13" t="s">
        <v>406</v>
      </c>
      <c r="D951" s="7" t="s">
        <v>117</v>
      </c>
      <c r="E951" s="62">
        <v>5</v>
      </c>
      <c r="F951" s="55"/>
      <c r="G951" s="37">
        <f t="shared" si="174"/>
        <v>0</v>
      </c>
    </row>
    <row r="952" spans="1:7" ht="27.6" x14ac:dyDescent="0.3">
      <c r="A952" s="7">
        <f t="shared" si="175"/>
        <v>782</v>
      </c>
      <c r="B952" s="230" t="s">
        <v>560</v>
      </c>
      <c r="C952" s="13" t="s">
        <v>407</v>
      </c>
      <c r="D952" s="7" t="s">
        <v>113</v>
      </c>
      <c r="E952" s="62">
        <v>2</v>
      </c>
      <c r="F952" s="55"/>
      <c r="G952" s="37">
        <f t="shared" si="174"/>
        <v>0</v>
      </c>
    </row>
    <row r="953" spans="1:7" ht="27.6" x14ac:dyDescent="0.3">
      <c r="A953" s="7">
        <f t="shared" si="175"/>
        <v>783</v>
      </c>
      <c r="B953" s="230" t="s">
        <v>560</v>
      </c>
      <c r="C953" s="13" t="s">
        <v>408</v>
      </c>
      <c r="D953" s="7" t="s">
        <v>113</v>
      </c>
      <c r="E953" s="62">
        <v>2</v>
      </c>
      <c r="F953" s="55"/>
      <c r="G953" s="37">
        <f t="shared" si="174"/>
        <v>0</v>
      </c>
    </row>
    <row r="954" spans="1:7" ht="27.6" x14ac:dyDescent="0.3">
      <c r="A954" s="7">
        <f t="shared" si="175"/>
        <v>784</v>
      </c>
      <c r="B954" s="230" t="s">
        <v>560</v>
      </c>
      <c r="C954" s="13" t="s">
        <v>409</v>
      </c>
      <c r="D954" s="7" t="s">
        <v>113</v>
      </c>
      <c r="E954" s="62">
        <v>2</v>
      </c>
      <c r="F954" s="55"/>
      <c r="G954" s="37">
        <f t="shared" si="174"/>
        <v>0</v>
      </c>
    </row>
    <row r="955" spans="1:7" ht="28.2" thickBot="1" x14ac:dyDescent="0.35">
      <c r="A955" s="7">
        <f t="shared" si="175"/>
        <v>785</v>
      </c>
      <c r="B955" s="187" t="s">
        <v>560</v>
      </c>
      <c r="C955" s="13" t="s">
        <v>410</v>
      </c>
      <c r="D955" s="7" t="s">
        <v>113</v>
      </c>
      <c r="E955" s="62">
        <v>4</v>
      </c>
      <c r="F955" s="55"/>
      <c r="G955" s="37">
        <f t="shared" si="174"/>
        <v>0</v>
      </c>
    </row>
    <row r="956" spans="1:7" ht="14.4" thickBot="1" x14ac:dyDescent="0.35">
      <c r="A956" s="155"/>
      <c r="B956" s="140"/>
      <c r="C956" s="160"/>
      <c r="D956" s="156"/>
      <c r="E956" s="157"/>
      <c r="F956" s="175" t="s">
        <v>415</v>
      </c>
      <c r="G956" s="143">
        <f>SUM(G945:G955)</f>
        <v>0</v>
      </c>
    </row>
    <row r="957" spans="1:7" ht="14.4" thickBot="1" x14ac:dyDescent="0.35">
      <c r="A957" s="22"/>
      <c r="B957" s="188"/>
      <c r="C957" s="39"/>
      <c r="D957" s="40"/>
      <c r="E957" s="73"/>
      <c r="F957" s="82" t="s">
        <v>417</v>
      </c>
      <c r="G957" s="44">
        <f>G895+G921+G943+G956</f>
        <v>0</v>
      </c>
    </row>
    <row r="958" spans="1:7" ht="14.4" thickBot="1" x14ac:dyDescent="0.35">
      <c r="A958" s="18"/>
      <c r="B958" s="184"/>
      <c r="C958" s="11"/>
      <c r="D958" s="6"/>
      <c r="E958" s="60"/>
      <c r="F958" s="77" t="s">
        <v>307</v>
      </c>
      <c r="G958" s="31">
        <f>G959-G957</f>
        <v>0</v>
      </c>
    </row>
    <row r="959" spans="1:7" ht="14.4" thickBot="1" x14ac:dyDescent="0.35">
      <c r="A959" s="29"/>
      <c r="B959" s="183"/>
      <c r="C959" s="16"/>
      <c r="D959" s="9"/>
      <c r="E959" s="64"/>
      <c r="F959" s="87" t="s">
        <v>418</v>
      </c>
      <c r="G959" s="44">
        <f>ROUND(G957*1.23,2)</f>
        <v>0</v>
      </c>
    </row>
    <row r="960" spans="1:7" ht="14.4" thickBot="1" x14ac:dyDescent="0.35">
      <c r="A960" s="98"/>
      <c r="B960" s="98"/>
      <c r="C960" s="99"/>
      <c r="D960" s="98"/>
      <c r="E960" s="100"/>
      <c r="F960" s="101"/>
      <c r="G960" s="101"/>
    </row>
    <row r="961" spans="1:7" ht="14.4" thickBot="1" x14ac:dyDescent="0.35">
      <c r="A961" s="18"/>
      <c r="B961" s="19"/>
      <c r="C961" s="11"/>
      <c r="D961" s="6"/>
      <c r="E961" s="60"/>
      <c r="F961" s="84" t="s">
        <v>547</v>
      </c>
      <c r="G961" s="44">
        <f>G627+G732+G828+G957</f>
        <v>0</v>
      </c>
    </row>
    <row r="962" spans="1:7" ht="14.4" thickBot="1" x14ac:dyDescent="0.35">
      <c r="A962" s="102"/>
      <c r="B962" s="106"/>
      <c r="C962" s="106"/>
      <c r="D962" s="106"/>
      <c r="E962" s="106"/>
      <c r="F962" s="77" t="s">
        <v>307</v>
      </c>
      <c r="G962" s="31">
        <f>G963-G961</f>
        <v>0</v>
      </c>
    </row>
    <row r="963" spans="1:7" ht="14.4" thickBot="1" x14ac:dyDescent="0.35">
      <c r="A963" s="102"/>
      <c r="B963" s="106"/>
      <c r="C963" s="106"/>
      <c r="D963" s="106"/>
      <c r="E963" s="106"/>
      <c r="F963" s="84" t="s">
        <v>547</v>
      </c>
      <c r="G963" s="44">
        <f>ROUND(G961*1.23,2)</f>
        <v>0</v>
      </c>
    </row>
  </sheetData>
  <mergeCells count="4">
    <mergeCell ref="C2:G2"/>
    <mergeCell ref="B5:G5"/>
    <mergeCell ref="C7:F7"/>
    <mergeCell ref="C1:G1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2018-01-03T07:22:08Z</cp:lastPrinted>
  <dcterms:created xsi:type="dcterms:W3CDTF">2017-11-03T09:04:50Z</dcterms:created>
  <dcterms:modified xsi:type="dcterms:W3CDTF">2018-01-03T07:23:02Z</dcterms:modified>
</cp:coreProperties>
</file>