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elementów'!$A$1:$G$799</definedName>
  </definedNames>
  <calcPr calcId="145621"/>
</workbook>
</file>

<file path=xl/calcChain.xml><?xml version="1.0" encoding="utf-8"?>
<calcChain xmlns="http://schemas.openxmlformats.org/spreadsheetml/2006/main">
  <c r="G41" i="6" l="1"/>
  <c r="G40" i="6" s="1"/>
  <c r="G42" i="6"/>
  <c r="A15" i="6" l="1"/>
  <c r="A16" i="6" s="1"/>
  <c r="A17" i="6" s="1"/>
  <c r="A18" i="6" s="1"/>
  <c r="A19" i="6" s="1"/>
  <c r="A21" i="6" s="1"/>
  <c r="A23" i="6" s="1"/>
  <c r="A24" i="6" s="1"/>
  <c r="A25" i="6" s="1"/>
  <c r="A27" i="6" s="1"/>
  <c r="A28" i="6" s="1"/>
  <c r="A29" i="6" s="1"/>
  <c r="A30" i="6" s="1"/>
  <c r="A32" i="6" s="1"/>
  <c r="A33" i="6" s="1"/>
  <c r="A34" i="6" s="1"/>
  <c r="A35" i="6" s="1"/>
  <c r="A37" i="6" s="1"/>
  <c r="A38" i="6" s="1"/>
  <c r="A39" i="6" s="1"/>
  <c r="A41" i="6" s="1"/>
  <c r="A42" i="6" s="1"/>
  <c r="A43" i="6" s="1"/>
  <c r="A45" i="6" s="1"/>
  <c r="A14" i="6"/>
  <c r="G796" i="6" l="1"/>
  <c r="G795" i="6"/>
  <c r="G794" i="6"/>
  <c r="G792" i="6"/>
  <c r="G791" i="6"/>
  <c r="G789" i="6"/>
  <c r="G788" i="6"/>
  <c r="G787" i="6"/>
  <c r="G786" i="6"/>
  <c r="G784" i="6"/>
  <c r="G783" i="6"/>
  <c r="G782" i="6"/>
  <c r="G780" i="6"/>
  <c r="G779" i="6"/>
  <c r="G778" i="6"/>
  <c r="G777" i="6"/>
  <c r="G775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6" i="6"/>
  <c r="G754" i="6"/>
  <c r="G753" i="6"/>
  <c r="G752" i="6"/>
  <c r="G751" i="6"/>
  <c r="G750" i="6"/>
  <c r="G749" i="6"/>
  <c r="G748" i="6"/>
  <c r="G776" i="6" l="1"/>
  <c r="G793" i="6"/>
  <c r="G790" i="6"/>
  <c r="G755" i="6"/>
  <c r="G785" i="6"/>
  <c r="G747" i="6"/>
  <c r="G781" i="6"/>
  <c r="G735" i="6"/>
  <c r="G734" i="6"/>
  <c r="G732" i="6"/>
  <c r="G731" i="6"/>
  <c r="G730" i="6"/>
  <c r="G729" i="6"/>
  <c r="G727" i="6"/>
  <c r="G726" i="6"/>
  <c r="G725" i="6"/>
  <c r="G724" i="6"/>
  <c r="G723" i="6"/>
  <c r="G722" i="6"/>
  <c r="G719" i="6"/>
  <c r="G718" i="6"/>
  <c r="G717" i="6"/>
  <c r="G716" i="6"/>
  <c r="G715" i="6"/>
  <c r="G714" i="6"/>
  <c r="G713" i="6"/>
  <c r="G712" i="6"/>
  <c r="G711" i="6"/>
  <c r="G710" i="6"/>
  <c r="G709" i="6"/>
  <c r="G708" i="6"/>
  <c r="G706" i="6"/>
  <c r="G705" i="6"/>
  <c r="G704" i="6"/>
  <c r="G703" i="6"/>
  <c r="G702" i="6"/>
  <c r="G700" i="6"/>
  <c r="G699" i="6"/>
  <c r="G698" i="6"/>
  <c r="G696" i="6"/>
  <c r="G695" i="6"/>
  <c r="G693" i="6"/>
  <c r="G692" i="6"/>
  <c r="G691" i="6"/>
  <c r="G689" i="6"/>
  <c r="G688" i="6"/>
  <c r="G687" i="6"/>
  <c r="G686" i="6"/>
  <c r="G685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9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2" i="6"/>
  <c r="G649" i="6"/>
  <c r="G648" i="6"/>
  <c r="G647" i="6"/>
  <c r="G646" i="6"/>
  <c r="G644" i="6"/>
  <c r="G643" i="6"/>
  <c r="G642" i="6"/>
  <c r="G641" i="6"/>
  <c r="G639" i="6"/>
  <c r="G638" i="6"/>
  <c r="G636" i="6"/>
  <c r="G635" i="6"/>
  <c r="G634" i="6"/>
  <c r="G633" i="6"/>
  <c r="G631" i="6"/>
  <c r="G630" i="6"/>
  <c r="G629" i="6"/>
  <c r="G628" i="6"/>
  <c r="G626" i="6"/>
  <c r="G625" i="6"/>
  <c r="G624" i="6"/>
  <c r="G623" i="6"/>
  <c r="G622" i="6"/>
  <c r="G620" i="6"/>
  <c r="G619" i="6"/>
  <c r="G618" i="6"/>
  <c r="G617" i="6"/>
  <c r="G615" i="6"/>
  <c r="G614" i="6"/>
  <c r="G613" i="6"/>
  <c r="G612" i="6"/>
  <c r="G610" i="6"/>
  <c r="G609" i="6"/>
  <c r="G608" i="6"/>
  <c r="G607" i="6"/>
  <c r="G606" i="6"/>
  <c r="G605" i="6"/>
  <c r="G604" i="6"/>
  <c r="G603" i="6"/>
  <c r="G601" i="6"/>
  <c r="G600" i="6"/>
  <c r="G599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3" i="6"/>
  <c r="G582" i="6"/>
  <c r="G581" i="6"/>
  <c r="G580" i="6"/>
  <c r="G579" i="6"/>
  <c r="G578" i="6"/>
  <c r="G733" i="6" l="1"/>
  <c r="G621" i="6"/>
  <c r="G651" i="6"/>
  <c r="G637" i="6"/>
  <c r="G701" i="6"/>
  <c r="G721" i="6"/>
  <c r="G707" i="6"/>
  <c r="G697" i="6"/>
  <c r="G645" i="6"/>
  <c r="G627" i="6"/>
  <c r="G611" i="6"/>
  <c r="G577" i="6"/>
  <c r="G640" i="6"/>
  <c r="G684" i="6"/>
  <c r="G694" i="6"/>
  <c r="G728" i="6"/>
  <c r="G797" i="6"/>
  <c r="G799" i="6" s="1"/>
  <c r="G798" i="6" s="1"/>
  <c r="G584" i="6"/>
  <c r="G602" i="6"/>
  <c r="G632" i="6"/>
  <c r="G690" i="6"/>
  <c r="G598" i="6"/>
  <c r="G616" i="6"/>
  <c r="G668" i="6"/>
  <c r="G650" i="6" l="1"/>
  <c r="G720" i="6"/>
  <c r="G576" i="6"/>
  <c r="G683" i="6"/>
  <c r="G565" i="6"/>
  <c r="G564" i="6" s="1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6" i="6"/>
  <c r="G545" i="6"/>
  <c r="G543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5" i="6"/>
  <c r="G514" i="6"/>
  <c r="G513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3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2" i="6"/>
  <c r="G431" i="6"/>
  <c r="G430" i="6"/>
  <c r="G429" i="6"/>
  <c r="G428" i="6"/>
  <c r="G427" i="6"/>
  <c r="G426" i="6"/>
  <c r="G425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6" i="6"/>
  <c r="G255" i="6"/>
  <c r="G254" i="6"/>
  <c r="G253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1" i="6"/>
  <c r="G230" i="6"/>
  <c r="G229" i="6"/>
  <c r="G228" i="6"/>
  <c r="G227" i="6"/>
  <c r="G226" i="6"/>
  <c r="G225" i="6"/>
  <c r="G224" i="6"/>
  <c r="G223" i="6"/>
  <c r="G222" i="6"/>
  <c r="G220" i="6"/>
  <c r="G219" i="6"/>
  <c r="G218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7" i="6"/>
  <c r="G196" i="6"/>
  <c r="G195" i="6"/>
  <c r="G193" i="6"/>
  <c r="G192" i="6"/>
  <c r="G191" i="6"/>
  <c r="G190" i="6"/>
  <c r="G189" i="6"/>
  <c r="G188" i="6"/>
  <c r="G187" i="6"/>
  <c r="G186" i="6"/>
  <c r="G185" i="6"/>
  <c r="G184" i="6"/>
  <c r="G182" i="6"/>
  <c r="G181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A156" i="6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1" i="6" s="1"/>
  <c r="A182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5" i="6" s="1"/>
  <c r="A196" i="6" s="1"/>
  <c r="A197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8" i="6" s="1"/>
  <c r="A219" i="6" s="1"/>
  <c r="A220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3" i="6" s="1"/>
  <c r="A254" i="6" s="1"/>
  <c r="A255" i="6" s="1"/>
  <c r="A256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5" i="6" s="1"/>
  <c r="A426" i="6" s="1"/>
  <c r="A427" i="6" s="1"/>
  <c r="A428" i="6" s="1"/>
  <c r="A429" i="6" s="1"/>
  <c r="A430" i="6" s="1"/>
  <c r="A431" i="6" s="1"/>
  <c r="A432" i="6" s="1"/>
  <c r="G151" i="6"/>
  <c r="G150" i="6"/>
  <c r="G149" i="6"/>
  <c r="G147" i="6"/>
  <c r="G146" i="6"/>
  <c r="G145" i="6"/>
  <c r="G144" i="6"/>
  <c r="G143" i="6"/>
  <c r="G142" i="6"/>
  <c r="G141" i="6"/>
  <c r="G140" i="6"/>
  <c r="G139" i="6"/>
  <c r="G138" i="6"/>
  <c r="G136" i="6"/>
  <c r="G135" i="6"/>
  <c r="G134" i="6"/>
  <c r="G133" i="6"/>
  <c r="G132" i="6"/>
  <c r="G131" i="6"/>
  <c r="G130" i="6"/>
  <c r="G128" i="6"/>
  <c r="G127" i="6"/>
  <c r="G126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3" i="6"/>
  <c r="G102" i="6"/>
  <c r="G101" i="6"/>
  <c r="G99" i="6"/>
  <c r="G98" i="6"/>
  <c r="G97" i="6"/>
  <c r="G96" i="6"/>
  <c r="G95" i="6"/>
  <c r="G94" i="6"/>
  <c r="G93" i="6"/>
  <c r="G92" i="6"/>
  <c r="G91" i="6"/>
  <c r="G90" i="6"/>
  <c r="G88" i="6"/>
  <c r="G87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A435" i="6" l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G100" i="6"/>
  <c r="G221" i="6"/>
  <c r="G547" i="6"/>
  <c r="G542" i="6"/>
  <c r="G484" i="6"/>
  <c r="G458" i="6"/>
  <c r="G434" i="6"/>
  <c r="G286" i="6"/>
  <c r="G271" i="6"/>
  <c r="G217" i="6"/>
  <c r="G183" i="6"/>
  <c r="G61" i="6"/>
  <c r="G736" i="6"/>
  <c r="G738" i="6" s="1"/>
  <c r="G737" i="6" s="1"/>
  <c r="G512" i="6"/>
  <c r="G180" i="6"/>
  <c r="G198" i="6"/>
  <c r="G252" i="6"/>
  <c r="G258" i="6"/>
  <c r="G148" i="6"/>
  <c r="G389" i="6"/>
  <c r="G482" i="6"/>
  <c r="G86" i="6"/>
  <c r="G104" i="6"/>
  <c r="G125" i="6"/>
  <c r="G137" i="6"/>
  <c r="G155" i="6"/>
  <c r="G194" i="6"/>
  <c r="G232" i="6"/>
  <c r="G299" i="6"/>
  <c r="G321" i="6"/>
  <c r="G320" i="6" s="1"/>
  <c r="G355" i="6"/>
  <c r="G424" i="6"/>
  <c r="G423" i="6" s="1"/>
  <c r="G516" i="6"/>
  <c r="G544" i="6"/>
  <c r="G89" i="6"/>
  <c r="G129" i="6"/>
  <c r="A456" i="6" l="1"/>
  <c r="A457" i="6" s="1"/>
  <c r="A459" i="6" s="1"/>
  <c r="A460" i="6" s="1"/>
  <c r="G541" i="6"/>
  <c r="G481" i="6"/>
  <c r="G433" i="6"/>
  <c r="G354" i="6"/>
  <c r="G285" i="6"/>
  <c r="G257" i="6"/>
  <c r="G154" i="6"/>
  <c r="G60" i="6"/>
  <c r="A461" i="6" l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G566" i="6"/>
  <c r="G568" i="6" s="1"/>
  <c r="G567" i="6" s="1"/>
  <c r="A479" i="6" l="1"/>
  <c r="A480" i="6" s="1"/>
  <c r="A483" i="6" s="1"/>
  <c r="G15" i="6"/>
  <c r="A486" i="6" l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3" i="6" s="1"/>
  <c r="A514" i="6" s="1"/>
  <c r="A515" i="6" s="1"/>
  <c r="A517" i="6" s="1"/>
  <c r="A485" i="6"/>
  <c r="G14" i="6"/>
  <c r="G16" i="6"/>
  <c r="G17" i="6"/>
  <c r="G18" i="6"/>
  <c r="G19" i="6"/>
  <c r="G21" i="6"/>
  <c r="G20" i="6" s="1"/>
  <c r="G23" i="6"/>
  <c r="G24" i="6"/>
  <c r="G25" i="6"/>
  <c r="G27" i="6"/>
  <c r="G28" i="6"/>
  <c r="G29" i="6"/>
  <c r="G30" i="6"/>
  <c r="G32" i="6"/>
  <c r="G33" i="6"/>
  <c r="G34" i="6"/>
  <c r="G35" i="6"/>
  <c r="G37" i="6"/>
  <c r="G38" i="6"/>
  <c r="G39" i="6"/>
  <c r="G43" i="6"/>
  <c r="G45" i="6"/>
  <c r="G13" i="6"/>
  <c r="A518" i="6" l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43" i="6" s="1"/>
  <c r="G44" i="6"/>
  <c r="G36" i="6"/>
  <c r="G31" i="6"/>
  <c r="G26" i="6"/>
  <c r="G22" i="6"/>
  <c r="G12" i="6"/>
  <c r="A545" i="6" l="1"/>
  <c r="A546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5" i="6" s="1"/>
  <c r="G46" i="6"/>
  <c r="G48" i="6" s="1"/>
  <c r="G47" i="6" s="1"/>
</calcChain>
</file>

<file path=xl/sharedStrings.xml><?xml version="1.0" encoding="utf-8"?>
<sst xmlns="http://schemas.openxmlformats.org/spreadsheetml/2006/main" count="2197" uniqueCount="713">
  <si>
    <t>Opis</t>
  </si>
  <si>
    <t>L.p.</t>
  </si>
  <si>
    <t>jm</t>
  </si>
  <si>
    <t>km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</si>
  <si>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</si>
  <si>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</si>
  <si>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</si>
  <si>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</si>
  <si>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</si>
  <si>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</si>
  <si>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</si>
  <si>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</si>
  <si>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</si>
  <si>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</si>
  <si>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</si>
  <si>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</si>
  <si>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</si>
  <si>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ST</t>
  </si>
  <si>
    <t>Roboty pomiarowe przy liniowych robotach ziemnych, na drogach w terenie równinnym</t>
  </si>
  <si>
    <t>Krawężniki i obrzeża</t>
  </si>
  <si>
    <t>UL. Małopolska - chodnik</t>
  </si>
  <si>
    <t xml:space="preserve"> razem VAT (23%)</t>
  </si>
  <si>
    <t>razem brutto Małopolska</t>
  </si>
  <si>
    <t>Roboty rozbiórkowe</t>
  </si>
  <si>
    <t>Regulacja studni telekomunikacyjnych</t>
  </si>
  <si>
    <t>Regulacja pionowa studzienek dla studzienek teletechnicznych</t>
  </si>
  <si>
    <t>szt.</t>
  </si>
  <si>
    <t>Rowki w gruncie kategorii III-IV o wymiarach 30x40cm pod krawężniki i ławy krawężnikowe</t>
  </si>
  <si>
    <t>Krawężniki betonowe wtopione o wymiarach 15x30cm, z wykonaniem ławy betonowej, na podsypce cementowo-piaskowej</t>
  </si>
  <si>
    <t>Oporniki betonowe wtopione o wymiarach 12x25 cm z wykonaniem ław betonowych na podsypce cementowo-piaskowej - obok czynnego pasa jezdni (26-75 poj)</t>
  </si>
  <si>
    <t>Jezdnia główna</t>
  </si>
  <si>
    <t>Mechaniczne oczyszczenie i skropienie emulsją asfaltową na zimno podbudowy lub nawierzchni betonowej/bitumicznej; zużycie emulsji 0,5 kg/m2 26-75 pojazdów na godzinę</t>
  </si>
  <si>
    <t>Nawierzchnie z mieszanek mineralno-bitumicznych asfaltowych o średniej grubości 6 cm (warstwa wyrównawczo-wiążąca) - obok czynnego pasa jezdni (26-75 poj)</t>
  </si>
  <si>
    <t>Ułożenie siatki wzmacniającej do nawierzchni bitumicznych, jezdnia główna; 26-75 pojazdów na godzinę</t>
  </si>
  <si>
    <t>Nawierzchnie z mieszanek mineralno-bitumicznych asfaltowych o grubości 4 cm (warstwa ścieralna) - obok czynnego pasa jezdni (26-75 poj)</t>
  </si>
  <si>
    <t>Zjazdy z kostki betonowej</t>
  </si>
  <si>
    <t>Koryta o głębokości 30cm wykonywane na poszerzeniach jezdni lub chodników o szerokości do 2,5m w gruncie kategorii II-IV</t>
  </si>
  <si>
    <t>Podbudowy z kruszyw łamanych, warstwa dolna, grubość warstwy po zagęszczeniu 15cm</t>
  </si>
  <si>
    <t>Podbudowy z kruszyw łamanych, warstwa górna, grubość warstwy po zagęszczeniu 8cm</t>
  </si>
  <si>
    <t>Nawierzchnie z kostki betonowej  szarej o grubości 80 mm na podsypce cementowo-piaskowej grubości 50 mm z wypełnieniem spoin zaprawą cementową</t>
  </si>
  <si>
    <t>Pobocza, wywóz ziemi</t>
  </si>
  <si>
    <t>Wywiezienie ziemi samochodami skrzyniowymi - na każdy następny 1km ponad 1km</t>
  </si>
  <si>
    <t>Roboty wykończeniowe</t>
  </si>
  <si>
    <t>t</t>
  </si>
  <si>
    <t>Oznakowanie poziome</t>
  </si>
  <si>
    <t>VIII</t>
  </si>
  <si>
    <t>Mechaniczne malowanie linii segregacyjnych i krawędziowych przerywanych na jezdni farbą chlorokauczukową 26-75 pojazdów na godzinę</t>
  </si>
  <si>
    <t>razem netto Małopolska</t>
  </si>
  <si>
    <t>SST-DR-01-02</t>
  </si>
  <si>
    <t>Roboty remontowe - frezowanie nawierzchni bitumicznej o gr. o grubości średniej 4 cm</t>
  </si>
  <si>
    <t>Cięcie piłą nawierzchni bitumicznych na gł. 10-14 cm 26-75 pojazdów na godzinę</t>
  </si>
  <si>
    <t>UL. Mostowa - jezdnia</t>
  </si>
  <si>
    <t>Koryta o głębokości 10 cm wykonywane na poszerzeniach jezdni lub chodników o szerokości do 2,5m w gruncie kategorii II-IV</t>
  </si>
  <si>
    <t>Nawierzchnie z tłucznia kamiennego 0-31,5 o grubości po zgęszczeniu 10 cm</t>
  </si>
  <si>
    <t>ROBOTY W ZAKRESIE NAWIERZCHNI ULIC I DRÓG DLA PIESZYCH - ETAP I</t>
  </si>
  <si>
    <t>I.I</t>
  </si>
  <si>
    <t>Roboty przygotowawcze</t>
  </si>
  <si>
    <t>Roboty pomiarowe przy liniowych robotach ziemnych - trasa dróg w terenie równinnym</t>
  </si>
  <si>
    <t>Usunięcie warstwy ziemi urodzajnej (humusu) o grubości 15 cm ( 40 cm) za pomocą spycharek</t>
  </si>
  <si>
    <t>Usunięcie warstwy ziemi urodzajnej (humusu) za pomocą spycharek - dodatek za dalsze 5 cm ponad 15 cm (Krotność= 5) (krotność = 5)</t>
  </si>
  <si>
    <t>Rozebranie słupków do znaków drogowych</t>
  </si>
  <si>
    <t>Zdjęcie tarcz (tablic) znaków drogowych</t>
  </si>
  <si>
    <t>Rozebranie istniejących krawężników betonowych 15x30 cm</t>
  </si>
  <si>
    <t>Rozebranie ław pod krawężniki z betonu</t>
  </si>
  <si>
    <t>Rozebranie istniejących krawężników kamiennych 15x30 cm</t>
  </si>
  <si>
    <t>Rozebranie ław pod krawężniki kamienne</t>
  </si>
  <si>
    <t>Rozebranie podbudowy z bruku  15-20 cm</t>
  </si>
  <si>
    <t>Rozebranie podbudowy z kruszywa grub. 15 (20) cm</t>
  </si>
  <si>
    <t>Mechaniczne rozebranie podbudowy z kruszywa - dalszy 1 cm grub. (Krotność= 5) (krotność = 5)</t>
  </si>
  <si>
    <t>Rozebranie nawierzchni z kostki brukowej betonowej grub. 8 cm (do przełożenia kolor szary przed garażem)</t>
  </si>
  <si>
    <t>Rozebranie nawierzchni z kostki brukowej betonowej grub. 8 cm (do przełożenia na zjeździe)</t>
  </si>
  <si>
    <t>Rozebranie nawierzchni z kostki brukowej betonowej grub. 8 cm</t>
  </si>
  <si>
    <t>Rozebranie nawierzchni z kostki kamiennej 6/6 cm</t>
  </si>
  <si>
    <t>Rozebranie nawierzchni z płytek chodnikowych 40x40 cm</t>
  </si>
  <si>
    <t>Rozebranie podbudowy z trylinki</t>
  </si>
  <si>
    <t>Rozebranie nawierzchni z trylinki (parking)</t>
  </si>
  <si>
    <t>Rozebranie nawierzchni z płyt betonowych 1,5x3,0 m</t>
  </si>
  <si>
    <t>Rozebranie nawierzchnie z płyt granitowych</t>
  </si>
  <si>
    <t>Rozebranie obrzeży betonowych</t>
  </si>
  <si>
    <t>Transp.wewn.materiałów sztukowych o masie do 50 kg pojazdami skrzyniowymi na odl.do 0.5 km (5 km) z załadunkiem i wyładunkiem ręcznym</t>
  </si>
  <si>
    <t>Dod.do tabl.1509 za transp.na każde dalsze 0.5 km (Krotność= 9) (krotność = 9)</t>
  </si>
  <si>
    <t>I.II</t>
  </si>
  <si>
    <t>Roboty telekomunikacyjne</t>
  </si>
  <si>
    <t>Ułożenie rur ochronnych (osłonowych) fi= 110 mm- wykopy umocnione</t>
  </si>
  <si>
    <t>Regulacja pionowa studzienek telefonicznych</t>
  </si>
  <si>
    <t>I.III</t>
  </si>
  <si>
    <t>Roboty ziemne</t>
  </si>
  <si>
    <t>Roboty ziemne wykonywane koparkami przedsiębiernymi (na odkład) o poj.łyżki 0.25 m3 w gr.kat. III-IV z transp.urobku na odl.do 1 (5) km sam.samowyład.</t>
  </si>
  <si>
    <t>Dodatek za każdy rozp. 1 km transportu ziemi samochodami samowyładowczymi po drogach o nawierzchni utwardzonej (kat.gr. I-IV) (Krotność= 4) (krotność = 4)</t>
  </si>
  <si>
    <t>Ręczne roboty ziemne z transportem urobku samochodami samowyładowczymi (kat.gr.I-II) na odkład z transp.urobku na odl.do 1 (5) km sam.samowyład.</t>
  </si>
  <si>
    <t>Roboty ziemne wykonywane koparkami przedsiębiernymi (grunty przydatne na na nasyp z dokopu) o poj.łyżki 0.25 m3 w gr.kat. III-IV z transp.urobku z odl.do 1 (5) km sam.samowyład.</t>
  </si>
  <si>
    <t>Formow. nasypów (z gruntu z dokopu) spycharkami bez specjal. zagęszcz. nasypu z ziemi dostarczonej środ. transp. kołowego (kat. gruntu III-IV)</t>
  </si>
  <si>
    <t>Zagęszczanie nasypów walcami okołkowanymi; grunt kat. III-IV</t>
  </si>
  <si>
    <t>Transport wody beczkowozem pojemności do 3000 dm3 na odl. do 1 (3) km z napełnianiem pompą</t>
  </si>
  <si>
    <t>Transport wody beczkowozem - dodatek za przewóz 1 km ponad 1 km po nawierzchni utwardzonej (Krotność= 2) (krotność = 2)</t>
  </si>
  <si>
    <t>I.IV</t>
  </si>
  <si>
    <t xml:space="preserve">Regulacje wysokościowe </t>
  </si>
  <si>
    <t>Regulacja pionowa studni kanalizacji sanitarnej (3 szt)</t>
  </si>
  <si>
    <t>Regulacja pionowa zaworów i studni gazowych (3 szt)</t>
  </si>
  <si>
    <t>Regulacja pionowa zaworów wodociągowych (2 szt)</t>
  </si>
  <si>
    <t>I.V</t>
  </si>
  <si>
    <t>Nawierzchnie</t>
  </si>
  <si>
    <t>Mechaniczne profilowanie i zagęszczenie podłoża pod warstwy konstrukcyjne nawierzchni w gr.kat.I-IV; wraz z wykonaniem koryta o głębok. 10 cm</t>
  </si>
  <si>
    <t>Ręczne profilowanie i zagęszczanie podłoża w gruncie kat. V-VI pod warstwy konstrukcyjne nawierzchni wraz z wykonaniem koryta o głębok. 10 cm</t>
  </si>
  <si>
    <t>Oczyszczenie mechaniczne nawierzchni drogowych niebitumicznych</t>
  </si>
  <si>
    <t>Oczyszczenie mechaniczne nawierzchni drogowych bitumicznych</t>
  </si>
  <si>
    <t>Skropienie emulsją asfaltową nawierzchni drogowych niebitumicznych</t>
  </si>
  <si>
    <t>Skropienie emulsją asfaltową nawierzchni drogowych bitumicznych (Krotność= 0,5) (krotność = 0,5)</t>
  </si>
  <si>
    <t>Warstwa dolna podbudowy z kruszyw łamanych gr. 10 cm (Krotność= 0,5) (krotność = 0,5)</t>
  </si>
  <si>
    <t>Warstwa dolna podbudowy z kruszyw łamanych gr. 20 cm</t>
  </si>
  <si>
    <t>Warstwa dolna podbudowy z kruszyw łamanych gr. 25 cm</t>
  </si>
  <si>
    <t>Podbudowy z gruntu stabilizowanego cementem o Rm=1,5 MPa o grub.warstwy gr.10 cm</t>
  </si>
  <si>
    <t>Ulepszone podłoże z gruntu stabilizowanego cementem o Rm=2,5 MPa, warstwa grub.10 cm</t>
  </si>
  <si>
    <t>Warstwa ścieralna z betonu asfaltowego - grub.warstwy 3 (4) cm</t>
  </si>
  <si>
    <t>Warstwa ścieralna z betonu asfaltowego - każdy dalszy 1 cm grub.</t>
  </si>
  <si>
    <t>Warstwa wiążąca z betonu asfaltowego grub. 4 (8) cm</t>
  </si>
  <si>
    <t>Warstwa wiążąca z betonu asfaltowego - każdy dalszy 1 cm grub.</t>
  </si>
  <si>
    <t>Frezowanie nawierzchni bitumicznej śred. grub. 3 cm (na dowiązaniach) z wywozem materiału z rozbiórki na odl. do 1 (5) km</t>
  </si>
  <si>
    <t>Frezowanie nawierzchni bitumicznej o gr. 10 cm z wywozem materiału z rozbiórki na odl. do 1 (5) km</t>
  </si>
  <si>
    <t>Transport destruktu pojazdami samowyładowczymi na odl.do 0.5 km z załadunkiem mechanicznym (Krotność= 8) (krotność = 8)</t>
  </si>
  <si>
    <t>Nawierzchnia z kostki brukowej betonowej  grub. 8 cm na podsypce cem.-piask. 1:4 grub. 3 cm (parking)</t>
  </si>
  <si>
    <t>Nawierzchnia z kostki brukowej betonowej  grub. 8 cm na podsypce cem.-piask. 1:4 grub. 3 cm (z przełożenia przed garażami)</t>
  </si>
  <si>
    <t>I.VI</t>
  </si>
  <si>
    <t>Humusowanie skarp z obsianiem przy grubości warstwy humusu 5 cm (10 cm).</t>
  </si>
  <si>
    <t>Humusowanie skarp z obsianiem,dodatek za każdy dalszy 1 cm humusu. (Krotność= 5) (krotność = 5)</t>
  </si>
  <si>
    <t>Mechaniczne plantowanie nasypów, wykopów i poboczy</t>
  </si>
  <si>
    <t>I.VII</t>
  </si>
  <si>
    <t>Urządzenia bezpieczeństwa ruchu</t>
  </si>
  <si>
    <t>Oznakowanie poziome cienkowarstwowe jezdni - linie segregacyjne i krawędziowe ciągłe malowane mechanicznie</t>
  </si>
  <si>
    <t>Oznakowanie poziome jezdni farbą chlorokauczukową - linie segregacyjne i krawędziowe przerywane malowane mechanicznie</t>
  </si>
  <si>
    <t>Oznakowanie poziome cienkowarstwowe jezdni - strzałki i inne symbole malowane ręcznie</t>
  </si>
  <si>
    <t>Oznakowanie poziome jezdni farbą chlorokauczukową - linie na skrzyżowaniach i przejściach dla pieszych malowane mechanicznie</t>
  </si>
  <si>
    <t>Ustawienie słupków z rur stalowych</t>
  </si>
  <si>
    <t>Przymocowanie tarcz znaków drogowych odblaskowych do gotowych słupków</t>
  </si>
  <si>
    <t>Przymocowanie tabliczek do znaków drogowych odblaskowych do gotowych słupków</t>
  </si>
  <si>
    <t>I.VIII</t>
  </si>
  <si>
    <t xml:space="preserve">Elementy ulic </t>
  </si>
  <si>
    <t>Rowki pod krawężniki i ławy krawężnikowe o wymiarach 30x40 cm w gruncie kat.III-IV</t>
  </si>
  <si>
    <t>Krawężniki betonowe o wymiarach 15x30 cm obniżone do 3 cm proste na ławie betonowej zwykłej na podsypce cementowo-piaskowej</t>
  </si>
  <si>
    <t>Krawężniki betonowe o wymiarach 15x30 cm łukowe obniżone do 3 cm na ławie betonowej zwykłej na podsypce cementowo-piaskowej (Krotność= 1,1) (krotność = 1,1)</t>
  </si>
  <si>
    <t>Krawężniki betonowe wyniesione o wymiarach 15x30 cm proste z wykonaniem ław betonowych na podsypce cementowo-piaskowej</t>
  </si>
  <si>
    <t>Krawężniki betonowe wyniesione o wymiarach 15x30 cm łukowe z wykonaniem ław betonowych na podsypce cementowo-piaskowej (Krotność= 1,1) (krotność = 1,1)</t>
  </si>
  <si>
    <t>Chodniki z płyt betonowych o wymiarach 40x40x6 cm na posypce cementowo-piaskowej 1:4 grub. 5 cm</t>
  </si>
  <si>
    <t>Obrzeża betonowe o wymiarach 20x6 cm na podsypce piaskowej</t>
  </si>
  <si>
    <t>Obrzeża betonowe o wymiarach 30x8 cm na podsypce cementowo-piaskowej</t>
  </si>
  <si>
    <t>I.IX</t>
  </si>
  <si>
    <t>Inne roboty</t>
  </si>
  <si>
    <t>Wykonanie miejsc postojowych z kostki brukowej betonowej grub. 8 cm (kolor grafit) na podsypce cem.-piaskowej 1:4 grub. 3 cm</t>
  </si>
  <si>
    <t>Wykonanie zjazdów o nawierzchni z betonowej kostki brukowej grub. 8 cm koloru szarego na podsypce cem.-piaskowej grub. 3 cm, podbudowie z kruszywa łamanego stabilizowanego mechanicznie grub. 20 cm, warstwie wzmacniającej z gruntu stabilizowanego mechanicznie o Rm=1,5 MPa o grub. 10 cm</t>
  </si>
  <si>
    <t>Wykonanie zjazdów o nawierzchni z betonowej kostki brukowej grub. 8 cm koloru szarego na podsypce cem.-piaskowej grub. 3 cm na podbudowie z kruszywa łamanego grub. 20 cm i warstwie wzmacniającej z gruntu stabilizowanego mechanicznie o Rm=1,5 MPa o grub. 10 cm (z przełożenia)</t>
  </si>
  <si>
    <t>ROBOTY W ZAKRESIE NAWIERZCHNI ULIC I DRÓG DLA PIESZYCH - ETAP II</t>
  </si>
  <si>
    <t>II.I</t>
  </si>
  <si>
    <t>SST-DR-02-02</t>
  </si>
  <si>
    <r>
      <rPr>
        <sz val="10"/>
        <rFont val="Times New Roman"/>
        <family val="1"/>
        <charset val="238"/>
      </rPr>
      <t>Roboty pomiarowe przy liniowych robotach ziemnych - trasa dróg w terenie równinnym</t>
    </r>
  </si>
  <si>
    <r>
      <rPr>
        <sz val="10"/>
        <rFont val="Times New Roman"/>
        <family val="1"/>
        <charset val="238"/>
      </rPr>
      <t>km</t>
    </r>
  </si>
  <si>
    <r>
      <rPr>
        <sz val="10"/>
        <rFont val="Times New Roman"/>
        <family val="1"/>
        <charset val="238"/>
      </rPr>
      <t>Usunięcie warstwy ziemi urodzajnej (humusu) o grubości 15 cm (40 cm) za pomocą spycharek</t>
    </r>
  </si>
  <si>
    <r>
      <rPr>
        <sz val="10"/>
        <rFont val="Times New Roman"/>
        <family val="1"/>
        <charset val="238"/>
      </rPr>
      <t>m2</t>
    </r>
  </si>
  <si>
    <r>
      <rPr>
        <sz val="10"/>
        <rFont val="Times New Roman"/>
        <family val="1"/>
        <charset val="238"/>
      </rPr>
      <t>Usunięcie warstwy ziemi urodzajnej (humusu) za pomocą spycharek - dodatek za dalsze 5 cm ponad 15 cm Krotność = 5</t>
    </r>
  </si>
  <si>
    <r>
      <rPr>
        <sz val="10"/>
        <rFont val="Times New Roman"/>
        <family val="1"/>
        <charset val="238"/>
      </rPr>
      <t>Rozebranie słupków do znaków drogowych</t>
    </r>
  </si>
  <si>
    <r>
      <rPr>
        <sz val="10"/>
        <rFont val="Times New Roman"/>
        <family val="1"/>
        <charset val="238"/>
      </rPr>
      <t>szt.</t>
    </r>
  </si>
  <si>
    <r>
      <rPr>
        <sz val="10"/>
        <rFont val="Times New Roman"/>
        <family val="1"/>
        <charset val="238"/>
      </rPr>
      <t>Zdjęcie tarcz (tablic) znaków drogowych</t>
    </r>
  </si>
  <si>
    <r>
      <rPr>
        <sz val="10"/>
        <rFont val="Times New Roman"/>
        <family val="1"/>
        <charset val="238"/>
      </rPr>
      <t>Rozebranie istniejących krawężników betonowych 15x30 cm</t>
    </r>
  </si>
  <si>
    <r>
      <rPr>
        <sz val="10"/>
        <rFont val="Times New Roman"/>
        <family val="1"/>
        <charset val="238"/>
      </rPr>
      <t>m</t>
    </r>
  </si>
  <si>
    <r>
      <rPr>
        <sz val="10"/>
        <rFont val="Times New Roman"/>
        <family val="1"/>
        <charset val="238"/>
      </rPr>
      <t>Rozebranie ław pod krawężniki z betonu</t>
    </r>
  </si>
  <si>
    <r>
      <rPr>
        <sz val="10"/>
        <rFont val="Times New Roman"/>
        <family val="1"/>
        <charset val="238"/>
      </rPr>
      <t>m</t>
    </r>
    <r>
      <rPr>
        <vertAlign val="superscript"/>
        <sz val="10"/>
        <rFont val="Times New Roman"/>
        <family val="1"/>
        <charset val="238"/>
      </rPr>
      <t>3</t>
    </r>
  </si>
  <si>
    <r>
      <rPr>
        <sz val="10"/>
        <rFont val="Times New Roman"/>
        <family val="1"/>
        <charset val="238"/>
      </rPr>
      <t>Rozebranie podbudowy z bruku 15-20 cm</t>
    </r>
  </si>
  <si>
    <r>
      <rPr>
        <sz val="10"/>
        <rFont val="Times New Roman"/>
        <family val="1"/>
        <charset val="238"/>
      </rPr>
      <t>Rozebranie podbudowy z kruszywa grub. 15 (20) cm</t>
    </r>
  </si>
  <si>
    <r>
      <rPr>
        <sz val="10"/>
        <rFont val="Times New Roman"/>
        <family val="1"/>
        <charset val="238"/>
      </rPr>
      <t>Mechaniczne rozebranie podbudowy z kruszywa - dalszy 1 cm grub. Krotność = 5</t>
    </r>
  </si>
  <si>
    <r>
      <rPr>
        <sz val="10"/>
        <rFont val="Times New Roman"/>
        <family val="1"/>
        <charset val="238"/>
      </rPr>
      <t>Rozebranie nawierzchni z kostki brukowej betonowej niefazowanej grub. 8 cm (do przełożenia kolor czerwony)</t>
    </r>
  </si>
  <si>
    <r>
      <rPr>
        <sz val="10"/>
        <rFont val="Times New Roman"/>
        <family val="1"/>
        <charset val="238"/>
      </rPr>
      <t>Rozebranie nawierzchni z płytek chodnikowych 40x40 cm (do przełożenia)</t>
    </r>
  </si>
  <si>
    <r>
      <rPr>
        <sz val="10"/>
        <rFont val="Times New Roman"/>
        <family val="1"/>
        <charset val="238"/>
      </rPr>
      <t>Rozebranie nawierzchni z płytek chodnikowych 40x40 cm</t>
    </r>
  </si>
  <si>
    <r>
      <rPr>
        <sz val="10"/>
        <rFont val="Times New Roman"/>
        <family val="1"/>
        <charset val="238"/>
      </rPr>
      <t>Rozebranie podbudowy z trylinki</t>
    </r>
  </si>
  <si>
    <r>
      <rPr>
        <sz val="10"/>
        <rFont val="Times New Roman"/>
        <family val="1"/>
        <charset val="238"/>
      </rPr>
      <t>Rozebranie nawierzchni z trylinki na zjazdach</t>
    </r>
  </si>
  <si>
    <r>
      <rPr>
        <sz val="10"/>
        <rFont val="Times New Roman"/>
        <family val="1"/>
        <charset val="238"/>
      </rPr>
      <t>Rozebranie nawierzchni z kostki kamiennej 6/ 6 cm</t>
    </r>
  </si>
  <si>
    <r>
      <rPr>
        <sz val="10"/>
        <rFont val="Times New Roman"/>
        <family val="1"/>
        <charset val="238"/>
      </rPr>
      <t>Rozebranie nawierzchnie z płyt granitowych</t>
    </r>
  </si>
  <si>
    <r>
      <rPr>
        <sz val="10"/>
        <rFont val="Times New Roman"/>
        <family val="1"/>
        <charset val="238"/>
      </rPr>
      <t>Rozebranie nawierzchni z kostki brukowej betonowej</t>
    </r>
  </si>
  <si>
    <r>
      <rPr>
        <sz val="10"/>
        <rFont val="Times New Roman"/>
        <family val="1"/>
        <charset val="238"/>
      </rPr>
      <t>Rozebranie istniejącego ogrodzenia (siatka + słupki metalowe)</t>
    </r>
  </si>
  <si>
    <r>
      <rPr>
        <sz val="10"/>
        <rFont val="Times New Roman"/>
        <family val="1"/>
        <charset val="238"/>
      </rPr>
      <t>Rozebranie barier stalowych pojedyńczych</t>
    </r>
  </si>
  <si>
    <r>
      <rPr>
        <sz val="10"/>
        <rFont val="Times New Roman"/>
        <family val="1"/>
        <charset val="238"/>
      </rPr>
      <t>Rozebranie obrzeży betonowych</t>
    </r>
  </si>
  <si>
    <r>
      <rPr>
        <sz val="10"/>
        <rFont val="Times New Roman"/>
        <family val="1"/>
        <charset val="238"/>
      </rPr>
      <t>Mechaniczna rozbiórka murku betonowego z wywozem gruzu na odl. do 1 km</t>
    </r>
  </si>
  <si>
    <r>
      <rPr>
        <sz val="10"/>
        <rFont val="Times New Roman"/>
        <family val="1"/>
        <charset val="238"/>
      </rPr>
      <t>Transp.wewn.kruszywa łamanego pojazdami samowyładowczymi na odl.do 0.5 km z załadunkiem mechanicznym</t>
    </r>
  </si>
  <si>
    <r>
      <rPr>
        <sz val="10"/>
        <rFont val="Times New Roman"/>
        <family val="1"/>
        <charset val="238"/>
      </rPr>
      <t>t</t>
    </r>
  </si>
  <si>
    <r>
      <rPr>
        <sz val="10"/>
        <rFont val="Times New Roman"/>
        <family val="1"/>
        <charset val="238"/>
      </rPr>
      <t>Dod.do tabl.1509 za transp.na każde dalsze 0.5 km Krotność = 9</t>
    </r>
  </si>
  <si>
    <t>II.II</t>
  </si>
  <si>
    <r>
      <rPr>
        <sz val="10"/>
        <rFont val="Times New Roman"/>
        <family val="1"/>
        <charset val="238"/>
      </rPr>
      <t>Ułożenie rur ochronnych (osłonowych) fi= 110 mm - wykopy umocnione</t>
    </r>
  </si>
  <si>
    <r>
      <rPr>
        <sz val="10"/>
        <rFont val="Times New Roman"/>
        <family val="1"/>
        <charset val="238"/>
      </rPr>
      <t>Regulacja pionowa studzienek telefonicznych</t>
    </r>
  </si>
  <si>
    <t>II.III</t>
  </si>
  <si>
    <t>Roboty w zakresie przygotowania terenu pod budowę i roboty ziemne</t>
  </si>
  <si>
    <r>
      <rPr>
        <sz val="10"/>
        <rFont val="Times New Roman"/>
        <family val="1"/>
        <charset val="238"/>
      </rPr>
      <t>Roboty ziemne wykonywane koparkami przedsiębiernymi (na odkład) o poj.łyżki 0.25 m3 w gr.kat. III-IV z transp.urobku na odl.do 1 (5) km sam.samowyład.</t>
    </r>
  </si>
  <si>
    <r>
      <rPr>
        <sz val="10"/>
        <rFont val="Times New Roman"/>
        <family val="1"/>
        <charset val="238"/>
      </rPr>
      <t>Dodatek za każdy rozp. 1 km transportu ziemi samochodami samowyładowczymi po drogach o nawierzchni utwardzonej (kat.gr. I-IV) Krotność = 4</t>
    </r>
  </si>
  <si>
    <r>
      <rPr>
        <sz val="10"/>
        <rFont val="Times New Roman"/>
        <family val="1"/>
        <charset val="238"/>
      </rPr>
      <t>Ręczne roboty ziemne z transportem urobku samochodami samowyładowczymi (kat.gr.I-II) na odkład z transp.urobku na odl.do 1 (5) km sam.samowyład.</t>
    </r>
  </si>
  <si>
    <r>
      <rPr>
        <sz val="10"/>
        <rFont val="Times New Roman"/>
        <family val="1"/>
        <charset val="238"/>
      </rPr>
      <t>Roboty ziemne wykonywane koparkami przedsiębiernymi (grunty przydatne na na nasyp z dokopu) o poj.łyżki 0.25 m3 w gr.kat. III-IV z transp.urobku z odl.do 1 (5) km sam.samowyład.</t>
    </r>
  </si>
  <si>
    <r>
      <rPr>
        <sz val="10"/>
        <rFont val="Times New Roman"/>
        <family val="1"/>
        <charset val="238"/>
      </rPr>
      <t>Formow. nasypów (z gruntu z dokopu) spycharkami bez specjal. zagęszcz. nasypu z ziemi dostarczonej środ. transp. kołowego (kat. gruntu III-IV)</t>
    </r>
  </si>
  <si>
    <r>
      <rPr>
        <sz val="10"/>
        <rFont val="Times New Roman"/>
        <family val="1"/>
        <charset val="238"/>
      </rPr>
      <t>Zagęszczanie nasypów walcami okołkowany-mi; grunt kat. III-IV</t>
    </r>
  </si>
  <si>
    <r>
      <rPr>
        <sz val="10"/>
        <rFont val="Times New Roman"/>
        <family val="1"/>
        <charset val="238"/>
      </rPr>
      <t>Transport wody beczkowozem pojemności do 3000 dm3 na odl. do 1 (3) km z napełnianiem pompą</t>
    </r>
  </si>
  <si>
    <r>
      <rPr>
        <sz val="10"/>
        <rFont val="Times New Roman"/>
        <family val="1"/>
        <charset val="238"/>
      </rPr>
      <t>Transport wody beczkowozem - dodatek za przewóz 1 km ponad 1 km po nawierzchni utwardzonej Krotność = 2</t>
    </r>
  </si>
  <si>
    <t>II.IV</t>
  </si>
  <si>
    <t>Regulacje wysokościowe</t>
  </si>
  <si>
    <r>
      <rPr>
        <sz val="10"/>
        <rFont val="Times New Roman"/>
        <family val="1"/>
        <charset val="238"/>
      </rPr>
      <t>Regulacja pionowa studni kanalizacji sanitarnej (9 szt)</t>
    </r>
  </si>
  <si>
    <r>
      <rPr>
        <sz val="10"/>
        <rFont val="Times New Roman"/>
        <family val="1"/>
        <charset val="238"/>
      </rPr>
      <t>Regulacja pionowa zaworów i studni gazowych (5 szt)</t>
    </r>
  </si>
  <si>
    <r>
      <rPr>
        <sz val="10"/>
        <rFont val="Times New Roman"/>
        <family val="1"/>
        <charset val="238"/>
      </rPr>
      <t>Regulacja pionowa zaworów wodociągowych (4 szt)</t>
    </r>
  </si>
  <si>
    <t>II.V</t>
  </si>
  <si>
    <r>
      <rPr>
        <sz val="10"/>
        <rFont val="Times New Roman"/>
        <family val="1"/>
        <charset val="238"/>
      </rPr>
      <t>Mechaniczne profilowanie i zagęszczenie podłoża pod warstwy konstrukcyjne nawierzchni w gr.kat.I-IV; wraz z wykonaniem koryta o głębok. 10 cm</t>
    </r>
  </si>
  <si>
    <r>
      <rPr>
        <sz val="10"/>
        <rFont val="Times New Roman"/>
        <family val="1"/>
        <charset val="238"/>
      </rPr>
      <t>Ręczne profilowanie i zagęszczanie podłoża w gruncie kat. V-VI pod warstwy konstrukcyjne nawierzchni wraz z wykonaniem koryta o głębok. 10 cm</t>
    </r>
  </si>
  <si>
    <r>
      <rPr>
        <sz val="10"/>
        <rFont val="Times New Roman"/>
        <family val="1"/>
        <charset val="238"/>
      </rPr>
      <t>Oczyszczenie mechaniczne nawierzchni drogowych niebitumicznych</t>
    </r>
  </si>
  <si>
    <r>
      <rPr>
        <sz val="10"/>
        <rFont val="Times New Roman"/>
        <family val="1"/>
        <charset val="238"/>
      </rPr>
      <t>Oczyszczenie mechaniczne nawierzchni drogowych bitumicznych</t>
    </r>
  </si>
  <si>
    <r>
      <rPr>
        <sz val="10"/>
        <rFont val="Times New Roman"/>
        <family val="1"/>
        <charset val="238"/>
      </rPr>
      <t>Skropienie emulsją asfaltową nawierzchni drogowych niebitumicznych</t>
    </r>
  </si>
  <si>
    <r>
      <rPr>
        <sz val="10"/>
        <rFont val="Times New Roman"/>
        <family val="1"/>
        <charset val="238"/>
      </rPr>
      <t>Skropienie emulsją asfaltową nawierzchni drogowych bitumicznych Krotność = 0.5</t>
    </r>
  </si>
  <si>
    <r>
      <rPr>
        <sz val="10"/>
        <rFont val="Times New Roman"/>
        <family val="1"/>
        <charset val="238"/>
      </rPr>
      <t>Warstwa dolna podbudowy z kruszyw łamanych gr. 10 cm Krotność = 0.67</t>
    </r>
  </si>
  <si>
    <r>
      <rPr>
        <sz val="10"/>
        <rFont val="Times New Roman"/>
        <family val="1"/>
        <charset val="238"/>
      </rPr>
      <t>Warstwa dolna podbudowy z kruszyw łamanych gr. 15 cm</t>
    </r>
  </si>
  <si>
    <r>
      <rPr>
        <sz val="10"/>
        <rFont val="Times New Roman"/>
        <family val="1"/>
        <charset val="238"/>
      </rPr>
      <t>Warstwa dolna podbudowy z kruszyw łamanych gr. 20 cm</t>
    </r>
  </si>
  <si>
    <r>
      <rPr>
        <sz val="10"/>
        <rFont val="Times New Roman"/>
        <family val="1"/>
        <charset val="238"/>
      </rPr>
      <t>Podbudowy z gruntu stabilizowanego cementem o Rm=1,5 MPa o grub.warstwy gr.10 cm</t>
    </r>
  </si>
  <si>
    <r>
      <rPr>
        <sz val="10"/>
        <rFont val="Times New Roman"/>
        <family val="1"/>
        <charset val="238"/>
      </rPr>
      <t>Ulepszone podłoże z gruntu stabilizowanego cementem o Rm=2,5 MPa, warstwa grub.10 cm</t>
    </r>
  </si>
  <si>
    <r>
      <rPr>
        <sz val="10"/>
        <rFont val="Times New Roman"/>
        <family val="1"/>
        <charset val="238"/>
      </rPr>
      <t>Warstwa ścieralna z betonu asfaltowego -grub.warstwy 3 (4) cm</t>
    </r>
  </si>
  <si>
    <r>
      <rPr>
        <sz val="10"/>
        <rFont val="Times New Roman"/>
        <family val="1"/>
        <charset val="238"/>
      </rPr>
      <t>Warstwa ścieralna z betonu asfaltowego -każdy dalszy 1 cm grub.</t>
    </r>
  </si>
  <si>
    <r>
      <rPr>
        <sz val="10"/>
        <rFont val="Times New Roman"/>
        <family val="1"/>
        <charset val="238"/>
      </rPr>
      <t>Warstwa wiążąca z betonu asfaltowego grub. 4 (8) cm</t>
    </r>
  </si>
  <si>
    <r>
      <rPr>
        <sz val="10"/>
        <rFont val="Times New Roman"/>
        <family val="1"/>
        <charset val="238"/>
      </rPr>
      <t>Warstwa wiążąca z betonu asfaltowego - każdy dalszy 1 cm grub.</t>
    </r>
  </si>
  <si>
    <r>
      <rPr>
        <sz val="10"/>
        <rFont val="Times New Roman"/>
        <family val="1"/>
        <charset val="238"/>
      </rPr>
      <t>Frezowanie nawierzchni bitumicznej śred. grub. 3 cm (na dowiązaniach) z wywozem materiału z rozbiórki na odl. do 1 (5) km</t>
    </r>
  </si>
  <si>
    <r>
      <rPr>
        <sz val="10"/>
        <rFont val="Times New Roman"/>
        <family val="1"/>
        <charset val="238"/>
      </rPr>
      <t>Frezowanie nawierzchni bitumicznej o gr. 10 cm z wywozem materiału z rozbiórki na odl. do 1 (5) km</t>
    </r>
  </si>
  <si>
    <r>
      <rPr>
        <sz val="10"/>
        <rFont val="Times New Roman"/>
        <family val="1"/>
        <charset val="238"/>
      </rPr>
      <t>Transport destruktu pojazdami samowyładowczymi na odl.do 0.5 km z załadunkiem mechanicznym Krotność = 8</t>
    </r>
  </si>
  <si>
    <t>II.VI</t>
  </si>
  <si>
    <r>
      <rPr>
        <sz val="10"/>
        <rFont val="Times New Roman"/>
        <family val="1"/>
        <charset val="238"/>
      </rPr>
      <t>Humusowanie skarp z obsianiem przy grubości warstwy humusu 5 cm (10 cm).</t>
    </r>
  </si>
  <si>
    <r>
      <rPr>
        <sz val="10"/>
        <rFont val="Times New Roman"/>
        <family val="1"/>
        <charset val="238"/>
      </rPr>
      <t>Humusowanie skarp z obsianiem,dodatek za każdy dalszy 1 cm humusu. Krotność = 5</t>
    </r>
  </si>
  <si>
    <r>
      <rPr>
        <sz val="10"/>
        <rFont val="Times New Roman"/>
        <family val="1"/>
        <charset val="238"/>
      </rPr>
      <t>Mechaniczne plantowanie nasypów, wykopów i poboczy</t>
    </r>
  </si>
  <si>
    <t>II.VII</t>
  </si>
  <si>
    <r>
      <rPr>
        <sz val="10"/>
        <rFont val="Times New Roman"/>
        <family val="1"/>
        <charset val="238"/>
      </rPr>
      <t>Oznakowanie poziome cienkowarstwowe jezdni - linie ciągłe</t>
    </r>
  </si>
  <si>
    <r>
      <rPr>
        <sz val="10"/>
        <rFont val="Times New Roman"/>
        <family val="1"/>
        <charset val="238"/>
      </rPr>
      <t>Oznakowanie poziome jezdni farbą chloro-kauczukową - linie przerywane</t>
    </r>
  </si>
  <si>
    <r>
      <rPr>
        <sz val="10"/>
        <rFont val="Times New Roman"/>
        <family val="1"/>
        <charset val="238"/>
      </rPr>
      <t>Oznakowanie poziome cienkowarstwowe jezdni - strzałki i inne symbole</t>
    </r>
  </si>
  <si>
    <r>
      <rPr>
        <sz val="10"/>
        <rFont val="Times New Roman"/>
        <family val="1"/>
        <charset val="238"/>
      </rPr>
      <t>Oznakowanie poziome jezdni farbą chloro-kauczukową - linie na przejściach dla pieszych</t>
    </r>
  </si>
  <si>
    <r>
      <rPr>
        <sz val="10"/>
        <rFont val="Times New Roman"/>
        <family val="1"/>
        <charset val="238"/>
      </rPr>
      <t>Ustawienie słupków z rur stalowych dla znaków drogowych</t>
    </r>
  </si>
  <si>
    <r>
      <rPr>
        <sz val="10"/>
        <rFont val="Times New Roman"/>
        <family val="1"/>
        <charset val="238"/>
      </rPr>
      <t>Ustawienie znaku U-5b zespolonego z C-9</t>
    </r>
  </si>
  <si>
    <r>
      <rPr>
        <sz val="10"/>
        <rFont val="Times New Roman"/>
        <family val="1"/>
        <charset val="238"/>
      </rPr>
      <t>Przymocowanie tarcz znaków drogowych odblaskowych do gotowych słupków</t>
    </r>
  </si>
  <si>
    <r>
      <rPr>
        <sz val="10"/>
        <rFont val="Times New Roman"/>
        <family val="1"/>
        <charset val="238"/>
      </rPr>
      <t>Przymocowanie tabliczek do znaków drogowych odblaskowych do gotowych słupków</t>
    </r>
  </si>
  <si>
    <r>
      <rPr>
        <sz val="10"/>
        <rFont val="Times New Roman"/>
        <family val="1"/>
        <charset val="238"/>
      </rPr>
      <t>Ogrodzenia z siatki na słupkach stalowych obetonowanych</t>
    </r>
  </si>
  <si>
    <r>
      <rPr>
        <sz val="10"/>
        <rFont val="Times New Roman"/>
        <family val="1"/>
        <charset val="238"/>
      </rPr>
      <t>Ustawienie barier U-11 a</t>
    </r>
  </si>
  <si>
    <t>II.VIII</t>
  </si>
  <si>
    <t>Elementy ulic</t>
  </si>
  <si>
    <r>
      <rPr>
        <sz val="10"/>
        <rFont val="Times New Roman"/>
        <family val="1"/>
        <charset val="238"/>
      </rPr>
      <t>Rowki pod krawężniki i ławy krawężnikowe o wymiarach 30x40 cm w gruncie kat.III-IV</t>
    </r>
  </si>
  <si>
    <r>
      <rPr>
        <sz val="10"/>
        <rFont val="Times New Roman"/>
        <family val="1"/>
        <charset val="238"/>
      </rPr>
      <t>Krawężniki betonowe o wymiarach 15x30 cm obniżone do 3 cm proste na ławie betonowej zwykłej na podsypce cementowo-piaskowej</t>
    </r>
  </si>
  <si>
    <r>
      <rPr>
        <sz val="10"/>
        <rFont val="Times New Roman"/>
        <family val="1"/>
        <charset val="238"/>
      </rPr>
      <t>Krawężniki betonowe o wymiarach 15x30 cm łukowe obniżone do 3 cm na ławie betonowej zwykłej na podsypce cementowo-piaskowej Krotność =1.1</t>
    </r>
  </si>
  <si>
    <r>
      <rPr>
        <sz val="10"/>
        <rFont val="Times New Roman"/>
        <family val="1"/>
        <charset val="238"/>
      </rPr>
      <t>Krawężniki betonowe wyniesione o wymiarach 15x30 cm proste z wykonaniem ław betonowych na podsypce cementowo-piaskowej</t>
    </r>
  </si>
  <si>
    <r>
      <rPr>
        <sz val="10"/>
        <rFont val="Times New Roman"/>
        <family val="1"/>
        <charset val="238"/>
      </rPr>
      <t>Krawężniki betonowe wyniesione o wymiarach 15x30 cm łukowe z wykonaniem ław betonowych na podsypce cementowo-piaskowej Krotność =1.1</t>
    </r>
  </si>
  <si>
    <r>
      <rPr>
        <sz val="10"/>
        <rFont val="Times New Roman"/>
        <family val="1"/>
        <charset val="238"/>
      </rPr>
      <t>Chodniki z płyt betonowych o wymiarach 40x40x6 cm na posypce cementowo-piaskowej 1:4 grub. 5 cm</t>
    </r>
  </si>
  <si>
    <r>
      <rPr>
        <sz val="10"/>
        <rFont val="Times New Roman"/>
        <family val="1"/>
        <charset val="238"/>
      </rPr>
      <t>Chodniki z płyt betonowych o wymiarach 40x40x6 cm na posypce cementowo-piaskowej 1:4 grub. 5 cm (z przełożenia)</t>
    </r>
  </si>
  <si>
    <r>
      <rPr>
        <sz val="10"/>
        <rFont val="Times New Roman"/>
        <family val="1"/>
        <charset val="238"/>
      </rPr>
      <t>Chodniki z kostki brukowej betonowej (kolor melanż ciepłych barw) grubości 8 cm na podsypce cementowo-piaskowej grub. 5 cm</t>
    </r>
  </si>
  <si>
    <r>
      <rPr>
        <sz val="10"/>
        <rFont val="Times New Roman"/>
        <family val="1"/>
        <charset val="238"/>
      </rPr>
      <t>Chodniki z kostki brukowej betonowej (kolor piaskowy) grubości 8 cm na podsypce cementowo-piaskowej grub. 5 cm</t>
    </r>
  </si>
  <si>
    <r>
      <rPr>
        <sz val="10"/>
        <rFont val="Times New Roman"/>
        <family val="1"/>
        <charset val="238"/>
      </rPr>
      <t>Chodniki z kostki brukowej betonowej (kolor brązowy) grubości 8 cm na podsypce cemen-towo-piaskowej grub. 5 cm</t>
    </r>
  </si>
  <si>
    <r>
      <rPr>
        <sz val="10"/>
        <rFont val="Times New Roman"/>
        <family val="1"/>
        <charset val="238"/>
      </rPr>
      <t>Chodniki z kostki brukowej betonowej (kolor szary) grubości 8 cm na podsypce cemento-wo-piaskowej grub. 5 cm</t>
    </r>
  </si>
  <si>
    <r>
      <rPr>
        <sz val="10"/>
        <rFont val="Times New Roman"/>
        <family val="1"/>
        <charset val="238"/>
      </rPr>
      <t>Chodniki z kostki brukowej betonowej (kolor czerwony) grubości 8 cm na podsypce ce-mentowo-piaskowej grub. 5 cm</t>
    </r>
  </si>
  <si>
    <r>
      <rPr>
        <sz val="10"/>
        <rFont val="Times New Roman"/>
        <family val="1"/>
        <charset val="238"/>
      </rPr>
      <t>Chodniki z kostki brukowej betonowej 10x20 cm grubości 8 cm na podsypce cementowo-piaskowej grub. 5 cm</t>
    </r>
  </si>
  <si>
    <r>
      <rPr>
        <sz val="10"/>
        <rFont val="Times New Roman"/>
        <family val="1"/>
        <charset val="238"/>
      </rPr>
      <t>Chodniki z kostki brukowej betonowej (kolor piaskowy) grubości 8 cm na podsypce ce-mentowo-piaskowej grub. 5 cm (peron)</t>
    </r>
  </si>
  <si>
    <r>
      <rPr>
        <sz val="10"/>
        <rFont val="Times New Roman"/>
        <family val="1"/>
        <charset val="238"/>
      </rPr>
      <t>Chodnik z kostki kamiennej granitowej 6/6 cm na podsypce cem.-piask. grub. 3 cm (z przełożenia)</t>
    </r>
  </si>
  <si>
    <r>
      <rPr>
        <sz val="10"/>
        <rFont val="Times New Roman"/>
        <family val="1"/>
        <charset val="238"/>
      </rPr>
      <t>Obrzeża betonowe o wymiarach 20x6 cm proste - oporniki betonowe</t>
    </r>
  </si>
  <si>
    <r>
      <rPr>
        <sz val="10"/>
        <rFont val="Times New Roman"/>
        <family val="1"/>
        <charset val="238"/>
      </rPr>
      <t>Obrzeża betonowe o wymiarach 30x8 cm proste</t>
    </r>
  </si>
  <si>
    <t>II.IX</t>
  </si>
  <si>
    <r>
      <rPr>
        <sz val="10"/>
        <rFont val="Times New Roman"/>
        <family val="1"/>
        <charset val="238"/>
      </rPr>
      <t>Mała architektura - Rowerowa rama parkingowa typu U</t>
    </r>
  </si>
  <si>
    <r>
      <rPr>
        <sz val="10"/>
        <rFont val="Times New Roman"/>
        <family val="1"/>
        <charset val="238"/>
      </rPr>
      <t>szt</t>
    </r>
  </si>
  <si>
    <r>
      <rPr>
        <sz val="10"/>
        <rFont val="Times New Roman"/>
        <family val="1"/>
        <charset val="238"/>
      </rPr>
      <t>Mała architektura - Ławki parkowe z prefabrykatów żelbetowych - obudowa drewniana siedzeniowa</t>
    </r>
  </si>
  <si>
    <r>
      <rPr>
        <sz val="10"/>
        <rFont val="Times New Roman"/>
        <family val="1"/>
        <charset val="238"/>
      </rPr>
      <t>Wykonanie miejsc postojowych z kostki brukowej betonowej grub. 8 cm (kolor grafit) na podsypce cem.-piaskowej 1:4 grub. 3 cm</t>
    </r>
  </si>
  <si>
    <r>
      <rPr>
        <sz val="10"/>
        <rFont val="Times New Roman"/>
        <family val="1"/>
        <charset val="238"/>
      </rPr>
      <t>Wykonanie zjazdów o nawierzchni z betonowej kostki brukowej grub. 8 cm koloru szarego na podsypce cem.-piaskowej grub. 3 cm na podbudowie z kruszywa łamanego grub. 20 cm i warstwie wzmacniającej z gruntu stabilizowanego mechanicznie o Rm=1,5 MPa o grub. 10 cm</t>
    </r>
  </si>
  <si>
    <t>KANALIZACJA DESZCZOWA - ETAP I</t>
  </si>
  <si>
    <t>III.I</t>
  </si>
  <si>
    <r>
      <rPr>
        <b/>
        <sz val="10"/>
        <rFont val="Times New Roman"/>
        <family val="1"/>
        <charset val="238"/>
      </rPr>
      <t>Roboty ziemne</t>
    </r>
  </si>
  <si>
    <r>
      <rPr>
        <sz val="10"/>
        <rFont val="Times New Roman"/>
        <family val="1"/>
        <charset val="238"/>
      </rPr>
      <t>Roboty ziemne wykon.koparkami przedsiębiernymi o poj. łyżki 0.40 m3 w gr.kat.III z transp.urobku samochod.samo-wyładowczymi na odległość do 1 km</t>
    </r>
  </si>
  <si>
    <r>
      <rPr>
        <sz val="10"/>
        <rFont val="Times New Roman"/>
        <family val="1"/>
        <charset val="238"/>
      </rPr>
      <t>Nakłady uzupełniające za każde dalsze rozpoczęte 0.5 km transportu ponad 1 km samochodami samowyładowczymi po drogach utwardzonych ziemi kat. III-IV Krotność = 8</t>
    </r>
  </si>
  <si>
    <r>
      <rPr>
        <sz val="10"/>
        <rFont val="Times New Roman"/>
        <family val="1"/>
        <charset val="238"/>
      </rPr>
      <t>Wykopy z załadunkiem ręcznym i transportem na odległość do 1 km (grunt kat. III) Przyjęto 2% wykopów ręcznych</t>
    </r>
  </si>
  <si>
    <r>
      <rPr>
        <sz val="10"/>
        <rFont val="Times New Roman"/>
        <family val="1"/>
        <charset val="238"/>
      </rPr>
      <t>Dodatek za każdy rozp. 1 km transportu ziemi samochodami samowyładowczymi po drogach o nawierzchni utwar-dzonej(kat.gr. I-IV) - ręczne Krotność = 4</t>
    </r>
  </si>
  <si>
    <r>
      <rPr>
        <sz val="10"/>
        <rFont val="Times New Roman"/>
        <family val="1"/>
        <charset val="238"/>
      </rPr>
      <t>Pełne umocnienie ścian wykopów wraz z rozbiórką balami drewnianymi w gruntach suchych kat.I-IV; wykopy o szer. 1 m i głęb.do 3.0 m</t>
    </r>
  </si>
  <si>
    <r>
      <rPr>
        <sz val="10"/>
        <rFont val="Times New Roman"/>
        <family val="1"/>
        <charset val="238"/>
      </rPr>
      <t>m</t>
    </r>
    <r>
      <rPr>
        <vertAlign val="superscript"/>
        <sz val="10"/>
        <rFont val="Times New Roman"/>
        <family val="1"/>
        <charset val="238"/>
      </rPr>
      <t>2</t>
    </r>
  </si>
  <si>
    <r>
      <rPr>
        <sz val="10"/>
        <rFont val="Times New Roman"/>
        <family val="1"/>
        <charset val="238"/>
      </rPr>
      <t>Podłoża pod kanały i obiekty z materiałów sypkich grub. 10 cm</t>
    </r>
  </si>
  <si>
    <r>
      <rPr>
        <sz val="10"/>
        <rFont val="Times New Roman"/>
        <family val="1"/>
        <charset val="238"/>
      </rPr>
      <t>Podłoża pod kanały i obiekty z materiałów sypkich Obsypka rurociągów</t>
    </r>
  </si>
  <si>
    <r>
      <rPr>
        <sz val="10"/>
        <rFont val="Times New Roman"/>
        <family val="1"/>
        <charset val="238"/>
      </rPr>
      <t>Zasypywanie wykopów spycharkami z przemieszczeniem gruntu na odl. do 10 m w gruncie kat. I-III</t>
    </r>
  </si>
  <si>
    <r>
      <rPr>
        <sz val="10"/>
        <rFont val="Times New Roman"/>
        <family val="1"/>
        <charset val="238"/>
      </rPr>
      <t>Zagęszczenie nasypów ubijakami mechanicznymi; grunty sypkie kat. I-III</t>
    </r>
  </si>
  <si>
    <r>
      <rPr>
        <sz val="10"/>
        <rFont val="Times New Roman"/>
        <family val="1"/>
        <charset val="238"/>
      </rPr>
      <t>Roboty ziemne wyk.koparkami podsiębiernymi 0.40 m3 w ziemi kat.I-III uprzednio zmagazynowanej w hałdach z transportem urobku samochodami samowyładowczymi na odl.do 1 km - dostawa piasku zasypowego</t>
    </r>
  </si>
  <si>
    <r>
      <rPr>
        <sz val="10"/>
        <rFont val="Times New Roman"/>
        <family val="1"/>
        <charset val="238"/>
      </rPr>
      <t>Nakłady uzupełn.za każde dalsze rozp. 0.5 km transportu ponad 1 km samochodami samowyładowczymi po terenie lub drogach gruntowych ziemi kat.III-IV Krotność = 8</t>
    </r>
  </si>
  <si>
    <r>
      <rPr>
        <sz val="10"/>
        <rFont val="Times New Roman"/>
        <family val="1"/>
        <charset val="238"/>
      </rPr>
      <t>Igłofiltry o śr. do 50 mm wpłukiwane w grunt bezpośrednio bez obsypki na głębokość do 6 m</t>
    </r>
  </si>
  <si>
    <t>III.II</t>
  </si>
  <si>
    <t>Roboty montażowe</t>
  </si>
  <si>
    <r>
      <rPr>
        <sz val="10"/>
        <rFont val="Times New Roman"/>
        <family val="1"/>
        <charset val="238"/>
      </rPr>
      <t>Studnie rewizyjne z kręgów betonowych o śr. 1400 mm w gotowym wykopie o głębokości 3 m</t>
    </r>
  </si>
  <si>
    <r>
      <rPr>
        <sz val="10"/>
        <rFont val="Times New Roman"/>
        <family val="1"/>
        <charset val="238"/>
      </rPr>
      <t>stud.</t>
    </r>
  </si>
  <si>
    <r>
      <rPr>
        <sz val="10"/>
        <rFont val="Times New Roman"/>
        <family val="1"/>
        <charset val="238"/>
      </rPr>
      <t>Studnie rewizyjne z kręgów betonowych o śr.1200 mm w gotowym wykopie o głębok. 3m</t>
    </r>
  </si>
  <si>
    <r>
      <rPr>
        <sz val="10"/>
        <rFont val="Times New Roman"/>
        <family val="1"/>
        <charset val="238"/>
      </rPr>
      <t>Studzienki ściekowe z gotowych elementów betonowe o śr. 500 mm z osadnikiem i syfonem</t>
    </r>
  </si>
  <si>
    <r>
      <rPr>
        <sz val="10"/>
        <rFont val="Times New Roman"/>
        <family val="1"/>
        <charset val="238"/>
      </rPr>
      <t>Odwodnienie liniowe -    montaż elementów na podkładzie betonowym -    zgodne z dokumentacja projektową</t>
    </r>
  </si>
  <si>
    <r>
      <rPr>
        <sz val="10"/>
        <rFont val="Times New Roman"/>
        <family val="1"/>
        <charset val="238"/>
      </rPr>
      <t>Kanały z rur PVC łączonych na wcisk o śr. zewn. 200 mm</t>
    </r>
  </si>
  <si>
    <r>
      <rPr>
        <sz val="10"/>
        <rFont val="Times New Roman"/>
        <family val="1"/>
        <charset val="238"/>
      </rPr>
      <t>Kanały z rur PVC łączonych na wcisk o śr. zewn. 250 mm</t>
    </r>
  </si>
  <si>
    <r>
      <rPr>
        <sz val="10"/>
        <rFont val="Times New Roman"/>
        <family val="1"/>
        <charset val="238"/>
      </rPr>
      <t>Kanały z rur PP łączonych na wcisk o śr. zewn. 600 mm</t>
    </r>
  </si>
  <si>
    <r>
      <rPr>
        <sz val="10"/>
        <rFont val="Times New Roman"/>
        <family val="1"/>
        <charset val="238"/>
      </rPr>
      <t>Kształtki PVC kanalizacji zewnętrznej jednokielichowe łączone na wcisk o śr. zewn. 250 mm - trójnik</t>
    </r>
  </si>
  <si>
    <r>
      <rPr>
        <sz val="10"/>
        <rFont val="Times New Roman"/>
        <family val="1"/>
        <charset val="238"/>
      </rPr>
      <t>Trójnik betonowy śr. 600 mm odejście o śr. 200mm</t>
    </r>
  </si>
  <si>
    <r>
      <rPr>
        <sz val="10"/>
        <rFont val="Times New Roman"/>
        <family val="1"/>
        <charset val="238"/>
      </rPr>
      <t>Próba wodna szczelności kanałów rurowych o śr.nominal-nej 200 mm</t>
    </r>
  </si>
  <si>
    <r>
      <rPr>
        <sz val="10"/>
        <rFont val="Times New Roman"/>
        <family val="1"/>
        <charset val="238"/>
      </rPr>
      <t>odc. -1 prób.</t>
    </r>
  </si>
  <si>
    <r>
      <rPr>
        <sz val="10"/>
        <rFont val="Times New Roman"/>
        <family val="1"/>
        <charset val="238"/>
      </rPr>
      <t>Próba wodna szczelności kanałów rurowych o śr.nominal-nej 250 mm</t>
    </r>
  </si>
  <si>
    <r>
      <rPr>
        <sz val="10"/>
        <rFont val="Times New Roman"/>
        <family val="1"/>
        <charset val="238"/>
      </rPr>
      <t>Próba wodna szczelności kanałów rurowych o śr.nominal-nej 600 mm</t>
    </r>
  </si>
  <si>
    <r>
      <rPr>
        <sz val="10"/>
        <rFont val="Times New Roman"/>
        <family val="1"/>
        <charset val="238"/>
      </rPr>
      <t>Demontaż rurociągu kamionkowego kielichowego o średnicy nominalnej 500 mm uszczelnionego cementem</t>
    </r>
  </si>
  <si>
    <t>KANALIZACJA DESZCZOWA - ETAP II</t>
  </si>
  <si>
    <t>IV.I</t>
  </si>
  <si>
    <t>IV.II</t>
  </si>
  <si>
    <r>
      <rPr>
        <b/>
        <sz val="10"/>
        <rFont val="Times New Roman"/>
        <family val="1"/>
        <charset val="238"/>
      </rPr>
      <t>Roboty montażowe</t>
    </r>
  </si>
  <si>
    <r>
      <rPr>
        <sz val="10"/>
        <rFont val="Times New Roman"/>
        <family val="1"/>
        <charset val="238"/>
      </rPr>
      <t>Kanały z rur PVC łączonych na wcisk o śr. zewn. 315 mm</t>
    </r>
  </si>
  <si>
    <r>
      <rPr>
        <sz val="10"/>
        <rFont val="Times New Roman"/>
        <family val="1"/>
        <charset val="238"/>
      </rPr>
      <t>Kanały z rur PVC łączonych na wcisk o śr. zewn. 400 mm</t>
    </r>
  </si>
  <si>
    <r>
      <rPr>
        <sz val="10"/>
        <rFont val="Times New Roman"/>
        <family val="1"/>
        <charset val="238"/>
      </rPr>
      <t>Kształtki PVC kanalizacji zewnętrznej jednokielichowe łączone na wcisk o śr. zewn. 400 mm - trójnik</t>
    </r>
  </si>
  <si>
    <r>
      <rPr>
        <sz val="10"/>
        <rFont val="Times New Roman"/>
        <family val="1"/>
        <charset val="238"/>
      </rPr>
      <t>Próba wodna szczelności kanałów rurowych o śr.nominal-nej 300 mm</t>
    </r>
  </si>
  <si>
    <r>
      <rPr>
        <sz val="10"/>
        <rFont val="Times New Roman"/>
        <family val="1"/>
        <charset val="238"/>
      </rPr>
      <t>Próba wodna szczelności kanałów rurowych o śr.nominal-nej 400 mm</t>
    </r>
  </si>
  <si>
    <r>
      <rPr>
        <sz val="10"/>
        <rFont val="Times New Roman"/>
        <family val="1"/>
        <charset val="238"/>
      </rPr>
      <t>Demontaż rurociągu kamionkowego kielichowego o średnicy nominalnej 200 mm uszczelnionego cementem</t>
    </r>
  </si>
  <si>
    <r>
      <rPr>
        <sz val="10"/>
        <rFont val="Times New Roman"/>
        <family val="1"/>
        <charset val="238"/>
      </rPr>
      <t>Demontaż rurociągu kamionkowego kielichowego o średnicy nominalnej 250 mm uszczelnionego cementem</t>
    </r>
  </si>
  <si>
    <r>
      <rPr>
        <sz val="10"/>
        <rFont val="Times New Roman"/>
        <family val="1"/>
        <charset val="238"/>
      </rPr>
      <t>Demontaż rurociągu kamionkowego kielichowego o średnicy nominalnej 300 mm uszczelnionego cementem</t>
    </r>
  </si>
  <si>
    <r>
      <rPr>
        <sz val="10"/>
        <rFont val="Times New Roman"/>
        <family val="1"/>
        <charset val="238"/>
      </rPr>
      <t>Podłączenie istniejącej studzienki ściekowe z gotowych elementów betonowe o śr. 500 mm z osadnikiem i syfonem</t>
    </r>
  </si>
  <si>
    <t>OŚWIETLENIE ULICZNE - ETAP I</t>
  </si>
  <si>
    <t>V.I</t>
  </si>
  <si>
    <t>Oświetlenie - słup L17÷L21</t>
  </si>
  <si>
    <r>
      <rPr>
        <sz val="10"/>
        <rFont val="Times New Roman"/>
        <family val="1"/>
        <charset val="238"/>
      </rPr>
      <t>Kopanie rowów dla kabli w sposób ręczny w gruncie kat. III 9**0.8*0.4 = 2.88</t>
    </r>
  </si>
  <si>
    <r>
      <rPr>
        <sz val="10"/>
        <rFont val="Times New Roman"/>
        <family val="1"/>
        <charset val="238"/>
      </rPr>
      <t>Kopanie rowów dla kabli w sposób ręczny w gruncie kat. III dla przepustów 28*1.0*0.4 = 11.2</t>
    </r>
  </si>
  <si>
    <r>
      <rPr>
        <sz val="10"/>
        <rFont val="Times New Roman"/>
        <family val="1"/>
        <charset val="238"/>
      </rPr>
      <t>Nasypanie warstwy piasku na dnie rowu kablowego o szerokości do 0.4 m Krotność = 2</t>
    </r>
  </si>
  <si>
    <r>
      <rPr>
        <sz val="10"/>
        <rFont val="Times New Roman"/>
        <family val="1"/>
        <charset val="238"/>
      </rPr>
      <t>Ułożenie rur osłonowych z PCW o śr.110 mm Osłona rurowa dzielona sztywna PS fi 110mm-"lub row- naważne"</t>
    </r>
  </si>
  <si>
    <r>
      <rPr>
        <sz val="10"/>
        <rFont val="Times New Roman"/>
        <family val="1"/>
        <charset val="238"/>
      </rPr>
      <t>Układanie kabli o masie do 1.0 kg/m w rowach kablowych ręcznie-YAKY 4x25 mm2-kabel istniejący</t>
    </r>
  </si>
  <si>
    <r>
      <rPr>
        <sz val="10"/>
        <rFont val="Times New Roman"/>
        <family val="1"/>
        <charset val="238"/>
      </rPr>
      <t>Układanie kabli o masie do 1.0 kg/m w słupach -kabel YAKY 4x25 mm2 istniejący</t>
    </r>
  </si>
  <si>
    <r>
      <rPr>
        <sz val="10"/>
        <rFont val="Times New Roman"/>
        <family val="1"/>
        <charset val="238"/>
      </rPr>
      <t>Układanie kabli o masie do 1.0 kg/m w rurach -kabel YAKY 4x25 mm2-kabel istniejący</t>
    </r>
  </si>
  <si>
    <r>
      <rPr>
        <sz val="10"/>
        <rFont val="Times New Roman"/>
        <family val="1"/>
        <charset val="238"/>
      </rPr>
      <t>Zasypywanie rowów dla kabli wykonanych ręcznie w gruncie kat. III 9*0.6*0.4 = 2.16</t>
    </r>
  </si>
  <si>
    <r>
      <rPr>
        <sz val="10"/>
        <rFont val="Times New Roman"/>
        <family val="1"/>
        <charset val="238"/>
      </rPr>
      <t>Zasypywanie rowów dla kabli wykonanych ręcznie w gruncie kat. III 28*1.0*0.4 = 11.2</t>
    </r>
  </si>
  <si>
    <r>
      <rPr>
        <sz val="10"/>
        <rFont val="Times New Roman"/>
        <family val="1"/>
        <charset val="238"/>
      </rPr>
      <t>Demontaż słupów oświetleniowych ist</t>
    </r>
  </si>
  <si>
    <r>
      <rPr>
        <sz val="10"/>
        <rFont val="Times New Roman"/>
        <family val="1"/>
        <charset val="238"/>
      </rPr>
      <t>Montaż i stawianie słupów oświetleniowych -Słup istniejący</t>
    </r>
  </si>
  <si>
    <r>
      <rPr>
        <sz val="10"/>
        <rFont val="Times New Roman"/>
        <family val="1"/>
        <charset val="238"/>
      </rPr>
      <t>Demontaż opraw oświetlenia zewnętrznego na trzpieniu słupa lub wysięgniku</t>
    </r>
  </si>
  <si>
    <r>
      <rPr>
        <sz val="10"/>
        <rFont val="Times New Roman"/>
        <family val="1"/>
        <charset val="238"/>
      </rPr>
      <t>kpl</t>
    </r>
  </si>
  <si>
    <r>
      <rPr>
        <sz val="10"/>
        <rFont val="Times New Roman"/>
        <family val="1"/>
        <charset val="238"/>
      </rPr>
      <t>Montaż opraw oświetlenia zewnętrznego na słupie oprawa uliczna IP66 Magnolia LED 72, 5000 K-STRA-DA "lub rownoważne"</t>
    </r>
  </si>
  <si>
    <r>
      <rPr>
        <sz val="10"/>
        <rFont val="Times New Roman"/>
        <family val="1"/>
        <charset val="238"/>
      </rPr>
      <t>Rury ochronne z PCW o śr.50 mm do słupa 2x0.4m*3= 2.4</t>
    </r>
  </si>
  <si>
    <r>
      <rPr>
        <sz val="10"/>
        <rFont val="Times New Roman"/>
        <family val="1"/>
        <charset val="238"/>
      </rPr>
      <t>Montaż przewodów do opraw oświetleniowych - wciąganie w słupy, rury osłonowe i wysięgniki przy wysokości latarń 8 m Przewód NYM-J/O/YDY-450/750V 5x1,5mm2</t>
    </r>
  </si>
  <si>
    <r>
      <rPr>
        <sz val="10"/>
        <rFont val="Times New Roman"/>
        <family val="1"/>
        <charset val="238"/>
      </rPr>
      <t>kpl.przew.</t>
    </r>
  </si>
  <si>
    <r>
      <rPr>
        <sz val="10"/>
        <rFont val="Times New Roman"/>
        <family val="1"/>
        <charset val="238"/>
      </rPr>
      <t>Podłączenie przewodów kabelkowych o przekroju żyły do 2.5 mm2 pod zaciski lub bolce</t>
    </r>
  </si>
  <si>
    <r>
      <rPr>
        <sz val="10"/>
        <rFont val="Times New Roman"/>
        <family val="1"/>
        <charset val="238"/>
      </rPr>
      <t>szt.żył</t>
    </r>
  </si>
  <si>
    <r>
      <rPr>
        <sz val="10"/>
        <rFont val="Times New Roman"/>
        <family val="1"/>
        <charset val="238"/>
      </rPr>
      <t>Zarobienie na sucho końca kabla 4-żyłowego o przekroju żył 25 mm2 na napięcie do 1 kV o izolacji i powłoce z tworzyw sztucznych</t>
    </r>
  </si>
  <si>
    <r>
      <rPr>
        <sz val="10"/>
        <rFont val="Times New Roman"/>
        <family val="1"/>
        <charset val="238"/>
      </rPr>
      <t>Przewody izolowane jednożyłowe o przekroju 16 mm2 wciągane do słupa Przewód Cu H07V-K/LgY-450/750V 16mm2</t>
    </r>
  </si>
  <si>
    <r>
      <rPr>
        <sz val="10"/>
        <rFont val="Times New Roman"/>
        <family val="1"/>
        <charset val="238"/>
      </rPr>
      <t>Przewody uziemiające i wyrównawcze ułożone luzem w rowie kablowym-płaskownik oc.Fe/Zn 25x4mm</t>
    </r>
  </si>
  <si>
    <r>
      <rPr>
        <sz val="10"/>
        <rFont val="Times New Roman"/>
        <family val="1"/>
        <charset val="238"/>
      </rPr>
      <t>Łączenie przewodów instalacji odgromowej lub przewodów wyrównawczych LgY 16 do słupów</t>
    </r>
  </si>
  <si>
    <r>
      <rPr>
        <sz val="10"/>
        <rFont val="Times New Roman"/>
        <family val="1"/>
        <charset val="238"/>
      </rPr>
      <t>Badanie linii kablowej N.N.- kabel 4-żyłowy</t>
    </r>
  </si>
  <si>
    <r>
      <rPr>
        <sz val="10"/>
        <rFont val="Times New Roman"/>
        <family val="1"/>
        <charset val="238"/>
      </rPr>
      <t>odc.</t>
    </r>
  </si>
  <si>
    <r>
      <rPr>
        <sz val="10"/>
        <rFont val="Times New Roman"/>
        <family val="1"/>
        <charset val="238"/>
      </rPr>
      <t>Badania i pomiary instalacji uziemiającej (pierwszy po-miar)-słup</t>
    </r>
  </si>
  <si>
    <r>
      <rPr>
        <sz val="10"/>
        <rFont val="Times New Roman"/>
        <family val="1"/>
        <charset val="238"/>
      </rPr>
      <t>Badania i pomiary instalacji uziemiającej (każdy następny pomiar)-słup</t>
    </r>
  </si>
  <si>
    <r>
      <rPr>
        <sz val="10"/>
        <rFont val="Times New Roman"/>
        <family val="1"/>
        <charset val="238"/>
      </rPr>
      <t>Badania i pomiary instalacji skuteczności zerowania (pierwszy pomiar)-słup</t>
    </r>
  </si>
  <si>
    <r>
      <rPr>
        <sz val="10"/>
        <rFont val="Times New Roman"/>
        <family val="1"/>
        <charset val="238"/>
      </rPr>
      <t>Badania i pomiary instalacji skuteczności zerowania (każdy następny pomiar)-słup</t>
    </r>
  </si>
  <si>
    <r>
      <rPr>
        <sz val="10"/>
        <rFont val="Times New Roman"/>
        <family val="1"/>
        <charset val="238"/>
      </rPr>
      <t>Sprawdzenie samoczynnego wyłączania zasilania (pierwsza próba)-dla opraw</t>
    </r>
  </si>
  <si>
    <r>
      <rPr>
        <sz val="10"/>
        <rFont val="Times New Roman"/>
        <family val="1"/>
        <charset val="238"/>
      </rPr>
      <t>prób.</t>
    </r>
  </si>
  <si>
    <r>
      <rPr>
        <sz val="10"/>
        <rFont val="Times New Roman"/>
        <family val="1"/>
        <charset val="238"/>
      </rPr>
      <t>Sprawdzenie samoczynnego wyłączania zasilania (następna próba)-dla opraw</t>
    </r>
  </si>
  <si>
    <r>
      <rPr>
        <sz val="10"/>
        <rFont val="Times New Roman"/>
        <family val="1"/>
        <charset val="238"/>
      </rPr>
      <t>Pomiar rezystancji izolacji instalacji elektrycznej (przewodów)- obwód 1-fazowy (pomiar pierwszy) - w słupie</t>
    </r>
  </si>
  <si>
    <r>
      <rPr>
        <sz val="10"/>
        <rFont val="Times New Roman"/>
        <family val="1"/>
        <charset val="238"/>
      </rPr>
      <t>pomiar</t>
    </r>
  </si>
  <si>
    <r>
      <rPr>
        <sz val="10"/>
        <rFont val="Times New Roman"/>
        <family val="1"/>
        <charset val="238"/>
      </rPr>
      <t>Pomiar rezystancji izolacji instalacji elektrycznej (przewodów)- obwód 1-fazowy (każdy następny pomiar) - w słupie</t>
    </r>
  </si>
  <si>
    <r>
      <rPr>
        <sz val="10"/>
        <rFont val="Times New Roman"/>
        <family val="1"/>
        <charset val="238"/>
      </rPr>
      <t>Pomiary natężenia oświetlenia</t>
    </r>
  </si>
  <si>
    <r>
      <rPr>
        <sz val="10"/>
        <rFont val="Times New Roman"/>
        <family val="1"/>
        <charset val="238"/>
      </rPr>
      <t>kpl.pom.</t>
    </r>
  </si>
  <si>
    <r>
      <rPr>
        <sz val="10"/>
        <rFont val="Times New Roman"/>
        <family val="1"/>
        <charset val="238"/>
      </rPr>
      <t>Pomiary luminancji oświetlenia</t>
    </r>
  </si>
  <si>
    <r>
      <rPr>
        <sz val="10"/>
        <rFont val="Times New Roman"/>
        <family val="1"/>
        <charset val="238"/>
      </rPr>
      <t>Opłata za usługę geodezyjną/mapka/ opłata za usługe geodezyjną dla linii oświetl.ulicy'</t>
    </r>
  </si>
  <si>
    <t>OŚWIETLENIE ULICZNE - ETAP II</t>
  </si>
  <si>
    <t>VI.I</t>
  </si>
  <si>
    <t>Doświetlenie przejść dla pieszych (słup L11.1 i L15.1) i oświetlenie placu przed szkołą</t>
  </si>
  <si>
    <r>
      <rPr>
        <sz val="10"/>
        <rFont val="Times New Roman"/>
        <family val="1"/>
        <charset val="238"/>
      </rPr>
      <t>Kopanie rowów dla kabli w sposób ręczny w gruncie kat. III 133*0.8*0.4 = 42.56</t>
    </r>
  </si>
  <si>
    <r>
      <rPr>
        <sz val="10"/>
        <rFont val="Times New Roman"/>
        <family val="1"/>
        <charset val="238"/>
      </rPr>
      <t>Kopanie rowów dla kabli w sposób ręczny w gruncie kat. III dla przepustów 22*1.0*0.4 = 8.8</t>
    </r>
  </si>
  <si>
    <r>
      <rPr>
        <sz val="10"/>
        <rFont val="Times New Roman"/>
        <family val="1"/>
        <charset val="238"/>
      </rPr>
      <t>Ułożenie rur osłonowych z PCW o śr.110 mm "lub równoważne" Osłona rurowa sztywna SRS fi 110mm--"lub rownaważ-ne"</t>
    </r>
  </si>
  <si>
    <r>
      <rPr>
        <sz val="10"/>
        <rFont val="Times New Roman"/>
        <family val="1"/>
        <charset val="238"/>
      </rPr>
      <t>Układanie kabli o masie do 1.0 kg/m w rowach kablowych ręcznie-YAKY 4x25 mm2</t>
    </r>
  </si>
  <si>
    <r>
      <rPr>
        <sz val="10"/>
        <rFont val="Times New Roman"/>
        <family val="1"/>
        <charset val="238"/>
      </rPr>
      <t>Układanie kabli o masie do 1.0 kg/m w słupach -kabel YAKY 4x25 mm2</t>
    </r>
  </si>
  <si>
    <r>
      <rPr>
        <sz val="10"/>
        <rFont val="Times New Roman"/>
        <family val="1"/>
        <charset val="238"/>
      </rPr>
      <t>Układanie kabli o masie do 1.0 kg/m w rurach -kabel YAKY 4x25 mm2</t>
    </r>
  </si>
  <si>
    <r>
      <rPr>
        <sz val="10"/>
        <rFont val="Times New Roman"/>
        <family val="1"/>
        <charset val="238"/>
      </rPr>
      <t>Zasypywanie rowów dla kabli wykonanych ręcznie w gruncie kat. III 133*0.6*0.4 = 31.92</t>
    </r>
  </si>
  <si>
    <r>
      <rPr>
        <sz val="10"/>
        <rFont val="Times New Roman"/>
        <family val="1"/>
        <charset val="238"/>
      </rPr>
      <t>Zasypywanie rowów dla kabli wykonanych ręcznie w gruncie kat. III 22*1.0*0.4 = 8.8</t>
    </r>
  </si>
  <si>
    <r>
      <rPr>
        <sz val="10"/>
        <rFont val="Times New Roman"/>
        <family val="1"/>
        <charset val="238"/>
      </rPr>
      <t>Montaż i stawianie słupów oświetleniowych słup aluminiowy montowane na fundamencie SAL-80 anodowany szampański</t>
    </r>
  </si>
  <si>
    <r>
      <rPr>
        <sz val="10"/>
        <rFont val="Times New Roman"/>
        <family val="1"/>
        <charset val="238"/>
      </rPr>
      <t>Montaż i stawianie słupów oświetleniowych o masie do 100 kg słup aluminiowy montowane na fundamencie SAL-4 anodowany szampański</t>
    </r>
  </si>
  <si>
    <r>
      <rPr>
        <sz val="10"/>
        <rFont val="Times New Roman"/>
        <family val="1"/>
        <charset val="238"/>
      </rPr>
      <t>Rury ochronne z PCW o śr.50 mm do słupa 2x0.4m*8= 6.4</t>
    </r>
  </si>
  <si>
    <r>
      <rPr>
        <sz val="10"/>
        <rFont val="Times New Roman"/>
        <family val="1"/>
        <charset val="238"/>
      </rPr>
      <t>Montaż opraw oświetlenia zewnętrznego na słupie oprawa uliczna MIRA LED 36,5 000 k -"lub rownaważne"</t>
    </r>
  </si>
  <si>
    <r>
      <rPr>
        <sz val="10"/>
        <rFont val="Times New Roman"/>
        <family val="1"/>
        <charset val="238"/>
      </rPr>
      <t>Montaż przewodów do opraw oświetleniowych - wciąganie w słupy i rury osłonowe przy wysokości latarń do 4 m bez wysięgnika Przewód NYM-J/O/YDY-450/750V 3x1,5mm2</t>
    </r>
  </si>
  <si>
    <r>
      <rPr>
        <sz val="10"/>
        <rFont val="Times New Roman"/>
        <family val="1"/>
        <charset val="238"/>
      </rPr>
      <t>Opłata za usługę geodezyjną/mapka/ opłata za usługe geodezyjna dla linii oświetl.ulicy'</t>
    </r>
  </si>
  <si>
    <t>VI.II</t>
  </si>
  <si>
    <t>Oświetlenie - słup L1÷L16</t>
  </si>
  <si>
    <r>
      <rPr>
        <sz val="10"/>
        <rFont val="Times New Roman"/>
        <family val="1"/>
        <charset val="238"/>
      </rPr>
      <t>Kopanie rowów dla kabli w sposób ręczny w gruncie kat. III 18**0.8*0.4 = 5.76</t>
    </r>
  </si>
  <si>
    <r>
      <rPr>
        <sz val="10"/>
        <rFont val="Times New Roman"/>
        <family val="1"/>
        <charset val="238"/>
      </rPr>
      <t>Kopanie rowów dla kabli w sposób ręczny w gruncie kat. III dla przepustów 101*1.0*0.4 = 40.4</t>
    </r>
  </si>
  <si>
    <r>
      <rPr>
        <sz val="10"/>
        <rFont val="Times New Roman"/>
        <family val="1"/>
        <charset val="238"/>
      </rPr>
      <t>Zasypywanie rowów dla kabli wykonanych ręcznie w gruncie kat. III 18*0.6*0.4 = 4.32</t>
    </r>
  </si>
  <si>
    <r>
      <rPr>
        <sz val="10"/>
        <rFont val="Times New Roman"/>
        <family val="1"/>
        <charset val="238"/>
      </rPr>
      <t>Zasypywanie rowów dla kabli wykonanych ręcznie w gruncie kat. III 101*1.0*0.4 = 40.4</t>
    </r>
  </si>
  <si>
    <r>
      <rPr>
        <sz val="10"/>
        <rFont val="Times New Roman"/>
        <family val="1"/>
        <charset val="238"/>
      </rPr>
      <t>Rury ochronne z PCW o śr.50 mm do słupa 2x0.4m*6= 5.6</t>
    </r>
  </si>
  <si>
    <r>
      <rPr>
        <sz val="10"/>
        <rFont val="Times New Roman"/>
        <family val="1"/>
        <charset val="238"/>
      </rPr>
      <t>Łączenie przewodów instalacji odgromowej lub przewodów wyrównawczych z bednarki o przekroju do 120 mm2 w wykopie</t>
    </r>
  </si>
  <si>
    <r>
      <rPr>
        <sz val="10"/>
        <rFont val="Times New Roman"/>
        <family val="1"/>
        <charset val="238"/>
      </rPr>
      <t>Opłata za usługę geodezyjną/mapka/ opłata za usługe geodezyjna dla linii oświetl.ulicy</t>
    </r>
  </si>
  <si>
    <t>USUNIĘCIE KOLIZJI EL. - ETAP II (ETAP I nie dotyczy)</t>
  </si>
  <si>
    <t>VII.I</t>
  </si>
  <si>
    <t>Przepusty kablowe dla dla kabli SN I NN</t>
  </si>
  <si>
    <t>Kopanie rowów dla kabli w sposób ręczny w gruncie kat. III - dla przepustów</t>
  </si>
  <si>
    <t>Ułożenie rur osłonowych z PCW o śr. 160 mm. Osłona rurowa dzielona sztywna PS, fi 160 mm "lub równoważne"</t>
  </si>
  <si>
    <t>Ułożenie rur osłonowych z PCW o śr. 110 mm. Osłona rurowa dzielona sztywna PS, fi 160 mm "lub równoważne"</t>
  </si>
  <si>
    <t>Zasypywanie rowów dla kabli wykonan ych ręcznie w gruncie kat. III</t>
  </si>
  <si>
    <t>Nasypywanie warstwy piasku na dnie rowu kablowego o szerokości do 0,6 m</t>
  </si>
  <si>
    <t>Opłata za usługę geodezyjną</t>
  </si>
  <si>
    <t>kpl</t>
  </si>
  <si>
    <t>SIEĆ WODOCIĄGOWA I PRZYŁĄCZA</t>
  </si>
  <si>
    <t>VIII.I</t>
  </si>
  <si>
    <t>Sieć wodociągowa</t>
  </si>
  <si>
    <t>Pomiary przy wykopach dla rurociągów w terenie równinnym i nizinnym - obsługa gedodezyjna</t>
  </si>
  <si>
    <t>kmp</t>
  </si>
  <si>
    <t>Zajęcie pasa drogowego.</t>
  </si>
  <si>
    <t>Rozebranie chodników,wysepek przystankowych i przejść dla pieszych z płyt betonowych 50x50x7 cm na podsypce piaskowej</t>
  </si>
  <si>
    <t>Podłączenie instalacji do sieci wodociągowych - trójniki wbudowane do istniejących rurociągów o śr. 180 mm</t>
  </si>
  <si>
    <t>kpl.</t>
  </si>
  <si>
    <t>Wykopy oraz przekopy wykonywane koparkami przedsiębiernymi 0.40 m3 na odkład w gruncie kat.I-II  200 mm W1-W3-3,50;W5-W10-110,3;W11-W14-44,20;W20-WII-1,60 110 mm W12-W13-0,50;W16-WI-0,75;W9-HP1-2,30</t>
  </si>
  <si>
    <t>Wykopy liniowe pod fundamenty, rurociągi, kolektory w gruntach suchych kat.I-II z wydobyciem urobku łopatą lub wyciągiem ręcznym głębokość do 1.5 m -szerokość 0.8-1.5 m</t>
  </si>
  <si>
    <t>Pełne umocnienie pionowych ścian wykopów liniowych o głębokości do 3.0 m palami szalunkowymi (wypraskami) w gruntach suchych kat.I-II wraz z rozbiórką (szer.do 1m)</t>
  </si>
  <si>
    <t>Podłączenie instalacji do sieci wodociągowych - trójniki wbudowane do istniejących rurociągów o śr. 125 mm</t>
  </si>
  <si>
    <t>Sieci wodociągowe - rury żeliwne ciśnieniowe kielichowe uszczelniane folią aluminiową o śr. nominalnej 100 mm</t>
  </si>
  <si>
    <t>Sieci wodociągowe - rury żeliwne ciśnieniowe kielichowe uszczelniane folią aluminiową o śr. nominalnej 150 mm</t>
  </si>
  <si>
    <t>Zasuwy żeliwne klinowe owalne kielichowe z obudową uszczelniane folią aluminiową o śr.100 mm</t>
  </si>
  <si>
    <t>Igłofiltry o śr. do 50 mm wpłukiwane w grunt z obsypką na gł. do 4 m .Wcinka  mm -2* 2*24= 48 godz. .</t>
  </si>
  <si>
    <t>Pompowanie wód gruntowych.1. Komory startowe 3 *24=72 godz. .2. Zasuwa 200 + wcinka  mm -  2*24= 48 godz. .</t>
  </si>
  <si>
    <t>godz</t>
  </si>
  <si>
    <t>Oznakowanie trasy wodociągu ułożonego w ziemi taśmą z tworzywa sztucznego</t>
  </si>
  <si>
    <t>Hydranty pożarowe nadziemne o śr. 100 mm</t>
  </si>
  <si>
    <t>Wykonanie bloków oporowych.</t>
  </si>
  <si>
    <t>Zasypywanie wykopów spycharkami z przemieszczeniem gruntu na odl. do 10 m w gruncie kat. I-III</t>
  </si>
  <si>
    <t>Obsypka hydrantów mieszanką piaskowo-żwirową o wymiarach w planie 1,0x1,0 m i grub. 0,80 m</t>
  </si>
  <si>
    <t>Jednokrotne płukanie sieci wodociągowej o śr. nominalnej 200 mm</t>
  </si>
  <si>
    <t>odc.200m</t>
  </si>
  <si>
    <t>Dezynfekcja rurociągów sieci wodociągowych o śr.nominalnej 200-250 mm</t>
  </si>
  <si>
    <t>Próba wodna szczelności sieci wodociągowych z rur typu HOBAS, PCW, PVC, PE, PEHD o śr.nominalnej 200-225 mm</t>
  </si>
  <si>
    <t>200m -1 prób.</t>
  </si>
  <si>
    <t>Oznakowanie zasuw  na słupku stalowym.</t>
  </si>
  <si>
    <t>Oznakowanie hydrantów  na słupku stalowym.</t>
  </si>
  <si>
    <t>Zagęszczenie nasypów ubijakami mechanicznymi; grunty sypkie kat. I-III</t>
  </si>
  <si>
    <t>Mechaniczne plantowanie terenu spycharkami gąsienicowymi o mocy 55 kW (75 KM) w gruncie kat. I-II</t>
  </si>
  <si>
    <t>Wywóz ziemi samochodami samowyładowczymi na odległość do 1 km grunt.kat. I-II</t>
  </si>
  <si>
    <t>Wywóz ziemi samochodami samowyładowczymi - za każdy nast. 1 km</t>
  </si>
  <si>
    <t>VIII.II</t>
  </si>
  <si>
    <t>Przyłącza wodociągowe do budynków - w ul. Koścuszki w Świnoujściu .</t>
  </si>
  <si>
    <t>Wykopy oraz przekopy wykonywane koparkami przedsiębiernymi 0.40 m3 na odkład w gruncie kat.I-II</t>
  </si>
  <si>
    <t>Przyłącza  wodociągowe - montaż rurociągów z rur polietylenowych (PE, PEHD) o śr.zewnętrznej 32 mm</t>
  </si>
  <si>
    <t>Przyłącza wodociągowe - montaż rurociągów z rur polietylenowych (PE, PEHD) o śr.zewnętrznej 40 mm</t>
  </si>
  <si>
    <t>Trójnik siodłowy z nawiertką 125*32 mm.</t>
  </si>
  <si>
    <t>Zasuwy typu"E" kielichowo-kołnierzowe z obudową o śr.25 mm montowane na rurociągach PVC i PE - z nasuwką</t>
  </si>
  <si>
    <t>Zasuwy typu"E" kielichowo-kołnierzowe z obudową o śr.32 mm montowane na rurociągach PVC i PE - z nasuwką</t>
  </si>
  <si>
    <t>Studzienki wodomierzowe PE z ukłedem pomiarowym wodomierz 20mm i zawór antyskażeniowy , zawory odcinające..</t>
  </si>
  <si>
    <t>szt</t>
  </si>
  <si>
    <t>Jednokrotne płukanie sieci wodociągowej o śr. nominalnej do 150 mm</t>
  </si>
  <si>
    <t>Próba wodna szczelności sieci wodociągowych z rur typu HOBAS, PCW, PVC, PE, PEHD o śr.nominalnej 90-110 mm</t>
  </si>
  <si>
    <t>Dezynfekcja rurociągów sieci wodociągowych o śr.nominalnej do 150 mm</t>
  </si>
  <si>
    <t>IX</t>
  </si>
  <si>
    <t>KANALIZACJA SANITARNA</t>
  </si>
  <si>
    <t>IX.I</t>
  </si>
  <si>
    <t>Tymczasowa organizacja ruchu wraz z wykonaniem projektu</t>
  </si>
  <si>
    <t>IX.II</t>
  </si>
  <si>
    <t>Przebudowa sieci kanalizacji sanitarnej</t>
  </si>
  <si>
    <t>Wykopy liniowe pod fundamenty, rurociągi, kolektory w gruntach suchych kat.I-II z wydobyciem urobku łopatą lub wyciągiem ręcznym głębokość do 3 m -szerokość 0.8-1.5 m</t>
  </si>
  <si>
    <t>Igłofiltry o śr. do 50 mm wpłukiwane w grunt bezpośrednio bez obsypki na gł. do 4 m</t>
  </si>
  <si>
    <t>Pompowanie wód gruntowych  (przyjeto czas 30  dni) .</t>
  </si>
  <si>
    <t>dni</t>
  </si>
  <si>
    <t>Włączenie do istniejącejących studni  kanalizacji sanitarnej</t>
  </si>
  <si>
    <t>Kształtki kamionkowe trójniki do rur typu  o śr. nominalnej 200 mm</t>
  </si>
  <si>
    <t>Kanały z rur kamionkowych kanalizacyjnych  o śr. nominalnej 200 mm łączone na kielich z uszczelką</t>
  </si>
  <si>
    <t>Kanały z rur kamionkowych kanalizacyjnych typu  o śr. nominalnej 600 mm łączone na kielich z uszczelką</t>
  </si>
  <si>
    <t>Podłoża pod studzienki z recyklatu betonowego o grubości 20 cm</t>
  </si>
  <si>
    <t>Studnie rewizyjne z kręgów betonowych o śr. 1200 mm w gotowym wykopie o głębok. 1,5 m - KS 1;KS4.</t>
  </si>
  <si>
    <t>stud.</t>
  </si>
  <si>
    <t>Studnie rewizyjne z kręgów betonowych o śr. 1200 mm w gotowym wykopie za każde 0.5 m różnicy głęb-KS 1;KS4.</t>
  </si>
  <si>
    <t>[0.5 m] stud.</t>
  </si>
  <si>
    <t>Studnie rewizyjne z kręgów betonowych o śr. 1200 mm w gotowym wykopie o głębok. 3 m - KS5;KS6;KS7;KS10;KS12;KS13:KS14;KS15.</t>
  </si>
  <si>
    <t>Studnie rewizyjne z kręgów betonowych o śr. 1200 mm w gotowym wykopie o głębok. 2 m - KS2;KS3;KS8;KS9;KS11.</t>
  </si>
  <si>
    <t>Studnie rewizyjne z kręgów betonowych o śr. 1200 mm w gotowym wykopie za każde 0.5 m różnicy głęb-KS2;KS3;KS8;KS9;KS11.</t>
  </si>
  <si>
    <t>Układanie rur ochronnych z PCW o średnicy do 315 mm w wykopie</t>
  </si>
  <si>
    <t>Układanie rur ochronnych z PCW o średnicy do 800 mm w wykopie</t>
  </si>
  <si>
    <t>Próba wodna szczelności kanałów rurowych o śr.nominalnej 200 mm</t>
  </si>
  <si>
    <t>odc. -1 prób.</t>
  </si>
  <si>
    <t>Próba wodna szczelności kanałów rurowych o śr.nominalnej 600 mm</t>
  </si>
  <si>
    <t>Powykonawcza inspekcja telewizyjna CCTV kanałów grawitacyjnych.</t>
  </si>
  <si>
    <t>Zasypywanie wykopów liniowych o ścianach pionowych głębokości do 3 m kat.gr.I-II -szerokość 0.8-1.5 m</t>
  </si>
  <si>
    <t>IX.III</t>
  </si>
  <si>
    <t>Prace przygotowawcze - przebudowa przyłączy kanalizacji sanitarnej.</t>
  </si>
  <si>
    <t>IX.IV</t>
  </si>
  <si>
    <t>Przebudowa przyłączy kanalizacji sanitarnej.</t>
  </si>
  <si>
    <t>Ręczne rozebranie nawierzchni z kostki kamiennej nieregularnej o wys. 8 cm na podsypce piaskowej</t>
  </si>
  <si>
    <t>Wykopy oraz przekopy wykonywane koparkami przedsiębiernymi 0.40 m3 na odkład w gruncie kat.I-II o szerokości  1,0 m</t>
  </si>
  <si>
    <t>Kanały z rur PVC łączonych na wcisk o śr. zewn. 110 mm</t>
  </si>
  <si>
    <t>Kanały z rur PVC łączonych na wcisk o śr. zewn. 160 mm</t>
  </si>
  <si>
    <t>Kanały z rur PVC łączonych na wcisk o śr. zewn. 200 mm</t>
  </si>
  <si>
    <t>Igłofiltry o śr. do 50 mm wpłukiwane w grunt bezpośrednio bez obsypki na gł. do 8 m</t>
  </si>
  <si>
    <t>Pompowanie wód gruntowych  (przyjeto czas 10  dni) .</t>
  </si>
  <si>
    <t>Układanie rur ochronnych z PCW o średnicy do160 mm w wykopie</t>
  </si>
  <si>
    <t>Układanie rur ochronnych z PCW o średnicy do 225 mm w wykopie</t>
  </si>
  <si>
    <t>X</t>
  </si>
  <si>
    <t>X.I</t>
  </si>
  <si>
    <t xml:space="preserve">Prace przygotowawcze </t>
  </si>
  <si>
    <t>X.II</t>
  </si>
  <si>
    <t>Rozebranie nawierzchni i chodników.</t>
  </si>
  <si>
    <t>Ręczne rozebranie nawierzchni z kostki kamiennej nieregularnej o wys. 8 cm na podsypce cem.piaskowej</t>
  </si>
  <si>
    <t>X.III</t>
  </si>
  <si>
    <t>Przebudowa kolektora sanitarnego</t>
  </si>
  <si>
    <t>Podłoża pod studnie rewizyjne z kręgów betonowych o śr. 1200 mm w gotowym wykopie z recyklatu betonowego o grubości 20 cm</t>
  </si>
  <si>
    <t>Studnie rewizyjne z kręgów betonowych o śr. 1200 mm w gotowym wykopie o głębok. 3 m - S43,S44,S45 .</t>
  </si>
  <si>
    <t>Jednokrotne płukanie sieci wodociągowej o śr. nominalnej 600 mm</t>
  </si>
  <si>
    <t>X.IV</t>
  </si>
  <si>
    <t>Odtworzenia nawierzchni i chodników.</t>
  </si>
  <si>
    <t>Nawierzchnia z kostki kamiennej nieregularnej o wys. 8 cm na podsypce cementowo-piaskowej</t>
  </si>
  <si>
    <t>razem netto Kościuszki</t>
  </si>
  <si>
    <t>razem brutto Kościuszki</t>
  </si>
  <si>
    <t>razem netto Mostowa</t>
  </si>
  <si>
    <t>razem brutto Mostowa</t>
  </si>
  <si>
    <t>Roboty w zakresie nawierzchni ulic i dróg dla pieszych</t>
  </si>
  <si>
    <t>Karczowaniem pni o średnicy 16-25cm</t>
  </si>
  <si>
    <t>Karczowaniem pni o średnicy 36-45cm</t>
  </si>
  <si>
    <t>Karczowaniem pni o średnicy 46-55cm</t>
  </si>
  <si>
    <t>Mechaniczne karczowanie krzaków i podszycia gęstych powyżej 60% powierzchni</t>
  </si>
  <si>
    <t>Wywożenie karpiny na odległość 7 km</t>
  </si>
  <si>
    <t>mp</t>
  </si>
  <si>
    <t xml:space="preserve">Roboty rozbiórkowe                       </t>
  </si>
  <si>
    <t>Roboty remontowe - cięcie piłą nawierzchni bitumicznych  na gł. 6-10cm</t>
  </si>
  <si>
    <t>Rozebranie mechaniczne nawierzchni z mieszanek mineralno-bitumicznych o grubości 8 cm</t>
  </si>
  <si>
    <t>Rozebranie mechaniczne podbudowy z kruszywa kamiennego o grubości 20cm</t>
  </si>
  <si>
    <t>Rozebranie krawężników betonowych o wymiarach 15x30cm, na podsypce cementowo-piaskowej</t>
  </si>
  <si>
    <t>Rozebranie ław z betonu pod krawężniki</t>
  </si>
  <si>
    <t>Rozebranie nawierzchni z płyt drogowych betonowych o grubości 15cm z wypełnieniem spoin zaprawą cementową</t>
  </si>
  <si>
    <t>Rozebranie nawierzchni z betonowej kostkibrukowej na podsypce cementowo-piaskowej</t>
  </si>
  <si>
    <t>Rozebranie chodników, wysepek przystankowych i przejść dla pieszych z płyt betonowych o wymiarach 50x50x7cm na podsypce cementowo-piaskowej</t>
  </si>
  <si>
    <t>Wywiezienie gruzu z terenu rozbiórki ładowanego koparko-ładowarką na samochody samowyładowcze przy obsłudze 3 samochodów na zmianę roboczą i mechaniczne wyładowanie</t>
  </si>
  <si>
    <t>Transport gruzu z terenu rozbiórki samochodem ciężarowym na odległość 10 km mechanicznie ładowanego i wyładowanego z uwzględnieniem kosztów utylizacji</t>
  </si>
  <si>
    <t>Rozebranie nawierzchni z betonowej kostki brukowej - roboty tak prowadzić, aby aby odzyskać kostkę do ponownego ułożenia / przełożenie istniejącego chodnika od ul. Czeskiej oraz Sosnowej</t>
  </si>
  <si>
    <t>Rozebranie słupków do znaków - wraz z kosztami utylizacji</t>
  </si>
  <si>
    <t>Zdjęcie znaków zakazu, nakazu, ostrzegawczych i informacyjnych - wraz z kosztami utylizacji</t>
  </si>
  <si>
    <t>Roboty ziemne w gruncie kategorii III wykonywane koparkami podsiębiernymi o pojemności łyżki 0,60m3 z transportem urobku samochodami samowyładowczymi do 5t na odległość do 10,0km wraz z kosztami utylizacji</t>
  </si>
  <si>
    <t>Formowanie i zagęszczanie nasypów z gruntu kategorii III-IV o wysokości do 3m. [UWAGA : Użyć nowego materiału niewysadzinowego]</t>
  </si>
  <si>
    <t>Zagęszczenie nasypów z gruntu sypkiego kategorii I-III walcami samojezdnymi wibracyjnymi</t>
  </si>
  <si>
    <t>Rowki w gruncie kategorii III-IV o wymiarach 30x30cm pod krawężniki i ławy krawężnikowe</t>
  </si>
  <si>
    <t>Ława betonowa z oporem pod krawężniki</t>
  </si>
  <si>
    <t>Ława pod krawężniki - dodatek za wykonanie ławy  betonowej na łukach o promieniu do 40m</t>
  </si>
  <si>
    <t>Krawężniki betonowe o wymiarach 15x30cm wystające na podsypce cementowo-piaskowej</t>
  </si>
  <si>
    <t>Krawężniki betonowe - dodatek za ustawienie krawężników na łukach o promieniu do 10m</t>
  </si>
  <si>
    <t>Krawężniki betonowe - dodatek za ustawienie krawężników na łukach o promieniu do 40m</t>
  </si>
  <si>
    <t>Obrzeża betonowe o wymiarach 30x8cm na podsypce cementowo-piaskowej, z wypełnieniem spoin zaprawą cementową</t>
  </si>
  <si>
    <t>Krawężniki betonowe o wymiarach 15x22 cm wystające na podsypce cementowo-piaskowej</t>
  </si>
  <si>
    <t>Konstrukcja nawierzchni jezdni</t>
  </si>
  <si>
    <t>Profilowanie i zagęszczanie mechaniczne podłoża pod warstwy konstrukcyjne nawierzchni w gruncie kategorii I-IV</t>
  </si>
  <si>
    <t>Podbudowy betonowe bez dylatacji o grubości warstwy po zagęszczeniu 15cm</t>
  </si>
  <si>
    <t>Warstwa górna podbudowy z kruszywa łamanego - mieszanka 0/31,5 - o grubości po zagęszczeniu 25cm</t>
  </si>
  <si>
    <t>Nawierzchnie z kostki betonowej szarej o grubości  80 mm typu BEHATON na podsypce cementowo-piaskowej grubości 50 mm z wypełnieniem spoin zaprawą cementową</t>
  </si>
  <si>
    <t>Konstrukcja nawierchni wjazdów</t>
  </si>
  <si>
    <t>Warstwa górna podbudowy z kruszywa łamanego o grubości po zagęszczeniu 25cm</t>
  </si>
  <si>
    <t>Nawierzchnie z kostki betonowej czerwonejj o grubości  80 mm typu CEGIEŁKA na podsypce cementowo-piaskowej grubości 50 mm z wypełnieniem spoin zaprawą cementową</t>
  </si>
  <si>
    <t>Konstrukcja nawierchni chodników</t>
  </si>
  <si>
    <t>Nawierzchnie z kostki betonowej SZAREJ o grubości  60 mm typu CEGIEŁKA na podsypce cementowo-piaskowej grubości 50 mm z wypełnieniem spoin zaprawą cementową</t>
  </si>
  <si>
    <t>Nawierzchnie z kostki betonowej SZAREJ z rozbiórki o grubości  60 mm na podsypce cementowo-piaskowej grubości 50 mm z wypełnieniem spoin zaprawą cementową</t>
  </si>
  <si>
    <t>Konstrukcja nawierchni stanowisk postojowych</t>
  </si>
  <si>
    <t>Nawierzchnie z kostki betonowej GRAFITOWEJ o grubości  80 mm typu BEHATON na podsypce cementowo-piaskowej grubości 50 mm z wypełnieniem spoin zaprawą cementową</t>
  </si>
  <si>
    <t>Konstrukcja nawierchni wyspy ronda</t>
  </si>
  <si>
    <t>Mechaniczne profilowanie i zagęszczenie podłoża pod warstwy konstrukcyjne nawierzchni  w gruncie kat. I-IV</t>
  </si>
  <si>
    <t>Podbudowa betonowa bez dylatacji - grubość warstwy po zagęszczeniu 15 cm  ANALOGIA: [Warstwa wzmacniająca podłoże gr. 15 cm wykonana z gruntu stabilizowanego  cementem Rm=5MPa]</t>
  </si>
  <si>
    <t>Podbudowa z kruszywa łamanego - mieszanka 0/31,5 - warstwa o grubości po zagęszczeniu  25 cm</t>
  </si>
  <si>
    <t>Nawierzchnie z kostki betonowej GRAFITOWEJ grubości 80 mm typu BEHATON na  podsypce cementowo-piaskowej grubości 50 mm z wypełnieniem spoin zaprawą cementową  m2  poz.50</t>
  </si>
  <si>
    <t>Oznakowanie pionowe</t>
  </si>
  <si>
    <t>Słupki do znaków drogowych z rur stalowych o śr. 70 mm</t>
  </si>
  <si>
    <t>Przymocowanie tablic znaków drogowych zakazu, nakazu, ostrzegawczych, informacyjnych  o powierzchni do 0.3 m2  szt.  2&lt;D-41&gt; szt.  2&lt;D-40&gt; szt</t>
  </si>
  <si>
    <t>XI</t>
  </si>
  <si>
    <t>Zieleń projektowana</t>
  </si>
  <si>
    <t>Humusowanie skarp z obsianiem przy grubości warstwy humusu 20 cm</t>
  </si>
  <si>
    <t>Sadzenie drzew i krzewów liściastych form naturalnych na terenie płaskim w gruncie  kat. I-II z całkowitą zaprawą dołów; średnica/głębokość : 0.5 m</t>
  </si>
  <si>
    <t>Zabudowanie skarp wykopów - palisada z pali śr. 8-12 cm dł. 1.5 m wbitych na gł. 1.0 m  w gruncie kat. I-II  ANALOGIA: [Paliki drewniane średnicy 8cm długości 100 cm, uwzględnić również:  Taśmy mocujące dł. 80 cm - 18 szt.  Bariera korzeniowa - 140mb]</t>
  </si>
  <si>
    <t>XII</t>
  </si>
  <si>
    <t>Roboy towarzyszące</t>
  </si>
  <si>
    <t>Inwentaryzacja powykonawcza geodezyjna</t>
  </si>
  <si>
    <t>Regulacja pionowa studzienek dla zaworów wodociągowych i gazowych</t>
  </si>
  <si>
    <t>Regulacja pionowa studzienek dla włazów kanałowych</t>
  </si>
  <si>
    <t>Kanalizacja deszczowa</t>
  </si>
  <si>
    <t>Roboty ziemne w gruncie kategorii III wykonywane koparkami przedsiębiernymi o pojemności łyżki 0,60m3 z transportem urobku samochodami samowyładowczymi do 5t na odległość do 1km</t>
  </si>
  <si>
    <t>Roboty ziemne w gruncie kategorii III z transportem urobku samochodami samowyładowczymi na odległość do 1km</t>
  </si>
  <si>
    <t>Nakłady uzupełniające do tablic za każdy dalszy rozpoczęty 1km odległości transportu ponad 1km samochodami samowyładowczymi gruntu kategorii I-IV po drogach o nawierzchni utwardzonej</t>
  </si>
  <si>
    <t>Opłata wysypiskowa</t>
  </si>
  <si>
    <t>Podłoża pod kanały i obiekty z materiałów sypkich o grubości 20cm</t>
  </si>
  <si>
    <t>Podłoża pod kanały i obiekty z materiałów sypkich o grubości 30cm</t>
  </si>
  <si>
    <t>Oznakowanie trasy ryrociągu ułożonego w ziemi taśmą z tworzywa sztucznego - taśma lokalizacyjna koloru czarnego</t>
  </si>
  <si>
    <t>Transport piasku samochodem samowyładowczym na odległość 10km</t>
  </si>
  <si>
    <t>Zasypanie wykopów spycharkami gąsienicowymi 55kW (75KM) z przemieszczeniem gruntu kategorii I-III na odległość do 10m</t>
  </si>
  <si>
    <t>Zagęszczenie zagęszczarkami nasypów z gruntu sypkiego kategorii III - wskaźnik zagęszczenia gruntu Js-=0,98</t>
  </si>
  <si>
    <t>Montaż konstrukcji podwieszeń kabli energetycznych i telekomunikacyjnych typu lekkiego o rozpiętości 4,0m</t>
  </si>
  <si>
    <t>Demontaż konstrukcji podwieszeń kabli energetycznych i telekomunikacyjnych typu lekkiego o rozpiętości 4,0m</t>
  </si>
  <si>
    <t>Montaż konstrukcji podwieszeń rurociągów i kanałów o rozpiętości 4,0m</t>
  </si>
  <si>
    <t>Demontaż konstrukcji podwieszeń rurociągów i kanałów o rozpiętości 4,0m</t>
  </si>
  <si>
    <t>Kanały z rur PVC o średnicy zewnętrznej 315mm</t>
  </si>
  <si>
    <t>Kanały z rur PVC o średnicy zewnętrznej 200mm</t>
  </si>
  <si>
    <t>Próba wodna szczelności kanałów rurowych o średnicy nominalnej 300mm (odcinek=próba)</t>
  </si>
  <si>
    <t>odc. - 1 prób</t>
  </si>
  <si>
    <t>Studnie rewizyjne z kręgów betonowych w gotowym wykopie o średnicy 1000mm i głębokości  3m</t>
  </si>
  <si>
    <t>Studnie rewizyjne z kręgów betonowych w gotowym wykopie o średnicy 1000mm - za każde 0,5m różnicy głębokości</t>
  </si>
  <si>
    <t>[0,5 m] stud.</t>
  </si>
  <si>
    <t>Studzienki ściekowe uliczne betonowe o średnicy 500mm z osadnikiem bez syfonu</t>
  </si>
  <si>
    <t>Przebicie otworów w istniejących studniach dla wprowadzenia nowych rurociągów</t>
  </si>
  <si>
    <t>Zabetonowanie otworów w istniejących studniach</t>
  </si>
  <si>
    <t>Izolacja o grubości 50 mm otulinami styropianowymi rurociągów o śr. zew 219</t>
  </si>
  <si>
    <t>Wykonanie otuliny betonowej kanałów - beton zwykły B25 (C20/C25)</t>
  </si>
  <si>
    <t>Inwentaryzacja geodezyjna powykonawcza - szkice i mapa</t>
  </si>
  <si>
    <t>Koszty odbioru kanałów w stanie odkrytym i odbiory końcowe</t>
  </si>
  <si>
    <t>Zabezpieczenie terenu budowy</t>
  </si>
  <si>
    <t>Badania zagęszczenia gruntu</t>
  </si>
  <si>
    <t>Oświetlenie</t>
  </si>
  <si>
    <t>Mechaniczne kopanie rowów dla kabli w gruncie kategorii III-IV</t>
  </si>
  <si>
    <t>Nasypanie warstwy piasku na dnie rowu kablowego o szerokości do 0,4m</t>
  </si>
  <si>
    <t>Mechaniczne zasypywanie rowów dla kabli w gruncie kategorii III-IV</t>
  </si>
  <si>
    <t>Zagęszczanie zagęszczarkami nasypów w gruncie sypkim kategorii I-II</t>
  </si>
  <si>
    <t>Wywiezienie ziemi samochodami samowyładowczymi na odległość do 1km, grunt kategorii III</t>
  </si>
  <si>
    <t>Układanie kabli</t>
  </si>
  <si>
    <t>Układanie ręczne w rowach kablowych kabli wielożyłowych o masie do 2,0kg/m, z przykryciem folią kalandrowaną z PCW uplastycznionego o grubości powyżej 0,4-0,6mm - YAKY 4x25 mm2</t>
  </si>
  <si>
    <t>Układanie w rurach, pustakach lub w kanałach zamkniętych kabli wielożyłowych o masie do 1kg/m</t>
  </si>
  <si>
    <t>Dostawa materiałów - kabel YAKY 4x25 mm2</t>
  </si>
  <si>
    <t>IIII</t>
  </si>
  <si>
    <t>Uziemienia</t>
  </si>
  <si>
    <t>Montaż uziomów poziomych w wykopie o głębokości do 0,60m w gruncie kategorii III</t>
  </si>
  <si>
    <t>Montaż uziomów o długości 4,5m ze stali profilowanej miedziowanej metodą udarową w gruncie kategorii III</t>
  </si>
  <si>
    <t>uziom</t>
  </si>
  <si>
    <t>Pomiary</t>
  </si>
  <si>
    <t>Badanie linii kablowej 4 żyłowej niskiego napięcia</t>
  </si>
  <si>
    <t>odc</t>
  </si>
  <si>
    <t>Sprawdzenie i pomiar obwodu elektrycznego 3-fazowego niskiego napięcia</t>
  </si>
  <si>
    <t>pomiar</t>
  </si>
  <si>
    <t>Badania i pomiary instalacji uziemienia ochronnego lub roboczego - każdy następny pomiar</t>
  </si>
  <si>
    <t>Lampy oświetleniowe</t>
  </si>
  <si>
    <t>Montaż i stawianie słupów oświetleniowych stalowych o masie do 300kg</t>
  </si>
  <si>
    <t>Montaż przewodów do opraw oświetleniowych wciąganych w słupy, rury osłonowe i wysięgniki przy wysokości latarni do 7m</t>
  </si>
  <si>
    <t>kpl. prze</t>
  </si>
  <si>
    <t>Montaż opraw oświetlenia ulicznego zewnętrznego na wysięgniku</t>
  </si>
  <si>
    <t>Montaż przewodów uziemiających i wyrównawczych z LINKI lGy 16mm2 w słupach oświetleniowych</t>
  </si>
  <si>
    <t>Montaż końcówek kablowych przez zaciskanie - izolacyjne złącze bezpiecznikowe IZK-4-01+ Izolacyjnezłącze fazowe IZK-4-02</t>
  </si>
  <si>
    <t>Badania i próby montażowe</t>
  </si>
  <si>
    <t>Badanie skuteczności zerowania - za pierwsze badanie</t>
  </si>
  <si>
    <t>Badanie skuteczności zerowania - dodatek za każde następne badanie</t>
  </si>
  <si>
    <t>Pomiar rezystancji izolacji instalacji elektrycznych obwodów 1-fazowych - pomiar pierwszy</t>
  </si>
  <si>
    <t>Pomiar rezystancji izolacji instalacji elektrycznych obwodów 1-fazowych - dodatek za każdy następny pomiar</t>
  </si>
  <si>
    <t>Sprawdzenie samoczynnego wyłączenia zasilania - pierwszy pomiar impedancji pętli zwarciowej</t>
  </si>
  <si>
    <t>Sprawdzenie samoczynnego wyłączenia zasilania - następny pomiar impedancji pętli zwarciowej</t>
  </si>
  <si>
    <t>Pomiar fotometryczny natężenia oświetlenia - pierwszy kpl.5 pomiarów dokonywanych na stanowisku</t>
  </si>
  <si>
    <t>kpl. pom.</t>
  </si>
  <si>
    <t>Pomiar fotometryczny natężenia oświetlenia - każdy dalszy kpl. pomiarów dokonywany z tego samego stanowiska</t>
  </si>
  <si>
    <t>Pomiar fotometryczny - współczynnik odbicia ścian - pierwszy kpl. pomiarów dokonywanych na stanowisku</t>
  </si>
  <si>
    <t>kpl. pom</t>
  </si>
  <si>
    <t>Pomiar fotometryczny - współczynnik odbicia ścian - każdy dalszy kpl. pomiarów dokonywany z tego samego stanowiska</t>
  </si>
  <si>
    <t>Usunięcie kolizji elektrycznej</t>
  </si>
  <si>
    <t>Ręczne kopanie rowów dla kabli w gruncie kategorii III</t>
  </si>
  <si>
    <t>Ręczne zasypywanie rowów dla kabli w gruncie kategorii III</t>
  </si>
  <si>
    <t>Ułożenie rur osłonowych z PCW o średnicy do 140mm</t>
  </si>
  <si>
    <t>Układanie ręczne w rowach kablowych kabli wielożyłowych o masie do 2,0kg/m, z przykryciem folią kalandrowaną z PCW uplastycznionego o grubości powyżej 0,4-0,6mm</t>
  </si>
  <si>
    <t>Mufy z tworzyw termokurczliwych rozgałęźne na kablech energetycznychwielożyłowych o przekroju żył 70-120mm2 o izolacji i powłoce z tworzyw sztucznych w rowach kablowych</t>
  </si>
  <si>
    <t>Układanie kabli o masie do 3kg/m w rurach, pustakach lub kanałach zamkniętych</t>
  </si>
  <si>
    <t>Dostawa materiałów - kabel YAKY 4x120 mm2</t>
  </si>
  <si>
    <t>Pierwszy pomiar rezystancji izolacji przewodów obwodu 3-fazowego</t>
  </si>
  <si>
    <t>razem netto Jana Pawła II</t>
  </si>
  <si>
    <t>razem brutto Jana Pawła II</t>
  </si>
  <si>
    <t>Roboty pomiarowe i przygotowawcze</t>
  </si>
  <si>
    <t>Ręczne usunięcie z przerzutem, warstwy ziemi urodzajnej bez darni grubości do 15cm</t>
  </si>
  <si>
    <t>Ręczne usunięcie z przerzutem warstwy ziemi urodzajnej bez darni - dopłata za każde dalsze 5cm grubości ponad 15cm</t>
  </si>
  <si>
    <t>Regulacja pionowa kratek ściekowych ulicznych</t>
  </si>
  <si>
    <t>Regulacja zaworów wodociągowych i gazowych</t>
  </si>
  <si>
    <t>Regulacja pionowa włazów kanałowych</t>
  </si>
  <si>
    <t>Roboty ziemne, rozbiórki, korytowanie</t>
  </si>
  <si>
    <t>Słupki z rur stalowych o średnicy 50mm do pionowych znaków drogowych - demontaż</t>
  </si>
  <si>
    <t>Pionowe znaki zakazu, nakazu, ostrzegawcze i informacyjne o powierzchni do 0,3m2 - demontaż</t>
  </si>
  <si>
    <t>Rozebranie nawierzchni z płyt drogowych betonowych grubości 15cm ze spoinami wypełnionymi piaskiem - zjazdy</t>
  </si>
  <si>
    <t>Rozebranie nawierzchni chodników z płyt betonowych o wymiarach 50x50x7cm na podsypce piaskowej</t>
  </si>
  <si>
    <t>Rozebranie nawierzchni chodników z płyt betonowych o wymiarach 35x35x5cm na podsypce piaskowej</t>
  </si>
  <si>
    <t>Rozebranie krawężników betonowych na podsypce piaskowej</t>
  </si>
  <si>
    <t>Rozebranie obrzeży o wymiarach 8x30cm na podsypce piaskowej</t>
  </si>
  <si>
    <t>Rozebranie ręczne nawierzchni z kostki betonowej - zjazdy</t>
  </si>
  <si>
    <t>Rozebranie ręczne nawierzchni z kostki betonowej - chodnik</t>
  </si>
  <si>
    <t>Rozebranie mechaniczne nawierzchni z betonu grubości 15cm - zjazdy</t>
  </si>
  <si>
    <t>Cięcie piłą nawierzchni bitumicznych na gł 10 cm, 26-75 pojazdów na godzinę w celu wymiany krawężnika</t>
  </si>
  <si>
    <t>Rozbiórka mechaniczna podbudowy z kruszywa grubości 15cm-jezdnia</t>
  </si>
  <si>
    <t>Wywiezienie gruzu spryzmowanego wraz z załadunkiem samochodami samowyładowczymi na odległość do 1km</t>
  </si>
  <si>
    <t>Wywiezienie gruzu spryzmowanego samochodami samowyładowczymi - na każdy następny 1km ponad 1km</t>
  </si>
  <si>
    <t>Koryta o głębokości 20cm wykonywane na poszerzeniach jezdni lub chodników o szerokości do 2,5m w gruncie kategorii II-IV</t>
  </si>
  <si>
    <t>Koryta o głębokości 15cm wykonywane na poszerzeniach jezdni lub chodników o szerokości do 2,5m w gruncie kategorii II-IV</t>
  </si>
  <si>
    <t>Rowki w gruncie kategorii III-IV o wymiarach 20x20cm pod krawężniki i ławy krawężnikowe</t>
  </si>
  <si>
    <t>Rowki w gruncie kategorii I-II o wymiarach 30x30cm pod krawężniki i ławy krawężnikowe</t>
  </si>
  <si>
    <t>Wywiezienie ziemi samochodami skrzyniowymi na odległość do 1km, grunt kategorii I-II</t>
  </si>
  <si>
    <t xml:space="preserve"> Podbudowa</t>
  </si>
  <si>
    <t>Profilowanie i zagęszczanie mechaniczne podłoża pod warstwy konstrukcyjne nawierzchni w gruncie kategorii II-VI</t>
  </si>
  <si>
    <t>Podbudowy z kruszyw łamanych, warstwa górna, grubość warstwy po zagęszczeniu 10cm</t>
  </si>
  <si>
    <t>Podbudowy z kruszyw łamanych, warstwa górna, grubość warstwy po zagęszczeniu 15cm - wzdłuż krawężnika</t>
  </si>
  <si>
    <t>Krawężniki betonowe wystające o wymiarach 15x30cm, z wykonaniem ławy betonowej, na podsypce cementowo-piaskowej</t>
  </si>
  <si>
    <t>Krawężniki betonowe obniżone o wymiarach 15x30cm, z wykonaniem ławy betonowej, na podsypce cementowo-piaskowej</t>
  </si>
  <si>
    <t>Obrzeża betonowe o wymiarach 30x8cm na podsypce cementowo-piaskowej z wypełnieniem spoin zaprawą cementową</t>
  </si>
  <si>
    <t xml:space="preserve"> Nawierzchnie</t>
  </si>
  <si>
    <t>Chodniki z kostki brukowej betonowej grubości 8cm szara chodniki na podsypce cementowo-piaskowej wypełnieniem spoin piaskiem</t>
  </si>
  <si>
    <t>Chodniki z kostki brukowej betonowej grubości 8cm kolorowa zjazdy na podsypce cementowo-piaskowej wypełnieniem spoin piaskiem</t>
  </si>
  <si>
    <t>Nawierzchnia z mieszanek mineralno-bitumicznych asfaltowych warstwa wiążąca o grubości po zagęszczeniu 6cm - zalanie rowka wzdłuż krawężnika</t>
  </si>
  <si>
    <t>Nawierzchnia z mieszanek mineralno-bitumicznych asfaltowych warstwa ścieralna o grubości po zagęszczeniu 4cm - zalanie rowka wzdłuż krawężnika</t>
  </si>
  <si>
    <t>Organizacja ruchu</t>
  </si>
  <si>
    <t>Słupki z rur stalowych o średnicy 50mm do pionowych znaków drogowych</t>
  </si>
  <si>
    <t>Pionowe znaki zakazu, nakazu, ostrzegawcze i informacyjne o powierzchni do 0,3m2</t>
  </si>
  <si>
    <t xml:space="preserve"> Zieleń</t>
  </si>
  <si>
    <t>Plantowanie powierzchni (obrobienie na czysto) skarp i dna wykopów wykonywanych ręcznie w gruncie kategorii I-III</t>
  </si>
  <si>
    <t>Humusowanie skarp z obsianiem przy grubości warstwy humusu 5cm</t>
  </si>
  <si>
    <t>Dodatek za każdy następny 1cm humusu przy humusowaniu skarp z obsianiem</t>
  </si>
  <si>
    <t xml:space="preserve">Załącznik nr 2
do umowy nr WIM/      /2017
z dnia ………………...2017 r. </t>
  </si>
  <si>
    <t>Stojaki na rowery typu U z poprzeczką dł. 100 cm wys. 80 cm rozstaw 100cm</t>
  </si>
  <si>
    <t>Załącznik nr 2.2 do siwz nr WIM.271.1.6.2017</t>
  </si>
  <si>
    <t>„Przebudowa dróg powiatowych i gminnych w Świnoujściu" - etap I</t>
  </si>
  <si>
    <t>Część I - Przebudowa ul. Mostowej w Świnoujściu</t>
  </si>
  <si>
    <t>Część II - Przebudowa ul. Tadeusza Kościuszki w Świnoujściu</t>
  </si>
  <si>
    <t>Część III - Przebudowa ul. Jana Pawła II w Świnoujściu</t>
  </si>
  <si>
    <t>Część IV - Przebudowa ul. Małopolskiej w Świnoujściu</t>
  </si>
  <si>
    <t>KOLEKTOR KANALIZACJI SANITARNEJ CC2 o śr. 600 mm</t>
  </si>
  <si>
    <t>SST-DR-01</t>
  </si>
  <si>
    <t>SST-KD-02</t>
  </si>
  <si>
    <r>
      <t>SST-</t>
    </r>
    <r>
      <rPr>
        <sz val="10"/>
        <rFont val="Times New Roman"/>
        <family val="1"/>
        <charset val="238"/>
      </rPr>
      <t>E-01-00</t>
    </r>
    <r>
      <rPr>
        <sz val="11"/>
        <color theme="1"/>
        <rFont val="Calibri"/>
        <family val="2"/>
        <charset val="238"/>
        <scheme val="minor"/>
      </rPr>
      <t/>
    </r>
  </si>
  <si>
    <t>SST-W-02</t>
  </si>
  <si>
    <t>SST-KS-01-02</t>
  </si>
  <si>
    <t>SST-KS-02-02</t>
  </si>
  <si>
    <t>SST-DR-03</t>
  </si>
  <si>
    <t>SST-KD-03</t>
  </si>
  <si>
    <t>SST-EL-O-03</t>
  </si>
  <si>
    <t>SST-EL-K-03</t>
  </si>
  <si>
    <t>SST-DR-04</t>
  </si>
  <si>
    <t>Zakres rzeczowo - finansowy robót-zmiana-1</t>
  </si>
  <si>
    <t>Transport gruzu z terenu rozbiórki samochodem ciężarowym na odległość 4km, mechanicznie ładowanego i wyładowanego</t>
  </si>
  <si>
    <t>Odtworzenie trawników poza poboczem wzdłuż jezdni na szer. 0,5 m poprzez wysianie nasion.</t>
  </si>
  <si>
    <t xml:space="preserve">Transport ziemi urodzajnej na teren budowy </t>
  </si>
  <si>
    <t>Rozścielenie ziemi urodzajnej ręczne z transportem taczkami na terenie płaskim, grubość warstwy 10 cm</t>
  </si>
  <si>
    <t>Cięcie piłą nawierzchni betonowych niespękanych na głębokość 15 cm, 26-75 pojazdów na godzinę</t>
  </si>
  <si>
    <t>Rozebranie mechaniczne nawierzchni z mas mineralno-bitumicznych grubości 10-14 cm</t>
  </si>
  <si>
    <t>Wywiezienie ziemi na odległość do 4 km, grunt kategorii III</t>
  </si>
  <si>
    <t>Rozbiórka mechaniczna betonu o grubości 15cm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</si>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</sst>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06">
    <xf numFmtId="0" fontId="0" fillId="0" borderId="0" xfId="0"/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2" fontId="6" fillId="0" borderId="5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0" xfId="3" applyNumberFormat="1" applyFont="1" applyAlignment="1">
      <alignment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" fontId="9" fillId="0" borderId="0" xfId="3" applyNumberFormat="1" applyFont="1" applyAlignment="1">
      <alignment horizontal="center" vertical="center"/>
    </xf>
    <xf numFmtId="0" fontId="9" fillId="0" borderId="0" xfId="3" applyNumberFormat="1" applyFont="1" applyAlignment="1">
      <alignment horizontal="center" vertical="center" wrapText="1"/>
    </xf>
    <xf numFmtId="2" fontId="9" fillId="0" borderId="0" xfId="3" applyNumberFormat="1" applyFont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vertical="center"/>
    </xf>
    <xf numFmtId="2" fontId="9" fillId="0" borderId="1" xfId="2" applyNumberFormat="1" applyFont="1" applyBorder="1" applyAlignment="1">
      <alignment horizontal="center" vertical="center"/>
    </xf>
    <xf numFmtId="2" fontId="9" fillId="0" borderId="1" xfId="3" applyNumberFormat="1" applyFont="1" applyBorder="1" applyAlignment="1">
      <alignment vertical="center"/>
    </xf>
    <xf numFmtId="2" fontId="9" fillId="0" borderId="1" xfId="3" applyNumberFormat="1" applyFont="1" applyBorder="1" applyAlignment="1">
      <alignment horizontal="center" vertical="center"/>
    </xf>
    <xf numFmtId="2" fontId="9" fillId="0" borderId="2" xfId="2" applyNumberFormat="1" applyFont="1" applyBorder="1" applyAlignment="1">
      <alignment vertical="center"/>
    </xf>
    <xf numFmtId="2" fontId="9" fillId="0" borderId="2" xfId="2" applyNumberFormat="1" applyFont="1" applyBorder="1" applyAlignment="1">
      <alignment horizontal="center" vertical="center"/>
    </xf>
    <xf numFmtId="1" fontId="9" fillId="0" borderId="3" xfId="2" applyNumberFormat="1" applyFont="1" applyBorder="1" applyAlignment="1">
      <alignment horizontal="center" vertical="center"/>
    </xf>
    <xf numFmtId="2" fontId="9" fillId="0" borderId="3" xfId="2" applyNumberFormat="1" applyFont="1" applyBorder="1" applyAlignment="1">
      <alignment vertical="center"/>
    </xf>
    <xf numFmtId="2" fontId="9" fillId="0" borderId="3" xfId="2" applyNumberFormat="1" applyFont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 vertical="center" wrapText="1"/>
    </xf>
    <xf numFmtId="1" fontId="9" fillId="0" borderId="12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vertical="center"/>
    </xf>
    <xf numFmtId="2" fontId="9" fillId="0" borderId="12" xfId="2" applyNumberFormat="1" applyFont="1" applyBorder="1" applyAlignment="1">
      <alignment horizontal="center" vertical="center"/>
    </xf>
    <xf numFmtId="2" fontId="9" fillId="0" borderId="3" xfId="3" applyNumberFormat="1" applyFont="1" applyBorder="1" applyAlignment="1">
      <alignment vertical="center"/>
    </xf>
    <xf numFmtId="2" fontId="9" fillId="0" borderId="3" xfId="3" applyNumberFormat="1" applyFont="1" applyBorder="1" applyAlignment="1">
      <alignment horizontal="center" vertical="center"/>
    </xf>
    <xf numFmtId="2" fontId="9" fillId="0" borderId="2" xfId="3" applyNumberFormat="1" applyFont="1" applyBorder="1" applyAlignment="1">
      <alignment vertical="center"/>
    </xf>
    <xf numFmtId="2" fontId="9" fillId="0" borderId="2" xfId="3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 wrapText="1"/>
    </xf>
    <xf numFmtId="4" fontId="9" fillId="2" borderId="0" xfId="0" applyNumberFormat="1" applyFont="1" applyFill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2" applyNumberFormat="1" applyFont="1" applyBorder="1" applyAlignment="1">
      <alignment vertical="center"/>
    </xf>
    <xf numFmtId="4" fontId="9" fillId="0" borderId="2" xfId="2" applyNumberFormat="1" applyFont="1" applyBorder="1" applyAlignment="1">
      <alignment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9" fillId="0" borderId="12" xfId="2" applyNumberFormat="1" applyFont="1" applyBorder="1" applyAlignment="1">
      <alignment vertical="center"/>
    </xf>
    <xf numFmtId="4" fontId="9" fillId="0" borderId="3" xfId="2" applyNumberFormat="1" applyFont="1" applyBorder="1" applyAlignment="1">
      <alignment vertical="center"/>
    </xf>
    <xf numFmtId="4" fontId="9" fillId="0" borderId="3" xfId="3" applyNumberFormat="1" applyFont="1" applyBorder="1" applyAlignment="1">
      <alignment vertical="center"/>
    </xf>
    <xf numFmtId="4" fontId="9" fillId="0" borderId="1" xfId="3" applyNumberFormat="1" applyFont="1" applyBorder="1" applyAlignment="1">
      <alignment vertical="center"/>
    </xf>
    <xf numFmtId="4" fontId="9" fillId="0" borderId="2" xfId="3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4" fontId="10" fillId="0" borderId="6" xfId="2" applyNumberFormat="1" applyFont="1" applyBorder="1" applyAlignment="1">
      <alignment vertical="center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2" fontId="9" fillId="0" borderId="2" xfId="2" applyNumberFormat="1" applyFont="1" applyBorder="1" applyAlignment="1">
      <alignment vertical="center" wrapText="1"/>
    </xf>
    <xf numFmtId="2" fontId="9" fillId="0" borderId="12" xfId="2" applyNumberFormat="1" applyFont="1" applyBorder="1" applyAlignment="1">
      <alignment vertical="center" wrapText="1"/>
    </xf>
    <xf numFmtId="2" fontId="9" fillId="0" borderId="3" xfId="3" applyNumberFormat="1" applyFont="1" applyBorder="1" applyAlignment="1">
      <alignment vertical="center" wrapText="1"/>
    </xf>
    <xf numFmtId="2" fontId="9" fillId="0" borderId="1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vertical="center" wrapText="1"/>
    </xf>
    <xf numFmtId="2" fontId="9" fillId="0" borderId="0" xfId="3" applyNumberFormat="1" applyFont="1" applyAlignment="1">
      <alignment vertical="center" wrapText="1"/>
    </xf>
    <xf numFmtId="0" fontId="9" fillId="0" borderId="7" xfId="3" applyFont="1" applyBorder="1" applyAlignment="1">
      <alignment horizontal="center" vertical="center"/>
    </xf>
    <xf numFmtId="4" fontId="9" fillId="0" borderId="7" xfId="3" applyNumberFormat="1" applyFont="1" applyBorder="1" applyAlignment="1">
      <alignment vertical="center"/>
    </xf>
    <xf numFmtId="0" fontId="9" fillId="0" borderId="3" xfId="3" applyFont="1" applyBorder="1" applyAlignment="1">
      <alignment vertical="center" wrapText="1"/>
    </xf>
    <xf numFmtId="0" fontId="9" fillId="0" borderId="7" xfId="3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4" fontId="9" fillId="0" borderId="5" xfId="4" applyNumberFormat="1" applyFont="1" applyBorder="1" applyAlignment="1">
      <alignment horizontal="right" vertical="center" wrapText="1"/>
    </xf>
    <xf numFmtId="4" fontId="10" fillId="0" borderId="6" xfId="4" applyNumberFormat="1" applyFont="1" applyBorder="1" applyAlignment="1">
      <alignment horizontal="right" vertical="center" wrapText="1"/>
    </xf>
    <xf numFmtId="0" fontId="10" fillId="0" borderId="5" xfId="4" applyFont="1" applyBorder="1" applyAlignment="1">
      <alignment horizontal="left" vertical="center" wrapText="1"/>
    </xf>
    <xf numFmtId="0" fontId="10" fillId="0" borderId="5" xfId="4" applyFont="1" applyBorder="1" applyAlignment="1">
      <alignment horizontal="center" vertical="center" wrapText="1"/>
    </xf>
    <xf numFmtId="4" fontId="10" fillId="0" borderId="5" xfId="4" applyNumberFormat="1" applyFont="1" applyBorder="1" applyAlignment="1">
      <alignment horizontal="right" vertical="center" wrapText="1"/>
    </xf>
    <xf numFmtId="0" fontId="9" fillId="0" borderId="3" xfId="4" applyFont="1" applyBorder="1" applyAlignment="1">
      <alignment horizontal="left" vertical="center" wrapText="1"/>
    </xf>
    <xf numFmtId="4" fontId="9" fillId="0" borderId="3" xfId="4" applyNumberFormat="1" applyFont="1" applyBorder="1" applyAlignment="1">
      <alignment horizontal="right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4" fontId="9" fillId="0" borderId="1" xfId="4" applyNumberFormat="1" applyFont="1" applyBorder="1" applyAlignment="1">
      <alignment horizontal="right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left" vertical="center" wrapText="1"/>
    </xf>
    <xf numFmtId="4" fontId="9" fillId="0" borderId="2" xfId="4" applyNumberFormat="1" applyFont="1" applyBorder="1" applyAlignment="1">
      <alignment horizontal="right" vertical="center" wrapText="1"/>
    </xf>
    <xf numFmtId="4" fontId="9" fillId="0" borderId="12" xfId="4" applyNumberFormat="1" applyFont="1" applyBorder="1" applyAlignment="1">
      <alignment horizontal="right" vertical="center" wrapText="1"/>
    </xf>
    <xf numFmtId="0" fontId="10" fillId="0" borderId="13" xfId="4" applyFont="1" applyBorder="1" applyAlignment="1">
      <alignment horizontal="center" vertical="center"/>
    </xf>
    <xf numFmtId="4" fontId="10" fillId="0" borderId="14" xfId="4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10" fillId="0" borderId="13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4" fontId="10" fillId="0" borderId="14" xfId="4" applyNumberFormat="1" applyFont="1" applyBorder="1" applyAlignment="1">
      <alignment horizontal="right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4" fontId="9" fillId="0" borderId="5" xfId="1" applyNumberFormat="1" applyFont="1" applyBorder="1" applyAlignment="1">
      <alignment horizontal="right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4" fontId="9" fillId="0" borderId="3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left" vertical="center" wrapText="1"/>
    </xf>
    <xf numFmtId="4" fontId="9" fillId="0" borderId="3" xfId="5" applyNumberFormat="1" applyFont="1" applyBorder="1" applyAlignment="1">
      <alignment horizontal="right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4" fontId="9" fillId="0" borderId="1" xfId="5" applyNumberFormat="1" applyFont="1" applyBorder="1" applyAlignment="1">
      <alignment horizontal="righ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4" fontId="9" fillId="0" borderId="2" xfId="5" applyNumberFormat="1" applyFont="1" applyBorder="1" applyAlignment="1">
      <alignment horizontal="right" vertical="center" wrapText="1"/>
    </xf>
    <xf numFmtId="0" fontId="10" fillId="0" borderId="4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left" vertical="center" wrapText="1"/>
    </xf>
    <xf numFmtId="0" fontId="10" fillId="0" borderId="5" xfId="5" applyFont="1" applyBorder="1" applyAlignment="1">
      <alignment horizontal="center" vertical="center" wrapText="1"/>
    </xf>
    <xf numFmtId="4" fontId="10" fillId="0" borderId="5" xfId="5" applyNumberFormat="1" applyFont="1" applyBorder="1" applyAlignment="1">
      <alignment horizontal="right" vertical="center" wrapText="1"/>
    </xf>
    <xf numFmtId="4" fontId="9" fillId="0" borderId="5" xfId="5" applyNumberFormat="1" applyFont="1" applyBorder="1" applyAlignment="1">
      <alignment horizontal="right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left" vertical="center" wrapText="1"/>
    </xf>
    <xf numFmtId="4" fontId="9" fillId="0" borderId="15" xfId="4" applyNumberFormat="1" applyFont="1" applyBorder="1" applyAlignment="1">
      <alignment horizontal="right" vertical="center" wrapText="1"/>
    </xf>
    <xf numFmtId="4" fontId="9" fillId="0" borderId="0" xfId="3" applyNumberFormat="1" applyFont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9" fillId="0" borderId="3" xfId="3" applyFont="1" applyBorder="1" applyAlignment="1">
      <alignment horizontal="center" vertical="center" wrapText="1"/>
    </xf>
    <xf numFmtId="4" fontId="9" fillId="0" borderId="3" xfId="3" applyNumberFormat="1" applyFont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vertical="center" wrapText="1"/>
    </xf>
    <xf numFmtId="4" fontId="9" fillId="0" borderId="2" xfId="3" applyNumberFormat="1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10" fillId="0" borderId="6" xfId="3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9" xfId="3" applyNumberFormat="1" applyFont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4" fontId="9" fillId="0" borderId="7" xfId="3" applyNumberFormat="1" applyFont="1" applyBorder="1" applyAlignment="1">
      <alignment vertical="center" wrapText="1"/>
    </xf>
    <xf numFmtId="4" fontId="10" fillId="2" borderId="16" xfId="0" applyNumberFormat="1" applyFont="1" applyFill="1" applyBorder="1" applyAlignment="1">
      <alignment horizontal="righ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vertical="center" wrapText="1"/>
    </xf>
    <xf numFmtId="4" fontId="9" fillId="0" borderId="3" xfId="2" applyNumberFormat="1" applyFont="1" applyBorder="1" applyAlignment="1">
      <alignment horizontal="right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4" fontId="9" fillId="0" borderId="1" xfId="2" applyNumberFormat="1" applyFont="1" applyBorder="1" applyAlignment="1">
      <alignment horizontal="righ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4" fontId="9" fillId="0" borderId="2" xfId="2" applyNumberFormat="1" applyFont="1" applyBorder="1" applyAlignment="1">
      <alignment horizontal="right" vertical="center" wrapText="1"/>
    </xf>
    <xf numFmtId="4" fontId="10" fillId="0" borderId="20" xfId="1" applyNumberFormat="1" applyFont="1" applyBorder="1" applyAlignment="1">
      <alignment horizontal="right" vertical="center" wrapText="1"/>
    </xf>
    <xf numFmtId="0" fontId="10" fillId="0" borderId="5" xfId="4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6" fillId="0" borderId="10" xfId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2" fontId="9" fillId="0" borderId="0" xfId="0" applyNumberFormat="1" applyFont="1" applyAlignment="1">
      <alignment vertical="center" wrapText="1"/>
    </xf>
    <xf numFmtId="0" fontId="9" fillId="0" borderId="7" xfId="4" applyFont="1" applyBorder="1" applyAlignment="1">
      <alignment horizontal="center" vertical="center" wrapText="1"/>
    </xf>
    <xf numFmtId="2" fontId="9" fillId="0" borderId="7" xfId="3" applyNumberFormat="1" applyFont="1" applyBorder="1" applyAlignment="1">
      <alignment vertical="center" wrapText="1"/>
    </xf>
    <xf numFmtId="2" fontId="9" fillId="0" borderId="7" xfId="3" applyNumberFormat="1" applyFont="1" applyBorder="1" applyAlignment="1">
      <alignment horizontal="center" vertical="center"/>
    </xf>
    <xf numFmtId="2" fontId="9" fillId="0" borderId="7" xfId="3" applyNumberFormat="1" applyFont="1" applyBorder="1" applyAlignment="1">
      <alignment vertical="center"/>
    </xf>
    <xf numFmtId="4" fontId="9" fillId="0" borderId="7" xfId="2" applyNumberFormat="1" applyFont="1" applyBorder="1" applyAlignment="1">
      <alignment vertical="center"/>
    </xf>
    <xf numFmtId="0" fontId="9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 vertical="center" wrapText="1"/>
    </xf>
    <xf numFmtId="4" fontId="9" fillId="0" borderId="0" xfId="4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1" xfId="4" applyNumberFormat="1" applyFont="1" applyBorder="1" applyAlignment="1">
      <alignment horizontal="right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left" vertical="center" wrapText="1"/>
    </xf>
    <xf numFmtId="4" fontId="9" fillId="0" borderId="0" xfId="5" applyNumberFormat="1" applyFont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 vertical="center" wrapText="1"/>
    </xf>
    <xf numFmtId="2" fontId="9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9"/>
  <sheetViews>
    <sheetView showZeros="0" tabSelected="1" topLeftCell="A20" zoomScaleNormal="100" workbookViewId="0">
      <selection activeCell="G41" sqref="G41"/>
    </sheetView>
  </sheetViews>
  <sheetFormatPr defaultRowHeight="12.75"/>
  <cols>
    <col min="1" max="1" width="5.5" style="30" customWidth="1"/>
    <col min="2" max="2" width="11.25" style="34" customWidth="1"/>
    <col min="3" max="3" width="61" style="79" customWidth="1"/>
    <col min="4" max="4" width="5.25" style="80" customWidth="1"/>
    <col min="5" max="5" width="7.875" style="13" customWidth="1"/>
    <col min="6" max="6" width="10.875" style="62" customWidth="1"/>
    <col min="7" max="7" width="10.5" style="63" customWidth="1"/>
    <col min="8" max="16384" width="9" style="13"/>
  </cols>
  <sheetData>
    <row r="1" spans="1:7">
      <c r="C1" s="80" t="s">
        <v>685</v>
      </c>
      <c r="E1" s="296" t="s">
        <v>683</v>
      </c>
      <c r="F1" s="297"/>
      <c r="G1" s="297"/>
    </row>
    <row r="2" spans="1:7">
      <c r="E2" s="297"/>
      <c r="F2" s="297"/>
      <c r="G2" s="297"/>
    </row>
    <row r="3" spans="1:7">
      <c r="C3" s="21"/>
      <c r="E3" s="297"/>
      <c r="F3" s="297"/>
      <c r="G3" s="297"/>
    </row>
    <row r="4" spans="1:7" s="80" customFormat="1" ht="15.75">
      <c r="A4" s="30"/>
      <c r="C4" s="194" t="s">
        <v>703</v>
      </c>
    </row>
    <row r="5" spans="1:7" s="80" customFormat="1" ht="15.75">
      <c r="A5" s="30"/>
      <c r="B5" s="81"/>
      <c r="C5" s="194" t="s">
        <v>686</v>
      </c>
      <c r="D5" s="81"/>
      <c r="E5" s="81"/>
      <c r="F5" s="81"/>
      <c r="G5" s="81"/>
    </row>
    <row r="6" spans="1:7" s="80" customFormat="1">
      <c r="A6" s="30"/>
      <c r="B6" s="81"/>
      <c r="C6" s="81"/>
      <c r="D6" s="81"/>
      <c r="E6" s="81"/>
      <c r="F6" s="81"/>
      <c r="G6" s="81"/>
    </row>
    <row r="7" spans="1:7" s="80" customFormat="1" ht="15.75">
      <c r="A7" s="30"/>
      <c r="B7" s="81"/>
      <c r="C7" s="194" t="s">
        <v>687</v>
      </c>
      <c r="D7" s="81"/>
      <c r="E7" s="81"/>
      <c r="F7" s="81"/>
      <c r="G7" s="81"/>
    </row>
    <row r="8" spans="1:7">
      <c r="A8" s="31"/>
      <c r="B8" s="35"/>
      <c r="C8" s="22"/>
      <c r="D8" s="23"/>
      <c r="E8" s="24"/>
    </row>
    <row r="9" spans="1:7" ht="38.25">
      <c r="A9" s="32" t="s">
        <v>1</v>
      </c>
      <c r="B9" s="36" t="s">
        <v>17</v>
      </c>
      <c r="C9" s="25" t="s">
        <v>0</v>
      </c>
      <c r="D9" s="25" t="s">
        <v>2</v>
      </c>
      <c r="E9" s="25" t="s">
        <v>4</v>
      </c>
      <c r="F9" s="64" t="s">
        <v>6</v>
      </c>
      <c r="G9" s="65" t="s">
        <v>5</v>
      </c>
    </row>
    <row r="10" spans="1:7" s="29" customFormat="1" ht="13.5" thickBot="1">
      <c r="A10" s="27">
        <v>1</v>
      </c>
      <c r="B10" s="37">
        <v>2</v>
      </c>
      <c r="C10" s="28">
        <v>3</v>
      </c>
      <c r="D10" s="28">
        <v>4</v>
      </c>
      <c r="E10" s="28">
        <v>5</v>
      </c>
      <c r="F10" s="76">
        <v>6</v>
      </c>
      <c r="G10" s="77">
        <v>7</v>
      </c>
    </row>
    <row r="11" spans="1:7" s="9" customFormat="1" ht="13.5" thickBot="1">
      <c r="A11" s="3"/>
      <c r="B11" s="38"/>
      <c r="C11" s="7" t="s">
        <v>51</v>
      </c>
      <c r="D11" s="7"/>
      <c r="E11" s="8"/>
      <c r="F11" s="4"/>
      <c r="G11" s="1"/>
    </row>
    <row r="12" spans="1:7" ht="13.5" thickBot="1">
      <c r="A12" s="33" t="s">
        <v>7</v>
      </c>
      <c r="B12" s="39"/>
      <c r="C12" s="10" t="s">
        <v>23</v>
      </c>
      <c r="D12" s="11"/>
      <c r="E12" s="12"/>
      <c r="F12" s="5"/>
      <c r="G12" s="6">
        <f>SUM(G13:G19)</f>
        <v>0</v>
      </c>
    </row>
    <row r="13" spans="1:7">
      <c r="A13" s="51">
        <v>1</v>
      </c>
      <c r="B13" s="82" t="s">
        <v>692</v>
      </c>
      <c r="C13" s="83" t="s">
        <v>18</v>
      </c>
      <c r="D13" s="53" t="s">
        <v>3</v>
      </c>
      <c r="E13" s="52">
        <v>0.2</v>
      </c>
      <c r="F13" s="70"/>
      <c r="G13" s="70">
        <f>ROUND(E13*F13,2)</f>
        <v>0</v>
      </c>
    </row>
    <row r="14" spans="1:7">
      <c r="A14" s="44">
        <f>A13+1</f>
        <v>2</v>
      </c>
      <c r="B14" s="82" t="s">
        <v>692</v>
      </c>
      <c r="C14" s="84" t="s">
        <v>50</v>
      </c>
      <c r="D14" s="46" t="s">
        <v>12</v>
      </c>
      <c r="E14" s="45">
        <v>100</v>
      </c>
      <c r="F14" s="66"/>
      <c r="G14" s="66">
        <f t="shared" ref="G14:G45" si="0">ROUND(E14*F14,2)</f>
        <v>0</v>
      </c>
    </row>
    <row r="15" spans="1:7" ht="25.5">
      <c r="A15" s="44">
        <f t="shared" ref="A15:A19" si="1">A14+1</f>
        <v>3</v>
      </c>
      <c r="B15" s="82" t="s">
        <v>692</v>
      </c>
      <c r="C15" s="84" t="s">
        <v>708</v>
      </c>
      <c r="D15" s="46" t="s">
        <v>12</v>
      </c>
      <c r="E15" s="45">
        <v>100</v>
      </c>
      <c r="F15" s="66"/>
      <c r="G15" s="66">
        <f t="shared" si="0"/>
        <v>0</v>
      </c>
    </row>
    <row r="16" spans="1:7">
      <c r="A16" s="44">
        <f t="shared" si="1"/>
        <v>4</v>
      </c>
      <c r="B16" s="82" t="s">
        <v>692</v>
      </c>
      <c r="C16" s="84" t="s">
        <v>709</v>
      </c>
      <c r="D16" s="46" t="s">
        <v>15</v>
      </c>
      <c r="E16" s="45">
        <v>10</v>
      </c>
      <c r="F16" s="66"/>
      <c r="G16" s="66">
        <f t="shared" si="0"/>
        <v>0</v>
      </c>
    </row>
    <row r="17" spans="1:7">
      <c r="A17" s="44">
        <f t="shared" si="1"/>
        <v>5</v>
      </c>
      <c r="B17" s="82" t="s">
        <v>692</v>
      </c>
      <c r="C17" s="84" t="s">
        <v>711</v>
      </c>
      <c r="D17" s="46" t="s">
        <v>15</v>
      </c>
      <c r="E17" s="45">
        <v>10</v>
      </c>
      <c r="F17" s="66"/>
      <c r="G17" s="66">
        <f t="shared" si="0"/>
        <v>0</v>
      </c>
    </row>
    <row r="18" spans="1:7">
      <c r="A18" s="44">
        <f t="shared" si="1"/>
        <v>6</v>
      </c>
      <c r="B18" s="82" t="s">
        <v>692</v>
      </c>
      <c r="C18" s="84" t="s">
        <v>49</v>
      </c>
      <c r="D18" s="46" t="s">
        <v>15</v>
      </c>
      <c r="E18" s="45">
        <v>400</v>
      </c>
      <c r="F18" s="66"/>
      <c r="G18" s="66">
        <f t="shared" si="0"/>
        <v>0</v>
      </c>
    </row>
    <row r="19" spans="1:7" ht="26.25" thickBot="1">
      <c r="A19" s="44">
        <f t="shared" si="1"/>
        <v>7</v>
      </c>
      <c r="B19" s="82" t="s">
        <v>692</v>
      </c>
      <c r="C19" s="84" t="s">
        <v>704</v>
      </c>
      <c r="D19" s="46" t="s">
        <v>13</v>
      </c>
      <c r="E19" s="45">
        <v>18.899999999999999</v>
      </c>
      <c r="F19" s="66"/>
      <c r="G19" s="66">
        <f t="shared" si="0"/>
        <v>0</v>
      </c>
    </row>
    <row r="20" spans="1:7" ht="13.5" thickBot="1">
      <c r="A20" s="33" t="s">
        <v>8</v>
      </c>
      <c r="B20" s="39"/>
      <c r="C20" s="10" t="s">
        <v>24</v>
      </c>
      <c r="D20" s="11"/>
      <c r="E20" s="54"/>
      <c r="F20" s="68"/>
      <c r="G20" s="78">
        <f>SUM(G21)</f>
        <v>0</v>
      </c>
    </row>
    <row r="21" spans="1:7" ht="13.5" thickBot="1">
      <c r="A21" s="55">
        <f>A19+1</f>
        <v>8</v>
      </c>
      <c r="B21" s="82" t="s">
        <v>692</v>
      </c>
      <c r="C21" s="86" t="s">
        <v>25</v>
      </c>
      <c r="D21" s="57" t="s">
        <v>26</v>
      </c>
      <c r="E21" s="56">
        <v>4</v>
      </c>
      <c r="F21" s="69"/>
      <c r="G21" s="69">
        <f t="shared" si="0"/>
        <v>0</v>
      </c>
    </row>
    <row r="22" spans="1:7" ht="13.5" thickBot="1">
      <c r="A22" s="33" t="s">
        <v>14</v>
      </c>
      <c r="B22" s="40"/>
      <c r="C22" s="10" t="s">
        <v>19</v>
      </c>
      <c r="D22" s="14"/>
      <c r="E22" s="15"/>
      <c r="F22" s="5"/>
      <c r="G22" s="78">
        <f>SUM(G23:G25)</f>
        <v>0</v>
      </c>
    </row>
    <row r="23" spans="1:7" ht="25.5">
      <c r="A23" s="51">
        <f>A21+1</f>
        <v>9</v>
      </c>
      <c r="B23" s="82" t="s">
        <v>692</v>
      </c>
      <c r="C23" s="83" t="s">
        <v>27</v>
      </c>
      <c r="D23" s="53" t="s">
        <v>12</v>
      </c>
      <c r="E23" s="52">
        <v>460</v>
      </c>
      <c r="F23" s="70"/>
      <c r="G23" s="70">
        <f t="shared" si="0"/>
        <v>0</v>
      </c>
    </row>
    <row r="24" spans="1:7" ht="25.5">
      <c r="A24" s="51">
        <f>A23+1</f>
        <v>10</v>
      </c>
      <c r="B24" s="82" t="s">
        <v>692</v>
      </c>
      <c r="C24" s="84" t="s">
        <v>28</v>
      </c>
      <c r="D24" s="46" t="s">
        <v>12</v>
      </c>
      <c r="E24" s="45">
        <v>70</v>
      </c>
      <c r="F24" s="66"/>
      <c r="G24" s="66">
        <f t="shared" si="0"/>
        <v>0</v>
      </c>
    </row>
    <row r="25" spans="1:7" ht="26.25" thickBot="1">
      <c r="A25" s="51">
        <f>A24+1</f>
        <v>11</v>
      </c>
      <c r="B25" s="82" t="s">
        <v>692</v>
      </c>
      <c r="C25" s="85" t="s">
        <v>29</v>
      </c>
      <c r="D25" s="50" t="s">
        <v>12</v>
      </c>
      <c r="E25" s="49">
        <v>390</v>
      </c>
      <c r="F25" s="67"/>
      <c r="G25" s="67">
        <f t="shared" si="0"/>
        <v>0</v>
      </c>
    </row>
    <row r="26" spans="1:7" ht="13.5" thickBot="1">
      <c r="A26" s="33" t="s">
        <v>9</v>
      </c>
      <c r="B26" s="39"/>
      <c r="C26" s="16" t="s">
        <v>30</v>
      </c>
      <c r="D26" s="17"/>
      <c r="E26" s="18"/>
      <c r="F26" s="5"/>
      <c r="G26" s="78">
        <f>SUM(G27:G30)</f>
        <v>0</v>
      </c>
    </row>
    <row r="27" spans="1:7" ht="38.25">
      <c r="A27" s="51">
        <f>A25+1</f>
        <v>12</v>
      </c>
      <c r="B27" s="82" t="s">
        <v>692</v>
      </c>
      <c r="C27" s="87" t="s">
        <v>31</v>
      </c>
      <c r="D27" s="59" t="s">
        <v>15</v>
      </c>
      <c r="E27" s="58">
        <v>1170</v>
      </c>
      <c r="F27" s="71"/>
      <c r="G27" s="70">
        <f t="shared" si="0"/>
        <v>0</v>
      </c>
    </row>
    <row r="28" spans="1:7" ht="25.5">
      <c r="A28" s="51">
        <f>A27+1</f>
        <v>13</v>
      </c>
      <c r="B28" s="82" t="s">
        <v>692</v>
      </c>
      <c r="C28" s="88" t="s">
        <v>32</v>
      </c>
      <c r="D28" s="48" t="s">
        <v>15</v>
      </c>
      <c r="E28" s="47">
        <v>1170</v>
      </c>
      <c r="F28" s="72"/>
      <c r="G28" s="66">
        <f t="shared" si="0"/>
        <v>0</v>
      </c>
    </row>
    <row r="29" spans="1:7" ht="25.5">
      <c r="A29" s="51">
        <f t="shared" ref="A29:A30" si="2">A28+1</f>
        <v>14</v>
      </c>
      <c r="B29" s="82" t="s">
        <v>692</v>
      </c>
      <c r="C29" s="88" t="s">
        <v>33</v>
      </c>
      <c r="D29" s="48" t="s">
        <v>15</v>
      </c>
      <c r="E29" s="47">
        <v>1170</v>
      </c>
      <c r="F29" s="72"/>
      <c r="G29" s="66">
        <f t="shared" si="0"/>
        <v>0</v>
      </c>
    </row>
    <row r="30" spans="1:7" ht="26.25" thickBot="1">
      <c r="A30" s="51">
        <f t="shared" si="2"/>
        <v>15</v>
      </c>
      <c r="B30" s="82" t="s">
        <v>692</v>
      </c>
      <c r="C30" s="269" t="s">
        <v>34</v>
      </c>
      <c r="D30" s="270" t="s">
        <v>15</v>
      </c>
      <c r="E30" s="271">
        <v>1170</v>
      </c>
      <c r="F30" s="92"/>
      <c r="G30" s="272">
        <f t="shared" si="0"/>
        <v>0</v>
      </c>
    </row>
    <row r="31" spans="1:7" ht="13.5" thickBot="1">
      <c r="A31" s="33" t="s">
        <v>10</v>
      </c>
      <c r="B31" s="39"/>
      <c r="C31" s="10" t="s">
        <v>35</v>
      </c>
      <c r="D31" s="11"/>
      <c r="E31" s="19"/>
      <c r="F31" s="5"/>
      <c r="G31" s="78">
        <f>SUM(G32:G35)</f>
        <v>0</v>
      </c>
    </row>
    <row r="32" spans="1:7" ht="25.5">
      <c r="A32" s="51">
        <f>A30+1</f>
        <v>16</v>
      </c>
      <c r="B32" s="82" t="s">
        <v>692</v>
      </c>
      <c r="C32" s="87" t="s">
        <v>36</v>
      </c>
      <c r="D32" s="59" t="s">
        <v>15</v>
      </c>
      <c r="E32" s="58">
        <v>52</v>
      </c>
      <c r="F32" s="71"/>
      <c r="G32" s="70">
        <f t="shared" si="0"/>
        <v>0</v>
      </c>
    </row>
    <row r="33" spans="1:7" ht="25.5">
      <c r="A33" s="51">
        <f>A32+1</f>
        <v>17</v>
      </c>
      <c r="B33" s="82" t="s">
        <v>692</v>
      </c>
      <c r="C33" s="88" t="s">
        <v>37</v>
      </c>
      <c r="D33" s="48" t="s">
        <v>15</v>
      </c>
      <c r="E33" s="47">
        <v>52</v>
      </c>
      <c r="F33" s="72"/>
      <c r="G33" s="66">
        <f t="shared" si="0"/>
        <v>0</v>
      </c>
    </row>
    <row r="34" spans="1:7">
      <c r="A34" s="51">
        <f t="shared" ref="A34:A35" si="3">A33+1</f>
        <v>18</v>
      </c>
      <c r="B34" s="82" t="s">
        <v>692</v>
      </c>
      <c r="C34" s="88" t="s">
        <v>38</v>
      </c>
      <c r="D34" s="48" t="s">
        <v>15</v>
      </c>
      <c r="E34" s="47">
        <v>52</v>
      </c>
      <c r="F34" s="72"/>
      <c r="G34" s="66">
        <f t="shared" si="0"/>
        <v>0</v>
      </c>
    </row>
    <row r="35" spans="1:7" ht="26.25" thickBot="1">
      <c r="A35" s="51">
        <f t="shared" si="3"/>
        <v>19</v>
      </c>
      <c r="B35" s="82" t="s">
        <v>692</v>
      </c>
      <c r="C35" s="89" t="s">
        <v>39</v>
      </c>
      <c r="D35" s="61" t="s">
        <v>15</v>
      </c>
      <c r="E35" s="60">
        <v>52</v>
      </c>
      <c r="F35" s="73"/>
      <c r="G35" s="67">
        <f t="shared" si="0"/>
        <v>0</v>
      </c>
    </row>
    <row r="36" spans="1:7" s="20" customFormat="1" ht="13.5" thickBot="1">
      <c r="A36" s="33" t="s">
        <v>11</v>
      </c>
      <c r="B36" s="39"/>
      <c r="C36" s="10" t="s">
        <v>40</v>
      </c>
      <c r="D36" s="11"/>
      <c r="E36" s="12"/>
      <c r="F36" s="5"/>
      <c r="G36" s="78">
        <f>SUM(G37:G39)</f>
        <v>0</v>
      </c>
    </row>
    <row r="37" spans="1:7" s="20" customFormat="1" ht="25.5">
      <c r="A37" s="51">
        <f>A35+1</f>
        <v>20</v>
      </c>
      <c r="B37" s="82" t="s">
        <v>692</v>
      </c>
      <c r="C37" s="87" t="s">
        <v>52</v>
      </c>
      <c r="D37" s="59" t="s">
        <v>15</v>
      </c>
      <c r="E37" s="58">
        <v>390</v>
      </c>
      <c r="F37" s="71"/>
      <c r="G37" s="70">
        <f t="shared" si="0"/>
        <v>0</v>
      </c>
    </row>
    <row r="38" spans="1:7" s="20" customFormat="1">
      <c r="A38" s="51">
        <f>A37+1</f>
        <v>21</v>
      </c>
      <c r="B38" s="82" t="s">
        <v>692</v>
      </c>
      <c r="C38" s="88" t="s">
        <v>53</v>
      </c>
      <c r="D38" s="48" t="s">
        <v>15</v>
      </c>
      <c r="E38" s="47">
        <v>390</v>
      </c>
      <c r="F38" s="72"/>
      <c r="G38" s="66">
        <f t="shared" si="0"/>
        <v>0</v>
      </c>
    </row>
    <row r="39" spans="1:7" s="20" customFormat="1" ht="13.5" thickBot="1">
      <c r="A39" s="51">
        <f>A38+1</f>
        <v>22</v>
      </c>
      <c r="B39" s="82" t="s">
        <v>692</v>
      </c>
      <c r="C39" s="88" t="s">
        <v>710</v>
      </c>
      <c r="D39" s="48" t="s">
        <v>13</v>
      </c>
      <c r="E39" s="47">
        <v>95</v>
      </c>
      <c r="F39" s="72"/>
      <c r="G39" s="66">
        <f t="shared" si="0"/>
        <v>0</v>
      </c>
    </row>
    <row r="40" spans="1:7" ht="13.5" thickBot="1">
      <c r="A40" s="33" t="s">
        <v>16</v>
      </c>
      <c r="B40" s="39"/>
      <c r="C40" s="10" t="s">
        <v>42</v>
      </c>
      <c r="D40" s="11"/>
      <c r="E40" s="12"/>
      <c r="F40" s="5"/>
      <c r="G40" s="78">
        <f>SUM(G41:G43)</f>
        <v>0</v>
      </c>
    </row>
    <row r="41" spans="1:7">
      <c r="A41" s="51">
        <f>A39+1</f>
        <v>23</v>
      </c>
      <c r="B41" s="82" t="s">
        <v>692</v>
      </c>
      <c r="C41" s="88" t="s">
        <v>706</v>
      </c>
      <c r="D41" s="289" t="s">
        <v>13</v>
      </c>
      <c r="E41" s="290">
        <v>19.5</v>
      </c>
      <c r="F41" s="288"/>
      <c r="G41" s="66">
        <f t="shared" si="0"/>
        <v>0</v>
      </c>
    </row>
    <row r="42" spans="1:7" ht="25.5">
      <c r="A42" s="51">
        <f>A41+1</f>
        <v>24</v>
      </c>
      <c r="B42" s="82" t="s">
        <v>692</v>
      </c>
      <c r="C42" s="88" t="s">
        <v>707</v>
      </c>
      <c r="D42" s="285" t="s">
        <v>13</v>
      </c>
      <c r="E42" s="286">
        <v>19.5</v>
      </c>
      <c r="F42" s="287"/>
      <c r="G42" s="66">
        <f t="shared" si="0"/>
        <v>0</v>
      </c>
    </row>
    <row r="43" spans="1:7" ht="26.25" thickBot="1">
      <c r="A43" s="51">
        <f>A42+1</f>
        <v>25</v>
      </c>
      <c r="B43" s="82" t="s">
        <v>692</v>
      </c>
      <c r="C43" s="88" t="s">
        <v>705</v>
      </c>
      <c r="D43" s="48" t="s">
        <v>15</v>
      </c>
      <c r="E43" s="47">
        <v>195</v>
      </c>
      <c r="F43" s="72"/>
      <c r="G43" s="66">
        <f t="shared" si="0"/>
        <v>0</v>
      </c>
    </row>
    <row r="44" spans="1:7" ht="13.5" thickBot="1">
      <c r="A44" s="33" t="s">
        <v>45</v>
      </c>
      <c r="B44" s="39"/>
      <c r="C44" s="10" t="s">
        <v>44</v>
      </c>
      <c r="D44" s="11"/>
      <c r="E44" s="12"/>
      <c r="F44" s="5"/>
      <c r="G44" s="78">
        <f>SUM(G45:G45)</f>
        <v>0</v>
      </c>
    </row>
    <row r="45" spans="1:7" ht="26.25" thickBot="1">
      <c r="A45" s="51">
        <f>A43+1</f>
        <v>26</v>
      </c>
      <c r="B45" s="188" t="s">
        <v>692</v>
      </c>
      <c r="C45" s="94" t="s">
        <v>46</v>
      </c>
      <c r="D45" s="91" t="s">
        <v>15</v>
      </c>
      <c r="E45" s="271">
        <v>8</v>
      </c>
      <c r="F45" s="92"/>
      <c r="G45" s="66">
        <f t="shared" si="0"/>
        <v>0</v>
      </c>
    </row>
    <row r="46" spans="1:7" ht="13.5" thickBot="1">
      <c r="A46" s="41"/>
      <c r="B46" s="42"/>
      <c r="C46" s="90"/>
      <c r="D46" s="43"/>
      <c r="E46" s="26"/>
      <c r="F46" s="74" t="s">
        <v>490</v>
      </c>
      <c r="G46" s="75">
        <f>G12+G20+G22+G26+G31+G36+G40+G44</f>
        <v>0</v>
      </c>
    </row>
    <row r="47" spans="1:7" ht="13.5" thickBot="1">
      <c r="A47" s="293" t="s">
        <v>21</v>
      </c>
      <c r="B47" s="294"/>
      <c r="C47" s="294"/>
      <c r="D47" s="294"/>
      <c r="E47" s="294"/>
      <c r="F47" s="295"/>
      <c r="G47" s="2">
        <f>G48-G46</f>
        <v>0</v>
      </c>
    </row>
    <row r="48" spans="1:7" ht="13.5" thickBot="1">
      <c r="A48" s="293" t="s">
        <v>491</v>
      </c>
      <c r="B48" s="294"/>
      <c r="C48" s="294"/>
      <c r="D48" s="294"/>
      <c r="E48" s="294"/>
      <c r="F48" s="295"/>
      <c r="G48" s="2">
        <f>ROUND(G46*1.23,2)</f>
        <v>0</v>
      </c>
    </row>
    <row r="49" spans="1:7">
      <c r="A49" s="283" t="s">
        <v>712</v>
      </c>
      <c r="B49" s="284"/>
      <c r="C49" s="284"/>
      <c r="D49" s="284"/>
      <c r="E49" s="284"/>
      <c r="F49" s="291"/>
      <c r="G49" s="292"/>
    </row>
    <row r="50" spans="1:7">
      <c r="A50" s="283"/>
      <c r="B50" s="284"/>
      <c r="C50" s="284"/>
      <c r="D50" s="284"/>
      <c r="E50" s="284"/>
      <c r="F50" s="291"/>
      <c r="G50" s="292"/>
    </row>
    <row r="51" spans="1:7">
      <c r="A51" s="283"/>
      <c r="B51" s="284"/>
      <c r="C51" s="284"/>
      <c r="D51" s="284"/>
      <c r="E51" s="284"/>
      <c r="F51" s="291"/>
      <c r="G51" s="292"/>
    </row>
    <row r="53" spans="1:7">
      <c r="C53" s="267"/>
    </row>
    <row r="56" spans="1:7" ht="15.75">
      <c r="B56" s="81"/>
      <c r="C56" s="194" t="s">
        <v>688</v>
      </c>
      <c r="D56" s="81"/>
      <c r="E56" s="81"/>
      <c r="F56" s="81"/>
      <c r="G56" s="81"/>
    </row>
    <row r="57" spans="1:7" ht="20.100000000000001" customHeight="1">
      <c r="A57" s="31"/>
      <c r="B57" s="35"/>
      <c r="C57" s="95"/>
      <c r="D57" s="23"/>
      <c r="E57" s="96"/>
    </row>
    <row r="58" spans="1:7" ht="38.25">
      <c r="A58" s="32" t="s">
        <v>1</v>
      </c>
      <c r="B58" s="36" t="s">
        <v>17</v>
      </c>
      <c r="C58" s="97" t="s">
        <v>0</v>
      </c>
      <c r="D58" s="25" t="s">
        <v>2</v>
      </c>
      <c r="E58" s="98" t="s">
        <v>4</v>
      </c>
      <c r="F58" s="64" t="s">
        <v>6</v>
      </c>
      <c r="G58" s="65" t="s">
        <v>5</v>
      </c>
    </row>
    <row r="59" spans="1:7" ht="13.5" thickBot="1">
      <c r="A59" s="27">
        <v>1</v>
      </c>
      <c r="B59" s="37">
        <v>2</v>
      </c>
      <c r="C59" s="99">
        <v>3</v>
      </c>
      <c r="D59" s="28">
        <v>4</v>
      </c>
      <c r="E59" s="100">
        <v>5</v>
      </c>
      <c r="F59" s="76">
        <v>6</v>
      </c>
      <c r="G59" s="77">
        <v>7</v>
      </c>
    </row>
    <row r="60" spans="1:7" ht="13.5" thickBot="1">
      <c r="A60" s="101" t="s">
        <v>7</v>
      </c>
      <c r="B60" s="102"/>
      <c r="C60" s="261" t="s">
        <v>54</v>
      </c>
      <c r="D60" s="102"/>
      <c r="E60" s="103"/>
      <c r="F60" s="103"/>
      <c r="G60" s="104">
        <f>G61+G86+G89+G100+G104+G125+G129+G137+G148</f>
        <v>0</v>
      </c>
    </row>
    <row r="61" spans="1:7" ht="13.5" thickBot="1">
      <c r="A61" s="101" t="s">
        <v>55</v>
      </c>
      <c r="B61" s="102"/>
      <c r="C61" s="105" t="s">
        <v>56</v>
      </c>
      <c r="D61" s="106"/>
      <c r="E61" s="107"/>
      <c r="F61" s="107"/>
      <c r="G61" s="104">
        <f>SUM(G62:G85)</f>
        <v>0</v>
      </c>
    </row>
    <row r="62" spans="1:7">
      <c r="A62" s="82">
        <v>1</v>
      </c>
      <c r="B62" s="82" t="s">
        <v>48</v>
      </c>
      <c r="C62" s="108" t="s">
        <v>57</v>
      </c>
      <c r="D62" s="82" t="s">
        <v>3</v>
      </c>
      <c r="E62" s="109">
        <v>0.13</v>
      </c>
      <c r="F62" s="109"/>
      <c r="G62" s="109">
        <f>ROUND(E62*F62,2)</f>
        <v>0</v>
      </c>
    </row>
    <row r="63" spans="1:7" ht="25.5">
      <c r="A63" s="110">
        <v>2</v>
      </c>
      <c r="B63" s="82" t="s">
        <v>48</v>
      </c>
      <c r="C63" s="111" t="s">
        <v>58</v>
      </c>
      <c r="D63" s="110" t="s">
        <v>15</v>
      </c>
      <c r="E63" s="112">
        <v>207</v>
      </c>
      <c r="F63" s="112"/>
      <c r="G63" s="109">
        <f>ROUND(E63*F63,2)</f>
        <v>0</v>
      </c>
    </row>
    <row r="64" spans="1:7" ht="25.5">
      <c r="A64" s="110">
        <v>3</v>
      </c>
      <c r="B64" s="82" t="s">
        <v>48</v>
      </c>
      <c r="C64" s="111" t="s">
        <v>59</v>
      </c>
      <c r="D64" s="110" t="s">
        <v>15</v>
      </c>
      <c r="E64" s="112">
        <v>207</v>
      </c>
      <c r="F64" s="112"/>
      <c r="G64" s="109">
        <f t="shared" ref="G64:G127" si="4">ROUND(E64*F64,2)</f>
        <v>0</v>
      </c>
    </row>
    <row r="65" spans="1:7">
      <c r="A65" s="110">
        <v>4</v>
      </c>
      <c r="B65" s="82" t="s">
        <v>48</v>
      </c>
      <c r="C65" s="111" t="s">
        <v>60</v>
      </c>
      <c r="D65" s="110" t="s">
        <v>26</v>
      </c>
      <c r="E65" s="112">
        <v>3</v>
      </c>
      <c r="F65" s="112"/>
      <c r="G65" s="109">
        <f t="shared" si="4"/>
        <v>0</v>
      </c>
    </row>
    <row r="66" spans="1:7">
      <c r="A66" s="110">
        <v>5</v>
      </c>
      <c r="B66" s="82" t="s">
        <v>48</v>
      </c>
      <c r="C66" s="111" t="s">
        <v>61</v>
      </c>
      <c r="D66" s="110" t="s">
        <v>26</v>
      </c>
      <c r="E66" s="112">
        <v>5</v>
      </c>
      <c r="F66" s="112"/>
      <c r="G66" s="109">
        <f t="shared" si="4"/>
        <v>0</v>
      </c>
    </row>
    <row r="67" spans="1:7">
      <c r="A67" s="110">
        <v>6</v>
      </c>
      <c r="B67" s="82" t="s">
        <v>48</v>
      </c>
      <c r="C67" s="111" t="s">
        <v>62</v>
      </c>
      <c r="D67" s="110" t="s">
        <v>12</v>
      </c>
      <c r="E67" s="112">
        <v>348</v>
      </c>
      <c r="F67" s="112"/>
      <c r="G67" s="109">
        <f t="shared" si="4"/>
        <v>0</v>
      </c>
    </row>
    <row r="68" spans="1:7">
      <c r="A68" s="110">
        <v>7</v>
      </c>
      <c r="B68" s="82" t="s">
        <v>48</v>
      </c>
      <c r="C68" s="111" t="s">
        <v>63</v>
      </c>
      <c r="D68" s="110" t="s">
        <v>13</v>
      </c>
      <c r="E68" s="112">
        <v>6.96</v>
      </c>
      <c r="F68" s="112"/>
      <c r="G68" s="109">
        <f t="shared" si="4"/>
        <v>0</v>
      </c>
    </row>
    <row r="69" spans="1:7">
      <c r="A69" s="110">
        <v>8</v>
      </c>
      <c r="B69" s="82" t="s">
        <v>48</v>
      </c>
      <c r="C69" s="111" t="s">
        <v>64</v>
      </c>
      <c r="D69" s="110" t="s">
        <v>12</v>
      </c>
      <c r="E69" s="112">
        <v>9</v>
      </c>
      <c r="F69" s="112"/>
      <c r="G69" s="109">
        <f t="shared" si="4"/>
        <v>0</v>
      </c>
    </row>
    <row r="70" spans="1:7">
      <c r="A70" s="110">
        <v>9</v>
      </c>
      <c r="B70" s="82" t="s">
        <v>48</v>
      </c>
      <c r="C70" s="111" t="s">
        <v>65</v>
      </c>
      <c r="D70" s="110" t="s">
        <v>13</v>
      </c>
      <c r="E70" s="112">
        <v>0.18</v>
      </c>
      <c r="F70" s="112"/>
      <c r="G70" s="109">
        <f t="shared" si="4"/>
        <v>0</v>
      </c>
    </row>
    <row r="71" spans="1:7">
      <c r="A71" s="110">
        <v>10</v>
      </c>
      <c r="B71" s="82" t="s">
        <v>48</v>
      </c>
      <c r="C71" s="111" t="s">
        <v>66</v>
      </c>
      <c r="D71" s="110" t="s">
        <v>15</v>
      </c>
      <c r="E71" s="112">
        <v>315</v>
      </c>
      <c r="F71" s="112"/>
      <c r="G71" s="109">
        <f t="shared" si="4"/>
        <v>0</v>
      </c>
    </row>
    <row r="72" spans="1:7">
      <c r="A72" s="110">
        <v>11</v>
      </c>
      <c r="B72" s="82" t="s">
        <v>48</v>
      </c>
      <c r="C72" s="111" t="s">
        <v>67</v>
      </c>
      <c r="D72" s="110" t="s">
        <v>15</v>
      </c>
      <c r="E72" s="112">
        <v>459</v>
      </c>
      <c r="F72" s="112"/>
      <c r="G72" s="109">
        <f t="shared" si="4"/>
        <v>0</v>
      </c>
    </row>
    <row r="73" spans="1:7" ht="25.5">
      <c r="A73" s="110">
        <v>12</v>
      </c>
      <c r="B73" s="82" t="s">
        <v>48</v>
      </c>
      <c r="C73" s="111" t="s">
        <v>68</v>
      </c>
      <c r="D73" s="110" t="s">
        <v>15</v>
      </c>
      <c r="E73" s="112">
        <v>459</v>
      </c>
      <c r="F73" s="112"/>
      <c r="G73" s="109">
        <f t="shared" si="4"/>
        <v>0</v>
      </c>
    </row>
    <row r="74" spans="1:7" ht="25.5">
      <c r="A74" s="110">
        <v>13</v>
      </c>
      <c r="B74" s="82" t="s">
        <v>48</v>
      </c>
      <c r="C74" s="111" t="s">
        <v>69</v>
      </c>
      <c r="D74" s="110" t="s">
        <v>15</v>
      </c>
      <c r="E74" s="112">
        <v>69</v>
      </c>
      <c r="F74" s="112"/>
      <c r="G74" s="109">
        <f t="shared" si="4"/>
        <v>0</v>
      </c>
    </row>
    <row r="75" spans="1:7" ht="25.5">
      <c r="A75" s="110">
        <v>14</v>
      </c>
      <c r="B75" s="82" t="s">
        <v>48</v>
      </c>
      <c r="C75" s="111" t="s">
        <v>70</v>
      </c>
      <c r="D75" s="110" t="s">
        <v>15</v>
      </c>
      <c r="E75" s="112">
        <v>39</v>
      </c>
      <c r="F75" s="112"/>
      <c r="G75" s="109">
        <f t="shared" si="4"/>
        <v>0</v>
      </c>
    </row>
    <row r="76" spans="1:7">
      <c r="A76" s="110">
        <v>15</v>
      </c>
      <c r="B76" s="82" t="s">
        <v>48</v>
      </c>
      <c r="C76" s="111" t="s">
        <v>71</v>
      </c>
      <c r="D76" s="110" t="s">
        <v>15</v>
      </c>
      <c r="E76" s="112">
        <v>199</v>
      </c>
      <c r="F76" s="112"/>
      <c r="G76" s="109">
        <f t="shared" si="4"/>
        <v>0</v>
      </c>
    </row>
    <row r="77" spans="1:7">
      <c r="A77" s="110">
        <v>16</v>
      </c>
      <c r="B77" s="82" t="s">
        <v>48</v>
      </c>
      <c r="C77" s="111" t="s">
        <v>72</v>
      </c>
      <c r="D77" s="110" t="s">
        <v>15</v>
      </c>
      <c r="E77" s="112">
        <v>23</v>
      </c>
      <c r="F77" s="112"/>
      <c r="G77" s="109">
        <f t="shared" si="4"/>
        <v>0</v>
      </c>
    </row>
    <row r="78" spans="1:7">
      <c r="A78" s="110">
        <v>17</v>
      </c>
      <c r="B78" s="82" t="s">
        <v>48</v>
      </c>
      <c r="C78" s="111" t="s">
        <v>73</v>
      </c>
      <c r="D78" s="110" t="s">
        <v>15</v>
      </c>
      <c r="E78" s="112">
        <v>526</v>
      </c>
      <c r="F78" s="112"/>
      <c r="G78" s="109">
        <f t="shared" si="4"/>
        <v>0</v>
      </c>
    </row>
    <row r="79" spans="1:7">
      <c r="A79" s="110">
        <v>18</v>
      </c>
      <c r="B79" s="82" t="s">
        <v>48</v>
      </c>
      <c r="C79" s="111" t="s">
        <v>74</v>
      </c>
      <c r="D79" s="110" t="s">
        <v>15</v>
      </c>
      <c r="E79" s="112">
        <v>120</v>
      </c>
      <c r="F79" s="112"/>
      <c r="G79" s="109">
        <f t="shared" si="4"/>
        <v>0</v>
      </c>
    </row>
    <row r="80" spans="1:7">
      <c r="A80" s="110">
        <v>19</v>
      </c>
      <c r="B80" s="82" t="s">
        <v>48</v>
      </c>
      <c r="C80" s="111" t="s">
        <v>75</v>
      </c>
      <c r="D80" s="110" t="s">
        <v>15</v>
      </c>
      <c r="E80" s="112">
        <v>42</v>
      </c>
      <c r="F80" s="112"/>
      <c r="G80" s="109">
        <f t="shared" si="4"/>
        <v>0</v>
      </c>
    </row>
    <row r="81" spans="1:7">
      <c r="A81" s="110">
        <v>20</v>
      </c>
      <c r="B81" s="82" t="s">
        <v>48</v>
      </c>
      <c r="C81" s="111" t="s">
        <v>76</v>
      </c>
      <c r="D81" s="110" t="s">
        <v>15</v>
      </c>
      <c r="E81" s="112">
        <v>367</v>
      </c>
      <c r="F81" s="112"/>
      <c r="G81" s="109">
        <f t="shared" si="4"/>
        <v>0</v>
      </c>
    </row>
    <row r="82" spans="1:7">
      <c r="A82" s="110">
        <v>21</v>
      </c>
      <c r="B82" s="82" t="s">
        <v>48</v>
      </c>
      <c r="C82" s="111" t="s">
        <v>77</v>
      </c>
      <c r="D82" s="110" t="s">
        <v>15</v>
      </c>
      <c r="E82" s="112">
        <v>20</v>
      </c>
      <c r="F82" s="112"/>
      <c r="G82" s="109">
        <f t="shared" si="4"/>
        <v>0</v>
      </c>
    </row>
    <row r="83" spans="1:7">
      <c r="A83" s="110">
        <v>22</v>
      </c>
      <c r="B83" s="82" t="s">
        <v>48</v>
      </c>
      <c r="C83" s="111" t="s">
        <v>78</v>
      </c>
      <c r="D83" s="110" t="s">
        <v>12</v>
      </c>
      <c r="E83" s="112">
        <v>167</v>
      </c>
      <c r="F83" s="112"/>
      <c r="G83" s="109">
        <f t="shared" si="4"/>
        <v>0</v>
      </c>
    </row>
    <row r="84" spans="1:7" ht="25.5">
      <c r="A84" s="110">
        <v>23</v>
      </c>
      <c r="B84" s="82" t="s">
        <v>48</v>
      </c>
      <c r="C84" s="111" t="s">
        <v>79</v>
      </c>
      <c r="D84" s="110" t="s">
        <v>43</v>
      </c>
      <c r="E84" s="112">
        <v>681.41</v>
      </c>
      <c r="F84" s="112"/>
      <c r="G84" s="109">
        <f t="shared" si="4"/>
        <v>0</v>
      </c>
    </row>
    <row r="85" spans="1:7" ht="13.5" thickBot="1">
      <c r="A85" s="113">
        <v>24</v>
      </c>
      <c r="B85" s="82" t="s">
        <v>48</v>
      </c>
      <c r="C85" s="114" t="s">
        <v>80</v>
      </c>
      <c r="D85" s="113" t="s">
        <v>43</v>
      </c>
      <c r="E85" s="115">
        <v>681.41</v>
      </c>
      <c r="F85" s="115"/>
      <c r="G85" s="116">
        <f t="shared" si="4"/>
        <v>0</v>
      </c>
    </row>
    <row r="86" spans="1:7" ht="13.5" thickBot="1">
      <c r="A86" s="101" t="s">
        <v>81</v>
      </c>
      <c r="B86" s="106"/>
      <c r="C86" s="105" t="s">
        <v>82</v>
      </c>
      <c r="D86" s="106"/>
      <c r="E86" s="107"/>
      <c r="F86" s="107"/>
      <c r="G86" s="104">
        <f>SUM(G87:G88)</f>
        <v>0</v>
      </c>
    </row>
    <row r="87" spans="1:7">
      <c r="A87" s="82">
        <v>25</v>
      </c>
      <c r="B87" s="82" t="s">
        <v>48</v>
      </c>
      <c r="C87" s="108" t="s">
        <v>83</v>
      </c>
      <c r="D87" s="82" t="s">
        <v>12</v>
      </c>
      <c r="E87" s="109">
        <v>40</v>
      </c>
      <c r="F87" s="109"/>
      <c r="G87" s="109">
        <f t="shared" si="4"/>
        <v>0</v>
      </c>
    </row>
    <row r="88" spans="1:7" ht="13.5" thickBot="1">
      <c r="A88" s="113">
        <v>26</v>
      </c>
      <c r="B88" s="82" t="s">
        <v>48</v>
      </c>
      <c r="C88" s="114" t="s">
        <v>84</v>
      </c>
      <c r="D88" s="113" t="s">
        <v>26</v>
      </c>
      <c r="E88" s="115">
        <v>5</v>
      </c>
      <c r="F88" s="115"/>
      <c r="G88" s="116">
        <f t="shared" si="4"/>
        <v>0</v>
      </c>
    </row>
    <row r="89" spans="1:7" ht="13.5" thickBot="1">
      <c r="A89" s="101" t="s">
        <v>85</v>
      </c>
      <c r="B89" s="106"/>
      <c r="C89" s="105" t="s">
        <v>86</v>
      </c>
      <c r="D89" s="106"/>
      <c r="E89" s="107"/>
      <c r="F89" s="107"/>
      <c r="G89" s="104">
        <f>SUM(G90:G99)</f>
        <v>0</v>
      </c>
    </row>
    <row r="90" spans="1:7" ht="25.5">
      <c r="A90" s="82">
        <v>27</v>
      </c>
      <c r="B90" s="82" t="s">
        <v>48</v>
      </c>
      <c r="C90" s="108" t="s">
        <v>87</v>
      </c>
      <c r="D90" s="82" t="s">
        <v>13</v>
      </c>
      <c r="E90" s="109">
        <v>449</v>
      </c>
      <c r="F90" s="109"/>
      <c r="G90" s="109">
        <f t="shared" si="4"/>
        <v>0</v>
      </c>
    </row>
    <row r="91" spans="1:7" ht="25.5">
      <c r="A91" s="110">
        <v>28</v>
      </c>
      <c r="B91" s="82" t="s">
        <v>48</v>
      </c>
      <c r="C91" s="111" t="s">
        <v>88</v>
      </c>
      <c r="D91" s="110" t="s">
        <v>13</v>
      </c>
      <c r="E91" s="112">
        <v>449</v>
      </c>
      <c r="F91" s="112"/>
      <c r="G91" s="109">
        <f t="shared" si="4"/>
        <v>0</v>
      </c>
    </row>
    <row r="92" spans="1:7" ht="25.5">
      <c r="A92" s="110">
        <v>29</v>
      </c>
      <c r="B92" s="82" t="s">
        <v>48</v>
      </c>
      <c r="C92" s="111" t="s">
        <v>89</v>
      </c>
      <c r="D92" s="110" t="s">
        <v>13</v>
      </c>
      <c r="E92" s="112">
        <v>50</v>
      </c>
      <c r="F92" s="112"/>
      <c r="G92" s="109">
        <f t="shared" si="4"/>
        <v>0</v>
      </c>
    </row>
    <row r="93" spans="1:7" ht="25.5">
      <c r="A93" s="110">
        <v>30</v>
      </c>
      <c r="B93" s="82" t="s">
        <v>48</v>
      </c>
      <c r="C93" s="111" t="s">
        <v>88</v>
      </c>
      <c r="D93" s="110" t="s">
        <v>13</v>
      </c>
      <c r="E93" s="112">
        <v>50</v>
      </c>
      <c r="F93" s="112"/>
      <c r="G93" s="109">
        <f t="shared" si="4"/>
        <v>0</v>
      </c>
    </row>
    <row r="94" spans="1:7" ht="38.25">
      <c r="A94" s="110">
        <v>31</v>
      </c>
      <c r="B94" s="82" t="s">
        <v>48</v>
      </c>
      <c r="C94" s="111" t="s">
        <v>90</v>
      </c>
      <c r="D94" s="110" t="s">
        <v>13</v>
      </c>
      <c r="E94" s="112">
        <v>25</v>
      </c>
      <c r="F94" s="112"/>
      <c r="G94" s="109">
        <f t="shared" si="4"/>
        <v>0</v>
      </c>
    </row>
    <row r="95" spans="1:7" ht="25.5">
      <c r="A95" s="110">
        <v>32</v>
      </c>
      <c r="B95" s="82" t="s">
        <v>48</v>
      </c>
      <c r="C95" s="111" t="s">
        <v>88</v>
      </c>
      <c r="D95" s="110" t="s">
        <v>13</v>
      </c>
      <c r="E95" s="112">
        <v>25</v>
      </c>
      <c r="F95" s="112"/>
      <c r="G95" s="109">
        <f t="shared" si="4"/>
        <v>0</v>
      </c>
    </row>
    <row r="96" spans="1:7" ht="25.5">
      <c r="A96" s="110">
        <v>33</v>
      </c>
      <c r="B96" s="82" t="s">
        <v>48</v>
      </c>
      <c r="C96" s="111" t="s">
        <v>91</v>
      </c>
      <c r="D96" s="110" t="s">
        <v>13</v>
      </c>
      <c r="E96" s="112">
        <v>25</v>
      </c>
      <c r="F96" s="112"/>
      <c r="G96" s="109">
        <f t="shared" si="4"/>
        <v>0</v>
      </c>
    </row>
    <row r="97" spans="1:7">
      <c r="A97" s="110">
        <v>34</v>
      </c>
      <c r="B97" s="82" t="s">
        <v>48</v>
      </c>
      <c r="C97" s="111" t="s">
        <v>92</v>
      </c>
      <c r="D97" s="110" t="s">
        <v>13</v>
      </c>
      <c r="E97" s="112">
        <v>25</v>
      </c>
      <c r="F97" s="112"/>
      <c r="G97" s="109">
        <f t="shared" si="4"/>
        <v>0</v>
      </c>
    </row>
    <row r="98" spans="1:7" ht="25.5">
      <c r="A98" s="110">
        <v>35</v>
      </c>
      <c r="B98" s="82" t="s">
        <v>48</v>
      </c>
      <c r="C98" s="111" t="s">
        <v>93</v>
      </c>
      <c r="D98" s="110" t="s">
        <v>13</v>
      </c>
      <c r="E98" s="112">
        <v>1.25</v>
      </c>
      <c r="F98" s="112"/>
      <c r="G98" s="109">
        <f t="shared" si="4"/>
        <v>0</v>
      </c>
    </row>
    <row r="99" spans="1:7" ht="26.25" thickBot="1">
      <c r="A99" s="113">
        <v>36</v>
      </c>
      <c r="B99" s="82" t="s">
        <v>48</v>
      </c>
      <c r="C99" s="114" t="s">
        <v>94</v>
      </c>
      <c r="D99" s="113" t="s">
        <v>13</v>
      </c>
      <c r="E99" s="115">
        <v>1.25</v>
      </c>
      <c r="F99" s="115"/>
      <c r="G99" s="116">
        <f t="shared" si="4"/>
        <v>0</v>
      </c>
    </row>
    <row r="100" spans="1:7" ht="13.5" thickBot="1">
      <c r="A100" s="101" t="s">
        <v>95</v>
      </c>
      <c r="B100" s="102"/>
      <c r="C100" s="105" t="s">
        <v>96</v>
      </c>
      <c r="D100" s="106"/>
      <c r="E100" s="107"/>
      <c r="F100" s="107"/>
      <c r="G100" s="104">
        <f>SUM(G101:G103)</f>
        <v>0</v>
      </c>
    </row>
    <row r="101" spans="1:7">
      <c r="A101" s="82">
        <v>37</v>
      </c>
      <c r="B101" s="82" t="s">
        <v>48</v>
      </c>
      <c r="C101" s="108" t="s">
        <v>97</v>
      </c>
      <c r="D101" s="82" t="s">
        <v>13</v>
      </c>
      <c r="E101" s="109">
        <v>0.9</v>
      </c>
      <c r="F101" s="109"/>
      <c r="G101" s="109">
        <f t="shared" si="4"/>
        <v>0</v>
      </c>
    </row>
    <row r="102" spans="1:7">
      <c r="A102" s="110">
        <v>38</v>
      </c>
      <c r="B102" s="82" t="s">
        <v>48</v>
      </c>
      <c r="C102" s="111" t="s">
        <v>98</v>
      </c>
      <c r="D102" s="110" t="s">
        <v>13</v>
      </c>
      <c r="E102" s="112">
        <v>0.3</v>
      </c>
      <c r="F102" s="112"/>
      <c r="G102" s="109">
        <f t="shared" si="4"/>
        <v>0</v>
      </c>
    </row>
    <row r="103" spans="1:7" ht="13.5" thickBot="1">
      <c r="A103" s="113">
        <v>39</v>
      </c>
      <c r="B103" s="82" t="s">
        <v>48</v>
      </c>
      <c r="C103" s="114" t="s">
        <v>99</v>
      </c>
      <c r="D103" s="113" t="s">
        <v>13</v>
      </c>
      <c r="E103" s="115">
        <v>0.4</v>
      </c>
      <c r="F103" s="115"/>
      <c r="G103" s="116">
        <f t="shared" si="4"/>
        <v>0</v>
      </c>
    </row>
    <row r="104" spans="1:7" ht="13.5" thickBot="1">
      <c r="A104" s="101" t="s">
        <v>100</v>
      </c>
      <c r="B104" s="102"/>
      <c r="C104" s="105" t="s">
        <v>101</v>
      </c>
      <c r="D104" s="106"/>
      <c r="E104" s="107"/>
      <c r="F104" s="107"/>
      <c r="G104" s="104">
        <f>SUM(G105:G124)</f>
        <v>0</v>
      </c>
    </row>
    <row r="105" spans="1:7" ht="25.5">
      <c r="A105" s="82">
        <v>40</v>
      </c>
      <c r="B105" s="82" t="s">
        <v>48</v>
      </c>
      <c r="C105" s="108" t="s">
        <v>102</v>
      </c>
      <c r="D105" s="82" t="s">
        <v>15</v>
      </c>
      <c r="E105" s="109">
        <v>1948</v>
      </c>
      <c r="F105" s="109"/>
      <c r="G105" s="109">
        <f t="shared" si="4"/>
        <v>0</v>
      </c>
    </row>
    <row r="106" spans="1:7" ht="25.5">
      <c r="A106" s="110">
        <v>41</v>
      </c>
      <c r="B106" s="82" t="s">
        <v>48</v>
      </c>
      <c r="C106" s="111" t="s">
        <v>103</v>
      </c>
      <c r="D106" s="110" t="s">
        <v>15</v>
      </c>
      <c r="E106" s="112">
        <v>216</v>
      </c>
      <c r="F106" s="112"/>
      <c r="G106" s="109">
        <f t="shared" si="4"/>
        <v>0</v>
      </c>
    </row>
    <row r="107" spans="1:7">
      <c r="A107" s="110">
        <v>42</v>
      </c>
      <c r="B107" s="110" t="s">
        <v>48</v>
      </c>
      <c r="C107" s="111" t="s">
        <v>104</v>
      </c>
      <c r="D107" s="110" t="s">
        <v>15</v>
      </c>
      <c r="E107" s="112">
        <v>871</v>
      </c>
      <c r="F107" s="112"/>
      <c r="G107" s="112">
        <f t="shared" si="4"/>
        <v>0</v>
      </c>
    </row>
    <row r="108" spans="1:7">
      <c r="A108" s="110">
        <v>43</v>
      </c>
      <c r="B108" s="82" t="s">
        <v>48</v>
      </c>
      <c r="C108" s="111" t="s">
        <v>105</v>
      </c>
      <c r="D108" s="110" t="s">
        <v>15</v>
      </c>
      <c r="E108" s="112">
        <v>871</v>
      </c>
      <c r="F108" s="112"/>
      <c r="G108" s="109">
        <f t="shared" si="4"/>
        <v>0</v>
      </c>
    </row>
    <row r="109" spans="1:7">
      <c r="A109" s="110">
        <v>44</v>
      </c>
      <c r="B109" s="82" t="s">
        <v>48</v>
      </c>
      <c r="C109" s="111" t="s">
        <v>106</v>
      </c>
      <c r="D109" s="110" t="s">
        <v>15</v>
      </c>
      <c r="E109" s="112">
        <v>871</v>
      </c>
      <c r="F109" s="112"/>
      <c r="G109" s="109">
        <f t="shared" si="4"/>
        <v>0</v>
      </c>
    </row>
    <row r="110" spans="1:7" ht="25.5">
      <c r="A110" s="110">
        <v>45</v>
      </c>
      <c r="B110" s="82" t="s">
        <v>48</v>
      </c>
      <c r="C110" s="111" t="s">
        <v>107</v>
      </c>
      <c r="D110" s="110" t="s">
        <v>15</v>
      </c>
      <c r="E110" s="112">
        <v>871</v>
      </c>
      <c r="F110" s="112"/>
      <c r="G110" s="109">
        <f t="shared" si="4"/>
        <v>0</v>
      </c>
    </row>
    <row r="111" spans="1:7" ht="25.5">
      <c r="A111" s="110">
        <v>46</v>
      </c>
      <c r="B111" s="82" t="s">
        <v>48</v>
      </c>
      <c r="C111" s="111" t="s">
        <v>108</v>
      </c>
      <c r="D111" s="110" t="s">
        <v>15</v>
      </c>
      <c r="E111" s="112">
        <v>610</v>
      </c>
      <c r="F111" s="112"/>
      <c r="G111" s="109">
        <f t="shared" si="4"/>
        <v>0</v>
      </c>
    </row>
    <row r="112" spans="1:7">
      <c r="A112" s="110">
        <v>47</v>
      </c>
      <c r="B112" s="82" t="s">
        <v>48</v>
      </c>
      <c r="C112" s="111" t="s">
        <v>109</v>
      </c>
      <c r="D112" s="110" t="s">
        <v>15</v>
      </c>
      <c r="E112" s="112">
        <v>1036</v>
      </c>
      <c r="F112" s="112"/>
      <c r="G112" s="109">
        <f t="shared" si="4"/>
        <v>0</v>
      </c>
    </row>
    <row r="113" spans="1:7">
      <c r="A113" s="110">
        <v>48</v>
      </c>
      <c r="B113" s="82" t="s">
        <v>48</v>
      </c>
      <c r="C113" s="111" t="s">
        <v>110</v>
      </c>
      <c r="D113" s="110" t="s">
        <v>15</v>
      </c>
      <c r="E113" s="112">
        <v>393</v>
      </c>
      <c r="F113" s="112"/>
      <c r="G113" s="109">
        <f t="shared" si="4"/>
        <v>0</v>
      </c>
    </row>
    <row r="114" spans="1:7" ht="25.5">
      <c r="A114" s="110">
        <v>49</v>
      </c>
      <c r="B114" s="82" t="s">
        <v>48</v>
      </c>
      <c r="C114" s="111" t="s">
        <v>111</v>
      </c>
      <c r="D114" s="110" t="s">
        <v>15</v>
      </c>
      <c r="E114" s="112">
        <v>1264</v>
      </c>
      <c r="F114" s="112"/>
      <c r="G114" s="109">
        <f t="shared" si="4"/>
        <v>0</v>
      </c>
    </row>
    <row r="115" spans="1:7" ht="25.5">
      <c r="A115" s="110">
        <v>50</v>
      </c>
      <c r="B115" s="82" t="s">
        <v>48</v>
      </c>
      <c r="C115" s="111" t="s">
        <v>112</v>
      </c>
      <c r="D115" s="110" t="s">
        <v>15</v>
      </c>
      <c r="E115" s="112">
        <v>775</v>
      </c>
      <c r="F115" s="112"/>
      <c r="G115" s="109">
        <f t="shared" si="4"/>
        <v>0</v>
      </c>
    </row>
    <row r="116" spans="1:7">
      <c r="A116" s="110">
        <v>51</v>
      </c>
      <c r="B116" s="82" t="s">
        <v>48</v>
      </c>
      <c r="C116" s="111" t="s">
        <v>113</v>
      </c>
      <c r="D116" s="110" t="s">
        <v>15</v>
      </c>
      <c r="E116" s="112">
        <v>871</v>
      </c>
      <c r="F116" s="112"/>
      <c r="G116" s="109">
        <f t="shared" si="4"/>
        <v>0</v>
      </c>
    </row>
    <row r="117" spans="1:7">
      <c r="A117" s="110">
        <v>52</v>
      </c>
      <c r="B117" s="82" t="s">
        <v>48</v>
      </c>
      <c r="C117" s="111" t="s">
        <v>114</v>
      </c>
      <c r="D117" s="110" t="s">
        <v>15</v>
      </c>
      <c r="E117" s="112">
        <v>871</v>
      </c>
      <c r="F117" s="112"/>
      <c r="G117" s="109">
        <f t="shared" si="4"/>
        <v>0</v>
      </c>
    </row>
    <row r="118" spans="1:7">
      <c r="A118" s="110">
        <v>53</v>
      </c>
      <c r="B118" s="82" t="s">
        <v>48</v>
      </c>
      <c r="C118" s="111" t="s">
        <v>115</v>
      </c>
      <c r="D118" s="110" t="s">
        <v>15</v>
      </c>
      <c r="E118" s="112">
        <v>871</v>
      </c>
      <c r="F118" s="112"/>
      <c r="G118" s="109">
        <f t="shared" si="4"/>
        <v>0</v>
      </c>
    </row>
    <row r="119" spans="1:7">
      <c r="A119" s="110">
        <v>54</v>
      </c>
      <c r="B119" s="82" t="s">
        <v>48</v>
      </c>
      <c r="C119" s="111" t="s">
        <v>116</v>
      </c>
      <c r="D119" s="110" t="s">
        <v>15</v>
      </c>
      <c r="E119" s="112">
        <v>871</v>
      </c>
      <c r="F119" s="112"/>
      <c r="G119" s="109">
        <f t="shared" si="4"/>
        <v>0</v>
      </c>
    </row>
    <row r="120" spans="1:7" ht="25.5">
      <c r="A120" s="110">
        <v>55</v>
      </c>
      <c r="B120" s="82" t="s">
        <v>48</v>
      </c>
      <c r="C120" s="111" t="s">
        <v>117</v>
      </c>
      <c r="D120" s="110" t="s">
        <v>15</v>
      </c>
      <c r="E120" s="112">
        <v>40</v>
      </c>
      <c r="F120" s="112"/>
      <c r="G120" s="109">
        <f t="shared" si="4"/>
        <v>0</v>
      </c>
    </row>
    <row r="121" spans="1:7" ht="25.5">
      <c r="A121" s="110">
        <v>56</v>
      </c>
      <c r="B121" s="82" t="s">
        <v>48</v>
      </c>
      <c r="C121" s="111" t="s">
        <v>118</v>
      </c>
      <c r="D121" s="110" t="s">
        <v>15</v>
      </c>
      <c r="E121" s="112">
        <v>894</v>
      </c>
      <c r="F121" s="112"/>
      <c r="G121" s="109">
        <f t="shared" si="4"/>
        <v>0</v>
      </c>
    </row>
    <row r="122" spans="1:7" ht="25.5">
      <c r="A122" s="110">
        <v>57</v>
      </c>
      <c r="B122" s="82" t="s">
        <v>48</v>
      </c>
      <c r="C122" s="111" t="s">
        <v>119</v>
      </c>
      <c r="D122" s="110" t="s">
        <v>43</v>
      </c>
      <c r="E122" s="112">
        <v>144.96</v>
      </c>
      <c r="F122" s="112"/>
      <c r="G122" s="109">
        <f t="shared" si="4"/>
        <v>0</v>
      </c>
    </row>
    <row r="123" spans="1:7" ht="25.5">
      <c r="A123" s="110">
        <v>58</v>
      </c>
      <c r="B123" s="82" t="s">
        <v>48</v>
      </c>
      <c r="C123" s="111" t="s">
        <v>120</v>
      </c>
      <c r="D123" s="110" t="s">
        <v>15</v>
      </c>
      <c r="E123" s="112">
        <v>393</v>
      </c>
      <c r="F123" s="112"/>
      <c r="G123" s="109">
        <f t="shared" si="4"/>
        <v>0</v>
      </c>
    </row>
    <row r="124" spans="1:7" ht="26.25" thickBot="1">
      <c r="A124" s="113">
        <v>59</v>
      </c>
      <c r="B124" s="82" t="s">
        <v>48</v>
      </c>
      <c r="C124" s="114" t="s">
        <v>121</v>
      </c>
      <c r="D124" s="113" t="s">
        <v>15</v>
      </c>
      <c r="E124" s="115">
        <v>69</v>
      </c>
      <c r="F124" s="115"/>
      <c r="G124" s="116">
        <f t="shared" si="4"/>
        <v>0</v>
      </c>
    </row>
    <row r="125" spans="1:7" ht="13.5" thickBot="1">
      <c r="A125" s="101" t="s">
        <v>122</v>
      </c>
      <c r="B125" s="102"/>
      <c r="C125" s="105" t="s">
        <v>42</v>
      </c>
      <c r="D125" s="106"/>
      <c r="E125" s="107"/>
      <c r="F125" s="107"/>
      <c r="G125" s="104">
        <f>SUM(G126:G128)</f>
        <v>0</v>
      </c>
    </row>
    <row r="126" spans="1:7">
      <c r="A126" s="82">
        <v>60</v>
      </c>
      <c r="B126" s="82" t="s">
        <v>48</v>
      </c>
      <c r="C126" s="108" t="s">
        <v>123</v>
      </c>
      <c r="D126" s="82" t="s">
        <v>15</v>
      </c>
      <c r="E126" s="109">
        <v>202</v>
      </c>
      <c r="F126" s="109"/>
      <c r="G126" s="109">
        <f t="shared" si="4"/>
        <v>0</v>
      </c>
    </row>
    <row r="127" spans="1:7" ht="25.5">
      <c r="A127" s="110">
        <v>61</v>
      </c>
      <c r="B127" s="82" t="s">
        <v>48</v>
      </c>
      <c r="C127" s="111" t="s">
        <v>124</v>
      </c>
      <c r="D127" s="110" t="s">
        <v>15</v>
      </c>
      <c r="E127" s="112">
        <v>202</v>
      </c>
      <c r="F127" s="112"/>
      <c r="G127" s="109">
        <f t="shared" si="4"/>
        <v>0</v>
      </c>
    </row>
    <row r="128" spans="1:7" ht="13.5" thickBot="1">
      <c r="A128" s="113">
        <v>62</v>
      </c>
      <c r="B128" s="82" t="s">
        <v>48</v>
      </c>
      <c r="C128" s="114" t="s">
        <v>125</v>
      </c>
      <c r="D128" s="113" t="s">
        <v>15</v>
      </c>
      <c r="E128" s="115">
        <v>202</v>
      </c>
      <c r="F128" s="115"/>
      <c r="G128" s="116">
        <f t="shared" ref="G128:G193" si="5">ROUND(E128*F128,2)</f>
        <v>0</v>
      </c>
    </row>
    <row r="129" spans="1:7" ht="13.5" thickBot="1">
      <c r="A129" s="101" t="s">
        <v>126</v>
      </c>
      <c r="B129" s="102"/>
      <c r="C129" s="105" t="s">
        <v>127</v>
      </c>
      <c r="D129" s="106"/>
      <c r="E129" s="107"/>
      <c r="F129" s="107"/>
      <c r="G129" s="104">
        <f>SUM(G130:G136)</f>
        <v>0</v>
      </c>
    </row>
    <row r="130" spans="1:7" ht="25.5">
      <c r="A130" s="82">
        <v>63</v>
      </c>
      <c r="B130" s="82" t="s">
        <v>48</v>
      </c>
      <c r="C130" s="108" t="s">
        <v>128</v>
      </c>
      <c r="D130" s="82" t="s">
        <v>15</v>
      </c>
      <c r="E130" s="109">
        <v>8</v>
      </c>
      <c r="F130" s="109"/>
      <c r="G130" s="109">
        <f t="shared" si="5"/>
        <v>0</v>
      </c>
    </row>
    <row r="131" spans="1:7" ht="25.5">
      <c r="A131" s="110">
        <v>64</v>
      </c>
      <c r="B131" s="82" t="s">
        <v>48</v>
      </c>
      <c r="C131" s="111" t="s">
        <v>129</v>
      </c>
      <c r="D131" s="110" t="s">
        <v>15</v>
      </c>
      <c r="E131" s="112">
        <v>16</v>
      </c>
      <c r="F131" s="112"/>
      <c r="G131" s="109">
        <f t="shared" si="5"/>
        <v>0</v>
      </c>
    </row>
    <row r="132" spans="1:7" ht="25.5">
      <c r="A132" s="110">
        <v>65</v>
      </c>
      <c r="B132" s="82" t="s">
        <v>48</v>
      </c>
      <c r="C132" s="111" t="s">
        <v>130</v>
      </c>
      <c r="D132" s="110" t="s">
        <v>15</v>
      </c>
      <c r="E132" s="112">
        <v>10</v>
      </c>
      <c r="F132" s="112"/>
      <c r="G132" s="109">
        <f t="shared" si="5"/>
        <v>0</v>
      </c>
    </row>
    <row r="133" spans="1:7" ht="25.5">
      <c r="A133" s="110">
        <v>66</v>
      </c>
      <c r="B133" s="82" t="s">
        <v>48</v>
      </c>
      <c r="C133" s="111" t="s">
        <v>131</v>
      </c>
      <c r="D133" s="110" t="s">
        <v>15</v>
      </c>
      <c r="E133" s="112">
        <v>26</v>
      </c>
      <c r="F133" s="112"/>
      <c r="G133" s="109">
        <f t="shared" si="5"/>
        <v>0</v>
      </c>
    </row>
    <row r="134" spans="1:7">
      <c r="A134" s="110">
        <v>67</v>
      </c>
      <c r="B134" s="82" t="s">
        <v>48</v>
      </c>
      <c r="C134" s="111" t="s">
        <v>132</v>
      </c>
      <c r="D134" s="110" t="s">
        <v>26</v>
      </c>
      <c r="E134" s="112">
        <v>7</v>
      </c>
      <c r="F134" s="112"/>
      <c r="G134" s="109">
        <f t="shared" si="5"/>
        <v>0</v>
      </c>
    </row>
    <row r="135" spans="1:7">
      <c r="A135" s="110">
        <v>68</v>
      </c>
      <c r="B135" s="82" t="s">
        <v>48</v>
      </c>
      <c r="C135" s="111" t="s">
        <v>133</v>
      </c>
      <c r="D135" s="110" t="s">
        <v>26</v>
      </c>
      <c r="E135" s="112">
        <v>10</v>
      </c>
      <c r="F135" s="112"/>
      <c r="G135" s="109">
        <f t="shared" si="5"/>
        <v>0</v>
      </c>
    </row>
    <row r="136" spans="1:7" ht="13.5" thickBot="1">
      <c r="A136" s="113">
        <v>69</v>
      </c>
      <c r="B136" s="82" t="s">
        <v>48</v>
      </c>
      <c r="C136" s="114" t="s">
        <v>134</v>
      </c>
      <c r="D136" s="113" t="s">
        <v>26</v>
      </c>
      <c r="E136" s="115">
        <v>10</v>
      </c>
      <c r="F136" s="115"/>
      <c r="G136" s="116">
        <f t="shared" si="5"/>
        <v>0</v>
      </c>
    </row>
    <row r="137" spans="1:7" ht="13.5" thickBot="1">
      <c r="A137" s="101" t="s">
        <v>135</v>
      </c>
      <c r="B137" s="102"/>
      <c r="C137" s="105" t="s">
        <v>136</v>
      </c>
      <c r="D137" s="106"/>
      <c r="E137" s="107"/>
      <c r="F137" s="107"/>
      <c r="G137" s="104">
        <f>SUM(G138:G147)</f>
        <v>0</v>
      </c>
    </row>
    <row r="138" spans="1:7">
      <c r="A138" s="82">
        <v>70</v>
      </c>
      <c r="B138" s="82" t="s">
        <v>48</v>
      </c>
      <c r="C138" s="108" t="s">
        <v>137</v>
      </c>
      <c r="D138" s="82" t="s">
        <v>12</v>
      </c>
      <c r="E138" s="109">
        <v>424</v>
      </c>
      <c r="F138" s="109"/>
      <c r="G138" s="109">
        <f t="shared" si="5"/>
        <v>0</v>
      </c>
    </row>
    <row r="139" spans="1:7" ht="25.5">
      <c r="A139" s="110">
        <v>71</v>
      </c>
      <c r="B139" s="82" t="s">
        <v>48</v>
      </c>
      <c r="C139" s="111" t="s">
        <v>138</v>
      </c>
      <c r="D139" s="110" t="s">
        <v>12</v>
      </c>
      <c r="E139" s="112">
        <v>144</v>
      </c>
      <c r="F139" s="112"/>
      <c r="G139" s="109">
        <f t="shared" si="5"/>
        <v>0</v>
      </c>
    </row>
    <row r="140" spans="1:7" ht="25.5">
      <c r="A140" s="110">
        <v>72</v>
      </c>
      <c r="B140" s="82" t="s">
        <v>48</v>
      </c>
      <c r="C140" s="111" t="s">
        <v>139</v>
      </c>
      <c r="D140" s="110" t="s">
        <v>12</v>
      </c>
      <c r="E140" s="112">
        <v>31</v>
      </c>
      <c r="F140" s="112"/>
      <c r="G140" s="109">
        <f t="shared" si="5"/>
        <v>0</v>
      </c>
    </row>
    <row r="141" spans="1:7" ht="25.5">
      <c r="A141" s="110">
        <v>73</v>
      </c>
      <c r="B141" s="82" t="s">
        <v>48</v>
      </c>
      <c r="C141" s="111" t="s">
        <v>140</v>
      </c>
      <c r="D141" s="110" t="s">
        <v>12</v>
      </c>
      <c r="E141" s="112">
        <v>177</v>
      </c>
      <c r="F141" s="112"/>
      <c r="G141" s="109">
        <f t="shared" si="5"/>
        <v>0</v>
      </c>
    </row>
    <row r="142" spans="1:7" ht="25.5">
      <c r="A142" s="110">
        <v>74</v>
      </c>
      <c r="B142" s="82" t="s">
        <v>48</v>
      </c>
      <c r="C142" s="111" t="s">
        <v>141</v>
      </c>
      <c r="D142" s="110" t="s">
        <v>12</v>
      </c>
      <c r="E142" s="112">
        <v>19</v>
      </c>
      <c r="F142" s="112"/>
      <c r="G142" s="109">
        <f t="shared" si="5"/>
        <v>0</v>
      </c>
    </row>
    <row r="143" spans="1:7" ht="25.5">
      <c r="A143" s="110">
        <v>75</v>
      </c>
      <c r="B143" s="82" t="s">
        <v>48</v>
      </c>
      <c r="C143" s="111" t="s">
        <v>138</v>
      </c>
      <c r="D143" s="110" t="s">
        <v>12</v>
      </c>
      <c r="E143" s="112">
        <v>22</v>
      </c>
      <c r="F143" s="112"/>
      <c r="G143" s="109">
        <f t="shared" si="5"/>
        <v>0</v>
      </c>
    </row>
    <row r="144" spans="1:7" ht="25.5">
      <c r="A144" s="110">
        <v>76</v>
      </c>
      <c r="B144" s="82" t="s">
        <v>48</v>
      </c>
      <c r="C144" s="111" t="s">
        <v>139</v>
      </c>
      <c r="D144" s="110" t="s">
        <v>12</v>
      </c>
      <c r="E144" s="112">
        <v>31</v>
      </c>
      <c r="F144" s="112"/>
      <c r="G144" s="109">
        <f t="shared" si="5"/>
        <v>0</v>
      </c>
    </row>
    <row r="145" spans="1:7" ht="25.5">
      <c r="A145" s="110">
        <v>77</v>
      </c>
      <c r="B145" s="82" t="s">
        <v>48</v>
      </c>
      <c r="C145" s="111" t="s">
        <v>142</v>
      </c>
      <c r="D145" s="110" t="s">
        <v>15</v>
      </c>
      <c r="E145" s="112">
        <v>610</v>
      </c>
      <c r="F145" s="112"/>
      <c r="G145" s="109">
        <f t="shared" si="5"/>
        <v>0</v>
      </c>
    </row>
    <row r="146" spans="1:7">
      <c r="A146" s="110">
        <v>78</v>
      </c>
      <c r="B146" s="82" t="s">
        <v>48</v>
      </c>
      <c r="C146" s="111" t="s">
        <v>143</v>
      </c>
      <c r="D146" s="110" t="s">
        <v>12</v>
      </c>
      <c r="E146" s="112">
        <v>84</v>
      </c>
      <c r="F146" s="112"/>
      <c r="G146" s="109">
        <f t="shared" si="5"/>
        <v>0</v>
      </c>
    </row>
    <row r="147" spans="1:7" ht="13.5" thickBot="1">
      <c r="A147" s="113">
        <v>79</v>
      </c>
      <c r="B147" s="82" t="s">
        <v>48</v>
      </c>
      <c r="C147" s="114" t="s">
        <v>144</v>
      </c>
      <c r="D147" s="113" t="s">
        <v>12</v>
      </c>
      <c r="E147" s="115">
        <v>296</v>
      </c>
      <c r="F147" s="115"/>
      <c r="G147" s="116">
        <f t="shared" si="5"/>
        <v>0</v>
      </c>
    </row>
    <row r="148" spans="1:7" ht="13.5" thickBot="1">
      <c r="A148" s="101" t="s">
        <v>145</v>
      </c>
      <c r="B148" s="102"/>
      <c r="C148" s="105" t="s">
        <v>146</v>
      </c>
      <c r="D148" s="106"/>
      <c r="E148" s="107"/>
      <c r="F148" s="107"/>
      <c r="G148" s="104">
        <f>SUM(G149:G151)</f>
        <v>0</v>
      </c>
    </row>
    <row r="149" spans="1:7" ht="25.5">
      <c r="A149" s="82">
        <v>80</v>
      </c>
      <c r="B149" s="82" t="s">
        <v>48</v>
      </c>
      <c r="C149" s="108" t="s">
        <v>147</v>
      </c>
      <c r="D149" s="82" t="s">
        <v>15</v>
      </c>
      <c r="E149" s="109">
        <v>96</v>
      </c>
      <c r="F149" s="109"/>
      <c r="G149" s="109">
        <f t="shared" si="5"/>
        <v>0</v>
      </c>
    </row>
    <row r="150" spans="1:7" ht="51">
      <c r="A150" s="110">
        <v>81</v>
      </c>
      <c r="B150" s="82" t="s">
        <v>48</v>
      </c>
      <c r="C150" s="111" t="s">
        <v>148</v>
      </c>
      <c r="D150" s="110" t="s">
        <v>15</v>
      </c>
      <c r="E150" s="112">
        <v>86</v>
      </c>
      <c r="F150" s="112"/>
      <c r="G150" s="109">
        <f t="shared" si="5"/>
        <v>0</v>
      </c>
    </row>
    <row r="151" spans="1:7" ht="51">
      <c r="A151" s="110">
        <v>82</v>
      </c>
      <c r="B151" s="110" t="s">
        <v>48</v>
      </c>
      <c r="C151" s="111" t="s">
        <v>149</v>
      </c>
      <c r="D151" s="110" t="s">
        <v>15</v>
      </c>
      <c r="E151" s="112">
        <v>39</v>
      </c>
      <c r="F151" s="112"/>
      <c r="G151" s="112">
        <f t="shared" si="5"/>
        <v>0</v>
      </c>
    </row>
    <row r="152" spans="1:7">
      <c r="A152" s="273"/>
      <c r="B152" s="273"/>
      <c r="C152" s="274"/>
      <c r="D152" s="273"/>
      <c r="E152" s="275"/>
      <c r="F152" s="275"/>
      <c r="G152" s="275"/>
    </row>
    <row r="153" spans="1:7" ht="13.5" thickBot="1">
      <c r="A153" s="273"/>
      <c r="B153" s="273"/>
      <c r="C153" s="274"/>
      <c r="D153" s="273"/>
      <c r="E153" s="275"/>
      <c r="F153" s="275"/>
      <c r="G153" s="275"/>
    </row>
    <row r="154" spans="1:7" ht="13.5" thickBot="1">
      <c r="A154" s="117" t="s">
        <v>8</v>
      </c>
      <c r="B154" s="262"/>
      <c r="C154" s="263" t="s">
        <v>150</v>
      </c>
      <c r="D154" s="262"/>
      <c r="E154" s="264"/>
      <c r="F154" s="262"/>
      <c r="G154" s="118">
        <f>G155+G180+G183+G194+G198+G217+G221+G232+G252</f>
        <v>0</v>
      </c>
    </row>
    <row r="155" spans="1:7" ht="13.5" thickBot="1">
      <c r="A155" s="119" t="s">
        <v>151</v>
      </c>
      <c r="B155" s="120"/>
      <c r="C155" s="121" t="s">
        <v>56</v>
      </c>
      <c r="D155" s="122"/>
      <c r="E155" s="123"/>
      <c r="F155" s="123"/>
      <c r="G155" s="104">
        <f>SUM(G156:G179)</f>
        <v>0</v>
      </c>
    </row>
    <row r="156" spans="1:7">
      <c r="A156" s="124">
        <f>A151+1</f>
        <v>83</v>
      </c>
      <c r="B156" s="82" t="s">
        <v>152</v>
      </c>
      <c r="C156" s="125" t="s">
        <v>153</v>
      </c>
      <c r="D156" s="124" t="s">
        <v>154</v>
      </c>
      <c r="E156" s="126">
        <v>0.47</v>
      </c>
      <c r="F156" s="126"/>
      <c r="G156" s="109">
        <f t="shared" si="5"/>
        <v>0</v>
      </c>
    </row>
    <row r="157" spans="1:7" ht="25.5">
      <c r="A157" s="124">
        <f>A156+1</f>
        <v>84</v>
      </c>
      <c r="B157" s="82" t="s">
        <v>152</v>
      </c>
      <c r="C157" s="127" t="s">
        <v>155</v>
      </c>
      <c r="D157" s="128" t="s">
        <v>156</v>
      </c>
      <c r="E157" s="129">
        <v>647</v>
      </c>
      <c r="F157" s="129"/>
      <c r="G157" s="109">
        <f t="shared" si="5"/>
        <v>0</v>
      </c>
    </row>
    <row r="158" spans="1:7" ht="25.5">
      <c r="A158" s="124">
        <f t="shared" ref="A158:A179" si="6">A157+1</f>
        <v>85</v>
      </c>
      <c r="B158" s="82" t="s">
        <v>152</v>
      </c>
      <c r="C158" s="127" t="s">
        <v>157</v>
      </c>
      <c r="D158" s="128" t="s">
        <v>156</v>
      </c>
      <c r="E158" s="129">
        <v>647</v>
      </c>
      <c r="F158" s="129"/>
      <c r="G158" s="109">
        <f t="shared" si="5"/>
        <v>0</v>
      </c>
    </row>
    <row r="159" spans="1:7">
      <c r="A159" s="124">
        <f t="shared" si="6"/>
        <v>86</v>
      </c>
      <c r="B159" s="82" t="s">
        <v>152</v>
      </c>
      <c r="C159" s="127" t="s">
        <v>158</v>
      </c>
      <c r="D159" s="128" t="s">
        <v>159</v>
      </c>
      <c r="E159" s="129">
        <v>8</v>
      </c>
      <c r="F159" s="129"/>
      <c r="G159" s="109">
        <f t="shared" si="5"/>
        <v>0</v>
      </c>
    </row>
    <row r="160" spans="1:7">
      <c r="A160" s="124">
        <f t="shared" si="6"/>
        <v>87</v>
      </c>
      <c r="B160" s="82" t="s">
        <v>152</v>
      </c>
      <c r="C160" s="127" t="s">
        <v>160</v>
      </c>
      <c r="D160" s="128" t="s">
        <v>159</v>
      </c>
      <c r="E160" s="129">
        <v>24</v>
      </c>
      <c r="F160" s="129"/>
      <c r="G160" s="109">
        <f t="shared" si="5"/>
        <v>0</v>
      </c>
    </row>
    <row r="161" spans="1:7">
      <c r="A161" s="124">
        <f t="shared" si="6"/>
        <v>88</v>
      </c>
      <c r="B161" s="82" t="s">
        <v>152</v>
      </c>
      <c r="C161" s="127" t="s">
        <v>161</v>
      </c>
      <c r="D161" s="128" t="s">
        <v>162</v>
      </c>
      <c r="E161" s="129">
        <v>911</v>
      </c>
      <c r="F161" s="129"/>
      <c r="G161" s="109">
        <f t="shared" si="5"/>
        <v>0</v>
      </c>
    </row>
    <row r="162" spans="1:7" ht="15.75">
      <c r="A162" s="124">
        <f t="shared" si="6"/>
        <v>89</v>
      </c>
      <c r="B162" s="82" t="s">
        <v>152</v>
      </c>
      <c r="C162" s="127" t="s">
        <v>163</v>
      </c>
      <c r="D162" s="128" t="s">
        <v>164</v>
      </c>
      <c r="E162" s="129">
        <v>18.22</v>
      </c>
      <c r="F162" s="129"/>
      <c r="G162" s="109">
        <f t="shared" si="5"/>
        <v>0</v>
      </c>
    </row>
    <row r="163" spans="1:7">
      <c r="A163" s="124">
        <f t="shared" si="6"/>
        <v>90</v>
      </c>
      <c r="B163" s="82" t="s">
        <v>152</v>
      </c>
      <c r="C163" s="127" t="s">
        <v>165</v>
      </c>
      <c r="D163" s="128" t="s">
        <v>156</v>
      </c>
      <c r="E163" s="129">
        <v>395</v>
      </c>
      <c r="F163" s="129"/>
      <c r="G163" s="109">
        <f t="shared" si="5"/>
        <v>0</v>
      </c>
    </row>
    <row r="164" spans="1:7">
      <c r="A164" s="124">
        <f t="shared" si="6"/>
        <v>91</v>
      </c>
      <c r="B164" s="82" t="s">
        <v>152</v>
      </c>
      <c r="C164" s="127" t="s">
        <v>166</v>
      </c>
      <c r="D164" s="128" t="s">
        <v>156</v>
      </c>
      <c r="E164" s="129">
        <v>250</v>
      </c>
      <c r="F164" s="129"/>
      <c r="G164" s="109">
        <f t="shared" si="5"/>
        <v>0</v>
      </c>
    </row>
    <row r="165" spans="1:7">
      <c r="A165" s="124">
        <f t="shared" si="6"/>
        <v>92</v>
      </c>
      <c r="B165" s="82" t="s">
        <v>152</v>
      </c>
      <c r="C165" s="127" t="s">
        <v>167</v>
      </c>
      <c r="D165" s="128" t="s">
        <v>156</v>
      </c>
      <c r="E165" s="129">
        <v>250</v>
      </c>
      <c r="F165" s="129"/>
      <c r="G165" s="109">
        <f t="shared" si="5"/>
        <v>0</v>
      </c>
    </row>
    <row r="166" spans="1:7" ht="25.5">
      <c r="A166" s="124">
        <f t="shared" si="6"/>
        <v>93</v>
      </c>
      <c r="B166" s="82" t="s">
        <v>152</v>
      </c>
      <c r="C166" s="127" t="s">
        <v>168</v>
      </c>
      <c r="D166" s="128" t="s">
        <v>156</v>
      </c>
      <c r="E166" s="129">
        <v>56</v>
      </c>
      <c r="F166" s="129"/>
      <c r="G166" s="109">
        <f t="shared" si="5"/>
        <v>0</v>
      </c>
    </row>
    <row r="167" spans="1:7">
      <c r="A167" s="124">
        <f t="shared" si="6"/>
        <v>94</v>
      </c>
      <c r="B167" s="82" t="s">
        <v>152</v>
      </c>
      <c r="C167" s="127" t="s">
        <v>169</v>
      </c>
      <c r="D167" s="128" t="s">
        <v>156</v>
      </c>
      <c r="E167" s="129">
        <v>8</v>
      </c>
      <c r="F167" s="129"/>
      <c r="G167" s="109">
        <f t="shared" si="5"/>
        <v>0</v>
      </c>
    </row>
    <row r="168" spans="1:7">
      <c r="A168" s="124">
        <f t="shared" si="6"/>
        <v>95</v>
      </c>
      <c r="B168" s="82" t="s">
        <v>152</v>
      </c>
      <c r="C168" s="127" t="s">
        <v>170</v>
      </c>
      <c r="D168" s="128" t="s">
        <v>156</v>
      </c>
      <c r="E168" s="129">
        <v>2734</v>
      </c>
      <c r="F168" s="129"/>
      <c r="G168" s="109">
        <f t="shared" si="5"/>
        <v>0</v>
      </c>
    </row>
    <row r="169" spans="1:7">
      <c r="A169" s="124">
        <f t="shared" si="6"/>
        <v>96</v>
      </c>
      <c r="B169" s="82" t="s">
        <v>152</v>
      </c>
      <c r="C169" s="127" t="s">
        <v>171</v>
      </c>
      <c r="D169" s="128" t="s">
        <v>156</v>
      </c>
      <c r="E169" s="129">
        <v>2010</v>
      </c>
      <c r="F169" s="129"/>
      <c r="G169" s="109">
        <f t="shared" si="5"/>
        <v>0</v>
      </c>
    </row>
    <row r="170" spans="1:7">
      <c r="A170" s="124">
        <f t="shared" si="6"/>
        <v>97</v>
      </c>
      <c r="B170" s="82" t="s">
        <v>152</v>
      </c>
      <c r="C170" s="127" t="s">
        <v>172</v>
      </c>
      <c r="D170" s="128" t="s">
        <v>156</v>
      </c>
      <c r="E170" s="129">
        <v>228</v>
      </c>
      <c r="F170" s="129"/>
      <c r="G170" s="109">
        <f t="shared" si="5"/>
        <v>0</v>
      </c>
    </row>
    <row r="171" spans="1:7">
      <c r="A171" s="124">
        <f t="shared" si="6"/>
        <v>98</v>
      </c>
      <c r="B171" s="82" t="s">
        <v>152</v>
      </c>
      <c r="C171" s="127" t="s">
        <v>173</v>
      </c>
      <c r="D171" s="128" t="s">
        <v>156</v>
      </c>
      <c r="E171" s="129">
        <v>9</v>
      </c>
      <c r="F171" s="129"/>
      <c r="G171" s="109">
        <f t="shared" si="5"/>
        <v>0</v>
      </c>
    </row>
    <row r="172" spans="1:7">
      <c r="A172" s="124">
        <f t="shared" si="6"/>
        <v>99</v>
      </c>
      <c r="B172" s="82" t="s">
        <v>152</v>
      </c>
      <c r="C172" s="127" t="s">
        <v>174</v>
      </c>
      <c r="D172" s="128" t="s">
        <v>156</v>
      </c>
      <c r="E172" s="129">
        <v>14</v>
      </c>
      <c r="F172" s="129"/>
      <c r="G172" s="109">
        <f t="shared" si="5"/>
        <v>0</v>
      </c>
    </row>
    <row r="173" spans="1:7">
      <c r="A173" s="124">
        <f t="shared" si="6"/>
        <v>100</v>
      </c>
      <c r="B173" s="82" t="s">
        <v>152</v>
      </c>
      <c r="C173" s="127" t="s">
        <v>175</v>
      </c>
      <c r="D173" s="128" t="s">
        <v>156</v>
      </c>
      <c r="E173" s="129">
        <v>16</v>
      </c>
      <c r="F173" s="129"/>
      <c r="G173" s="109">
        <f t="shared" si="5"/>
        <v>0</v>
      </c>
    </row>
    <row r="174" spans="1:7">
      <c r="A174" s="124">
        <f t="shared" si="6"/>
        <v>101</v>
      </c>
      <c r="B174" s="82" t="s">
        <v>152</v>
      </c>
      <c r="C174" s="127" t="s">
        <v>176</v>
      </c>
      <c r="D174" s="128" t="s">
        <v>156</v>
      </c>
      <c r="E174" s="129">
        <v>16</v>
      </c>
      <c r="F174" s="129"/>
      <c r="G174" s="109">
        <f t="shared" si="5"/>
        <v>0</v>
      </c>
    </row>
    <row r="175" spans="1:7">
      <c r="A175" s="124">
        <f t="shared" si="6"/>
        <v>102</v>
      </c>
      <c r="B175" s="82" t="s">
        <v>152</v>
      </c>
      <c r="C175" s="127" t="s">
        <v>177</v>
      </c>
      <c r="D175" s="128" t="s">
        <v>162</v>
      </c>
      <c r="E175" s="129">
        <v>24</v>
      </c>
      <c r="F175" s="129"/>
      <c r="G175" s="109">
        <f t="shared" si="5"/>
        <v>0</v>
      </c>
    </row>
    <row r="176" spans="1:7">
      <c r="A176" s="124">
        <f t="shared" si="6"/>
        <v>103</v>
      </c>
      <c r="B176" s="82" t="s">
        <v>152</v>
      </c>
      <c r="C176" s="127" t="s">
        <v>178</v>
      </c>
      <c r="D176" s="128" t="s">
        <v>162</v>
      </c>
      <c r="E176" s="129">
        <v>391</v>
      </c>
      <c r="F176" s="129"/>
      <c r="G176" s="109">
        <f t="shared" si="5"/>
        <v>0</v>
      </c>
    </row>
    <row r="177" spans="1:7" ht="15.75">
      <c r="A177" s="124">
        <f t="shared" si="6"/>
        <v>104</v>
      </c>
      <c r="B177" s="82" t="s">
        <v>152</v>
      </c>
      <c r="C177" s="127" t="s">
        <v>179</v>
      </c>
      <c r="D177" s="128" t="s">
        <v>164</v>
      </c>
      <c r="E177" s="129">
        <v>36</v>
      </c>
      <c r="F177" s="129"/>
      <c r="G177" s="109">
        <f t="shared" si="5"/>
        <v>0</v>
      </c>
    </row>
    <row r="178" spans="1:7" ht="25.5">
      <c r="A178" s="124">
        <f t="shared" si="6"/>
        <v>105</v>
      </c>
      <c r="B178" s="82" t="s">
        <v>152</v>
      </c>
      <c r="C178" s="127" t="s">
        <v>180</v>
      </c>
      <c r="D178" s="128" t="s">
        <v>181</v>
      </c>
      <c r="E178" s="129">
        <v>1608</v>
      </c>
      <c r="F178" s="129"/>
      <c r="G178" s="109">
        <f t="shared" si="5"/>
        <v>0</v>
      </c>
    </row>
    <row r="179" spans="1:7" ht="13.5" thickBot="1">
      <c r="A179" s="124">
        <f t="shared" si="6"/>
        <v>106</v>
      </c>
      <c r="B179" s="82" t="s">
        <v>152</v>
      </c>
      <c r="C179" s="130" t="s">
        <v>182</v>
      </c>
      <c r="D179" s="131" t="s">
        <v>181</v>
      </c>
      <c r="E179" s="132">
        <v>1608</v>
      </c>
      <c r="F179" s="132"/>
      <c r="G179" s="116">
        <f t="shared" si="5"/>
        <v>0</v>
      </c>
    </row>
    <row r="180" spans="1:7" ht="13.5" thickBot="1">
      <c r="A180" s="119" t="s">
        <v>183</v>
      </c>
      <c r="B180" s="120"/>
      <c r="C180" s="121" t="s">
        <v>82</v>
      </c>
      <c r="D180" s="122"/>
      <c r="E180" s="123"/>
      <c r="F180" s="123"/>
      <c r="G180" s="104">
        <f>SUM(G181:G182)</f>
        <v>0</v>
      </c>
    </row>
    <row r="181" spans="1:7">
      <c r="A181" s="124">
        <f>A179+1</f>
        <v>107</v>
      </c>
      <c r="B181" s="82" t="s">
        <v>152</v>
      </c>
      <c r="C181" s="125" t="s">
        <v>184</v>
      </c>
      <c r="D181" s="124" t="s">
        <v>162</v>
      </c>
      <c r="E181" s="126">
        <v>28</v>
      </c>
      <c r="F181" s="126"/>
      <c r="G181" s="109">
        <f t="shared" si="5"/>
        <v>0</v>
      </c>
    </row>
    <row r="182" spans="1:7" ht="13.5" thickBot="1">
      <c r="A182" s="131">
        <f>A181+1</f>
        <v>108</v>
      </c>
      <c r="B182" s="82" t="s">
        <v>152</v>
      </c>
      <c r="C182" s="130" t="s">
        <v>185</v>
      </c>
      <c r="D182" s="131" t="s">
        <v>159</v>
      </c>
      <c r="E182" s="132">
        <v>3</v>
      </c>
      <c r="F182" s="132"/>
      <c r="G182" s="116">
        <f t="shared" si="5"/>
        <v>0</v>
      </c>
    </row>
    <row r="183" spans="1:7" ht="13.5" thickBot="1">
      <c r="A183" s="119" t="s">
        <v>186</v>
      </c>
      <c r="B183" s="120"/>
      <c r="C183" s="121" t="s">
        <v>187</v>
      </c>
      <c r="D183" s="122"/>
      <c r="E183" s="123"/>
      <c r="F183" s="123"/>
      <c r="G183" s="104">
        <f>SUM(G184:G193)</f>
        <v>0</v>
      </c>
    </row>
    <row r="184" spans="1:7" ht="25.5">
      <c r="A184" s="124">
        <f>A182+1</f>
        <v>109</v>
      </c>
      <c r="B184" s="82" t="s">
        <v>152</v>
      </c>
      <c r="C184" s="125" t="s">
        <v>188</v>
      </c>
      <c r="D184" s="124" t="s">
        <v>164</v>
      </c>
      <c r="E184" s="126">
        <v>1030</v>
      </c>
      <c r="F184" s="126"/>
      <c r="G184" s="109">
        <f t="shared" si="5"/>
        <v>0</v>
      </c>
    </row>
    <row r="185" spans="1:7" ht="25.5">
      <c r="A185" s="128">
        <f>A184+1</f>
        <v>110</v>
      </c>
      <c r="B185" s="82" t="s">
        <v>152</v>
      </c>
      <c r="C185" s="127" t="s">
        <v>189</v>
      </c>
      <c r="D185" s="128" t="s">
        <v>164</v>
      </c>
      <c r="E185" s="129">
        <v>1030</v>
      </c>
      <c r="F185" s="129"/>
      <c r="G185" s="109">
        <f t="shared" si="5"/>
        <v>0</v>
      </c>
    </row>
    <row r="186" spans="1:7" ht="25.5">
      <c r="A186" s="128">
        <f t="shared" ref="A186:A193" si="7">A185+1</f>
        <v>111</v>
      </c>
      <c r="B186" s="82" t="s">
        <v>152</v>
      </c>
      <c r="C186" s="127" t="s">
        <v>190</v>
      </c>
      <c r="D186" s="128" t="s">
        <v>164</v>
      </c>
      <c r="E186" s="129">
        <v>114</v>
      </c>
      <c r="F186" s="129"/>
      <c r="G186" s="109">
        <f t="shared" si="5"/>
        <v>0</v>
      </c>
    </row>
    <row r="187" spans="1:7" ht="25.5">
      <c r="A187" s="128">
        <f t="shared" si="7"/>
        <v>112</v>
      </c>
      <c r="B187" s="82" t="s">
        <v>152</v>
      </c>
      <c r="C187" s="127" t="s">
        <v>189</v>
      </c>
      <c r="D187" s="128" t="s">
        <v>164</v>
      </c>
      <c r="E187" s="129">
        <v>114</v>
      </c>
      <c r="F187" s="129"/>
      <c r="G187" s="109">
        <f t="shared" si="5"/>
        <v>0</v>
      </c>
    </row>
    <row r="188" spans="1:7" ht="38.25">
      <c r="A188" s="128">
        <f t="shared" si="7"/>
        <v>113</v>
      </c>
      <c r="B188" s="82" t="s">
        <v>152</v>
      </c>
      <c r="C188" s="127" t="s">
        <v>191</v>
      </c>
      <c r="D188" s="128" t="s">
        <v>164</v>
      </c>
      <c r="E188" s="129">
        <v>160</v>
      </c>
      <c r="F188" s="129"/>
      <c r="G188" s="109">
        <f t="shared" si="5"/>
        <v>0</v>
      </c>
    </row>
    <row r="189" spans="1:7" ht="25.5">
      <c r="A189" s="128">
        <f t="shared" si="7"/>
        <v>114</v>
      </c>
      <c r="B189" s="82" t="s">
        <v>152</v>
      </c>
      <c r="C189" s="127" t="s">
        <v>189</v>
      </c>
      <c r="D189" s="128" t="s">
        <v>164</v>
      </c>
      <c r="E189" s="129">
        <v>160</v>
      </c>
      <c r="F189" s="129"/>
      <c r="G189" s="109">
        <f t="shared" si="5"/>
        <v>0</v>
      </c>
    </row>
    <row r="190" spans="1:7" ht="25.5">
      <c r="A190" s="128">
        <f t="shared" si="7"/>
        <v>115</v>
      </c>
      <c r="B190" s="82" t="s">
        <v>152</v>
      </c>
      <c r="C190" s="127" t="s">
        <v>192</v>
      </c>
      <c r="D190" s="128" t="s">
        <v>164</v>
      </c>
      <c r="E190" s="129">
        <v>160</v>
      </c>
      <c r="F190" s="129"/>
      <c r="G190" s="109">
        <f t="shared" si="5"/>
        <v>0</v>
      </c>
    </row>
    <row r="191" spans="1:7" ht="15.75">
      <c r="A191" s="128">
        <f t="shared" si="7"/>
        <v>116</v>
      </c>
      <c r="B191" s="82" t="s">
        <v>152</v>
      </c>
      <c r="C191" s="127" t="s">
        <v>193</v>
      </c>
      <c r="D191" s="128" t="s">
        <v>164</v>
      </c>
      <c r="E191" s="129">
        <v>160</v>
      </c>
      <c r="F191" s="129"/>
      <c r="G191" s="109">
        <f t="shared" si="5"/>
        <v>0</v>
      </c>
    </row>
    <row r="192" spans="1:7" ht="25.5">
      <c r="A192" s="128">
        <f t="shared" si="7"/>
        <v>117</v>
      </c>
      <c r="B192" s="82" t="s">
        <v>152</v>
      </c>
      <c r="C192" s="127" t="s">
        <v>194</v>
      </c>
      <c r="D192" s="128" t="s">
        <v>164</v>
      </c>
      <c r="E192" s="129">
        <v>8</v>
      </c>
      <c r="F192" s="129"/>
      <c r="G192" s="109">
        <f t="shared" si="5"/>
        <v>0</v>
      </c>
    </row>
    <row r="193" spans="1:7" ht="26.25" thickBot="1">
      <c r="A193" s="128">
        <f t="shared" si="7"/>
        <v>118</v>
      </c>
      <c r="B193" s="82" t="s">
        <v>152</v>
      </c>
      <c r="C193" s="130" t="s">
        <v>195</v>
      </c>
      <c r="D193" s="131" t="s">
        <v>164</v>
      </c>
      <c r="E193" s="132">
        <v>8</v>
      </c>
      <c r="F193" s="132"/>
      <c r="G193" s="116">
        <f t="shared" si="5"/>
        <v>0</v>
      </c>
    </row>
    <row r="194" spans="1:7" ht="13.5" thickBot="1">
      <c r="A194" s="119" t="s">
        <v>196</v>
      </c>
      <c r="B194" s="122"/>
      <c r="C194" s="121" t="s">
        <v>197</v>
      </c>
      <c r="D194" s="122"/>
      <c r="E194" s="123"/>
      <c r="F194" s="123"/>
      <c r="G194" s="104">
        <f>SUM(G195:G197)</f>
        <v>0</v>
      </c>
    </row>
    <row r="195" spans="1:7" ht="15.75">
      <c r="A195" s="124">
        <f>A193+1</f>
        <v>119</v>
      </c>
      <c r="B195" s="82" t="s">
        <v>152</v>
      </c>
      <c r="C195" s="125" t="s">
        <v>198</v>
      </c>
      <c r="D195" s="124" t="s">
        <v>164</v>
      </c>
      <c r="E195" s="126">
        <v>2.7</v>
      </c>
      <c r="F195" s="126"/>
      <c r="G195" s="109">
        <f t="shared" ref="G195:G256" si="8">ROUND(E195*F195,2)</f>
        <v>0</v>
      </c>
    </row>
    <row r="196" spans="1:7" ht="15.75">
      <c r="A196" s="128">
        <f>A195+1</f>
        <v>120</v>
      </c>
      <c r="B196" s="82" t="s">
        <v>152</v>
      </c>
      <c r="C196" s="127" t="s">
        <v>199</v>
      </c>
      <c r="D196" s="128" t="s">
        <v>164</v>
      </c>
      <c r="E196" s="129">
        <v>0.5</v>
      </c>
      <c r="F196" s="129"/>
      <c r="G196" s="109">
        <f t="shared" si="8"/>
        <v>0</v>
      </c>
    </row>
    <row r="197" spans="1:7" ht="16.5" thickBot="1">
      <c r="A197" s="128">
        <f>A196+1</f>
        <v>121</v>
      </c>
      <c r="B197" s="82" t="s">
        <v>152</v>
      </c>
      <c r="C197" s="130" t="s">
        <v>200</v>
      </c>
      <c r="D197" s="131" t="s">
        <v>164</v>
      </c>
      <c r="E197" s="132">
        <v>0.8</v>
      </c>
      <c r="F197" s="132"/>
      <c r="G197" s="116">
        <f t="shared" si="8"/>
        <v>0</v>
      </c>
    </row>
    <row r="198" spans="1:7" ht="13.5" thickBot="1">
      <c r="A198" s="119" t="s">
        <v>201</v>
      </c>
      <c r="B198" s="133"/>
      <c r="C198" s="121" t="s">
        <v>101</v>
      </c>
      <c r="D198" s="122"/>
      <c r="E198" s="123"/>
      <c r="F198" s="123"/>
      <c r="G198" s="104">
        <f>SUM(G199:G216)</f>
        <v>0</v>
      </c>
    </row>
    <row r="199" spans="1:7" ht="25.5">
      <c r="A199" s="124">
        <f>A197+1</f>
        <v>122</v>
      </c>
      <c r="B199" s="82" t="s">
        <v>152</v>
      </c>
      <c r="C199" s="125" t="s">
        <v>202</v>
      </c>
      <c r="D199" s="124" t="s">
        <v>156</v>
      </c>
      <c r="E199" s="126">
        <v>5402</v>
      </c>
      <c r="F199" s="126"/>
      <c r="G199" s="109">
        <f t="shared" si="8"/>
        <v>0</v>
      </c>
    </row>
    <row r="200" spans="1:7" ht="25.5">
      <c r="A200" s="128">
        <f>A199+1</f>
        <v>123</v>
      </c>
      <c r="B200" s="82" t="s">
        <v>152</v>
      </c>
      <c r="C200" s="127" t="s">
        <v>203</v>
      </c>
      <c r="D200" s="128" t="s">
        <v>156</v>
      </c>
      <c r="E200" s="129">
        <v>600</v>
      </c>
      <c r="F200" s="129"/>
      <c r="G200" s="109">
        <f t="shared" si="8"/>
        <v>0</v>
      </c>
    </row>
    <row r="201" spans="1:7">
      <c r="A201" s="128">
        <f t="shared" ref="A201:A216" si="9">A200+1</f>
        <v>124</v>
      </c>
      <c r="B201" s="82" t="s">
        <v>152</v>
      </c>
      <c r="C201" s="127" t="s">
        <v>204</v>
      </c>
      <c r="D201" s="128" t="s">
        <v>156</v>
      </c>
      <c r="E201" s="129">
        <v>2688</v>
      </c>
      <c r="F201" s="129"/>
      <c r="G201" s="109">
        <f t="shared" si="8"/>
        <v>0</v>
      </c>
    </row>
    <row r="202" spans="1:7">
      <c r="A202" s="128">
        <f t="shared" si="9"/>
        <v>125</v>
      </c>
      <c r="B202" s="82" t="s">
        <v>152</v>
      </c>
      <c r="C202" s="127" t="s">
        <v>205</v>
      </c>
      <c r="D202" s="128" t="s">
        <v>156</v>
      </c>
      <c r="E202" s="129">
        <v>2688</v>
      </c>
      <c r="F202" s="129"/>
      <c r="G202" s="109">
        <f t="shared" si="8"/>
        <v>0</v>
      </c>
    </row>
    <row r="203" spans="1:7">
      <c r="A203" s="128">
        <f t="shared" si="9"/>
        <v>126</v>
      </c>
      <c r="B203" s="82" t="s">
        <v>152</v>
      </c>
      <c r="C203" s="127" t="s">
        <v>206</v>
      </c>
      <c r="D203" s="128" t="s">
        <v>156</v>
      </c>
      <c r="E203" s="129">
        <v>2688</v>
      </c>
      <c r="F203" s="129"/>
      <c r="G203" s="109">
        <f t="shared" si="8"/>
        <v>0</v>
      </c>
    </row>
    <row r="204" spans="1:7">
      <c r="A204" s="128">
        <f t="shared" si="9"/>
        <v>127</v>
      </c>
      <c r="B204" s="82" t="s">
        <v>152</v>
      </c>
      <c r="C204" s="127" t="s">
        <v>207</v>
      </c>
      <c r="D204" s="128" t="s">
        <v>156</v>
      </c>
      <c r="E204" s="129">
        <v>2688</v>
      </c>
      <c r="F204" s="129"/>
      <c r="G204" s="109">
        <f t="shared" si="8"/>
        <v>0</v>
      </c>
    </row>
    <row r="205" spans="1:7">
      <c r="A205" s="128">
        <f t="shared" si="9"/>
        <v>128</v>
      </c>
      <c r="B205" s="82" t="s">
        <v>152</v>
      </c>
      <c r="C205" s="127" t="s">
        <v>208</v>
      </c>
      <c r="D205" s="128" t="s">
        <v>156</v>
      </c>
      <c r="E205" s="129">
        <v>1749</v>
      </c>
      <c r="F205" s="129"/>
      <c r="G205" s="109">
        <f t="shared" si="8"/>
        <v>0</v>
      </c>
    </row>
    <row r="206" spans="1:7">
      <c r="A206" s="128">
        <f t="shared" si="9"/>
        <v>129</v>
      </c>
      <c r="B206" s="82" t="s">
        <v>152</v>
      </c>
      <c r="C206" s="127" t="s">
        <v>209</v>
      </c>
      <c r="D206" s="128" t="s">
        <v>156</v>
      </c>
      <c r="E206" s="129">
        <v>998</v>
      </c>
      <c r="F206" s="129"/>
      <c r="G206" s="109">
        <f t="shared" si="8"/>
        <v>0</v>
      </c>
    </row>
    <row r="207" spans="1:7">
      <c r="A207" s="128">
        <f t="shared" si="9"/>
        <v>130</v>
      </c>
      <c r="B207" s="82" t="s">
        <v>152</v>
      </c>
      <c r="C207" s="127" t="s">
        <v>210</v>
      </c>
      <c r="D207" s="128" t="s">
        <v>156</v>
      </c>
      <c r="E207" s="129">
        <v>2997</v>
      </c>
      <c r="F207" s="129"/>
      <c r="G207" s="109">
        <f t="shared" si="8"/>
        <v>0</v>
      </c>
    </row>
    <row r="208" spans="1:7" ht="25.5">
      <c r="A208" s="128">
        <f t="shared" si="9"/>
        <v>131</v>
      </c>
      <c r="B208" s="82" t="s">
        <v>152</v>
      </c>
      <c r="C208" s="127" t="s">
        <v>211</v>
      </c>
      <c r="D208" s="128" t="s">
        <v>156</v>
      </c>
      <c r="E208" s="129">
        <v>3646</v>
      </c>
      <c r="F208" s="129"/>
      <c r="G208" s="109">
        <f t="shared" si="8"/>
        <v>0</v>
      </c>
    </row>
    <row r="209" spans="1:7" ht="25.5">
      <c r="A209" s="128">
        <f t="shared" si="9"/>
        <v>132</v>
      </c>
      <c r="B209" s="82" t="s">
        <v>152</v>
      </c>
      <c r="C209" s="127" t="s">
        <v>212</v>
      </c>
      <c r="D209" s="128" t="s">
        <v>156</v>
      </c>
      <c r="E209" s="129">
        <v>2098</v>
      </c>
      <c r="F209" s="129"/>
      <c r="G209" s="109">
        <f t="shared" si="8"/>
        <v>0</v>
      </c>
    </row>
    <row r="210" spans="1:7">
      <c r="A210" s="128">
        <f t="shared" si="9"/>
        <v>133</v>
      </c>
      <c r="B210" s="110" t="s">
        <v>152</v>
      </c>
      <c r="C210" s="127" t="s">
        <v>213</v>
      </c>
      <c r="D210" s="128" t="s">
        <v>156</v>
      </c>
      <c r="E210" s="129">
        <v>2688</v>
      </c>
      <c r="F210" s="129"/>
      <c r="G210" s="112">
        <f t="shared" si="8"/>
        <v>0</v>
      </c>
    </row>
    <row r="211" spans="1:7">
      <c r="A211" s="128">
        <f t="shared" si="9"/>
        <v>134</v>
      </c>
      <c r="B211" s="82" t="s">
        <v>152</v>
      </c>
      <c r="C211" s="127" t="s">
        <v>214</v>
      </c>
      <c r="D211" s="128" t="s">
        <v>156</v>
      </c>
      <c r="E211" s="129">
        <v>2688</v>
      </c>
      <c r="F211" s="129"/>
      <c r="G211" s="109">
        <f t="shared" si="8"/>
        <v>0</v>
      </c>
    </row>
    <row r="212" spans="1:7">
      <c r="A212" s="128">
        <f t="shared" si="9"/>
        <v>135</v>
      </c>
      <c r="B212" s="82" t="s">
        <v>152</v>
      </c>
      <c r="C212" s="127" t="s">
        <v>215</v>
      </c>
      <c r="D212" s="128" t="s">
        <v>156</v>
      </c>
      <c r="E212" s="129">
        <v>2688</v>
      </c>
      <c r="F212" s="129"/>
      <c r="G212" s="109">
        <f t="shared" si="8"/>
        <v>0</v>
      </c>
    </row>
    <row r="213" spans="1:7">
      <c r="A213" s="128">
        <f t="shared" si="9"/>
        <v>136</v>
      </c>
      <c r="B213" s="82" t="s">
        <v>152</v>
      </c>
      <c r="C213" s="127" t="s">
        <v>216</v>
      </c>
      <c r="D213" s="128" t="s">
        <v>156</v>
      </c>
      <c r="E213" s="129">
        <v>2688</v>
      </c>
      <c r="F213" s="129"/>
      <c r="G213" s="109">
        <f t="shared" si="8"/>
        <v>0</v>
      </c>
    </row>
    <row r="214" spans="1:7" ht="25.5">
      <c r="A214" s="128">
        <f t="shared" si="9"/>
        <v>137</v>
      </c>
      <c r="B214" s="82" t="s">
        <v>152</v>
      </c>
      <c r="C214" s="127" t="s">
        <v>217</v>
      </c>
      <c r="D214" s="128" t="s">
        <v>156</v>
      </c>
      <c r="E214" s="129">
        <v>40</v>
      </c>
      <c r="F214" s="129"/>
      <c r="G214" s="109">
        <f t="shared" si="8"/>
        <v>0</v>
      </c>
    </row>
    <row r="215" spans="1:7" ht="25.5">
      <c r="A215" s="128">
        <f t="shared" si="9"/>
        <v>138</v>
      </c>
      <c r="B215" s="82" t="s">
        <v>152</v>
      </c>
      <c r="C215" s="127" t="s">
        <v>218</v>
      </c>
      <c r="D215" s="128" t="s">
        <v>156</v>
      </c>
      <c r="E215" s="129">
        <v>2655</v>
      </c>
      <c r="F215" s="129"/>
      <c r="G215" s="109">
        <f t="shared" si="8"/>
        <v>0</v>
      </c>
    </row>
    <row r="216" spans="1:7" ht="26.25" thickBot="1">
      <c r="A216" s="128">
        <f t="shared" si="9"/>
        <v>139</v>
      </c>
      <c r="B216" s="82" t="s">
        <v>152</v>
      </c>
      <c r="C216" s="130" t="s">
        <v>219</v>
      </c>
      <c r="D216" s="131" t="s">
        <v>181</v>
      </c>
      <c r="E216" s="132">
        <v>426.72</v>
      </c>
      <c r="F216" s="132"/>
      <c r="G216" s="116">
        <f t="shared" si="8"/>
        <v>0</v>
      </c>
    </row>
    <row r="217" spans="1:7" ht="13.5" thickBot="1">
      <c r="A217" s="119" t="s">
        <v>220</v>
      </c>
      <c r="B217" s="122"/>
      <c r="C217" s="121" t="s">
        <v>42</v>
      </c>
      <c r="D217" s="122"/>
      <c r="E217" s="123"/>
      <c r="F217" s="123"/>
      <c r="G217" s="104">
        <f>SUM(G218:G220)</f>
        <v>0</v>
      </c>
    </row>
    <row r="218" spans="1:7">
      <c r="A218" s="124">
        <f>A216+1</f>
        <v>140</v>
      </c>
      <c r="B218" s="82" t="s">
        <v>152</v>
      </c>
      <c r="C218" s="125" t="s">
        <v>221</v>
      </c>
      <c r="D218" s="124" t="s">
        <v>156</v>
      </c>
      <c r="E218" s="126">
        <v>452</v>
      </c>
      <c r="F218" s="126"/>
      <c r="G218" s="109">
        <f t="shared" si="8"/>
        <v>0</v>
      </c>
    </row>
    <row r="219" spans="1:7">
      <c r="A219" s="128">
        <f>A218+1</f>
        <v>141</v>
      </c>
      <c r="B219" s="82" t="s">
        <v>152</v>
      </c>
      <c r="C219" s="127" t="s">
        <v>222</v>
      </c>
      <c r="D219" s="128" t="s">
        <v>156</v>
      </c>
      <c r="E219" s="129">
        <v>452</v>
      </c>
      <c r="F219" s="129"/>
      <c r="G219" s="109">
        <f t="shared" si="8"/>
        <v>0</v>
      </c>
    </row>
    <row r="220" spans="1:7" ht="13.5" thickBot="1">
      <c r="A220" s="128">
        <f>A219+1</f>
        <v>142</v>
      </c>
      <c r="B220" s="82" t="s">
        <v>152</v>
      </c>
      <c r="C220" s="130" t="s">
        <v>223</v>
      </c>
      <c r="D220" s="131" t="s">
        <v>156</v>
      </c>
      <c r="E220" s="132">
        <v>452</v>
      </c>
      <c r="F220" s="132"/>
      <c r="G220" s="116">
        <f t="shared" si="8"/>
        <v>0</v>
      </c>
    </row>
    <row r="221" spans="1:7" ht="13.5" thickBot="1">
      <c r="A221" s="119" t="s">
        <v>224</v>
      </c>
      <c r="B221" s="133"/>
      <c r="C221" s="121" t="s">
        <v>127</v>
      </c>
      <c r="D221" s="122"/>
      <c r="E221" s="123"/>
      <c r="F221" s="123"/>
      <c r="G221" s="104">
        <f>SUM(G222:G231)</f>
        <v>0</v>
      </c>
    </row>
    <row r="222" spans="1:7">
      <c r="A222" s="124">
        <f>A220+1</f>
        <v>143</v>
      </c>
      <c r="B222" s="82" t="s">
        <v>152</v>
      </c>
      <c r="C222" s="125" t="s">
        <v>225</v>
      </c>
      <c r="D222" s="124" t="s">
        <v>156</v>
      </c>
      <c r="E222" s="126">
        <v>62</v>
      </c>
      <c r="F222" s="126"/>
      <c r="G222" s="109">
        <f t="shared" si="8"/>
        <v>0</v>
      </c>
    </row>
    <row r="223" spans="1:7">
      <c r="A223" s="128">
        <f>A222+1</f>
        <v>144</v>
      </c>
      <c r="B223" s="82" t="s">
        <v>152</v>
      </c>
      <c r="C223" s="127" t="s">
        <v>226</v>
      </c>
      <c r="D223" s="128" t="s">
        <v>156</v>
      </c>
      <c r="E223" s="129">
        <v>57</v>
      </c>
      <c r="F223" s="129"/>
      <c r="G223" s="109">
        <f t="shared" si="8"/>
        <v>0</v>
      </c>
    </row>
    <row r="224" spans="1:7">
      <c r="A224" s="128">
        <f t="shared" ref="A224:A231" si="10">A223+1</f>
        <v>145</v>
      </c>
      <c r="B224" s="82" t="s">
        <v>152</v>
      </c>
      <c r="C224" s="127" t="s">
        <v>227</v>
      </c>
      <c r="D224" s="128" t="s">
        <v>156</v>
      </c>
      <c r="E224" s="129">
        <v>51</v>
      </c>
      <c r="F224" s="129"/>
      <c r="G224" s="109">
        <f t="shared" si="8"/>
        <v>0</v>
      </c>
    </row>
    <row r="225" spans="1:7">
      <c r="A225" s="128">
        <f t="shared" si="10"/>
        <v>146</v>
      </c>
      <c r="B225" s="82" t="s">
        <v>152</v>
      </c>
      <c r="C225" s="127" t="s">
        <v>228</v>
      </c>
      <c r="D225" s="128" t="s">
        <v>156</v>
      </c>
      <c r="E225" s="129">
        <v>87</v>
      </c>
      <c r="F225" s="129"/>
      <c r="G225" s="109">
        <f t="shared" si="8"/>
        <v>0</v>
      </c>
    </row>
    <row r="226" spans="1:7">
      <c r="A226" s="128">
        <f t="shared" si="10"/>
        <v>147</v>
      </c>
      <c r="B226" s="82" t="s">
        <v>152</v>
      </c>
      <c r="C226" s="127" t="s">
        <v>229</v>
      </c>
      <c r="D226" s="128" t="s">
        <v>159</v>
      </c>
      <c r="E226" s="129">
        <v>22</v>
      </c>
      <c r="F226" s="129"/>
      <c r="G226" s="109">
        <f t="shared" si="8"/>
        <v>0</v>
      </c>
    </row>
    <row r="227" spans="1:7">
      <c r="A227" s="128">
        <f t="shared" si="10"/>
        <v>148</v>
      </c>
      <c r="B227" s="82" t="s">
        <v>152</v>
      </c>
      <c r="C227" s="127" t="s">
        <v>230</v>
      </c>
      <c r="D227" s="128" t="s">
        <v>159</v>
      </c>
      <c r="E227" s="129">
        <v>2</v>
      </c>
      <c r="F227" s="129"/>
      <c r="G227" s="109">
        <f t="shared" si="8"/>
        <v>0</v>
      </c>
    </row>
    <row r="228" spans="1:7">
      <c r="A228" s="128">
        <f t="shared" si="10"/>
        <v>149</v>
      </c>
      <c r="B228" s="82" t="s">
        <v>152</v>
      </c>
      <c r="C228" s="127" t="s">
        <v>231</v>
      </c>
      <c r="D228" s="128" t="s">
        <v>159</v>
      </c>
      <c r="E228" s="129">
        <v>36</v>
      </c>
      <c r="F228" s="129"/>
      <c r="G228" s="109">
        <f t="shared" si="8"/>
        <v>0</v>
      </c>
    </row>
    <row r="229" spans="1:7">
      <c r="A229" s="128">
        <f t="shared" si="10"/>
        <v>150</v>
      </c>
      <c r="B229" s="82" t="s">
        <v>152</v>
      </c>
      <c r="C229" s="127" t="s">
        <v>232</v>
      </c>
      <c r="D229" s="128" t="s">
        <v>159</v>
      </c>
      <c r="E229" s="129">
        <v>24</v>
      </c>
      <c r="F229" s="129"/>
      <c r="G229" s="109">
        <f t="shared" si="8"/>
        <v>0</v>
      </c>
    </row>
    <row r="230" spans="1:7">
      <c r="A230" s="128">
        <f t="shared" si="10"/>
        <v>151</v>
      </c>
      <c r="B230" s="82" t="s">
        <v>152</v>
      </c>
      <c r="C230" s="127" t="s">
        <v>233</v>
      </c>
      <c r="D230" s="128" t="s">
        <v>156</v>
      </c>
      <c r="E230" s="129">
        <v>12</v>
      </c>
      <c r="F230" s="129"/>
      <c r="G230" s="109">
        <f t="shared" si="8"/>
        <v>0</v>
      </c>
    </row>
    <row r="231" spans="1:7" ht="13.5" thickBot="1">
      <c r="A231" s="128">
        <f t="shared" si="10"/>
        <v>152</v>
      </c>
      <c r="B231" s="82" t="s">
        <v>152</v>
      </c>
      <c r="C231" s="130" t="s">
        <v>234</v>
      </c>
      <c r="D231" s="131" t="s">
        <v>162</v>
      </c>
      <c r="E231" s="132">
        <v>9</v>
      </c>
      <c r="F231" s="132"/>
      <c r="G231" s="116">
        <f t="shared" si="8"/>
        <v>0</v>
      </c>
    </row>
    <row r="232" spans="1:7" ht="13.5" thickBot="1">
      <c r="A232" s="119" t="s">
        <v>235</v>
      </c>
      <c r="B232" s="122"/>
      <c r="C232" s="121" t="s">
        <v>236</v>
      </c>
      <c r="D232" s="122"/>
      <c r="E232" s="123"/>
      <c r="F232" s="123"/>
      <c r="G232" s="104">
        <f>SUM(G233:G251)</f>
        <v>0</v>
      </c>
    </row>
    <row r="233" spans="1:7">
      <c r="A233" s="124">
        <f>A231+1</f>
        <v>153</v>
      </c>
      <c r="B233" s="82" t="s">
        <v>152</v>
      </c>
      <c r="C233" s="125" t="s">
        <v>237</v>
      </c>
      <c r="D233" s="124" t="s">
        <v>162</v>
      </c>
      <c r="E233" s="126">
        <v>1112</v>
      </c>
      <c r="F233" s="126"/>
      <c r="G233" s="109">
        <f t="shared" si="8"/>
        <v>0</v>
      </c>
    </row>
    <row r="234" spans="1:7" ht="25.5">
      <c r="A234" s="128">
        <f t="shared" ref="A234:A270" si="11">A233+1</f>
        <v>154</v>
      </c>
      <c r="B234" s="82" t="s">
        <v>152</v>
      </c>
      <c r="C234" s="127" t="s">
        <v>238</v>
      </c>
      <c r="D234" s="128" t="s">
        <v>162</v>
      </c>
      <c r="E234" s="129">
        <v>363</v>
      </c>
      <c r="F234" s="129"/>
      <c r="G234" s="109">
        <f t="shared" si="8"/>
        <v>0</v>
      </c>
    </row>
    <row r="235" spans="1:7" ht="25.5">
      <c r="A235" s="128">
        <f t="shared" si="11"/>
        <v>155</v>
      </c>
      <c r="B235" s="82" t="s">
        <v>152</v>
      </c>
      <c r="C235" s="127" t="s">
        <v>239</v>
      </c>
      <c r="D235" s="128" t="s">
        <v>162</v>
      </c>
      <c r="E235" s="129">
        <v>21</v>
      </c>
      <c r="F235" s="129"/>
      <c r="G235" s="109">
        <f t="shared" si="8"/>
        <v>0</v>
      </c>
    </row>
    <row r="236" spans="1:7" ht="25.5">
      <c r="A236" s="128">
        <f t="shared" si="11"/>
        <v>156</v>
      </c>
      <c r="B236" s="82" t="s">
        <v>152</v>
      </c>
      <c r="C236" s="127" t="s">
        <v>240</v>
      </c>
      <c r="D236" s="128" t="s">
        <v>162</v>
      </c>
      <c r="E236" s="129">
        <v>512</v>
      </c>
      <c r="F236" s="129"/>
      <c r="G236" s="109">
        <f t="shared" si="8"/>
        <v>0</v>
      </c>
    </row>
    <row r="237" spans="1:7" ht="25.5">
      <c r="A237" s="128">
        <f t="shared" si="11"/>
        <v>157</v>
      </c>
      <c r="B237" s="82" t="s">
        <v>152</v>
      </c>
      <c r="C237" s="127" t="s">
        <v>241</v>
      </c>
      <c r="D237" s="128" t="s">
        <v>162</v>
      </c>
      <c r="E237" s="129">
        <v>46</v>
      </c>
      <c r="F237" s="129"/>
      <c r="G237" s="109">
        <f t="shared" si="8"/>
        <v>0</v>
      </c>
    </row>
    <row r="238" spans="1:7" ht="25.5">
      <c r="A238" s="128">
        <f t="shared" si="11"/>
        <v>158</v>
      </c>
      <c r="B238" s="82" t="s">
        <v>152</v>
      </c>
      <c r="C238" s="127" t="s">
        <v>238</v>
      </c>
      <c r="D238" s="128" t="s">
        <v>162</v>
      </c>
      <c r="E238" s="129">
        <v>133</v>
      </c>
      <c r="F238" s="129"/>
      <c r="G238" s="109">
        <f t="shared" si="8"/>
        <v>0</v>
      </c>
    </row>
    <row r="239" spans="1:7" ht="25.5">
      <c r="A239" s="128">
        <f t="shared" si="11"/>
        <v>159</v>
      </c>
      <c r="B239" s="82" t="s">
        <v>152</v>
      </c>
      <c r="C239" s="127" t="s">
        <v>239</v>
      </c>
      <c r="D239" s="128" t="s">
        <v>162</v>
      </c>
      <c r="E239" s="129">
        <v>37</v>
      </c>
      <c r="F239" s="129"/>
      <c r="G239" s="109">
        <f t="shared" si="8"/>
        <v>0</v>
      </c>
    </row>
    <row r="240" spans="1:7" ht="25.5">
      <c r="A240" s="128">
        <f t="shared" si="11"/>
        <v>160</v>
      </c>
      <c r="B240" s="82" t="s">
        <v>152</v>
      </c>
      <c r="C240" s="127" t="s">
        <v>242</v>
      </c>
      <c r="D240" s="128" t="s">
        <v>156</v>
      </c>
      <c r="E240" s="129">
        <v>1655</v>
      </c>
      <c r="F240" s="134"/>
      <c r="G240" s="109">
        <f t="shared" si="8"/>
        <v>0</v>
      </c>
    </row>
    <row r="241" spans="1:7" ht="25.5">
      <c r="A241" s="128">
        <f t="shared" si="11"/>
        <v>161</v>
      </c>
      <c r="B241" s="82" t="s">
        <v>152</v>
      </c>
      <c r="C241" s="127" t="s">
        <v>243</v>
      </c>
      <c r="D241" s="128" t="s">
        <v>156</v>
      </c>
      <c r="E241" s="129">
        <v>8</v>
      </c>
      <c r="F241" s="129"/>
      <c r="G241" s="109">
        <f t="shared" si="8"/>
        <v>0</v>
      </c>
    </row>
    <row r="242" spans="1:7" ht="25.5">
      <c r="A242" s="128">
        <f t="shared" si="11"/>
        <v>162</v>
      </c>
      <c r="B242" s="82" t="s">
        <v>152</v>
      </c>
      <c r="C242" s="127" t="s">
        <v>244</v>
      </c>
      <c r="D242" s="128" t="s">
        <v>156</v>
      </c>
      <c r="E242" s="129">
        <v>273</v>
      </c>
      <c r="F242" s="129"/>
      <c r="G242" s="109">
        <f t="shared" si="8"/>
        <v>0</v>
      </c>
    </row>
    <row r="243" spans="1:7" ht="25.5">
      <c r="A243" s="128">
        <f t="shared" si="11"/>
        <v>163</v>
      </c>
      <c r="B243" s="82" t="s">
        <v>152</v>
      </c>
      <c r="C243" s="130" t="s">
        <v>245</v>
      </c>
      <c r="D243" s="131" t="s">
        <v>156</v>
      </c>
      <c r="E243" s="132">
        <v>323</v>
      </c>
      <c r="F243" s="132"/>
      <c r="G243" s="109">
        <f t="shared" si="8"/>
        <v>0</v>
      </c>
    </row>
    <row r="244" spans="1:7" ht="25.5">
      <c r="A244" s="128">
        <f t="shared" si="11"/>
        <v>164</v>
      </c>
      <c r="B244" s="82" t="s">
        <v>152</v>
      </c>
      <c r="C244" s="127" t="s">
        <v>246</v>
      </c>
      <c r="D244" s="128" t="s">
        <v>156</v>
      </c>
      <c r="E244" s="129">
        <v>119</v>
      </c>
      <c r="F244" s="129"/>
      <c r="G244" s="109">
        <f t="shared" si="8"/>
        <v>0</v>
      </c>
    </row>
    <row r="245" spans="1:7" ht="25.5">
      <c r="A245" s="128">
        <f t="shared" si="11"/>
        <v>165</v>
      </c>
      <c r="B245" s="82" t="s">
        <v>152</v>
      </c>
      <c r="C245" s="127" t="s">
        <v>247</v>
      </c>
      <c r="D245" s="128" t="s">
        <v>156</v>
      </c>
      <c r="E245" s="129">
        <v>243</v>
      </c>
      <c r="F245" s="129"/>
      <c r="G245" s="109">
        <f t="shared" si="8"/>
        <v>0</v>
      </c>
    </row>
    <row r="246" spans="1:7" ht="25.5">
      <c r="A246" s="128">
        <f t="shared" si="11"/>
        <v>166</v>
      </c>
      <c r="B246" s="82" t="s">
        <v>152</v>
      </c>
      <c r="C246" s="127" t="s">
        <v>248</v>
      </c>
      <c r="D246" s="128" t="s">
        <v>156</v>
      </c>
      <c r="E246" s="129">
        <v>56</v>
      </c>
      <c r="F246" s="129"/>
      <c r="G246" s="109">
        <f t="shared" si="8"/>
        <v>0</v>
      </c>
    </row>
    <row r="247" spans="1:7" ht="25.5">
      <c r="A247" s="128">
        <f t="shared" si="11"/>
        <v>167</v>
      </c>
      <c r="B247" s="82" t="s">
        <v>152</v>
      </c>
      <c r="C247" s="127" t="s">
        <v>249</v>
      </c>
      <c r="D247" s="128" t="s">
        <v>156</v>
      </c>
      <c r="E247" s="129">
        <v>131</v>
      </c>
      <c r="F247" s="129"/>
      <c r="G247" s="109">
        <f t="shared" si="8"/>
        <v>0</v>
      </c>
    </row>
    <row r="248" spans="1:7" ht="25.5">
      <c r="A248" s="128">
        <f t="shared" si="11"/>
        <v>168</v>
      </c>
      <c r="B248" s="82" t="s">
        <v>152</v>
      </c>
      <c r="C248" s="127" t="s">
        <v>250</v>
      </c>
      <c r="D248" s="128" t="s">
        <v>156</v>
      </c>
      <c r="E248" s="129">
        <v>61</v>
      </c>
      <c r="F248" s="129"/>
      <c r="G248" s="109">
        <f t="shared" si="8"/>
        <v>0</v>
      </c>
    </row>
    <row r="249" spans="1:7" ht="25.5">
      <c r="A249" s="128">
        <f t="shared" si="11"/>
        <v>169</v>
      </c>
      <c r="B249" s="82" t="s">
        <v>152</v>
      </c>
      <c r="C249" s="127" t="s">
        <v>251</v>
      </c>
      <c r="D249" s="128" t="s">
        <v>156</v>
      </c>
      <c r="E249" s="129">
        <v>9</v>
      </c>
      <c r="F249" s="129"/>
      <c r="G249" s="109">
        <f t="shared" si="8"/>
        <v>0</v>
      </c>
    </row>
    <row r="250" spans="1:7">
      <c r="A250" s="128">
        <f t="shared" si="11"/>
        <v>170</v>
      </c>
      <c r="B250" s="82" t="s">
        <v>152</v>
      </c>
      <c r="C250" s="127" t="s">
        <v>252</v>
      </c>
      <c r="D250" s="128" t="s">
        <v>162</v>
      </c>
      <c r="E250" s="129">
        <v>5</v>
      </c>
      <c r="F250" s="129"/>
      <c r="G250" s="109">
        <f t="shared" si="8"/>
        <v>0</v>
      </c>
    </row>
    <row r="251" spans="1:7" ht="13.5" thickBot="1">
      <c r="A251" s="128">
        <f t="shared" si="11"/>
        <v>171</v>
      </c>
      <c r="B251" s="82" t="s">
        <v>152</v>
      </c>
      <c r="C251" s="130" t="s">
        <v>253</v>
      </c>
      <c r="D251" s="131" t="s">
        <v>162</v>
      </c>
      <c r="E251" s="132">
        <v>1119</v>
      </c>
      <c r="F251" s="132"/>
      <c r="G251" s="116">
        <f t="shared" si="8"/>
        <v>0</v>
      </c>
    </row>
    <row r="252" spans="1:7" ht="13.5" thickBot="1">
      <c r="A252" s="119" t="s">
        <v>254</v>
      </c>
      <c r="B252" s="135"/>
      <c r="C252" s="121" t="s">
        <v>146</v>
      </c>
      <c r="D252" s="135"/>
      <c r="E252" s="136"/>
      <c r="F252" s="136"/>
      <c r="G252" s="104">
        <f>SUM(G253:G256)</f>
        <v>0</v>
      </c>
    </row>
    <row r="253" spans="1:7">
      <c r="A253" s="124">
        <f>A251+1</f>
        <v>172</v>
      </c>
      <c r="B253" s="82" t="s">
        <v>152</v>
      </c>
      <c r="C253" s="125" t="s">
        <v>255</v>
      </c>
      <c r="D253" s="124" t="s">
        <v>256</v>
      </c>
      <c r="E253" s="126">
        <v>10</v>
      </c>
      <c r="F253" s="126"/>
      <c r="G253" s="109">
        <f t="shared" si="8"/>
        <v>0</v>
      </c>
    </row>
    <row r="254" spans="1:7" ht="25.5">
      <c r="A254" s="128">
        <f t="shared" si="11"/>
        <v>173</v>
      </c>
      <c r="B254" s="82" t="s">
        <v>152</v>
      </c>
      <c r="C254" s="127" t="s">
        <v>257</v>
      </c>
      <c r="D254" s="128" t="s">
        <v>256</v>
      </c>
      <c r="E254" s="129">
        <v>9</v>
      </c>
      <c r="F254" s="129"/>
      <c r="G254" s="109">
        <f t="shared" si="8"/>
        <v>0</v>
      </c>
    </row>
    <row r="255" spans="1:7" ht="25.5">
      <c r="A255" s="128">
        <f t="shared" si="11"/>
        <v>174</v>
      </c>
      <c r="B255" s="82" t="s">
        <v>152</v>
      </c>
      <c r="C255" s="127" t="s">
        <v>258</v>
      </c>
      <c r="D255" s="128" t="s">
        <v>156</v>
      </c>
      <c r="E255" s="129">
        <v>178</v>
      </c>
      <c r="F255" s="129"/>
      <c r="G255" s="109">
        <f t="shared" si="8"/>
        <v>0</v>
      </c>
    </row>
    <row r="256" spans="1:7" ht="51.75" thickBot="1">
      <c r="A256" s="128">
        <f t="shared" si="11"/>
        <v>175</v>
      </c>
      <c r="B256" s="82" t="s">
        <v>152</v>
      </c>
      <c r="C256" s="130" t="s">
        <v>259</v>
      </c>
      <c r="D256" s="131" t="s">
        <v>156</v>
      </c>
      <c r="E256" s="132">
        <v>258</v>
      </c>
      <c r="F256" s="132"/>
      <c r="G256" s="116">
        <f t="shared" si="8"/>
        <v>0</v>
      </c>
    </row>
    <row r="257" spans="1:7" ht="13.5" thickBot="1">
      <c r="A257" s="137" t="s">
        <v>14</v>
      </c>
      <c r="B257" s="138"/>
      <c r="C257" s="265" t="s">
        <v>260</v>
      </c>
      <c r="D257" s="138"/>
      <c r="E257" s="139"/>
      <c r="F257" s="139"/>
      <c r="G257" s="140">
        <f>G258+G271</f>
        <v>0</v>
      </c>
    </row>
    <row r="258" spans="1:7" ht="13.5" thickBot="1">
      <c r="A258" s="141" t="s">
        <v>261</v>
      </c>
      <c r="B258" s="142"/>
      <c r="C258" s="143" t="s">
        <v>262</v>
      </c>
      <c r="D258" s="142"/>
      <c r="E258" s="144"/>
      <c r="F258" s="144"/>
      <c r="G258" s="104">
        <f>SUM(G259:G270)</f>
        <v>0</v>
      </c>
    </row>
    <row r="259" spans="1:7" ht="25.5">
      <c r="A259" s="145">
        <f>A256+1</f>
        <v>176</v>
      </c>
      <c r="B259" s="146" t="s">
        <v>693</v>
      </c>
      <c r="C259" s="147" t="s">
        <v>263</v>
      </c>
      <c r="D259" s="145" t="s">
        <v>164</v>
      </c>
      <c r="E259" s="148">
        <v>318.60000000000002</v>
      </c>
      <c r="F259" s="148"/>
      <c r="G259" s="109">
        <f t="shared" ref="G259:G319" si="12">ROUND(E259*F259,2)</f>
        <v>0</v>
      </c>
    </row>
    <row r="260" spans="1:7" ht="38.25">
      <c r="A260" s="128">
        <f t="shared" si="11"/>
        <v>177</v>
      </c>
      <c r="B260" s="146" t="s">
        <v>693</v>
      </c>
      <c r="C260" s="149" t="s">
        <v>264</v>
      </c>
      <c r="D260" s="150" t="s">
        <v>164</v>
      </c>
      <c r="E260" s="151">
        <v>318.60000000000002</v>
      </c>
      <c r="F260" s="151"/>
      <c r="G260" s="112">
        <f t="shared" si="12"/>
        <v>0</v>
      </c>
    </row>
    <row r="261" spans="1:7" ht="25.5">
      <c r="A261" s="128">
        <f t="shared" si="11"/>
        <v>178</v>
      </c>
      <c r="B261" s="146" t="s">
        <v>693</v>
      </c>
      <c r="C261" s="149" t="s">
        <v>265</v>
      </c>
      <c r="D261" s="150" t="s">
        <v>164</v>
      </c>
      <c r="E261" s="151">
        <v>35.4</v>
      </c>
      <c r="F261" s="151"/>
      <c r="G261" s="109">
        <f t="shared" si="12"/>
        <v>0</v>
      </c>
    </row>
    <row r="262" spans="1:7" ht="25.5">
      <c r="A262" s="128">
        <f t="shared" si="11"/>
        <v>179</v>
      </c>
      <c r="B262" s="146" t="s">
        <v>693</v>
      </c>
      <c r="C262" s="149" t="s">
        <v>266</v>
      </c>
      <c r="D262" s="150" t="s">
        <v>164</v>
      </c>
      <c r="E262" s="151">
        <v>35.4</v>
      </c>
      <c r="F262" s="151"/>
      <c r="G262" s="109">
        <f t="shared" si="12"/>
        <v>0</v>
      </c>
    </row>
    <row r="263" spans="1:7" ht="25.5">
      <c r="A263" s="128">
        <f t="shared" si="11"/>
        <v>180</v>
      </c>
      <c r="B263" s="146" t="s">
        <v>693</v>
      </c>
      <c r="C263" s="149" t="s">
        <v>267</v>
      </c>
      <c r="D263" s="150" t="s">
        <v>268</v>
      </c>
      <c r="E263" s="151">
        <v>546.54300000000001</v>
      </c>
      <c r="F263" s="151"/>
      <c r="G263" s="109">
        <f t="shared" si="12"/>
        <v>0</v>
      </c>
    </row>
    <row r="264" spans="1:7" ht="15.75">
      <c r="A264" s="128">
        <f t="shared" si="11"/>
        <v>181</v>
      </c>
      <c r="B264" s="146" t="s">
        <v>693</v>
      </c>
      <c r="C264" s="149" t="s">
        <v>269</v>
      </c>
      <c r="D264" s="150" t="s">
        <v>164</v>
      </c>
      <c r="E264" s="151">
        <v>21.869</v>
      </c>
      <c r="F264" s="151"/>
      <c r="G264" s="109">
        <f t="shared" si="12"/>
        <v>0</v>
      </c>
    </row>
    <row r="265" spans="1:7" ht="15.75">
      <c r="A265" s="128">
        <f t="shared" si="11"/>
        <v>182</v>
      </c>
      <c r="B265" s="146" t="s">
        <v>693</v>
      </c>
      <c r="C265" s="149" t="s">
        <v>270</v>
      </c>
      <c r="D265" s="150" t="s">
        <v>164</v>
      </c>
      <c r="E265" s="151">
        <v>108.074</v>
      </c>
      <c r="F265" s="151"/>
      <c r="G265" s="109">
        <f t="shared" si="12"/>
        <v>0</v>
      </c>
    </row>
    <row r="266" spans="1:7" ht="25.5">
      <c r="A266" s="128">
        <f t="shared" si="11"/>
        <v>183</v>
      </c>
      <c r="B266" s="146" t="s">
        <v>693</v>
      </c>
      <c r="C266" s="149" t="s">
        <v>271</v>
      </c>
      <c r="D266" s="150" t="s">
        <v>164</v>
      </c>
      <c r="E266" s="151">
        <v>224.06</v>
      </c>
      <c r="F266" s="151"/>
      <c r="G266" s="109">
        <f t="shared" si="12"/>
        <v>0</v>
      </c>
    </row>
    <row r="267" spans="1:7" ht="15.75">
      <c r="A267" s="128">
        <f t="shared" si="11"/>
        <v>184</v>
      </c>
      <c r="B267" s="146" t="s">
        <v>693</v>
      </c>
      <c r="C267" s="149" t="s">
        <v>272</v>
      </c>
      <c r="D267" s="150" t="s">
        <v>164</v>
      </c>
      <c r="E267" s="151">
        <v>224.06</v>
      </c>
      <c r="F267" s="151"/>
      <c r="G267" s="109">
        <f t="shared" si="12"/>
        <v>0</v>
      </c>
    </row>
    <row r="268" spans="1:7" ht="38.25">
      <c r="A268" s="128">
        <f t="shared" si="11"/>
        <v>185</v>
      </c>
      <c r="B268" s="146" t="s">
        <v>693</v>
      </c>
      <c r="C268" s="149" t="s">
        <v>273</v>
      </c>
      <c r="D268" s="150" t="s">
        <v>164</v>
      </c>
      <c r="E268" s="151">
        <v>224.06</v>
      </c>
      <c r="F268" s="151"/>
      <c r="G268" s="109">
        <f t="shared" si="12"/>
        <v>0</v>
      </c>
    </row>
    <row r="269" spans="1:7" ht="25.5">
      <c r="A269" s="128">
        <f t="shared" si="11"/>
        <v>186</v>
      </c>
      <c r="B269" s="146" t="s">
        <v>693</v>
      </c>
      <c r="C269" s="149" t="s">
        <v>274</v>
      </c>
      <c r="D269" s="150" t="s">
        <v>164</v>
      </c>
      <c r="E269" s="151">
        <v>224.06</v>
      </c>
      <c r="F269" s="151"/>
      <c r="G269" s="109">
        <f t="shared" si="12"/>
        <v>0</v>
      </c>
    </row>
    <row r="270" spans="1:7" ht="26.25" thickBot="1">
      <c r="A270" s="128">
        <f t="shared" si="11"/>
        <v>187</v>
      </c>
      <c r="B270" s="146" t="s">
        <v>693</v>
      </c>
      <c r="C270" s="152" t="s">
        <v>275</v>
      </c>
      <c r="D270" s="153" t="s">
        <v>159</v>
      </c>
      <c r="E270" s="154">
        <v>174</v>
      </c>
      <c r="F270" s="154"/>
      <c r="G270" s="116">
        <f t="shared" si="12"/>
        <v>0</v>
      </c>
    </row>
    <row r="271" spans="1:7" ht="13.5" thickBot="1">
      <c r="A271" s="155" t="s">
        <v>276</v>
      </c>
      <c r="B271" s="156"/>
      <c r="C271" s="156" t="s">
        <v>277</v>
      </c>
      <c r="D271" s="156"/>
      <c r="E271" s="169"/>
      <c r="F271" s="156"/>
      <c r="G271" s="104">
        <f>SUM(G272:G284)</f>
        <v>0</v>
      </c>
    </row>
    <row r="272" spans="1:7" ht="25.5">
      <c r="A272" s="145">
        <f>A270+1</f>
        <v>188</v>
      </c>
      <c r="B272" s="146" t="s">
        <v>693</v>
      </c>
      <c r="C272" s="147" t="s">
        <v>278</v>
      </c>
      <c r="D272" s="145" t="s">
        <v>279</v>
      </c>
      <c r="E272" s="148">
        <v>3</v>
      </c>
      <c r="F272" s="148"/>
      <c r="G272" s="109">
        <f t="shared" si="12"/>
        <v>0</v>
      </c>
    </row>
    <row r="273" spans="1:7">
      <c r="A273" s="128">
        <f t="shared" ref="A273:A284" si="13">A272+1</f>
        <v>189</v>
      </c>
      <c r="B273" s="146" t="s">
        <v>693</v>
      </c>
      <c r="C273" s="149" t="s">
        <v>280</v>
      </c>
      <c r="D273" s="150" t="s">
        <v>279</v>
      </c>
      <c r="E273" s="151">
        <v>6</v>
      </c>
      <c r="F273" s="151"/>
      <c r="G273" s="109">
        <f t="shared" si="12"/>
        <v>0</v>
      </c>
    </row>
    <row r="274" spans="1:7" ht="25.5">
      <c r="A274" s="128">
        <f t="shared" si="13"/>
        <v>190</v>
      </c>
      <c r="B274" s="146" t="s">
        <v>693</v>
      </c>
      <c r="C274" s="149" t="s">
        <v>281</v>
      </c>
      <c r="D274" s="150" t="s">
        <v>159</v>
      </c>
      <c r="E274" s="151">
        <v>9</v>
      </c>
      <c r="F274" s="151"/>
      <c r="G274" s="109">
        <f t="shared" si="12"/>
        <v>0</v>
      </c>
    </row>
    <row r="275" spans="1:7" ht="25.5">
      <c r="A275" s="128">
        <f t="shared" si="13"/>
        <v>191</v>
      </c>
      <c r="B275" s="146" t="s">
        <v>693</v>
      </c>
      <c r="C275" s="149" t="s">
        <v>282</v>
      </c>
      <c r="D275" s="150" t="s">
        <v>162</v>
      </c>
      <c r="E275" s="151">
        <v>8.1999999999999993</v>
      </c>
      <c r="F275" s="151"/>
      <c r="G275" s="109">
        <f t="shared" si="12"/>
        <v>0</v>
      </c>
    </row>
    <row r="276" spans="1:7">
      <c r="A276" s="128">
        <f t="shared" si="13"/>
        <v>192</v>
      </c>
      <c r="B276" s="146" t="s">
        <v>693</v>
      </c>
      <c r="C276" s="149" t="s">
        <v>283</v>
      </c>
      <c r="D276" s="150" t="s">
        <v>162</v>
      </c>
      <c r="E276" s="151">
        <v>26.74</v>
      </c>
      <c r="F276" s="151"/>
      <c r="G276" s="109">
        <f t="shared" si="12"/>
        <v>0</v>
      </c>
    </row>
    <row r="277" spans="1:7">
      <c r="A277" s="128">
        <f t="shared" si="13"/>
        <v>193</v>
      </c>
      <c r="B277" s="146" t="s">
        <v>693</v>
      </c>
      <c r="C277" s="149" t="s">
        <v>284</v>
      </c>
      <c r="D277" s="150" t="s">
        <v>162</v>
      </c>
      <c r="E277" s="151">
        <v>89.43</v>
      </c>
      <c r="F277" s="151"/>
      <c r="G277" s="109">
        <f t="shared" si="12"/>
        <v>0</v>
      </c>
    </row>
    <row r="278" spans="1:7">
      <c r="A278" s="128">
        <f t="shared" si="13"/>
        <v>194</v>
      </c>
      <c r="B278" s="146" t="s">
        <v>693</v>
      </c>
      <c r="C278" s="149" t="s">
        <v>285</v>
      </c>
      <c r="D278" s="150" t="s">
        <v>162</v>
      </c>
      <c r="E278" s="151">
        <v>58.49</v>
      </c>
      <c r="F278" s="151"/>
      <c r="G278" s="109">
        <f t="shared" si="12"/>
        <v>0</v>
      </c>
    </row>
    <row r="279" spans="1:7" ht="25.5">
      <c r="A279" s="128">
        <f t="shared" si="13"/>
        <v>195</v>
      </c>
      <c r="B279" s="146" t="s">
        <v>693</v>
      </c>
      <c r="C279" s="149" t="s">
        <v>286</v>
      </c>
      <c r="D279" s="150" t="s">
        <v>256</v>
      </c>
      <c r="E279" s="151">
        <v>2</v>
      </c>
      <c r="F279" s="151"/>
      <c r="G279" s="109">
        <f t="shared" si="12"/>
        <v>0</v>
      </c>
    </row>
    <row r="280" spans="1:7">
      <c r="A280" s="128">
        <f t="shared" si="13"/>
        <v>196</v>
      </c>
      <c r="B280" s="146" t="s">
        <v>693</v>
      </c>
      <c r="C280" s="149" t="s">
        <v>287</v>
      </c>
      <c r="D280" s="150" t="s">
        <v>256</v>
      </c>
      <c r="E280" s="151">
        <v>2</v>
      </c>
      <c r="F280" s="151"/>
      <c r="G280" s="109">
        <f t="shared" si="12"/>
        <v>0</v>
      </c>
    </row>
    <row r="281" spans="1:7" ht="38.25">
      <c r="A281" s="128">
        <f t="shared" si="13"/>
        <v>197</v>
      </c>
      <c r="B281" s="146" t="s">
        <v>693</v>
      </c>
      <c r="C281" s="149" t="s">
        <v>288</v>
      </c>
      <c r="D281" s="150" t="s">
        <v>289</v>
      </c>
      <c r="E281" s="151">
        <v>0.13</v>
      </c>
      <c r="F281" s="151"/>
      <c r="G281" s="109">
        <f t="shared" si="12"/>
        <v>0</v>
      </c>
    </row>
    <row r="282" spans="1:7" ht="38.25">
      <c r="A282" s="128">
        <f t="shared" si="13"/>
        <v>198</v>
      </c>
      <c r="B282" s="146" t="s">
        <v>693</v>
      </c>
      <c r="C282" s="149" t="s">
        <v>290</v>
      </c>
      <c r="D282" s="150" t="s">
        <v>289</v>
      </c>
      <c r="E282" s="151">
        <v>0.45</v>
      </c>
      <c r="F282" s="151"/>
      <c r="G282" s="109">
        <f t="shared" si="12"/>
        <v>0</v>
      </c>
    </row>
    <row r="283" spans="1:7" ht="38.25">
      <c r="A283" s="128">
        <f t="shared" si="13"/>
        <v>199</v>
      </c>
      <c r="B283" s="146" t="s">
        <v>693</v>
      </c>
      <c r="C283" s="149" t="s">
        <v>291</v>
      </c>
      <c r="D283" s="150" t="s">
        <v>289</v>
      </c>
      <c r="E283" s="151">
        <v>0.28999999999999998</v>
      </c>
      <c r="F283" s="151"/>
      <c r="G283" s="109">
        <f t="shared" si="12"/>
        <v>0</v>
      </c>
    </row>
    <row r="284" spans="1:7" ht="26.25" thickBot="1">
      <c r="A284" s="128">
        <f t="shared" si="13"/>
        <v>200</v>
      </c>
      <c r="B284" s="146" t="s">
        <v>693</v>
      </c>
      <c r="C284" s="152" t="s">
        <v>292</v>
      </c>
      <c r="D284" s="153" t="s">
        <v>162</v>
      </c>
      <c r="E284" s="154">
        <v>12.3</v>
      </c>
      <c r="F284" s="154"/>
      <c r="G284" s="116">
        <f t="shared" si="12"/>
        <v>0</v>
      </c>
    </row>
    <row r="285" spans="1:7" ht="13.5" thickBot="1">
      <c r="A285" s="137" t="s">
        <v>9</v>
      </c>
      <c r="B285" s="138"/>
      <c r="C285" s="265" t="s">
        <v>293</v>
      </c>
      <c r="D285" s="138"/>
      <c r="E285" s="139"/>
      <c r="F285" s="139"/>
      <c r="G285" s="140">
        <f>G286+G299</f>
        <v>0</v>
      </c>
    </row>
    <row r="286" spans="1:7" ht="13.5" thickBot="1">
      <c r="A286" s="141" t="s">
        <v>294</v>
      </c>
      <c r="B286" s="142"/>
      <c r="C286" s="143" t="s">
        <v>262</v>
      </c>
      <c r="D286" s="142"/>
      <c r="E286" s="144"/>
      <c r="F286" s="144"/>
      <c r="G286" s="104">
        <f>SUM(G287:G298)</f>
        <v>0</v>
      </c>
    </row>
    <row r="287" spans="1:7" ht="25.5">
      <c r="A287" s="124">
        <f>A284+1</f>
        <v>201</v>
      </c>
      <c r="B287" s="146" t="s">
        <v>693</v>
      </c>
      <c r="C287" s="125" t="s">
        <v>263</v>
      </c>
      <c r="D287" s="124" t="s">
        <v>164</v>
      </c>
      <c r="E287" s="126">
        <v>1107</v>
      </c>
      <c r="F287" s="126"/>
      <c r="G287" s="109">
        <f t="shared" si="12"/>
        <v>0</v>
      </c>
    </row>
    <row r="288" spans="1:7" ht="38.25">
      <c r="A288" s="128">
        <f t="shared" ref="A288:A298" si="14">A287+1</f>
        <v>202</v>
      </c>
      <c r="B288" s="146" t="s">
        <v>693</v>
      </c>
      <c r="C288" s="127" t="s">
        <v>264</v>
      </c>
      <c r="D288" s="128" t="s">
        <v>164</v>
      </c>
      <c r="E288" s="129">
        <v>1107</v>
      </c>
      <c r="F288" s="129"/>
      <c r="G288" s="109">
        <f t="shared" si="12"/>
        <v>0</v>
      </c>
    </row>
    <row r="289" spans="1:7" ht="25.5">
      <c r="A289" s="128">
        <f t="shared" si="14"/>
        <v>203</v>
      </c>
      <c r="B289" s="146" t="s">
        <v>693</v>
      </c>
      <c r="C289" s="127" t="s">
        <v>265</v>
      </c>
      <c r="D289" s="128" t="s">
        <v>164</v>
      </c>
      <c r="E289" s="129">
        <v>123</v>
      </c>
      <c r="F289" s="129"/>
      <c r="G289" s="109">
        <f t="shared" si="12"/>
        <v>0</v>
      </c>
    </row>
    <row r="290" spans="1:7" ht="25.5">
      <c r="A290" s="128">
        <f t="shared" si="14"/>
        <v>204</v>
      </c>
      <c r="B290" s="146" t="s">
        <v>693</v>
      </c>
      <c r="C290" s="127" t="s">
        <v>266</v>
      </c>
      <c r="D290" s="128" t="s">
        <v>164</v>
      </c>
      <c r="E290" s="129">
        <v>123</v>
      </c>
      <c r="F290" s="129"/>
      <c r="G290" s="109">
        <f t="shared" si="12"/>
        <v>0</v>
      </c>
    </row>
    <row r="291" spans="1:7" ht="25.5">
      <c r="A291" s="128">
        <f t="shared" si="14"/>
        <v>205</v>
      </c>
      <c r="B291" s="146" t="s">
        <v>693</v>
      </c>
      <c r="C291" s="127" t="s">
        <v>267</v>
      </c>
      <c r="D291" s="128" t="s">
        <v>268</v>
      </c>
      <c r="E291" s="129">
        <v>1878.4649999999999</v>
      </c>
      <c r="F291" s="129"/>
      <c r="G291" s="109">
        <f t="shared" si="12"/>
        <v>0</v>
      </c>
    </row>
    <row r="292" spans="1:7" ht="15.75">
      <c r="A292" s="128">
        <f t="shared" si="14"/>
        <v>206</v>
      </c>
      <c r="B292" s="146" t="s">
        <v>693</v>
      </c>
      <c r="C292" s="127" t="s">
        <v>269</v>
      </c>
      <c r="D292" s="128" t="s">
        <v>164</v>
      </c>
      <c r="E292" s="129">
        <v>59.515000000000001</v>
      </c>
      <c r="F292" s="129"/>
      <c r="G292" s="109">
        <f t="shared" si="12"/>
        <v>0</v>
      </c>
    </row>
    <row r="293" spans="1:7" ht="15.75">
      <c r="A293" s="128">
        <f t="shared" si="14"/>
        <v>207</v>
      </c>
      <c r="B293" s="146" t="s">
        <v>693</v>
      </c>
      <c r="C293" s="127" t="s">
        <v>270</v>
      </c>
      <c r="D293" s="128" t="s">
        <v>164</v>
      </c>
      <c r="E293" s="129">
        <v>282.84699999999998</v>
      </c>
      <c r="F293" s="129"/>
      <c r="G293" s="109">
        <f t="shared" si="12"/>
        <v>0</v>
      </c>
    </row>
    <row r="294" spans="1:7" ht="25.5">
      <c r="A294" s="128">
        <f t="shared" si="14"/>
        <v>208</v>
      </c>
      <c r="B294" s="146" t="s">
        <v>693</v>
      </c>
      <c r="C294" s="127" t="s">
        <v>271</v>
      </c>
      <c r="D294" s="128" t="s">
        <v>164</v>
      </c>
      <c r="E294" s="129">
        <v>887.64</v>
      </c>
      <c r="F294" s="129"/>
      <c r="G294" s="109">
        <f t="shared" si="12"/>
        <v>0</v>
      </c>
    </row>
    <row r="295" spans="1:7" ht="15.75">
      <c r="A295" s="128">
        <f t="shared" si="14"/>
        <v>209</v>
      </c>
      <c r="B295" s="146" t="s">
        <v>693</v>
      </c>
      <c r="C295" s="127" t="s">
        <v>272</v>
      </c>
      <c r="D295" s="128" t="s">
        <v>164</v>
      </c>
      <c r="E295" s="129">
        <v>887.64</v>
      </c>
      <c r="F295" s="129"/>
      <c r="G295" s="109">
        <f t="shared" si="12"/>
        <v>0</v>
      </c>
    </row>
    <row r="296" spans="1:7" ht="38.25">
      <c r="A296" s="128">
        <f t="shared" si="14"/>
        <v>210</v>
      </c>
      <c r="B296" s="146" t="s">
        <v>693</v>
      </c>
      <c r="C296" s="127" t="s">
        <v>273</v>
      </c>
      <c r="D296" s="128" t="s">
        <v>164</v>
      </c>
      <c r="E296" s="129">
        <v>887.64</v>
      </c>
      <c r="F296" s="129"/>
      <c r="G296" s="109">
        <f t="shared" si="12"/>
        <v>0</v>
      </c>
    </row>
    <row r="297" spans="1:7" ht="25.5">
      <c r="A297" s="128">
        <f t="shared" si="14"/>
        <v>211</v>
      </c>
      <c r="B297" s="146" t="s">
        <v>693</v>
      </c>
      <c r="C297" s="127" t="s">
        <v>274</v>
      </c>
      <c r="D297" s="128" t="s">
        <v>164</v>
      </c>
      <c r="E297" s="129">
        <v>887.64</v>
      </c>
      <c r="F297" s="129"/>
      <c r="G297" s="109">
        <f t="shared" si="12"/>
        <v>0</v>
      </c>
    </row>
    <row r="298" spans="1:7" ht="26.25" thickBot="1">
      <c r="A298" s="128">
        <f t="shared" si="14"/>
        <v>212</v>
      </c>
      <c r="B298" s="146" t="s">
        <v>693</v>
      </c>
      <c r="C298" s="130" t="s">
        <v>275</v>
      </c>
      <c r="D298" s="131" t="s">
        <v>159</v>
      </c>
      <c r="E298" s="132">
        <v>570</v>
      </c>
      <c r="F298" s="132"/>
      <c r="G298" s="116">
        <f t="shared" si="12"/>
        <v>0</v>
      </c>
    </row>
    <row r="299" spans="1:7" ht="13.5" thickBot="1">
      <c r="A299" s="157" t="s">
        <v>295</v>
      </c>
      <c r="B299" s="122"/>
      <c r="C299" s="121" t="s">
        <v>296</v>
      </c>
      <c r="D299" s="122"/>
      <c r="E299" s="123"/>
      <c r="F299" s="123"/>
      <c r="G299" s="104">
        <f>SUM(G300:G319)</f>
        <v>0</v>
      </c>
    </row>
    <row r="300" spans="1:7" ht="25.5">
      <c r="A300" s="276">
        <f>A298+1</f>
        <v>213</v>
      </c>
      <c r="B300" s="146" t="s">
        <v>693</v>
      </c>
      <c r="C300" s="277" t="s">
        <v>278</v>
      </c>
      <c r="D300" s="276" t="s">
        <v>279</v>
      </c>
      <c r="E300" s="278">
        <v>5</v>
      </c>
      <c r="F300" s="278"/>
      <c r="G300" s="279">
        <f t="shared" si="12"/>
        <v>0</v>
      </c>
    </row>
    <row r="301" spans="1:7">
      <c r="A301" s="128">
        <f t="shared" ref="A301:A319" si="15">A300+1</f>
        <v>214</v>
      </c>
      <c r="B301" s="146" t="s">
        <v>693</v>
      </c>
      <c r="C301" s="127" t="s">
        <v>280</v>
      </c>
      <c r="D301" s="128" t="s">
        <v>279</v>
      </c>
      <c r="E301" s="129">
        <v>12</v>
      </c>
      <c r="F301" s="129"/>
      <c r="G301" s="112">
        <f t="shared" si="12"/>
        <v>0</v>
      </c>
    </row>
    <row r="302" spans="1:7" ht="25.5">
      <c r="A302" s="128">
        <f t="shared" si="15"/>
        <v>215</v>
      </c>
      <c r="B302" s="146" t="s">
        <v>693</v>
      </c>
      <c r="C302" s="127" t="s">
        <v>281</v>
      </c>
      <c r="D302" s="128" t="s">
        <v>159</v>
      </c>
      <c r="E302" s="129">
        <v>28</v>
      </c>
      <c r="F302" s="129"/>
      <c r="G302" s="109">
        <f t="shared" si="12"/>
        <v>0</v>
      </c>
    </row>
    <row r="303" spans="1:7" ht="25.5">
      <c r="A303" s="128">
        <f t="shared" si="15"/>
        <v>216</v>
      </c>
      <c r="B303" s="146" t="s">
        <v>693</v>
      </c>
      <c r="C303" s="127" t="s">
        <v>282</v>
      </c>
      <c r="D303" s="128" t="s">
        <v>162</v>
      </c>
      <c r="E303" s="129">
        <v>20</v>
      </c>
      <c r="F303" s="129"/>
      <c r="G303" s="109">
        <f t="shared" si="12"/>
        <v>0</v>
      </c>
    </row>
    <row r="304" spans="1:7">
      <c r="A304" s="128">
        <f t="shared" si="15"/>
        <v>217</v>
      </c>
      <c r="B304" s="146" t="s">
        <v>693</v>
      </c>
      <c r="C304" s="127" t="s">
        <v>283</v>
      </c>
      <c r="D304" s="128" t="s">
        <v>162</v>
      </c>
      <c r="E304" s="129">
        <v>143.24</v>
      </c>
      <c r="F304" s="129"/>
      <c r="G304" s="109">
        <f t="shared" si="12"/>
        <v>0</v>
      </c>
    </row>
    <row r="305" spans="1:7">
      <c r="A305" s="128">
        <f t="shared" si="15"/>
        <v>218</v>
      </c>
      <c r="B305" s="146" t="s">
        <v>693</v>
      </c>
      <c r="C305" s="127" t="s">
        <v>284</v>
      </c>
      <c r="D305" s="128" t="s">
        <v>162</v>
      </c>
      <c r="E305" s="129">
        <v>13.82</v>
      </c>
      <c r="F305" s="129"/>
      <c r="G305" s="109">
        <f t="shared" si="12"/>
        <v>0</v>
      </c>
    </row>
    <row r="306" spans="1:7">
      <c r="A306" s="128">
        <f t="shared" si="15"/>
        <v>219</v>
      </c>
      <c r="B306" s="146" t="s">
        <v>693</v>
      </c>
      <c r="C306" s="127" t="s">
        <v>297</v>
      </c>
      <c r="D306" s="128" t="s">
        <v>162</v>
      </c>
      <c r="E306" s="129">
        <v>95.76</v>
      </c>
      <c r="F306" s="129"/>
      <c r="G306" s="109">
        <f t="shared" si="12"/>
        <v>0</v>
      </c>
    </row>
    <row r="307" spans="1:7">
      <c r="A307" s="128">
        <f t="shared" si="15"/>
        <v>220</v>
      </c>
      <c r="B307" s="146" t="s">
        <v>693</v>
      </c>
      <c r="C307" s="127" t="s">
        <v>298</v>
      </c>
      <c r="D307" s="128" t="s">
        <v>162</v>
      </c>
      <c r="E307" s="129">
        <v>183.23</v>
      </c>
      <c r="F307" s="129"/>
      <c r="G307" s="109">
        <f t="shared" si="12"/>
        <v>0</v>
      </c>
    </row>
    <row r="308" spans="1:7">
      <c r="A308" s="128">
        <f t="shared" si="15"/>
        <v>221</v>
      </c>
      <c r="B308" s="146" t="s">
        <v>693</v>
      </c>
      <c r="C308" s="127" t="s">
        <v>285</v>
      </c>
      <c r="D308" s="128" t="s">
        <v>162</v>
      </c>
      <c r="E308" s="129">
        <v>58.23</v>
      </c>
      <c r="F308" s="129"/>
      <c r="G308" s="109">
        <f t="shared" si="12"/>
        <v>0</v>
      </c>
    </row>
    <row r="309" spans="1:7" ht="25.5">
      <c r="A309" s="128">
        <f t="shared" si="15"/>
        <v>222</v>
      </c>
      <c r="B309" s="146" t="s">
        <v>693</v>
      </c>
      <c r="C309" s="127" t="s">
        <v>299</v>
      </c>
      <c r="D309" s="128" t="s">
        <v>256</v>
      </c>
      <c r="E309" s="129">
        <v>2</v>
      </c>
      <c r="F309" s="129"/>
      <c r="G309" s="109">
        <f t="shared" si="12"/>
        <v>0</v>
      </c>
    </row>
    <row r="310" spans="1:7">
      <c r="A310" s="128">
        <f t="shared" si="15"/>
        <v>223</v>
      </c>
      <c r="B310" s="146" t="s">
        <v>693</v>
      </c>
      <c r="C310" s="127" t="s">
        <v>287</v>
      </c>
      <c r="D310" s="128" t="s">
        <v>256</v>
      </c>
      <c r="E310" s="129">
        <v>2</v>
      </c>
      <c r="F310" s="129"/>
      <c r="G310" s="109">
        <f t="shared" si="12"/>
        <v>0</v>
      </c>
    </row>
    <row r="311" spans="1:7" ht="38.25">
      <c r="A311" s="128">
        <f t="shared" si="15"/>
        <v>224</v>
      </c>
      <c r="B311" s="146" t="s">
        <v>693</v>
      </c>
      <c r="C311" s="127" t="s">
        <v>288</v>
      </c>
      <c r="D311" s="128" t="s">
        <v>289</v>
      </c>
      <c r="E311" s="129">
        <v>0.72</v>
      </c>
      <c r="F311" s="129"/>
      <c r="G311" s="109">
        <f t="shared" si="12"/>
        <v>0</v>
      </c>
    </row>
    <row r="312" spans="1:7" ht="38.25">
      <c r="A312" s="128">
        <f t="shared" si="15"/>
        <v>225</v>
      </c>
      <c r="B312" s="146" t="s">
        <v>693</v>
      </c>
      <c r="C312" s="127" t="s">
        <v>290</v>
      </c>
      <c r="D312" s="128" t="s">
        <v>289</v>
      </c>
      <c r="E312" s="129">
        <v>7.0000000000000007E-2</v>
      </c>
      <c r="F312" s="129"/>
      <c r="G312" s="109">
        <f t="shared" si="12"/>
        <v>0</v>
      </c>
    </row>
    <row r="313" spans="1:7" ht="38.25">
      <c r="A313" s="128">
        <f t="shared" si="15"/>
        <v>226</v>
      </c>
      <c r="B313" s="146" t="s">
        <v>693</v>
      </c>
      <c r="C313" s="127" t="s">
        <v>300</v>
      </c>
      <c r="D313" s="128" t="s">
        <v>289</v>
      </c>
      <c r="E313" s="129">
        <v>0.48</v>
      </c>
      <c r="F313" s="129"/>
      <c r="G313" s="109">
        <f t="shared" si="12"/>
        <v>0</v>
      </c>
    </row>
    <row r="314" spans="1:7" ht="38.25">
      <c r="A314" s="128">
        <f t="shared" si="15"/>
        <v>227</v>
      </c>
      <c r="B314" s="146" t="s">
        <v>693</v>
      </c>
      <c r="C314" s="127" t="s">
        <v>301</v>
      </c>
      <c r="D314" s="128" t="s">
        <v>289</v>
      </c>
      <c r="E314" s="129">
        <v>0.92</v>
      </c>
      <c r="F314" s="129"/>
      <c r="G314" s="109">
        <f t="shared" si="12"/>
        <v>0</v>
      </c>
    </row>
    <row r="315" spans="1:7" ht="38.25">
      <c r="A315" s="128">
        <f t="shared" si="15"/>
        <v>228</v>
      </c>
      <c r="B315" s="146" t="s">
        <v>693</v>
      </c>
      <c r="C315" s="127" t="s">
        <v>291</v>
      </c>
      <c r="D315" s="128" t="s">
        <v>289</v>
      </c>
      <c r="E315" s="129">
        <v>0.28999999999999998</v>
      </c>
      <c r="F315" s="129"/>
      <c r="G315" s="109">
        <f t="shared" si="12"/>
        <v>0</v>
      </c>
    </row>
    <row r="316" spans="1:7" ht="25.5">
      <c r="A316" s="128">
        <f t="shared" si="15"/>
        <v>229</v>
      </c>
      <c r="B316" s="146" t="s">
        <v>693</v>
      </c>
      <c r="C316" s="127" t="s">
        <v>302</v>
      </c>
      <c r="D316" s="128" t="s">
        <v>162</v>
      </c>
      <c r="E316" s="129">
        <v>22.88</v>
      </c>
      <c r="F316" s="129"/>
      <c r="G316" s="109">
        <f t="shared" si="12"/>
        <v>0</v>
      </c>
    </row>
    <row r="317" spans="1:7" ht="25.5">
      <c r="A317" s="128">
        <f t="shared" si="15"/>
        <v>230</v>
      </c>
      <c r="B317" s="146" t="s">
        <v>693</v>
      </c>
      <c r="C317" s="127" t="s">
        <v>303</v>
      </c>
      <c r="D317" s="128" t="s">
        <v>162</v>
      </c>
      <c r="E317" s="129">
        <v>13.82</v>
      </c>
      <c r="F317" s="129"/>
      <c r="G317" s="109">
        <f t="shared" si="12"/>
        <v>0</v>
      </c>
    </row>
    <row r="318" spans="1:7" ht="25.5">
      <c r="A318" s="128">
        <f t="shared" si="15"/>
        <v>231</v>
      </c>
      <c r="B318" s="146" t="s">
        <v>693</v>
      </c>
      <c r="C318" s="127" t="s">
        <v>304</v>
      </c>
      <c r="D318" s="128" t="s">
        <v>162</v>
      </c>
      <c r="E318" s="129">
        <v>8.4499999999999993</v>
      </c>
      <c r="F318" s="129"/>
      <c r="G318" s="109">
        <f t="shared" si="12"/>
        <v>0</v>
      </c>
    </row>
    <row r="319" spans="1:7" ht="26.25" thickBot="1">
      <c r="A319" s="128">
        <f t="shared" si="15"/>
        <v>232</v>
      </c>
      <c r="B319" s="146" t="s">
        <v>693</v>
      </c>
      <c r="C319" s="127" t="s">
        <v>305</v>
      </c>
      <c r="D319" s="128" t="s">
        <v>159</v>
      </c>
      <c r="E319" s="129">
        <v>2</v>
      </c>
      <c r="F319" s="129"/>
      <c r="G319" s="109">
        <f t="shared" si="12"/>
        <v>0</v>
      </c>
    </row>
    <row r="320" spans="1:7" ht="13.5" thickBot="1">
      <c r="A320" s="158" t="s">
        <v>10</v>
      </c>
      <c r="B320" s="159"/>
      <c r="C320" s="164" t="s">
        <v>306</v>
      </c>
      <c r="D320" s="159"/>
      <c r="E320" s="160"/>
      <c r="F320" s="160"/>
      <c r="G320" s="140">
        <f>G321</f>
        <v>0</v>
      </c>
    </row>
    <row r="321" spans="1:7" ht="13.5" thickBot="1">
      <c r="A321" s="157" t="s">
        <v>307</v>
      </c>
      <c r="B321" s="135"/>
      <c r="C321" s="161" t="s">
        <v>308</v>
      </c>
      <c r="D321" s="135"/>
      <c r="E321" s="136"/>
      <c r="F321" s="136"/>
      <c r="G321" s="104">
        <f>SUM(G322:G353)</f>
        <v>0</v>
      </c>
    </row>
    <row r="322" spans="1:7" ht="15.75">
      <c r="A322" s="124">
        <f>A319+1</f>
        <v>233</v>
      </c>
      <c r="B322" s="124" t="s">
        <v>694</v>
      </c>
      <c r="C322" s="125" t="s">
        <v>309</v>
      </c>
      <c r="D322" s="124" t="s">
        <v>164</v>
      </c>
      <c r="E322" s="126">
        <v>2.88</v>
      </c>
      <c r="F322" s="126"/>
      <c r="G322" s="109">
        <f t="shared" ref="G322:G385" si="16">ROUND(E322*F322,2)</f>
        <v>0</v>
      </c>
    </row>
    <row r="323" spans="1:7" ht="25.5">
      <c r="A323" s="128">
        <f t="shared" ref="A323:A353" si="17">A322+1</f>
        <v>234</v>
      </c>
      <c r="B323" s="124" t="s">
        <v>694</v>
      </c>
      <c r="C323" s="127" t="s">
        <v>310</v>
      </c>
      <c r="D323" s="128" t="s">
        <v>164</v>
      </c>
      <c r="E323" s="129">
        <v>11.2</v>
      </c>
      <c r="F323" s="129"/>
      <c r="G323" s="109">
        <f t="shared" si="16"/>
        <v>0</v>
      </c>
    </row>
    <row r="324" spans="1:7">
      <c r="A324" s="128">
        <f t="shared" si="17"/>
        <v>235</v>
      </c>
      <c r="B324" s="124" t="s">
        <v>694</v>
      </c>
      <c r="C324" s="127" t="s">
        <v>311</v>
      </c>
      <c r="D324" s="128" t="s">
        <v>162</v>
      </c>
      <c r="E324" s="129">
        <v>9</v>
      </c>
      <c r="F324" s="129"/>
      <c r="G324" s="109">
        <f t="shared" si="16"/>
        <v>0</v>
      </c>
    </row>
    <row r="325" spans="1:7" ht="25.5">
      <c r="A325" s="128">
        <f t="shared" si="17"/>
        <v>236</v>
      </c>
      <c r="B325" s="124" t="s">
        <v>694</v>
      </c>
      <c r="C325" s="127" t="s">
        <v>312</v>
      </c>
      <c r="D325" s="128" t="s">
        <v>162</v>
      </c>
      <c r="E325" s="129">
        <v>28</v>
      </c>
      <c r="F325" s="129"/>
      <c r="G325" s="109">
        <f t="shared" si="16"/>
        <v>0</v>
      </c>
    </row>
    <row r="326" spans="1:7" ht="25.5">
      <c r="A326" s="128">
        <f t="shared" si="17"/>
        <v>237</v>
      </c>
      <c r="B326" s="124" t="s">
        <v>694</v>
      </c>
      <c r="C326" s="127" t="s">
        <v>313</v>
      </c>
      <c r="D326" s="128" t="s">
        <v>162</v>
      </c>
      <c r="E326" s="129">
        <v>9</v>
      </c>
      <c r="F326" s="129"/>
      <c r="G326" s="109">
        <f t="shared" si="16"/>
        <v>0</v>
      </c>
    </row>
    <row r="327" spans="1:7">
      <c r="A327" s="128">
        <f t="shared" si="17"/>
        <v>238</v>
      </c>
      <c r="B327" s="124" t="s">
        <v>694</v>
      </c>
      <c r="C327" s="127" t="s">
        <v>314</v>
      </c>
      <c r="D327" s="128" t="s">
        <v>162</v>
      </c>
      <c r="E327" s="129">
        <v>9</v>
      </c>
      <c r="F327" s="129"/>
      <c r="G327" s="109">
        <f t="shared" si="16"/>
        <v>0</v>
      </c>
    </row>
    <row r="328" spans="1:7">
      <c r="A328" s="128">
        <f t="shared" si="17"/>
        <v>239</v>
      </c>
      <c r="B328" s="124" t="s">
        <v>694</v>
      </c>
      <c r="C328" s="127" t="s">
        <v>315</v>
      </c>
      <c r="D328" s="128" t="s">
        <v>162</v>
      </c>
      <c r="E328" s="129">
        <v>28</v>
      </c>
      <c r="F328" s="129"/>
      <c r="G328" s="109">
        <f t="shared" si="16"/>
        <v>0</v>
      </c>
    </row>
    <row r="329" spans="1:7" ht="15.75">
      <c r="A329" s="128">
        <f t="shared" si="17"/>
        <v>240</v>
      </c>
      <c r="B329" s="124" t="s">
        <v>694</v>
      </c>
      <c r="C329" s="127" t="s">
        <v>316</v>
      </c>
      <c r="D329" s="128" t="s">
        <v>164</v>
      </c>
      <c r="E329" s="129">
        <v>2.16</v>
      </c>
      <c r="F329" s="129"/>
      <c r="G329" s="109">
        <f t="shared" si="16"/>
        <v>0</v>
      </c>
    </row>
    <row r="330" spans="1:7" ht="15.75">
      <c r="A330" s="128">
        <f t="shared" si="17"/>
        <v>241</v>
      </c>
      <c r="B330" s="124" t="s">
        <v>694</v>
      </c>
      <c r="C330" s="127" t="s">
        <v>317</v>
      </c>
      <c r="D330" s="128" t="s">
        <v>164</v>
      </c>
      <c r="E330" s="129">
        <v>11.2</v>
      </c>
      <c r="F330" s="129"/>
      <c r="G330" s="109">
        <f t="shared" si="16"/>
        <v>0</v>
      </c>
    </row>
    <row r="331" spans="1:7">
      <c r="A331" s="128">
        <f t="shared" si="17"/>
        <v>242</v>
      </c>
      <c r="B331" s="124" t="s">
        <v>694</v>
      </c>
      <c r="C331" s="127" t="s">
        <v>318</v>
      </c>
      <c r="D331" s="128" t="s">
        <v>256</v>
      </c>
      <c r="E331" s="129">
        <v>3</v>
      </c>
      <c r="F331" s="129"/>
      <c r="G331" s="109">
        <f t="shared" si="16"/>
        <v>0</v>
      </c>
    </row>
    <row r="332" spans="1:7">
      <c r="A332" s="128">
        <f t="shared" si="17"/>
        <v>243</v>
      </c>
      <c r="B332" s="124" t="s">
        <v>694</v>
      </c>
      <c r="C332" s="127" t="s">
        <v>319</v>
      </c>
      <c r="D332" s="128" t="s">
        <v>159</v>
      </c>
      <c r="E332" s="129">
        <v>3</v>
      </c>
      <c r="F332" s="129"/>
      <c r="G332" s="109">
        <f t="shared" si="16"/>
        <v>0</v>
      </c>
    </row>
    <row r="333" spans="1:7">
      <c r="A333" s="128">
        <f t="shared" si="17"/>
        <v>244</v>
      </c>
      <c r="B333" s="124" t="s">
        <v>694</v>
      </c>
      <c r="C333" s="127" t="s">
        <v>320</v>
      </c>
      <c r="D333" s="128" t="s">
        <v>321</v>
      </c>
      <c r="E333" s="129">
        <v>5</v>
      </c>
      <c r="F333" s="129"/>
      <c r="G333" s="109">
        <f t="shared" si="16"/>
        <v>0</v>
      </c>
    </row>
    <row r="334" spans="1:7" ht="25.5">
      <c r="A334" s="128">
        <f t="shared" si="17"/>
        <v>245</v>
      </c>
      <c r="B334" s="124" t="s">
        <v>694</v>
      </c>
      <c r="C334" s="127" t="s">
        <v>322</v>
      </c>
      <c r="D334" s="128" t="s">
        <v>159</v>
      </c>
      <c r="E334" s="129">
        <v>5</v>
      </c>
      <c r="F334" s="129"/>
      <c r="G334" s="109">
        <f t="shared" si="16"/>
        <v>0</v>
      </c>
    </row>
    <row r="335" spans="1:7">
      <c r="A335" s="128">
        <f t="shared" si="17"/>
        <v>246</v>
      </c>
      <c r="B335" s="124" t="s">
        <v>694</v>
      </c>
      <c r="C335" s="127" t="s">
        <v>323</v>
      </c>
      <c r="D335" s="128" t="s">
        <v>162</v>
      </c>
      <c r="E335" s="129">
        <v>2.4</v>
      </c>
      <c r="F335" s="129"/>
      <c r="G335" s="109">
        <f t="shared" si="16"/>
        <v>0</v>
      </c>
    </row>
    <row r="336" spans="1:7" ht="25.5">
      <c r="A336" s="128">
        <f t="shared" si="17"/>
        <v>247</v>
      </c>
      <c r="B336" s="124" t="s">
        <v>694</v>
      </c>
      <c r="C336" s="127" t="s">
        <v>324</v>
      </c>
      <c r="D336" s="128" t="s">
        <v>325</v>
      </c>
      <c r="E336" s="129">
        <v>5</v>
      </c>
      <c r="F336" s="129"/>
      <c r="G336" s="109">
        <f t="shared" si="16"/>
        <v>0</v>
      </c>
    </row>
    <row r="337" spans="1:7">
      <c r="A337" s="128">
        <f t="shared" si="17"/>
        <v>248</v>
      </c>
      <c r="B337" s="124" t="s">
        <v>694</v>
      </c>
      <c r="C337" s="127" t="s">
        <v>326</v>
      </c>
      <c r="D337" s="128" t="s">
        <v>327</v>
      </c>
      <c r="E337" s="129">
        <v>9</v>
      </c>
      <c r="F337" s="129"/>
      <c r="G337" s="109">
        <f t="shared" si="16"/>
        <v>0</v>
      </c>
    </row>
    <row r="338" spans="1:7" ht="25.5">
      <c r="A338" s="128">
        <f t="shared" si="17"/>
        <v>249</v>
      </c>
      <c r="B338" s="124" t="s">
        <v>694</v>
      </c>
      <c r="C338" s="127" t="s">
        <v>328</v>
      </c>
      <c r="D338" s="128" t="s">
        <v>159</v>
      </c>
      <c r="E338" s="129">
        <v>11</v>
      </c>
      <c r="F338" s="129"/>
      <c r="G338" s="109">
        <f t="shared" si="16"/>
        <v>0</v>
      </c>
    </row>
    <row r="339" spans="1:7" ht="25.5">
      <c r="A339" s="128">
        <f t="shared" si="17"/>
        <v>250</v>
      </c>
      <c r="B339" s="124" t="s">
        <v>694</v>
      </c>
      <c r="C339" s="127" t="s">
        <v>329</v>
      </c>
      <c r="D339" s="128" t="s">
        <v>162</v>
      </c>
      <c r="E339" s="129">
        <v>3</v>
      </c>
      <c r="F339" s="129"/>
      <c r="G339" s="109">
        <f t="shared" si="16"/>
        <v>0</v>
      </c>
    </row>
    <row r="340" spans="1:7" ht="25.5">
      <c r="A340" s="128">
        <f t="shared" si="17"/>
        <v>251</v>
      </c>
      <c r="B340" s="124" t="s">
        <v>694</v>
      </c>
      <c r="C340" s="127" t="s">
        <v>330</v>
      </c>
      <c r="D340" s="128" t="s">
        <v>162</v>
      </c>
      <c r="E340" s="129">
        <v>9</v>
      </c>
      <c r="F340" s="129"/>
      <c r="G340" s="109">
        <f t="shared" si="16"/>
        <v>0</v>
      </c>
    </row>
    <row r="341" spans="1:7" ht="25.5">
      <c r="A341" s="128">
        <f t="shared" si="17"/>
        <v>252</v>
      </c>
      <c r="B341" s="124" t="s">
        <v>694</v>
      </c>
      <c r="C341" s="127" t="s">
        <v>331</v>
      </c>
      <c r="D341" s="128" t="s">
        <v>159</v>
      </c>
      <c r="E341" s="129">
        <v>3</v>
      </c>
      <c r="F341" s="129"/>
      <c r="G341" s="109">
        <f t="shared" si="16"/>
        <v>0</v>
      </c>
    </row>
    <row r="342" spans="1:7">
      <c r="A342" s="128">
        <f t="shared" si="17"/>
        <v>253</v>
      </c>
      <c r="B342" s="124" t="s">
        <v>694</v>
      </c>
      <c r="C342" s="127" t="s">
        <v>332</v>
      </c>
      <c r="D342" s="128" t="s">
        <v>333</v>
      </c>
      <c r="E342" s="129">
        <v>6</v>
      </c>
      <c r="F342" s="129"/>
      <c r="G342" s="109">
        <f t="shared" si="16"/>
        <v>0</v>
      </c>
    </row>
    <row r="343" spans="1:7">
      <c r="A343" s="128">
        <f t="shared" si="17"/>
        <v>254</v>
      </c>
      <c r="B343" s="124" t="s">
        <v>694</v>
      </c>
      <c r="C343" s="127" t="s">
        <v>334</v>
      </c>
      <c r="D343" s="128" t="s">
        <v>159</v>
      </c>
      <c r="E343" s="129">
        <v>1</v>
      </c>
      <c r="F343" s="129"/>
      <c r="G343" s="109">
        <f t="shared" si="16"/>
        <v>0</v>
      </c>
    </row>
    <row r="344" spans="1:7">
      <c r="A344" s="128">
        <f t="shared" si="17"/>
        <v>255</v>
      </c>
      <c r="B344" s="124" t="s">
        <v>694</v>
      </c>
      <c r="C344" s="127" t="s">
        <v>335</v>
      </c>
      <c r="D344" s="128" t="s">
        <v>159</v>
      </c>
      <c r="E344" s="129">
        <v>4</v>
      </c>
      <c r="F344" s="129"/>
      <c r="G344" s="109">
        <f t="shared" si="16"/>
        <v>0</v>
      </c>
    </row>
    <row r="345" spans="1:7">
      <c r="A345" s="128">
        <f t="shared" si="17"/>
        <v>256</v>
      </c>
      <c r="B345" s="124" t="s">
        <v>694</v>
      </c>
      <c r="C345" s="127" t="s">
        <v>336</v>
      </c>
      <c r="D345" s="128" t="s">
        <v>159</v>
      </c>
      <c r="E345" s="129">
        <v>1</v>
      </c>
      <c r="F345" s="129"/>
      <c r="G345" s="109">
        <f t="shared" si="16"/>
        <v>0</v>
      </c>
    </row>
    <row r="346" spans="1:7">
      <c r="A346" s="128">
        <f t="shared" si="17"/>
        <v>257</v>
      </c>
      <c r="B346" s="124" t="s">
        <v>694</v>
      </c>
      <c r="C346" s="127" t="s">
        <v>337</v>
      </c>
      <c r="D346" s="128" t="s">
        <v>159</v>
      </c>
      <c r="E346" s="129">
        <v>4</v>
      </c>
      <c r="F346" s="129"/>
      <c r="G346" s="109">
        <f t="shared" si="16"/>
        <v>0</v>
      </c>
    </row>
    <row r="347" spans="1:7">
      <c r="A347" s="128">
        <f t="shared" si="17"/>
        <v>258</v>
      </c>
      <c r="B347" s="124" t="s">
        <v>694</v>
      </c>
      <c r="C347" s="127" t="s">
        <v>338</v>
      </c>
      <c r="D347" s="128" t="s">
        <v>339</v>
      </c>
      <c r="E347" s="129">
        <v>1</v>
      </c>
      <c r="F347" s="129"/>
      <c r="G347" s="109">
        <f t="shared" si="16"/>
        <v>0</v>
      </c>
    </row>
    <row r="348" spans="1:7">
      <c r="A348" s="128">
        <f t="shared" si="17"/>
        <v>259</v>
      </c>
      <c r="B348" s="124" t="s">
        <v>694</v>
      </c>
      <c r="C348" s="127" t="s">
        <v>340</v>
      </c>
      <c r="D348" s="128" t="s">
        <v>339</v>
      </c>
      <c r="E348" s="129">
        <v>4</v>
      </c>
      <c r="F348" s="129"/>
      <c r="G348" s="112">
        <f t="shared" si="16"/>
        <v>0</v>
      </c>
    </row>
    <row r="349" spans="1:7" ht="25.5">
      <c r="A349" s="128">
        <f t="shared" si="17"/>
        <v>260</v>
      </c>
      <c r="B349" s="124" t="s">
        <v>694</v>
      </c>
      <c r="C349" s="127" t="s">
        <v>341</v>
      </c>
      <c r="D349" s="128" t="s">
        <v>342</v>
      </c>
      <c r="E349" s="129">
        <v>1</v>
      </c>
      <c r="F349" s="129"/>
      <c r="G349" s="112">
        <f t="shared" si="16"/>
        <v>0</v>
      </c>
    </row>
    <row r="350" spans="1:7" ht="25.5">
      <c r="A350" s="128">
        <f t="shared" si="17"/>
        <v>261</v>
      </c>
      <c r="B350" s="124" t="s">
        <v>694</v>
      </c>
      <c r="C350" s="127" t="s">
        <v>343</v>
      </c>
      <c r="D350" s="128" t="s">
        <v>342</v>
      </c>
      <c r="E350" s="129">
        <v>4</v>
      </c>
      <c r="F350" s="129"/>
      <c r="G350" s="109">
        <f t="shared" si="16"/>
        <v>0</v>
      </c>
    </row>
    <row r="351" spans="1:7" ht="25.5">
      <c r="A351" s="128">
        <f t="shared" si="17"/>
        <v>262</v>
      </c>
      <c r="B351" s="124" t="s">
        <v>694</v>
      </c>
      <c r="C351" s="127" t="s">
        <v>344</v>
      </c>
      <c r="D351" s="128" t="s">
        <v>345</v>
      </c>
      <c r="E351" s="129">
        <v>1</v>
      </c>
      <c r="F351" s="129"/>
      <c r="G351" s="109">
        <f t="shared" si="16"/>
        <v>0</v>
      </c>
    </row>
    <row r="352" spans="1:7" ht="25.5">
      <c r="A352" s="128">
        <f t="shared" si="17"/>
        <v>263</v>
      </c>
      <c r="B352" s="124" t="s">
        <v>694</v>
      </c>
      <c r="C352" s="127" t="s">
        <v>346</v>
      </c>
      <c r="D352" s="128" t="s">
        <v>345</v>
      </c>
      <c r="E352" s="129">
        <v>1</v>
      </c>
      <c r="F352" s="129"/>
      <c r="G352" s="109">
        <f t="shared" si="16"/>
        <v>0</v>
      </c>
    </row>
    <row r="353" spans="1:7" ht="13.5" thickBot="1">
      <c r="A353" s="128">
        <f t="shared" si="17"/>
        <v>264</v>
      </c>
      <c r="B353" s="124" t="s">
        <v>694</v>
      </c>
      <c r="C353" s="130" t="s">
        <v>347</v>
      </c>
      <c r="D353" s="131" t="s">
        <v>321</v>
      </c>
      <c r="E353" s="132">
        <v>1</v>
      </c>
      <c r="F353" s="132"/>
      <c r="G353" s="116">
        <f t="shared" si="16"/>
        <v>0</v>
      </c>
    </row>
    <row r="354" spans="1:7" ht="13.5" thickBot="1">
      <c r="A354" s="162" t="s">
        <v>11</v>
      </c>
      <c r="B354" s="159"/>
      <c r="C354" s="164" t="s">
        <v>348</v>
      </c>
      <c r="D354" s="159"/>
      <c r="E354" s="160"/>
      <c r="F354" s="160"/>
      <c r="G354" s="140">
        <f>G355+G389</f>
        <v>0</v>
      </c>
    </row>
    <row r="355" spans="1:7" ht="13.5" thickBot="1">
      <c r="A355" s="157" t="s">
        <v>349</v>
      </c>
      <c r="B355" s="122"/>
      <c r="C355" s="161" t="s">
        <v>350</v>
      </c>
      <c r="D355" s="122"/>
      <c r="E355" s="123"/>
      <c r="F355" s="123"/>
      <c r="G355" s="104">
        <f>SUM(G356:G388)</f>
        <v>0</v>
      </c>
    </row>
    <row r="356" spans="1:7" ht="15.75">
      <c r="A356" s="124">
        <f>A353+1</f>
        <v>265</v>
      </c>
      <c r="B356" s="124" t="s">
        <v>694</v>
      </c>
      <c r="C356" s="125" t="s">
        <v>351</v>
      </c>
      <c r="D356" s="124" t="s">
        <v>164</v>
      </c>
      <c r="E356" s="126">
        <v>42.56</v>
      </c>
      <c r="F356" s="126"/>
      <c r="G356" s="109">
        <f t="shared" si="16"/>
        <v>0</v>
      </c>
    </row>
    <row r="357" spans="1:7" ht="25.5">
      <c r="A357" s="128">
        <f t="shared" ref="A357:A388" si="18">A356+1</f>
        <v>266</v>
      </c>
      <c r="B357" s="124" t="s">
        <v>694</v>
      </c>
      <c r="C357" s="127" t="s">
        <v>352</v>
      </c>
      <c r="D357" s="128" t="s">
        <v>164</v>
      </c>
      <c r="E357" s="129">
        <v>8.8000000000000007</v>
      </c>
      <c r="F357" s="129"/>
      <c r="G357" s="109">
        <f t="shared" si="16"/>
        <v>0</v>
      </c>
    </row>
    <row r="358" spans="1:7">
      <c r="A358" s="128">
        <f t="shared" si="18"/>
        <v>267</v>
      </c>
      <c r="B358" s="124" t="s">
        <v>694</v>
      </c>
      <c r="C358" s="127" t="s">
        <v>311</v>
      </c>
      <c r="D358" s="128" t="s">
        <v>162</v>
      </c>
      <c r="E358" s="129">
        <v>133</v>
      </c>
      <c r="F358" s="129"/>
      <c r="G358" s="109">
        <f t="shared" si="16"/>
        <v>0</v>
      </c>
    </row>
    <row r="359" spans="1:7" ht="25.5">
      <c r="A359" s="128">
        <f t="shared" si="18"/>
        <v>268</v>
      </c>
      <c r="B359" s="124" t="s">
        <v>694</v>
      </c>
      <c r="C359" s="127" t="s">
        <v>353</v>
      </c>
      <c r="D359" s="128" t="s">
        <v>162</v>
      </c>
      <c r="E359" s="129">
        <v>22</v>
      </c>
      <c r="F359" s="129"/>
      <c r="G359" s="109">
        <f t="shared" si="16"/>
        <v>0</v>
      </c>
    </row>
    <row r="360" spans="1:7">
      <c r="A360" s="128">
        <f t="shared" si="18"/>
        <v>269</v>
      </c>
      <c r="B360" s="124" t="s">
        <v>694</v>
      </c>
      <c r="C360" s="127" t="s">
        <v>354</v>
      </c>
      <c r="D360" s="128" t="s">
        <v>162</v>
      </c>
      <c r="E360" s="129">
        <v>133</v>
      </c>
      <c r="F360" s="129"/>
      <c r="G360" s="109">
        <f t="shared" si="16"/>
        <v>0</v>
      </c>
    </row>
    <row r="361" spans="1:7">
      <c r="A361" s="128">
        <f t="shared" si="18"/>
        <v>270</v>
      </c>
      <c r="B361" s="124" t="s">
        <v>694</v>
      </c>
      <c r="C361" s="127" t="s">
        <v>355</v>
      </c>
      <c r="D361" s="128" t="s">
        <v>162</v>
      </c>
      <c r="E361" s="129">
        <v>40</v>
      </c>
      <c r="F361" s="129"/>
      <c r="G361" s="109">
        <f t="shared" si="16"/>
        <v>0</v>
      </c>
    </row>
    <row r="362" spans="1:7">
      <c r="A362" s="128">
        <f t="shared" si="18"/>
        <v>271</v>
      </c>
      <c r="B362" s="124" t="s">
        <v>694</v>
      </c>
      <c r="C362" s="127" t="s">
        <v>356</v>
      </c>
      <c r="D362" s="128" t="s">
        <v>162</v>
      </c>
      <c r="E362" s="129">
        <v>22</v>
      </c>
      <c r="F362" s="129"/>
      <c r="G362" s="109">
        <f t="shared" si="16"/>
        <v>0</v>
      </c>
    </row>
    <row r="363" spans="1:7" ht="15.75">
      <c r="A363" s="128">
        <f t="shared" si="18"/>
        <v>272</v>
      </c>
      <c r="B363" s="124" t="s">
        <v>694</v>
      </c>
      <c r="C363" s="127" t="s">
        <v>357</v>
      </c>
      <c r="D363" s="128" t="s">
        <v>164</v>
      </c>
      <c r="E363" s="129">
        <v>31.92</v>
      </c>
      <c r="F363" s="129"/>
      <c r="G363" s="109">
        <f t="shared" si="16"/>
        <v>0</v>
      </c>
    </row>
    <row r="364" spans="1:7" ht="15.75">
      <c r="A364" s="128">
        <f t="shared" si="18"/>
        <v>273</v>
      </c>
      <c r="B364" s="124" t="s">
        <v>694</v>
      </c>
      <c r="C364" s="127" t="s">
        <v>358</v>
      </c>
      <c r="D364" s="128" t="s">
        <v>164</v>
      </c>
      <c r="E364" s="129">
        <v>8.8000000000000007</v>
      </c>
      <c r="F364" s="129"/>
      <c r="G364" s="109">
        <f t="shared" si="16"/>
        <v>0</v>
      </c>
    </row>
    <row r="365" spans="1:7" ht="25.5">
      <c r="A365" s="128">
        <f t="shared" si="18"/>
        <v>274</v>
      </c>
      <c r="B365" s="124" t="s">
        <v>694</v>
      </c>
      <c r="C365" s="127" t="s">
        <v>359</v>
      </c>
      <c r="D365" s="128" t="s">
        <v>159</v>
      </c>
      <c r="E365" s="129">
        <v>2</v>
      </c>
      <c r="F365" s="129"/>
      <c r="G365" s="109">
        <f t="shared" si="16"/>
        <v>0</v>
      </c>
    </row>
    <row r="366" spans="1:7" ht="25.5">
      <c r="A366" s="128">
        <f t="shared" si="18"/>
        <v>275</v>
      </c>
      <c r="B366" s="124" t="s">
        <v>694</v>
      </c>
      <c r="C366" s="127" t="s">
        <v>360</v>
      </c>
      <c r="D366" s="128" t="s">
        <v>159</v>
      </c>
      <c r="E366" s="129">
        <v>6</v>
      </c>
      <c r="F366" s="129"/>
      <c r="G366" s="109">
        <f t="shared" si="16"/>
        <v>0</v>
      </c>
    </row>
    <row r="367" spans="1:7">
      <c r="A367" s="128">
        <f t="shared" si="18"/>
        <v>276</v>
      </c>
      <c r="B367" s="124" t="s">
        <v>694</v>
      </c>
      <c r="C367" s="127" t="s">
        <v>361</v>
      </c>
      <c r="D367" s="128" t="s">
        <v>162</v>
      </c>
      <c r="E367" s="129">
        <v>6.04</v>
      </c>
      <c r="F367" s="129"/>
      <c r="G367" s="109">
        <f t="shared" si="16"/>
        <v>0</v>
      </c>
    </row>
    <row r="368" spans="1:7" ht="25.5">
      <c r="A368" s="128">
        <f t="shared" si="18"/>
        <v>277</v>
      </c>
      <c r="B368" s="124" t="s">
        <v>694</v>
      </c>
      <c r="C368" s="127" t="s">
        <v>322</v>
      </c>
      <c r="D368" s="128" t="s">
        <v>159</v>
      </c>
      <c r="E368" s="129">
        <v>2</v>
      </c>
      <c r="F368" s="129"/>
      <c r="G368" s="109">
        <f t="shared" si="16"/>
        <v>0</v>
      </c>
    </row>
    <row r="369" spans="1:7" ht="25.5">
      <c r="A369" s="128">
        <f t="shared" si="18"/>
        <v>278</v>
      </c>
      <c r="B369" s="124" t="s">
        <v>694</v>
      </c>
      <c r="C369" s="127" t="s">
        <v>362</v>
      </c>
      <c r="D369" s="128" t="s">
        <v>159</v>
      </c>
      <c r="E369" s="129">
        <v>6</v>
      </c>
      <c r="F369" s="129"/>
      <c r="G369" s="109">
        <f t="shared" si="16"/>
        <v>0</v>
      </c>
    </row>
    <row r="370" spans="1:7" ht="25.5">
      <c r="A370" s="128">
        <f t="shared" si="18"/>
        <v>279</v>
      </c>
      <c r="B370" s="124" t="s">
        <v>694</v>
      </c>
      <c r="C370" s="127" t="s">
        <v>324</v>
      </c>
      <c r="D370" s="128" t="s">
        <v>325</v>
      </c>
      <c r="E370" s="129">
        <v>2</v>
      </c>
      <c r="F370" s="129"/>
      <c r="G370" s="109">
        <f t="shared" si="16"/>
        <v>0</v>
      </c>
    </row>
    <row r="371" spans="1:7" ht="38.25">
      <c r="A371" s="128">
        <f t="shared" si="18"/>
        <v>280</v>
      </c>
      <c r="B371" s="124" t="s">
        <v>694</v>
      </c>
      <c r="C371" s="127" t="s">
        <v>363</v>
      </c>
      <c r="D371" s="128" t="s">
        <v>325</v>
      </c>
      <c r="E371" s="129">
        <v>6</v>
      </c>
      <c r="F371" s="129"/>
      <c r="G371" s="109">
        <f t="shared" si="16"/>
        <v>0</v>
      </c>
    </row>
    <row r="372" spans="1:7">
      <c r="A372" s="128">
        <f t="shared" si="18"/>
        <v>281</v>
      </c>
      <c r="B372" s="124" t="s">
        <v>694</v>
      </c>
      <c r="C372" s="127" t="s">
        <v>326</v>
      </c>
      <c r="D372" s="128" t="s">
        <v>327</v>
      </c>
      <c r="E372" s="129">
        <v>24</v>
      </c>
      <c r="F372" s="129"/>
      <c r="G372" s="109">
        <f t="shared" si="16"/>
        <v>0</v>
      </c>
    </row>
    <row r="373" spans="1:7" ht="25.5">
      <c r="A373" s="128">
        <f t="shared" si="18"/>
        <v>282</v>
      </c>
      <c r="B373" s="124" t="s">
        <v>694</v>
      </c>
      <c r="C373" s="127" t="s">
        <v>328</v>
      </c>
      <c r="D373" s="128" t="s">
        <v>159</v>
      </c>
      <c r="E373" s="129">
        <v>16</v>
      </c>
      <c r="F373" s="129"/>
      <c r="G373" s="109">
        <f t="shared" si="16"/>
        <v>0</v>
      </c>
    </row>
    <row r="374" spans="1:7" ht="25.5">
      <c r="A374" s="128">
        <f t="shared" si="18"/>
        <v>283</v>
      </c>
      <c r="B374" s="124" t="s">
        <v>694</v>
      </c>
      <c r="C374" s="127" t="s">
        <v>329</v>
      </c>
      <c r="D374" s="128" t="s">
        <v>162</v>
      </c>
      <c r="E374" s="129">
        <v>8</v>
      </c>
      <c r="F374" s="129"/>
      <c r="G374" s="109">
        <f t="shared" si="16"/>
        <v>0</v>
      </c>
    </row>
    <row r="375" spans="1:7" ht="25.5">
      <c r="A375" s="128">
        <f t="shared" si="18"/>
        <v>284</v>
      </c>
      <c r="B375" s="124" t="s">
        <v>694</v>
      </c>
      <c r="C375" s="127" t="s">
        <v>330</v>
      </c>
      <c r="D375" s="128" t="s">
        <v>162</v>
      </c>
      <c r="E375" s="129">
        <v>127</v>
      </c>
      <c r="F375" s="129"/>
      <c r="G375" s="109">
        <f t="shared" si="16"/>
        <v>0</v>
      </c>
    </row>
    <row r="376" spans="1:7" ht="25.5">
      <c r="A376" s="128">
        <f t="shared" si="18"/>
        <v>285</v>
      </c>
      <c r="B376" s="124" t="s">
        <v>694</v>
      </c>
      <c r="C376" s="127" t="s">
        <v>331</v>
      </c>
      <c r="D376" s="128" t="s">
        <v>159</v>
      </c>
      <c r="E376" s="129">
        <v>8</v>
      </c>
      <c r="F376" s="129"/>
      <c r="G376" s="109">
        <f t="shared" si="16"/>
        <v>0</v>
      </c>
    </row>
    <row r="377" spans="1:7">
      <c r="A377" s="128">
        <f t="shared" si="18"/>
        <v>286</v>
      </c>
      <c r="B377" s="124" t="s">
        <v>694</v>
      </c>
      <c r="C377" s="127" t="s">
        <v>332</v>
      </c>
      <c r="D377" s="128" t="s">
        <v>333</v>
      </c>
      <c r="E377" s="129">
        <v>8</v>
      </c>
      <c r="F377" s="129"/>
      <c r="G377" s="109">
        <f t="shared" si="16"/>
        <v>0</v>
      </c>
    </row>
    <row r="378" spans="1:7">
      <c r="A378" s="128">
        <f t="shared" si="18"/>
        <v>287</v>
      </c>
      <c r="B378" s="124" t="s">
        <v>694</v>
      </c>
      <c r="C378" s="127" t="s">
        <v>334</v>
      </c>
      <c r="D378" s="128" t="s">
        <v>159</v>
      </c>
      <c r="E378" s="129">
        <v>1</v>
      </c>
      <c r="F378" s="129"/>
      <c r="G378" s="109">
        <f t="shared" si="16"/>
        <v>0</v>
      </c>
    </row>
    <row r="379" spans="1:7">
      <c r="A379" s="128">
        <f t="shared" si="18"/>
        <v>288</v>
      </c>
      <c r="B379" s="124" t="s">
        <v>694</v>
      </c>
      <c r="C379" s="127" t="s">
        <v>335</v>
      </c>
      <c r="D379" s="128" t="s">
        <v>159</v>
      </c>
      <c r="E379" s="129">
        <v>7</v>
      </c>
      <c r="F379" s="129"/>
      <c r="G379" s="109">
        <f t="shared" si="16"/>
        <v>0</v>
      </c>
    </row>
    <row r="380" spans="1:7">
      <c r="A380" s="128">
        <f t="shared" si="18"/>
        <v>289</v>
      </c>
      <c r="B380" s="124" t="s">
        <v>694</v>
      </c>
      <c r="C380" s="127" t="s">
        <v>336</v>
      </c>
      <c r="D380" s="128" t="s">
        <v>159</v>
      </c>
      <c r="E380" s="129">
        <v>1</v>
      </c>
      <c r="F380" s="129"/>
      <c r="G380" s="109">
        <f t="shared" si="16"/>
        <v>0</v>
      </c>
    </row>
    <row r="381" spans="1:7">
      <c r="A381" s="128">
        <f t="shared" si="18"/>
        <v>290</v>
      </c>
      <c r="B381" s="124" t="s">
        <v>694</v>
      </c>
      <c r="C381" s="127" t="s">
        <v>337</v>
      </c>
      <c r="D381" s="128" t="s">
        <v>159</v>
      </c>
      <c r="E381" s="129">
        <v>7</v>
      </c>
      <c r="F381" s="129"/>
      <c r="G381" s="109">
        <f t="shared" si="16"/>
        <v>0</v>
      </c>
    </row>
    <row r="382" spans="1:7">
      <c r="A382" s="128">
        <f t="shared" si="18"/>
        <v>291</v>
      </c>
      <c r="B382" s="124" t="s">
        <v>694</v>
      </c>
      <c r="C382" s="127" t="s">
        <v>338</v>
      </c>
      <c r="D382" s="128" t="s">
        <v>339</v>
      </c>
      <c r="E382" s="129">
        <v>1</v>
      </c>
      <c r="F382" s="129"/>
      <c r="G382" s="109">
        <f t="shared" si="16"/>
        <v>0</v>
      </c>
    </row>
    <row r="383" spans="1:7">
      <c r="A383" s="128">
        <f t="shared" si="18"/>
        <v>292</v>
      </c>
      <c r="B383" s="124" t="s">
        <v>694</v>
      </c>
      <c r="C383" s="127" t="s">
        <v>340</v>
      </c>
      <c r="D383" s="128" t="s">
        <v>339</v>
      </c>
      <c r="E383" s="129">
        <v>7</v>
      </c>
      <c r="F383" s="129"/>
      <c r="G383" s="109">
        <f t="shared" si="16"/>
        <v>0</v>
      </c>
    </row>
    <row r="384" spans="1:7" ht="25.5">
      <c r="A384" s="128">
        <f t="shared" si="18"/>
        <v>293</v>
      </c>
      <c r="B384" s="124" t="s">
        <v>694</v>
      </c>
      <c r="C384" s="127" t="s">
        <v>341</v>
      </c>
      <c r="D384" s="128" t="s">
        <v>342</v>
      </c>
      <c r="E384" s="129">
        <v>1</v>
      </c>
      <c r="F384" s="129"/>
      <c r="G384" s="109">
        <f t="shared" si="16"/>
        <v>0</v>
      </c>
    </row>
    <row r="385" spans="1:7" ht="25.5">
      <c r="A385" s="128">
        <f t="shared" si="18"/>
        <v>294</v>
      </c>
      <c r="B385" s="124" t="s">
        <v>694</v>
      </c>
      <c r="C385" s="127" t="s">
        <v>343</v>
      </c>
      <c r="D385" s="128" t="s">
        <v>342</v>
      </c>
      <c r="E385" s="129">
        <v>7</v>
      </c>
      <c r="F385" s="129"/>
      <c r="G385" s="109">
        <f t="shared" si="16"/>
        <v>0</v>
      </c>
    </row>
    <row r="386" spans="1:7" ht="25.5">
      <c r="A386" s="128">
        <f t="shared" si="18"/>
        <v>295</v>
      </c>
      <c r="B386" s="124" t="s">
        <v>694</v>
      </c>
      <c r="C386" s="127" t="s">
        <v>344</v>
      </c>
      <c r="D386" s="128" t="s">
        <v>345</v>
      </c>
      <c r="E386" s="129">
        <v>1</v>
      </c>
      <c r="F386" s="129"/>
      <c r="G386" s="109">
        <f t="shared" ref="G386:G438" si="19">ROUND(E386*F386,2)</f>
        <v>0</v>
      </c>
    </row>
    <row r="387" spans="1:7" ht="25.5">
      <c r="A387" s="128">
        <f t="shared" si="18"/>
        <v>296</v>
      </c>
      <c r="B387" s="124" t="s">
        <v>694</v>
      </c>
      <c r="C387" s="127" t="s">
        <v>346</v>
      </c>
      <c r="D387" s="128" t="s">
        <v>345</v>
      </c>
      <c r="E387" s="129">
        <v>1</v>
      </c>
      <c r="F387" s="129"/>
      <c r="G387" s="109">
        <f t="shared" si="19"/>
        <v>0</v>
      </c>
    </row>
    <row r="388" spans="1:7" ht="13.5" thickBot="1">
      <c r="A388" s="128">
        <f t="shared" si="18"/>
        <v>297</v>
      </c>
      <c r="B388" s="124" t="s">
        <v>694</v>
      </c>
      <c r="C388" s="130" t="s">
        <v>364</v>
      </c>
      <c r="D388" s="131" t="s">
        <v>321</v>
      </c>
      <c r="E388" s="132">
        <v>1</v>
      </c>
      <c r="F388" s="132"/>
      <c r="G388" s="116">
        <f t="shared" si="19"/>
        <v>0</v>
      </c>
    </row>
    <row r="389" spans="1:7" ht="13.5" thickBot="1">
      <c r="A389" s="157" t="s">
        <v>365</v>
      </c>
      <c r="B389" s="122"/>
      <c r="C389" s="161" t="s">
        <v>366</v>
      </c>
      <c r="D389" s="122"/>
      <c r="E389" s="123"/>
      <c r="F389" s="123"/>
      <c r="G389" s="104">
        <f>SUM(G390:G422)</f>
        <v>0</v>
      </c>
    </row>
    <row r="390" spans="1:7" ht="15.75">
      <c r="A390" s="124">
        <f>A388+1</f>
        <v>298</v>
      </c>
      <c r="B390" s="124" t="s">
        <v>694</v>
      </c>
      <c r="C390" s="125" t="s">
        <v>367</v>
      </c>
      <c r="D390" s="124" t="s">
        <v>164</v>
      </c>
      <c r="E390" s="163">
        <v>5.76</v>
      </c>
      <c r="F390" s="126"/>
      <c r="G390" s="109">
        <f t="shared" si="19"/>
        <v>0</v>
      </c>
    </row>
    <row r="391" spans="1:7" ht="25.5">
      <c r="A391" s="128">
        <f t="shared" ref="A391:A422" si="20">A390+1</f>
        <v>299</v>
      </c>
      <c r="B391" s="124" t="s">
        <v>694</v>
      </c>
      <c r="C391" s="127" t="s">
        <v>368</v>
      </c>
      <c r="D391" s="128" t="s">
        <v>164</v>
      </c>
      <c r="E391" s="129">
        <v>40.4</v>
      </c>
      <c r="F391" s="129"/>
      <c r="G391" s="109">
        <f t="shared" si="19"/>
        <v>0</v>
      </c>
    </row>
    <row r="392" spans="1:7">
      <c r="A392" s="128">
        <f t="shared" si="20"/>
        <v>300</v>
      </c>
      <c r="B392" s="124" t="s">
        <v>694</v>
      </c>
      <c r="C392" s="127" t="s">
        <v>311</v>
      </c>
      <c r="D392" s="128" t="s">
        <v>162</v>
      </c>
      <c r="E392" s="129">
        <v>18</v>
      </c>
      <c r="F392" s="129"/>
      <c r="G392" s="109">
        <f t="shared" si="19"/>
        <v>0</v>
      </c>
    </row>
    <row r="393" spans="1:7" ht="25.5">
      <c r="A393" s="128">
        <f t="shared" si="20"/>
        <v>301</v>
      </c>
      <c r="B393" s="124" t="s">
        <v>694</v>
      </c>
      <c r="C393" s="127" t="s">
        <v>312</v>
      </c>
      <c r="D393" s="128" t="s">
        <v>162</v>
      </c>
      <c r="E393" s="129">
        <v>101</v>
      </c>
      <c r="F393" s="129"/>
      <c r="G393" s="109">
        <f t="shared" si="19"/>
        <v>0</v>
      </c>
    </row>
    <row r="394" spans="1:7" ht="25.5">
      <c r="A394" s="128">
        <f t="shared" si="20"/>
        <v>302</v>
      </c>
      <c r="B394" s="124" t="s">
        <v>694</v>
      </c>
      <c r="C394" s="127" t="s">
        <v>313</v>
      </c>
      <c r="D394" s="128" t="s">
        <v>162</v>
      </c>
      <c r="E394" s="129">
        <v>18</v>
      </c>
      <c r="F394" s="129"/>
      <c r="G394" s="109">
        <f t="shared" si="19"/>
        <v>0</v>
      </c>
    </row>
    <row r="395" spans="1:7">
      <c r="A395" s="128">
        <f t="shared" si="20"/>
        <v>303</v>
      </c>
      <c r="B395" s="124" t="s">
        <v>694</v>
      </c>
      <c r="C395" s="127" t="s">
        <v>314</v>
      </c>
      <c r="D395" s="128" t="s">
        <v>162</v>
      </c>
      <c r="E395" s="129">
        <v>18</v>
      </c>
      <c r="F395" s="129"/>
      <c r="G395" s="109">
        <f t="shared" si="19"/>
        <v>0</v>
      </c>
    </row>
    <row r="396" spans="1:7">
      <c r="A396" s="128">
        <f t="shared" si="20"/>
        <v>304</v>
      </c>
      <c r="B396" s="124" t="s">
        <v>694</v>
      </c>
      <c r="C396" s="127" t="s">
        <v>315</v>
      </c>
      <c r="D396" s="128" t="s">
        <v>162</v>
      </c>
      <c r="E396" s="129">
        <v>101</v>
      </c>
      <c r="F396" s="129"/>
      <c r="G396" s="109">
        <f t="shared" si="19"/>
        <v>0</v>
      </c>
    </row>
    <row r="397" spans="1:7" ht="15.75">
      <c r="A397" s="128">
        <f t="shared" si="20"/>
        <v>305</v>
      </c>
      <c r="B397" s="124" t="s">
        <v>694</v>
      </c>
      <c r="C397" s="127" t="s">
        <v>369</v>
      </c>
      <c r="D397" s="128" t="s">
        <v>164</v>
      </c>
      <c r="E397" s="129">
        <v>4.32</v>
      </c>
      <c r="F397" s="129"/>
      <c r="G397" s="109">
        <f t="shared" si="19"/>
        <v>0</v>
      </c>
    </row>
    <row r="398" spans="1:7" ht="15.75">
      <c r="A398" s="128">
        <f t="shared" si="20"/>
        <v>306</v>
      </c>
      <c r="B398" s="124" t="s">
        <v>694</v>
      </c>
      <c r="C398" s="127" t="s">
        <v>370</v>
      </c>
      <c r="D398" s="128" t="s">
        <v>164</v>
      </c>
      <c r="E398" s="129">
        <v>40.4</v>
      </c>
      <c r="F398" s="129"/>
      <c r="G398" s="112">
        <f t="shared" si="19"/>
        <v>0</v>
      </c>
    </row>
    <row r="399" spans="1:7">
      <c r="A399" s="128">
        <f t="shared" si="20"/>
        <v>307</v>
      </c>
      <c r="B399" s="124" t="s">
        <v>694</v>
      </c>
      <c r="C399" s="127" t="s">
        <v>318</v>
      </c>
      <c r="D399" s="128" t="s">
        <v>256</v>
      </c>
      <c r="E399" s="129">
        <v>6</v>
      </c>
      <c r="F399" s="129"/>
      <c r="G399" s="112">
        <f t="shared" si="19"/>
        <v>0</v>
      </c>
    </row>
    <row r="400" spans="1:7">
      <c r="A400" s="128">
        <f t="shared" si="20"/>
        <v>308</v>
      </c>
      <c r="B400" s="124" t="s">
        <v>694</v>
      </c>
      <c r="C400" s="127" t="s">
        <v>319</v>
      </c>
      <c r="D400" s="128" t="s">
        <v>159</v>
      </c>
      <c r="E400" s="129">
        <v>6</v>
      </c>
      <c r="F400" s="129"/>
      <c r="G400" s="109">
        <f t="shared" si="19"/>
        <v>0</v>
      </c>
    </row>
    <row r="401" spans="1:7">
      <c r="A401" s="128">
        <f t="shared" si="20"/>
        <v>309</v>
      </c>
      <c r="B401" s="124" t="s">
        <v>694</v>
      </c>
      <c r="C401" s="127" t="s">
        <v>371</v>
      </c>
      <c r="D401" s="128" t="s">
        <v>162</v>
      </c>
      <c r="E401" s="129">
        <v>5.6</v>
      </c>
      <c r="F401" s="129"/>
      <c r="G401" s="109">
        <f t="shared" si="19"/>
        <v>0</v>
      </c>
    </row>
    <row r="402" spans="1:7">
      <c r="A402" s="128">
        <f t="shared" si="20"/>
        <v>310</v>
      </c>
      <c r="B402" s="124" t="s">
        <v>694</v>
      </c>
      <c r="C402" s="127" t="s">
        <v>320</v>
      </c>
      <c r="D402" s="128" t="s">
        <v>321</v>
      </c>
      <c r="E402" s="129">
        <v>6</v>
      </c>
      <c r="F402" s="129"/>
      <c r="G402" s="109">
        <f t="shared" si="19"/>
        <v>0</v>
      </c>
    </row>
    <row r="403" spans="1:7" ht="25.5">
      <c r="A403" s="128">
        <f t="shared" si="20"/>
        <v>311</v>
      </c>
      <c r="B403" s="124" t="s">
        <v>694</v>
      </c>
      <c r="C403" s="127" t="s">
        <v>322</v>
      </c>
      <c r="D403" s="128" t="s">
        <v>159</v>
      </c>
      <c r="E403" s="129">
        <v>16</v>
      </c>
      <c r="F403" s="129"/>
      <c r="G403" s="109">
        <f t="shared" si="19"/>
        <v>0</v>
      </c>
    </row>
    <row r="404" spans="1:7" ht="25.5">
      <c r="A404" s="128">
        <f t="shared" si="20"/>
        <v>312</v>
      </c>
      <c r="B404" s="124" t="s">
        <v>694</v>
      </c>
      <c r="C404" s="127" t="s">
        <v>324</v>
      </c>
      <c r="D404" s="128" t="s">
        <v>325</v>
      </c>
      <c r="E404" s="129">
        <v>16</v>
      </c>
      <c r="F404" s="129"/>
      <c r="G404" s="109">
        <f t="shared" si="19"/>
        <v>0</v>
      </c>
    </row>
    <row r="405" spans="1:7">
      <c r="A405" s="128">
        <f t="shared" si="20"/>
        <v>313</v>
      </c>
      <c r="B405" s="124" t="s">
        <v>694</v>
      </c>
      <c r="C405" s="127" t="s">
        <v>326</v>
      </c>
      <c r="D405" s="128" t="s">
        <v>327</v>
      </c>
      <c r="E405" s="129">
        <v>18</v>
      </c>
      <c r="F405" s="129"/>
      <c r="G405" s="109">
        <f t="shared" si="19"/>
        <v>0</v>
      </c>
    </row>
    <row r="406" spans="1:7" ht="25.5">
      <c r="A406" s="128">
        <f t="shared" si="20"/>
        <v>314</v>
      </c>
      <c r="B406" s="124" t="s">
        <v>694</v>
      </c>
      <c r="C406" s="127" t="s">
        <v>328</v>
      </c>
      <c r="D406" s="128" t="s">
        <v>159</v>
      </c>
      <c r="E406" s="129">
        <v>12</v>
      </c>
      <c r="F406" s="129"/>
      <c r="G406" s="109">
        <f t="shared" si="19"/>
        <v>0</v>
      </c>
    </row>
    <row r="407" spans="1:7" ht="25.5">
      <c r="A407" s="128">
        <f t="shared" si="20"/>
        <v>315</v>
      </c>
      <c r="B407" s="124" t="s">
        <v>694</v>
      </c>
      <c r="C407" s="127" t="s">
        <v>329</v>
      </c>
      <c r="D407" s="128" t="s">
        <v>162</v>
      </c>
      <c r="E407" s="129">
        <v>6</v>
      </c>
      <c r="F407" s="129"/>
      <c r="G407" s="109">
        <f t="shared" si="19"/>
        <v>0</v>
      </c>
    </row>
    <row r="408" spans="1:7" ht="25.5">
      <c r="A408" s="128">
        <f t="shared" si="20"/>
        <v>316</v>
      </c>
      <c r="B408" s="124" t="s">
        <v>694</v>
      </c>
      <c r="C408" s="127" t="s">
        <v>330</v>
      </c>
      <c r="D408" s="128" t="s">
        <v>162</v>
      </c>
      <c r="E408" s="129">
        <v>12</v>
      </c>
      <c r="F408" s="129"/>
      <c r="G408" s="109">
        <f t="shared" si="19"/>
        <v>0</v>
      </c>
    </row>
    <row r="409" spans="1:7" ht="25.5">
      <c r="A409" s="128">
        <f t="shared" si="20"/>
        <v>317</v>
      </c>
      <c r="B409" s="124" t="s">
        <v>694</v>
      </c>
      <c r="C409" s="127" t="s">
        <v>372</v>
      </c>
      <c r="D409" s="128" t="s">
        <v>159</v>
      </c>
      <c r="E409" s="129">
        <v>6</v>
      </c>
      <c r="F409" s="129"/>
      <c r="G409" s="109">
        <f t="shared" si="19"/>
        <v>0</v>
      </c>
    </row>
    <row r="410" spans="1:7" ht="25.5">
      <c r="A410" s="128">
        <f t="shared" si="20"/>
        <v>318</v>
      </c>
      <c r="B410" s="124" t="s">
        <v>694</v>
      </c>
      <c r="C410" s="127" t="s">
        <v>331</v>
      </c>
      <c r="D410" s="128" t="s">
        <v>159</v>
      </c>
      <c r="E410" s="129">
        <v>6</v>
      </c>
      <c r="F410" s="129"/>
      <c r="G410" s="109">
        <f t="shared" si="19"/>
        <v>0</v>
      </c>
    </row>
    <row r="411" spans="1:7">
      <c r="A411" s="128">
        <f t="shared" si="20"/>
        <v>319</v>
      </c>
      <c r="B411" s="124" t="s">
        <v>694</v>
      </c>
      <c r="C411" s="127" t="s">
        <v>332</v>
      </c>
      <c r="D411" s="128" t="s">
        <v>333</v>
      </c>
      <c r="E411" s="129">
        <v>16</v>
      </c>
      <c r="F411" s="129"/>
      <c r="G411" s="109">
        <f t="shared" si="19"/>
        <v>0</v>
      </c>
    </row>
    <row r="412" spans="1:7">
      <c r="A412" s="128">
        <f t="shared" si="20"/>
        <v>320</v>
      </c>
      <c r="B412" s="124" t="s">
        <v>694</v>
      </c>
      <c r="C412" s="127" t="s">
        <v>334</v>
      </c>
      <c r="D412" s="128" t="s">
        <v>159</v>
      </c>
      <c r="E412" s="129">
        <v>1</v>
      </c>
      <c r="F412" s="129"/>
      <c r="G412" s="109">
        <f t="shared" si="19"/>
        <v>0</v>
      </c>
    </row>
    <row r="413" spans="1:7">
      <c r="A413" s="128">
        <f t="shared" si="20"/>
        <v>321</v>
      </c>
      <c r="B413" s="124" t="s">
        <v>694</v>
      </c>
      <c r="C413" s="127" t="s">
        <v>335</v>
      </c>
      <c r="D413" s="128" t="s">
        <v>159</v>
      </c>
      <c r="E413" s="129">
        <v>16</v>
      </c>
      <c r="F413" s="129"/>
      <c r="G413" s="109">
        <f t="shared" si="19"/>
        <v>0</v>
      </c>
    </row>
    <row r="414" spans="1:7">
      <c r="A414" s="128">
        <f t="shared" si="20"/>
        <v>322</v>
      </c>
      <c r="B414" s="124" t="s">
        <v>694</v>
      </c>
      <c r="C414" s="127" t="s">
        <v>336</v>
      </c>
      <c r="D414" s="128" t="s">
        <v>159</v>
      </c>
      <c r="E414" s="129">
        <v>1</v>
      </c>
      <c r="F414" s="129"/>
      <c r="G414" s="109">
        <f t="shared" si="19"/>
        <v>0</v>
      </c>
    </row>
    <row r="415" spans="1:7">
      <c r="A415" s="128">
        <f t="shared" si="20"/>
        <v>323</v>
      </c>
      <c r="B415" s="124" t="s">
        <v>694</v>
      </c>
      <c r="C415" s="127" t="s">
        <v>337</v>
      </c>
      <c r="D415" s="128" t="s">
        <v>159</v>
      </c>
      <c r="E415" s="129">
        <v>15</v>
      </c>
      <c r="F415" s="129"/>
      <c r="G415" s="109">
        <f t="shared" si="19"/>
        <v>0</v>
      </c>
    </row>
    <row r="416" spans="1:7">
      <c r="A416" s="128">
        <f t="shared" si="20"/>
        <v>324</v>
      </c>
      <c r="B416" s="124" t="s">
        <v>694</v>
      </c>
      <c r="C416" s="127" t="s">
        <v>338</v>
      </c>
      <c r="D416" s="128" t="s">
        <v>339</v>
      </c>
      <c r="E416" s="129">
        <v>1</v>
      </c>
      <c r="F416" s="129"/>
      <c r="G416" s="109">
        <f t="shared" si="19"/>
        <v>0</v>
      </c>
    </row>
    <row r="417" spans="1:7">
      <c r="A417" s="128">
        <f t="shared" si="20"/>
        <v>325</v>
      </c>
      <c r="B417" s="124" t="s">
        <v>694</v>
      </c>
      <c r="C417" s="127" t="s">
        <v>340</v>
      </c>
      <c r="D417" s="128" t="s">
        <v>339</v>
      </c>
      <c r="E417" s="129">
        <v>15</v>
      </c>
      <c r="F417" s="129"/>
      <c r="G417" s="109">
        <f t="shared" si="19"/>
        <v>0</v>
      </c>
    </row>
    <row r="418" spans="1:7" ht="25.5">
      <c r="A418" s="128">
        <f t="shared" si="20"/>
        <v>326</v>
      </c>
      <c r="B418" s="124" t="s">
        <v>694</v>
      </c>
      <c r="C418" s="127" t="s">
        <v>341</v>
      </c>
      <c r="D418" s="128" t="s">
        <v>342</v>
      </c>
      <c r="E418" s="129">
        <v>1</v>
      </c>
      <c r="F418" s="129"/>
      <c r="G418" s="109">
        <f t="shared" si="19"/>
        <v>0</v>
      </c>
    </row>
    <row r="419" spans="1:7" ht="25.5">
      <c r="A419" s="128">
        <f t="shared" si="20"/>
        <v>327</v>
      </c>
      <c r="B419" s="124" t="s">
        <v>694</v>
      </c>
      <c r="C419" s="127" t="s">
        <v>343</v>
      </c>
      <c r="D419" s="128" t="s">
        <v>342</v>
      </c>
      <c r="E419" s="129">
        <v>15</v>
      </c>
      <c r="F419" s="129"/>
      <c r="G419" s="109">
        <f t="shared" si="19"/>
        <v>0</v>
      </c>
    </row>
    <row r="420" spans="1:7" ht="25.5">
      <c r="A420" s="128">
        <f t="shared" si="20"/>
        <v>328</v>
      </c>
      <c r="B420" s="124" t="s">
        <v>694</v>
      </c>
      <c r="C420" s="127" t="s">
        <v>344</v>
      </c>
      <c r="D420" s="128" t="s">
        <v>345</v>
      </c>
      <c r="E420" s="129">
        <v>1</v>
      </c>
      <c r="F420" s="129"/>
      <c r="G420" s="109">
        <f t="shared" si="19"/>
        <v>0</v>
      </c>
    </row>
    <row r="421" spans="1:7" ht="25.5">
      <c r="A421" s="128">
        <f t="shared" si="20"/>
        <v>329</v>
      </c>
      <c r="B421" s="124" t="s">
        <v>694</v>
      </c>
      <c r="C421" s="127" t="s">
        <v>346</v>
      </c>
      <c r="D421" s="128" t="s">
        <v>345</v>
      </c>
      <c r="E421" s="129">
        <v>1</v>
      </c>
      <c r="F421" s="129"/>
      <c r="G421" s="109">
        <f t="shared" si="19"/>
        <v>0</v>
      </c>
    </row>
    <row r="422" spans="1:7" ht="13.5" thickBot="1">
      <c r="A422" s="128">
        <f t="shared" si="20"/>
        <v>330</v>
      </c>
      <c r="B422" s="124" t="s">
        <v>694</v>
      </c>
      <c r="C422" s="130" t="s">
        <v>373</v>
      </c>
      <c r="D422" s="131" t="s">
        <v>321</v>
      </c>
      <c r="E422" s="132">
        <v>1</v>
      </c>
      <c r="F422" s="132"/>
      <c r="G422" s="116">
        <f t="shared" si="19"/>
        <v>0</v>
      </c>
    </row>
    <row r="423" spans="1:7" ht="13.5" thickBot="1">
      <c r="A423" s="158" t="s">
        <v>16</v>
      </c>
      <c r="B423" s="164"/>
      <c r="C423" s="164" t="s">
        <v>374</v>
      </c>
      <c r="D423" s="164"/>
      <c r="E423" s="165"/>
      <c r="F423" s="165"/>
      <c r="G423" s="140">
        <f>G424</f>
        <v>0</v>
      </c>
    </row>
    <row r="424" spans="1:7" ht="13.5" thickBot="1">
      <c r="A424" s="119" t="s">
        <v>375</v>
      </c>
      <c r="B424" s="122"/>
      <c r="C424" s="121" t="s">
        <v>376</v>
      </c>
      <c r="D424" s="122"/>
      <c r="E424" s="123"/>
      <c r="F424" s="123"/>
      <c r="G424" s="104">
        <f>SUM(G425:G432)</f>
        <v>0</v>
      </c>
    </row>
    <row r="425" spans="1:7" ht="15.75">
      <c r="A425" s="124">
        <f>A422+1</f>
        <v>331</v>
      </c>
      <c r="B425" s="124" t="s">
        <v>694</v>
      </c>
      <c r="C425" s="125" t="s">
        <v>377</v>
      </c>
      <c r="D425" s="124" t="s">
        <v>164</v>
      </c>
      <c r="E425" s="126">
        <v>21</v>
      </c>
      <c r="F425" s="126"/>
      <c r="G425" s="109">
        <f t="shared" si="19"/>
        <v>0</v>
      </c>
    </row>
    <row r="426" spans="1:7" ht="25.5">
      <c r="A426" s="128">
        <f t="shared" ref="A426:A432" si="21">A425+1</f>
        <v>332</v>
      </c>
      <c r="B426" s="124" t="s">
        <v>694</v>
      </c>
      <c r="C426" s="127" t="s">
        <v>378</v>
      </c>
      <c r="D426" s="128" t="s">
        <v>162</v>
      </c>
      <c r="E426" s="129">
        <v>35</v>
      </c>
      <c r="F426" s="129"/>
      <c r="G426" s="109">
        <f t="shared" si="19"/>
        <v>0</v>
      </c>
    </row>
    <row r="427" spans="1:7" ht="25.5">
      <c r="A427" s="128">
        <f t="shared" si="21"/>
        <v>333</v>
      </c>
      <c r="B427" s="124" t="s">
        <v>694</v>
      </c>
      <c r="C427" s="127" t="s">
        <v>378</v>
      </c>
      <c r="D427" s="128" t="s">
        <v>162</v>
      </c>
      <c r="E427" s="129">
        <v>35</v>
      </c>
      <c r="F427" s="129"/>
      <c r="G427" s="109">
        <f t="shared" si="19"/>
        <v>0</v>
      </c>
    </row>
    <row r="428" spans="1:7" ht="25.5">
      <c r="A428" s="128">
        <f t="shared" si="21"/>
        <v>334</v>
      </c>
      <c r="B428" s="124" t="s">
        <v>694</v>
      </c>
      <c r="C428" s="127" t="s">
        <v>379</v>
      </c>
      <c r="D428" s="128" t="s">
        <v>162</v>
      </c>
      <c r="E428" s="129">
        <v>35</v>
      </c>
      <c r="F428" s="129"/>
      <c r="G428" s="109">
        <f t="shared" si="19"/>
        <v>0</v>
      </c>
    </row>
    <row r="429" spans="1:7" ht="25.5">
      <c r="A429" s="128">
        <f t="shared" si="21"/>
        <v>335</v>
      </c>
      <c r="B429" s="124" t="s">
        <v>694</v>
      </c>
      <c r="C429" s="127" t="s">
        <v>379</v>
      </c>
      <c r="D429" s="128" t="s">
        <v>162</v>
      </c>
      <c r="E429" s="129">
        <v>35</v>
      </c>
      <c r="F429" s="129"/>
      <c r="G429" s="109">
        <f t="shared" si="19"/>
        <v>0</v>
      </c>
    </row>
    <row r="430" spans="1:7" ht="15.75">
      <c r="A430" s="128">
        <f t="shared" si="21"/>
        <v>336</v>
      </c>
      <c r="B430" s="124" t="s">
        <v>694</v>
      </c>
      <c r="C430" s="127" t="s">
        <v>380</v>
      </c>
      <c r="D430" s="128" t="s">
        <v>164</v>
      </c>
      <c r="E430" s="129">
        <v>21</v>
      </c>
      <c r="F430" s="129"/>
      <c r="G430" s="109">
        <f t="shared" si="19"/>
        <v>0</v>
      </c>
    </row>
    <row r="431" spans="1:7">
      <c r="A431" s="128">
        <f t="shared" si="21"/>
        <v>337</v>
      </c>
      <c r="B431" s="124" t="s">
        <v>694</v>
      </c>
      <c r="C431" s="127" t="s">
        <v>381</v>
      </c>
      <c r="D431" s="128" t="s">
        <v>162</v>
      </c>
      <c r="E431" s="129">
        <v>35</v>
      </c>
      <c r="F431" s="129"/>
      <c r="G431" s="109">
        <f t="shared" si="19"/>
        <v>0</v>
      </c>
    </row>
    <row r="432" spans="1:7" ht="13.5" thickBot="1">
      <c r="A432" s="128">
        <f t="shared" si="21"/>
        <v>338</v>
      </c>
      <c r="B432" s="124" t="s">
        <v>694</v>
      </c>
      <c r="C432" s="130" t="s">
        <v>382</v>
      </c>
      <c r="D432" s="131" t="s">
        <v>383</v>
      </c>
      <c r="E432" s="132">
        <v>1</v>
      </c>
      <c r="F432" s="132"/>
      <c r="G432" s="116">
        <f t="shared" si="19"/>
        <v>0</v>
      </c>
    </row>
    <row r="433" spans="1:7" ht="13.5" thickBot="1">
      <c r="A433" s="166" t="s">
        <v>45</v>
      </c>
      <c r="B433" s="167"/>
      <c r="C433" s="164" t="s">
        <v>384</v>
      </c>
      <c r="D433" s="167"/>
      <c r="E433" s="168"/>
      <c r="F433" s="167"/>
      <c r="G433" s="140">
        <f>G434+G458</f>
        <v>0</v>
      </c>
    </row>
    <row r="434" spans="1:7" ht="13.5" thickBot="1">
      <c r="A434" s="33" t="s">
        <v>385</v>
      </c>
      <c r="B434" s="156"/>
      <c r="C434" s="156" t="s">
        <v>386</v>
      </c>
      <c r="D434" s="156"/>
      <c r="E434" s="169"/>
      <c r="F434" s="156"/>
      <c r="G434" s="104">
        <f>SUM(G435:G457)</f>
        <v>0</v>
      </c>
    </row>
    <row r="435" spans="1:7" ht="25.5">
      <c r="A435" s="128">
        <f>A432+1</f>
        <v>339</v>
      </c>
      <c r="B435" s="124" t="s">
        <v>695</v>
      </c>
      <c r="C435" s="170" t="s">
        <v>387</v>
      </c>
      <c r="D435" s="128" t="s">
        <v>388</v>
      </c>
      <c r="E435" s="129">
        <v>1</v>
      </c>
      <c r="F435" s="129"/>
      <c r="G435" s="109">
        <f t="shared" si="19"/>
        <v>0</v>
      </c>
    </row>
    <row r="436" spans="1:7" ht="25.5">
      <c r="A436" s="128">
        <f>A435+1</f>
        <v>340</v>
      </c>
      <c r="B436" s="124" t="s">
        <v>695</v>
      </c>
      <c r="C436" s="170" t="s">
        <v>391</v>
      </c>
      <c r="D436" s="128" t="s">
        <v>392</v>
      </c>
      <c r="E436" s="129">
        <v>1</v>
      </c>
      <c r="F436" s="129"/>
      <c r="G436" s="109">
        <f t="shared" si="19"/>
        <v>0</v>
      </c>
    </row>
    <row r="437" spans="1:7" ht="38.25">
      <c r="A437" s="128">
        <f t="shared" ref="A437:A457" si="22">A436+1</f>
        <v>341</v>
      </c>
      <c r="B437" s="124" t="s">
        <v>695</v>
      </c>
      <c r="C437" s="170" t="s">
        <v>393</v>
      </c>
      <c r="D437" s="128" t="s">
        <v>13</v>
      </c>
      <c r="E437" s="129">
        <v>512.71600000000001</v>
      </c>
      <c r="F437" s="129"/>
      <c r="G437" s="109">
        <f t="shared" si="19"/>
        <v>0</v>
      </c>
    </row>
    <row r="438" spans="1:7" ht="38.25">
      <c r="A438" s="128">
        <f t="shared" si="22"/>
        <v>342</v>
      </c>
      <c r="B438" s="124" t="s">
        <v>695</v>
      </c>
      <c r="C438" s="170" t="s">
        <v>394</v>
      </c>
      <c r="D438" s="128" t="s">
        <v>13</v>
      </c>
      <c r="E438" s="129">
        <v>90.478999999999999</v>
      </c>
      <c r="F438" s="129"/>
      <c r="G438" s="109">
        <f t="shared" si="19"/>
        <v>0</v>
      </c>
    </row>
    <row r="439" spans="1:7" ht="25.5">
      <c r="A439" s="128">
        <f t="shared" si="22"/>
        <v>343</v>
      </c>
      <c r="B439" s="124" t="s">
        <v>695</v>
      </c>
      <c r="C439" s="170" t="s">
        <v>395</v>
      </c>
      <c r="D439" s="128" t="s">
        <v>15</v>
      </c>
      <c r="E439" s="129">
        <v>804.26</v>
      </c>
      <c r="F439" s="129"/>
      <c r="G439" s="109">
        <f t="shared" ref="G439:G483" si="23">ROUND(E439*F439,2)</f>
        <v>0</v>
      </c>
    </row>
    <row r="440" spans="1:7" ht="25.5">
      <c r="A440" s="128">
        <f t="shared" si="22"/>
        <v>344</v>
      </c>
      <c r="B440" s="124" t="s">
        <v>695</v>
      </c>
      <c r="C440" s="170" t="s">
        <v>396</v>
      </c>
      <c r="D440" s="128" t="s">
        <v>392</v>
      </c>
      <c r="E440" s="129">
        <v>1</v>
      </c>
      <c r="F440" s="129"/>
      <c r="G440" s="109">
        <f t="shared" si="23"/>
        <v>0</v>
      </c>
    </row>
    <row r="441" spans="1:7" ht="25.5">
      <c r="A441" s="128">
        <f t="shared" si="22"/>
        <v>345</v>
      </c>
      <c r="B441" s="124" t="s">
        <v>695</v>
      </c>
      <c r="C441" s="170" t="s">
        <v>397</v>
      </c>
      <c r="D441" s="128" t="s">
        <v>12</v>
      </c>
      <c r="E441" s="129">
        <v>22.31</v>
      </c>
      <c r="F441" s="129"/>
      <c r="G441" s="109">
        <f t="shared" si="23"/>
        <v>0</v>
      </c>
    </row>
    <row r="442" spans="1:7" ht="25.5">
      <c r="A442" s="128">
        <f t="shared" si="22"/>
        <v>346</v>
      </c>
      <c r="B442" s="124" t="s">
        <v>695</v>
      </c>
      <c r="C442" s="170" t="s">
        <v>398</v>
      </c>
      <c r="D442" s="128" t="s">
        <v>12</v>
      </c>
      <c r="E442" s="129">
        <v>379.82</v>
      </c>
      <c r="F442" s="129"/>
      <c r="G442" s="109">
        <f t="shared" si="23"/>
        <v>0</v>
      </c>
    </row>
    <row r="443" spans="1:7" ht="25.5">
      <c r="A443" s="128">
        <f t="shared" si="22"/>
        <v>347</v>
      </c>
      <c r="B443" s="124" t="s">
        <v>695</v>
      </c>
      <c r="C443" s="170" t="s">
        <v>399</v>
      </c>
      <c r="D443" s="128" t="s">
        <v>392</v>
      </c>
      <c r="E443" s="129">
        <v>1</v>
      </c>
      <c r="F443" s="129"/>
      <c r="G443" s="109">
        <f t="shared" si="23"/>
        <v>0</v>
      </c>
    </row>
    <row r="444" spans="1:7" ht="25.5">
      <c r="A444" s="128">
        <f t="shared" si="22"/>
        <v>348</v>
      </c>
      <c r="B444" s="124" t="s">
        <v>695</v>
      </c>
      <c r="C444" s="170" t="s">
        <v>400</v>
      </c>
      <c r="D444" s="128" t="s">
        <v>26</v>
      </c>
      <c r="E444" s="129">
        <v>24</v>
      </c>
      <c r="F444" s="129"/>
      <c r="G444" s="109">
        <f t="shared" si="23"/>
        <v>0</v>
      </c>
    </row>
    <row r="445" spans="1:7" ht="25.5">
      <c r="A445" s="128">
        <f t="shared" si="22"/>
        <v>349</v>
      </c>
      <c r="B445" s="124" t="s">
        <v>695</v>
      </c>
      <c r="C445" s="170" t="s">
        <v>401</v>
      </c>
      <c r="D445" s="128" t="s">
        <v>402</v>
      </c>
      <c r="E445" s="129">
        <v>120</v>
      </c>
      <c r="F445" s="129"/>
      <c r="G445" s="112">
        <f t="shared" si="23"/>
        <v>0</v>
      </c>
    </row>
    <row r="446" spans="1:7">
      <c r="A446" s="128">
        <f t="shared" si="22"/>
        <v>350</v>
      </c>
      <c r="B446" s="124" t="s">
        <v>695</v>
      </c>
      <c r="C446" s="170" t="s">
        <v>403</v>
      </c>
      <c r="D446" s="128" t="s">
        <v>12</v>
      </c>
      <c r="E446" s="129">
        <v>402.13</v>
      </c>
      <c r="F446" s="129"/>
      <c r="G446" s="112">
        <f t="shared" si="23"/>
        <v>0</v>
      </c>
    </row>
    <row r="447" spans="1:7">
      <c r="A447" s="128">
        <f t="shared" si="22"/>
        <v>351</v>
      </c>
      <c r="B447" s="124" t="s">
        <v>695</v>
      </c>
      <c r="C447" s="170" t="s">
        <v>404</v>
      </c>
      <c r="D447" s="128" t="s">
        <v>383</v>
      </c>
      <c r="E447" s="129">
        <v>4</v>
      </c>
      <c r="F447" s="129"/>
      <c r="G447" s="109">
        <f t="shared" si="23"/>
        <v>0</v>
      </c>
    </row>
    <row r="448" spans="1:7">
      <c r="A448" s="128">
        <f t="shared" si="22"/>
        <v>352</v>
      </c>
      <c r="B448" s="124" t="s">
        <v>695</v>
      </c>
      <c r="C448" s="170" t="s">
        <v>405</v>
      </c>
      <c r="D448" s="128" t="s">
        <v>13</v>
      </c>
      <c r="E448" s="129">
        <v>0.5</v>
      </c>
      <c r="F448" s="129"/>
      <c r="G448" s="109">
        <f t="shared" si="23"/>
        <v>0</v>
      </c>
    </row>
    <row r="449" spans="1:7" ht="25.5">
      <c r="A449" s="128">
        <f t="shared" si="22"/>
        <v>353</v>
      </c>
      <c r="B449" s="124" t="s">
        <v>695</v>
      </c>
      <c r="C449" s="170" t="s">
        <v>406</v>
      </c>
      <c r="D449" s="128" t="s">
        <v>13</v>
      </c>
      <c r="E449" s="129">
        <v>596.27499999999998</v>
      </c>
      <c r="F449" s="129"/>
      <c r="G449" s="109">
        <f t="shared" si="23"/>
        <v>0</v>
      </c>
    </row>
    <row r="450" spans="1:7" ht="25.5">
      <c r="A450" s="128">
        <f t="shared" si="22"/>
        <v>354</v>
      </c>
      <c r="B450" s="124" t="s">
        <v>695</v>
      </c>
      <c r="C450" s="170" t="s">
        <v>407</v>
      </c>
      <c r="D450" s="128" t="s">
        <v>13</v>
      </c>
      <c r="E450" s="129">
        <v>3.2</v>
      </c>
      <c r="F450" s="129"/>
      <c r="G450" s="109">
        <f t="shared" si="23"/>
        <v>0</v>
      </c>
    </row>
    <row r="451" spans="1:7" ht="25.5">
      <c r="A451" s="128">
        <f t="shared" si="22"/>
        <v>355</v>
      </c>
      <c r="B451" s="124" t="s">
        <v>695</v>
      </c>
      <c r="C451" s="170" t="s">
        <v>408</v>
      </c>
      <c r="D451" s="128" t="s">
        <v>409</v>
      </c>
      <c r="E451" s="129">
        <v>2</v>
      </c>
      <c r="F451" s="129"/>
      <c r="G451" s="109">
        <f t="shared" si="23"/>
        <v>0</v>
      </c>
    </row>
    <row r="452" spans="1:7" ht="25.5">
      <c r="A452" s="128">
        <f t="shared" si="22"/>
        <v>356</v>
      </c>
      <c r="B452" s="124" t="s">
        <v>695</v>
      </c>
      <c r="C452" s="170" t="s">
        <v>410</v>
      </c>
      <c r="D452" s="128" t="s">
        <v>409</v>
      </c>
      <c r="E452" s="129">
        <v>2</v>
      </c>
      <c r="F452" s="129"/>
      <c r="G452" s="109">
        <f t="shared" si="23"/>
        <v>0</v>
      </c>
    </row>
    <row r="453" spans="1:7" ht="38.25">
      <c r="A453" s="128">
        <f t="shared" si="22"/>
        <v>357</v>
      </c>
      <c r="B453" s="124" t="s">
        <v>695</v>
      </c>
      <c r="C453" s="170" t="s">
        <v>411</v>
      </c>
      <c r="D453" s="128" t="s">
        <v>412</v>
      </c>
      <c r="E453" s="129">
        <v>2</v>
      </c>
      <c r="F453" s="129"/>
      <c r="G453" s="109">
        <f t="shared" si="23"/>
        <v>0</v>
      </c>
    </row>
    <row r="454" spans="1:7">
      <c r="A454" s="128">
        <f t="shared" si="22"/>
        <v>358</v>
      </c>
      <c r="B454" s="124" t="s">
        <v>695</v>
      </c>
      <c r="C454" s="170" t="s">
        <v>413</v>
      </c>
      <c r="D454" s="128" t="s">
        <v>392</v>
      </c>
      <c r="E454" s="129">
        <v>1</v>
      </c>
      <c r="F454" s="129"/>
      <c r="G454" s="109">
        <f t="shared" si="23"/>
        <v>0</v>
      </c>
    </row>
    <row r="455" spans="1:7">
      <c r="A455" s="128">
        <f t="shared" si="22"/>
        <v>359</v>
      </c>
      <c r="B455" s="124" t="s">
        <v>695</v>
      </c>
      <c r="C455" s="170" t="s">
        <v>414</v>
      </c>
      <c r="D455" s="128" t="s">
        <v>392</v>
      </c>
      <c r="E455" s="129">
        <v>4</v>
      </c>
      <c r="F455" s="129"/>
      <c r="G455" s="109">
        <f t="shared" si="23"/>
        <v>0</v>
      </c>
    </row>
    <row r="456" spans="1:7">
      <c r="A456" s="128">
        <f t="shared" si="22"/>
        <v>360</v>
      </c>
      <c r="B456" s="124" t="s">
        <v>695</v>
      </c>
      <c r="C456" s="170" t="s">
        <v>417</v>
      </c>
      <c r="D456" s="128" t="s">
        <v>13</v>
      </c>
      <c r="E456" s="129">
        <v>55.176000000000002</v>
      </c>
      <c r="F456" s="129"/>
      <c r="G456" s="109">
        <f t="shared" si="23"/>
        <v>0</v>
      </c>
    </row>
    <row r="457" spans="1:7" ht="13.5" thickBot="1">
      <c r="A457" s="128">
        <f t="shared" si="22"/>
        <v>361</v>
      </c>
      <c r="B457" s="124" t="s">
        <v>695</v>
      </c>
      <c r="C457" s="171" t="s">
        <v>418</v>
      </c>
      <c r="D457" s="131" t="s">
        <v>13</v>
      </c>
      <c r="E457" s="132">
        <v>55.176000000000002</v>
      </c>
      <c r="F457" s="132"/>
      <c r="G457" s="116">
        <f t="shared" si="23"/>
        <v>0</v>
      </c>
    </row>
    <row r="458" spans="1:7" ht="13.5" thickBot="1">
      <c r="A458" s="33" t="s">
        <v>419</v>
      </c>
      <c r="B458" s="40"/>
      <c r="C458" s="121" t="s">
        <v>420</v>
      </c>
      <c r="D458" s="11"/>
      <c r="E458" s="172"/>
      <c r="F458" s="68"/>
      <c r="G458" s="104">
        <f>SUM(G459:G480)</f>
        <v>0</v>
      </c>
    </row>
    <row r="459" spans="1:7" ht="25.5">
      <c r="A459" s="124">
        <f>A457+1</f>
        <v>362</v>
      </c>
      <c r="B459" s="124" t="s">
        <v>695</v>
      </c>
      <c r="C459" s="125" t="s">
        <v>387</v>
      </c>
      <c r="D459" s="124" t="s">
        <v>388</v>
      </c>
      <c r="E459" s="126">
        <v>1</v>
      </c>
      <c r="F459" s="126"/>
      <c r="G459" s="109">
        <f t="shared" si="23"/>
        <v>0</v>
      </c>
    </row>
    <row r="460" spans="1:7" ht="25.5">
      <c r="A460" s="128">
        <f>A459+1</f>
        <v>363</v>
      </c>
      <c r="B460" s="124" t="s">
        <v>695</v>
      </c>
      <c r="C460" s="127" t="s">
        <v>421</v>
      </c>
      <c r="D460" s="128" t="s">
        <v>13</v>
      </c>
      <c r="E460" s="129">
        <v>272.774</v>
      </c>
      <c r="F460" s="129"/>
      <c r="G460" s="109">
        <f t="shared" si="23"/>
        <v>0</v>
      </c>
    </row>
    <row r="461" spans="1:7" ht="38.25">
      <c r="A461" s="128">
        <f t="shared" ref="A461:A480" si="24">A460+1</f>
        <v>364</v>
      </c>
      <c r="B461" s="124" t="s">
        <v>695</v>
      </c>
      <c r="C461" s="127" t="s">
        <v>394</v>
      </c>
      <c r="D461" s="128" t="s">
        <v>13</v>
      </c>
      <c r="E461" s="129">
        <v>48.137</v>
      </c>
      <c r="F461" s="129"/>
      <c r="G461" s="109">
        <f t="shared" si="23"/>
        <v>0</v>
      </c>
    </row>
    <row r="462" spans="1:7" ht="25.5">
      <c r="A462" s="128">
        <f t="shared" si="24"/>
        <v>365</v>
      </c>
      <c r="B462" s="124" t="s">
        <v>695</v>
      </c>
      <c r="C462" s="127" t="s">
        <v>395</v>
      </c>
      <c r="D462" s="128" t="s">
        <v>15</v>
      </c>
      <c r="E462" s="129">
        <v>427.88</v>
      </c>
      <c r="F462" s="129"/>
      <c r="G462" s="109">
        <f t="shared" si="23"/>
        <v>0</v>
      </c>
    </row>
    <row r="463" spans="1:7" ht="25.5">
      <c r="A463" s="128">
        <f t="shared" si="24"/>
        <v>366</v>
      </c>
      <c r="B463" s="124" t="s">
        <v>695</v>
      </c>
      <c r="C463" s="127" t="s">
        <v>422</v>
      </c>
      <c r="D463" s="128" t="s">
        <v>12</v>
      </c>
      <c r="E463" s="129">
        <v>103.59</v>
      </c>
      <c r="F463" s="129"/>
      <c r="G463" s="109">
        <f t="shared" si="23"/>
        <v>0</v>
      </c>
    </row>
    <row r="464" spans="1:7" ht="25.5">
      <c r="A464" s="128">
        <f t="shared" si="24"/>
        <v>367</v>
      </c>
      <c r="B464" s="124" t="s">
        <v>695</v>
      </c>
      <c r="C464" s="127" t="s">
        <v>423</v>
      </c>
      <c r="D464" s="128" t="s">
        <v>12</v>
      </c>
      <c r="E464" s="129">
        <v>103.03</v>
      </c>
      <c r="F464" s="129"/>
      <c r="G464" s="109">
        <f t="shared" si="23"/>
        <v>0</v>
      </c>
    </row>
    <row r="465" spans="1:7" ht="25.5">
      <c r="A465" s="128">
        <f t="shared" si="24"/>
        <v>368</v>
      </c>
      <c r="B465" s="124" t="s">
        <v>695</v>
      </c>
      <c r="C465" s="127" t="s">
        <v>397</v>
      </c>
      <c r="D465" s="128" t="s">
        <v>12</v>
      </c>
      <c r="E465" s="129">
        <v>7.32</v>
      </c>
      <c r="F465" s="129"/>
      <c r="G465" s="109">
        <f t="shared" si="23"/>
        <v>0</v>
      </c>
    </row>
    <row r="466" spans="1:7" ht="25.5">
      <c r="A466" s="128">
        <f t="shared" si="24"/>
        <v>369</v>
      </c>
      <c r="B466" s="124" t="s">
        <v>695</v>
      </c>
      <c r="C466" s="127" t="s">
        <v>399</v>
      </c>
      <c r="D466" s="128" t="s">
        <v>392</v>
      </c>
      <c r="E466" s="129">
        <v>1</v>
      </c>
      <c r="F466" s="129"/>
      <c r="G466" s="109">
        <f t="shared" si="23"/>
        <v>0</v>
      </c>
    </row>
    <row r="467" spans="1:7">
      <c r="A467" s="128">
        <f t="shared" si="24"/>
        <v>370</v>
      </c>
      <c r="B467" s="124" t="s">
        <v>695</v>
      </c>
      <c r="C467" s="127" t="s">
        <v>424</v>
      </c>
      <c r="D467" s="128" t="s">
        <v>392</v>
      </c>
      <c r="E467" s="129">
        <v>29</v>
      </c>
      <c r="F467" s="129"/>
      <c r="G467" s="109">
        <f t="shared" si="23"/>
        <v>0</v>
      </c>
    </row>
    <row r="468" spans="1:7" ht="25.5">
      <c r="A468" s="128">
        <f t="shared" si="24"/>
        <v>371</v>
      </c>
      <c r="B468" s="124" t="s">
        <v>695</v>
      </c>
      <c r="C468" s="127" t="s">
        <v>425</v>
      </c>
      <c r="D468" s="128" t="s">
        <v>392</v>
      </c>
      <c r="E468" s="129">
        <v>15</v>
      </c>
      <c r="F468" s="129"/>
      <c r="G468" s="109">
        <f t="shared" si="23"/>
        <v>0</v>
      </c>
    </row>
    <row r="469" spans="1:7" ht="25.5">
      <c r="A469" s="128">
        <f t="shared" si="24"/>
        <v>372</v>
      </c>
      <c r="B469" s="124" t="s">
        <v>695</v>
      </c>
      <c r="C469" s="127" t="s">
        <v>426</v>
      </c>
      <c r="D469" s="128" t="s">
        <v>392</v>
      </c>
      <c r="E469" s="129">
        <v>15</v>
      </c>
      <c r="F469" s="129"/>
      <c r="G469" s="109">
        <f t="shared" si="23"/>
        <v>0</v>
      </c>
    </row>
    <row r="470" spans="1:7" ht="25.5">
      <c r="A470" s="128">
        <f t="shared" si="24"/>
        <v>373</v>
      </c>
      <c r="B470" s="124" t="s">
        <v>695</v>
      </c>
      <c r="C470" s="127" t="s">
        <v>427</v>
      </c>
      <c r="D470" s="128" t="s">
        <v>428</v>
      </c>
      <c r="E470" s="129">
        <v>29</v>
      </c>
      <c r="F470" s="129"/>
      <c r="G470" s="109">
        <f t="shared" si="23"/>
        <v>0</v>
      </c>
    </row>
    <row r="471" spans="1:7">
      <c r="A471" s="128">
        <f t="shared" si="24"/>
        <v>374</v>
      </c>
      <c r="B471" s="124" t="s">
        <v>695</v>
      </c>
      <c r="C471" s="127" t="s">
        <v>403</v>
      </c>
      <c r="D471" s="128" t="s">
        <v>12</v>
      </c>
      <c r="E471" s="129">
        <v>213.94</v>
      </c>
      <c r="F471" s="129"/>
      <c r="G471" s="109">
        <f t="shared" si="23"/>
        <v>0</v>
      </c>
    </row>
    <row r="472" spans="1:7" ht="25.5">
      <c r="A472" s="128">
        <f t="shared" si="24"/>
        <v>375</v>
      </c>
      <c r="B472" s="124" t="s">
        <v>695</v>
      </c>
      <c r="C472" s="127" t="s">
        <v>406</v>
      </c>
      <c r="D472" s="128" t="s">
        <v>13</v>
      </c>
      <c r="E472" s="129">
        <v>319.74599999999998</v>
      </c>
      <c r="F472" s="129"/>
      <c r="G472" s="109">
        <f t="shared" si="23"/>
        <v>0</v>
      </c>
    </row>
    <row r="473" spans="1:7">
      <c r="A473" s="128">
        <f t="shared" si="24"/>
        <v>376</v>
      </c>
      <c r="B473" s="124" t="s">
        <v>695</v>
      </c>
      <c r="C473" s="127" t="s">
        <v>415</v>
      </c>
      <c r="D473" s="128" t="s">
        <v>13</v>
      </c>
      <c r="E473" s="129">
        <v>319.74599999999998</v>
      </c>
      <c r="F473" s="129"/>
      <c r="G473" s="109">
        <f t="shared" si="23"/>
        <v>0</v>
      </c>
    </row>
    <row r="474" spans="1:7" ht="25.5">
      <c r="A474" s="128">
        <f t="shared" si="24"/>
        <v>377</v>
      </c>
      <c r="B474" s="124" t="s">
        <v>695</v>
      </c>
      <c r="C474" s="127" t="s">
        <v>416</v>
      </c>
      <c r="D474" s="128" t="s">
        <v>15</v>
      </c>
      <c r="E474" s="129">
        <v>213.94</v>
      </c>
      <c r="F474" s="129"/>
      <c r="G474" s="109">
        <f t="shared" si="23"/>
        <v>0</v>
      </c>
    </row>
    <row r="475" spans="1:7" ht="25.5">
      <c r="A475" s="128">
        <f t="shared" si="24"/>
        <v>378</v>
      </c>
      <c r="B475" s="124" t="s">
        <v>695</v>
      </c>
      <c r="C475" s="127" t="s">
        <v>429</v>
      </c>
      <c r="D475" s="128" t="s">
        <v>409</v>
      </c>
      <c r="E475" s="129">
        <v>1</v>
      </c>
      <c r="F475" s="129"/>
      <c r="G475" s="109">
        <f t="shared" si="23"/>
        <v>0</v>
      </c>
    </row>
    <row r="476" spans="1:7" ht="38.25">
      <c r="A476" s="128">
        <f t="shared" si="24"/>
        <v>379</v>
      </c>
      <c r="B476" s="124" t="s">
        <v>695</v>
      </c>
      <c r="C476" s="127" t="s">
        <v>430</v>
      </c>
      <c r="D476" s="128" t="s">
        <v>412</v>
      </c>
      <c r="E476" s="129">
        <v>1</v>
      </c>
      <c r="F476" s="129"/>
      <c r="G476" s="109">
        <f t="shared" si="23"/>
        <v>0</v>
      </c>
    </row>
    <row r="477" spans="1:7" ht="25.5">
      <c r="A477" s="128">
        <f t="shared" si="24"/>
        <v>380</v>
      </c>
      <c r="B477" s="124" t="s">
        <v>695</v>
      </c>
      <c r="C477" s="127" t="s">
        <v>431</v>
      </c>
      <c r="D477" s="128" t="s">
        <v>409</v>
      </c>
      <c r="E477" s="129">
        <v>1</v>
      </c>
      <c r="F477" s="129"/>
      <c r="G477" s="109">
        <f t="shared" si="23"/>
        <v>0</v>
      </c>
    </row>
    <row r="478" spans="1:7">
      <c r="A478" s="128">
        <f t="shared" si="24"/>
        <v>381</v>
      </c>
      <c r="B478" s="124" t="s">
        <v>695</v>
      </c>
      <c r="C478" s="127" t="s">
        <v>413</v>
      </c>
      <c r="D478" s="128" t="s">
        <v>392</v>
      </c>
      <c r="E478" s="129">
        <v>30</v>
      </c>
      <c r="F478" s="129"/>
      <c r="G478" s="109">
        <f t="shared" si="23"/>
        <v>0</v>
      </c>
    </row>
    <row r="479" spans="1:7">
      <c r="A479" s="128">
        <f t="shared" si="24"/>
        <v>382</v>
      </c>
      <c r="B479" s="124" t="s">
        <v>695</v>
      </c>
      <c r="C479" s="127" t="s">
        <v>417</v>
      </c>
      <c r="D479" s="128" t="s">
        <v>13</v>
      </c>
      <c r="E479" s="129">
        <v>1.165</v>
      </c>
      <c r="F479" s="129"/>
      <c r="G479" s="109">
        <f t="shared" si="23"/>
        <v>0</v>
      </c>
    </row>
    <row r="480" spans="1:7" ht="13.5" thickBot="1">
      <c r="A480" s="128">
        <f t="shared" si="24"/>
        <v>383</v>
      </c>
      <c r="B480" s="124" t="s">
        <v>695</v>
      </c>
      <c r="C480" s="130" t="s">
        <v>418</v>
      </c>
      <c r="D480" s="131" t="s">
        <v>13</v>
      </c>
      <c r="E480" s="132">
        <v>1.165</v>
      </c>
      <c r="F480" s="132"/>
      <c r="G480" s="116">
        <f t="shared" si="23"/>
        <v>0</v>
      </c>
    </row>
    <row r="481" spans="1:7" ht="13.5" thickBot="1">
      <c r="A481" s="166" t="s">
        <v>432</v>
      </c>
      <c r="B481" s="167"/>
      <c r="C481" s="164" t="s">
        <v>433</v>
      </c>
      <c r="D481" s="167"/>
      <c r="E481" s="168"/>
      <c r="F481" s="167"/>
      <c r="G481" s="140">
        <f>G482+G484+G512+G516</f>
        <v>0</v>
      </c>
    </row>
    <row r="482" spans="1:7" ht="13.5" thickBot="1">
      <c r="A482" s="33" t="s">
        <v>434</v>
      </c>
      <c r="B482" s="156"/>
      <c r="C482" s="156" t="s">
        <v>56</v>
      </c>
      <c r="D482" s="156"/>
      <c r="E482" s="169"/>
      <c r="F482" s="156"/>
      <c r="G482" s="104">
        <f>SUM(G483:G483)</f>
        <v>0</v>
      </c>
    </row>
    <row r="483" spans="1:7" ht="26.25" thickBot="1">
      <c r="A483" s="173">
        <f>A480+1</f>
        <v>384</v>
      </c>
      <c r="B483" s="173" t="s">
        <v>696</v>
      </c>
      <c r="C483" s="174" t="s">
        <v>387</v>
      </c>
      <c r="D483" s="173" t="s">
        <v>383</v>
      </c>
      <c r="E483" s="175">
        <v>1</v>
      </c>
      <c r="F483" s="175"/>
      <c r="G483" s="109">
        <f t="shared" si="23"/>
        <v>0</v>
      </c>
    </row>
    <row r="484" spans="1:7" ht="13.5" thickBot="1">
      <c r="A484" s="182" t="s">
        <v>436</v>
      </c>
      <c r="B484" s="183"/>
      <c r="C484" s="184" t="s">
        <v>437</v>
      </c>
      <c r="D484" s="185"/>
      <c r="E484" s="186"/>
      <c r="F484" s="186"/>
      <c r="G484" s="104">
        <f>SUM(G485:G511)</f>
        <v>0</v>
      </c>
    </row>
    <row r="485" spans="1:7" ht="25.5">
      <c r="A485" s="128">
        <f>A483+1</f>
        <v>385</v>
      </c>
      <c r="B485" s="173" t="s">
        <v>696</v>
      </c>
      <c r="C485" s="176" t="s">
        <v>421</v>
      </c>
      <c r="D485" s="177" t="s">
        <v>13</v>
      </c>
      <c r="E485" s="178">
        <v>1201.191</v>
      </c>
      <c r="F485" s="178"/>
      <c r="G485" s="109">
        <f t="shared" ref="G485:G532" si="25">ROUND(E485*F485,2)</f>
        <v>0</v>
      </c>
    </row>
    <row r="486" spans="1:7" ht="38.25">
      <c r="A486" s="128">
        <f t="shared" ref="A486:A511" si="26">A485+1</f>
        <v>386</v>
      </c>
      <c r="B486" s="173" t="s">
        <v>696</v>
      </c>
      <c r="C486" s="176" t="s">
        <v>438</v>
      </c>
      <c r="D486" s="177" t="s">
        <v>13</v>
      </c>
      <c r="E486" s="178">
        <v>245.47499999999999</v>
      </c>
      <c r="F486" s="178"/>
      <c r="G486" s="109">
        <f t="shared" si="25"/>
        <v>0</v>
      </c>
    </row>
    <row r="487" spans="1:7" ht="25.5">
      <c r="A487" s="128">
        <f t="shared" si="26"/>
        <v>387</v>
      </c>
      <c r="B487" s="173" t="s">
        <v>696</v>
      </c>
      <c r="C487" s="176" t="s">
        <v>395</v>
      </c>
      <c r="D487" s="177" t="s">
        <v>15</v>
      </c>
      <c r="E487" s="178">
        <v>1309.2</v>
      </c>
      <c r="F487" s="178"/>
      <c r="G487" s="109">
        <f t="shared" si="25"/>
        <v>0</v>
      </c>
    </row>
    <row r="488" spans="1:7">
      <c r="A488" s="128">
        <f t="shared" si="26"/>
        <v>388</v>
      </c>
      <c r="B488" s="173" t="s">
        <v>696</v>
      </c>
      <c r="C488" s="176" t="s">
        <v>439</v>
      </c>
      <c r="D488" s="177" t="s">
        <v>26</v>
      </c>
      <c r="E488" s="178">
        <v>400</v>
      </c>
      <c r="F488" s="178"/>
      <c r="G488" s="109">
        <f t="shared" si="25"/>
        <v>0</v>
      </c>
    </row>
    <row r="489" spans="1:7">
      <c r="A489" s="128">
        <f t="shared" si="26"/>
        <v>389</v>
      </c>
      <c r="B489" s="173" t="s">
        <v>696</v>
      </c>
      <c r="C489" s="176" t="s">
        <v>440</v>
      </c>
      <c r="D489" s="177" t="s">
        <v>441</v>
      </c>
      <c r="E489" s="178">
        <v>30</v>
      </c>
      <c r="F489" s="178"/>
      <c r="G489" s="109">
        <f t="shared" si="25"/>
        <v>0</v>
      </c>
    </row>
    <row r="490" spans="1:7">
      <c r="A490" s="128">
        <f t="shared" si="26"/>
        <v>390</v>
      </c>
      <c r="B490" s="173" t="s">
        <v>696</v>
      </c>
      <c r="C490" s="176" t="s">
        <v>442</v>
      </c>
      <c r="D490" s="177" t="s">
        <v>383</v>
      </c>
      <c r="E490" s="178">
        <v>1</v>
      </c>
      <c r="F490" s="178"/>
      <c r="G490" s="109">
        <f t="shared" si="25"/>
        <v>0</v>
      </c>
    </row>
    <row r="491" spans="1:7">
      <c r="A491" s="128">
        <f t="shared" si="26"/>
        <v>391</v>
      </c>
      <c r="B491" s="173" t="s">
        <v>696</v>
      </c>
      <c r="C491" s="176" t="s">
        <v>443</v>
      </c>
      <c r="D491" s="177" t="s">
        <v>428</v>
      </c>
      <c r="E491" s="178">
        <v>6</v>
      </c>
      <c r="F491" s="178"/>
      <c r="G491" s="112">
        <f t="shared" si="25"/>
        <v>0</v>
      </c>
    </row>
    <row r="492" spans="1:7" ht="25.5">
      <c r="A492" s="128">
        <f t="shared" si="26"/>
        <v>392</v>
      </c>
      <c r="B492" s="173" t="s">
        <v>696</v>
      </c>
      <c r="C492" s="176" t="s">
        <v>444</v>
      </c>
      <c r="D492" s="177" t="s">
        <v>12</v>
      </c>
      <c r="E492" s="178">
        <v>492.6</v>
      </c>
      <c r="F492" s="178"/>
      <c r="G492" s="112">
        <f t="shared" si="25"/>
        <v>0</v>
      </c>
    </row>
    <row r="493" spans="1:7" ht="25.5">
      <c r="A493" s="128">
        <f t="shared" si="26"/>
        <v>393</v>
      </c>
      <c r="B493" s="173" t="s">
        <v>696</v>
      </c>
      <c r="C493" s="176" t="s">
        <v>445</v>
      </c>
      <c r="D493" s="177" t="s">
        <v>12</v>
      </c>
      <c r="E493" s="178">
        <v>68</v>
      </c>
      <c r="F493" s="178"/>
      <c r="G493" s="109">
        <f t="shared" si="25"/>
        <v>0</v>
      </c>
    </row>
    <row r="494" spans="1:7">
      <c r="A494" s="128">
        <f t="shared" si="26"/>
        <v>394</v>
      </c>
      <c r="B494" s="173" t="s">
        <v>696</v>
      </c>
      <c r="C494" s="176" t="s">
        <v>446</v>
      </c>
      <c r="D494" s="177" t="s">
        <v>13</v>
      </c>
      <c r="E494" s="178">
        <v>5.88</v>
      </c>
      <c r="F494" s="178"/>
      <c r="G494" s="109">
        <f t="shared" si="25"/>
        <v>0</v>
      </c>
    </row>
    <row r="495" spans="1:7" ht="25.5">
      <c r="A495" s="128">
        <f t="shared" si="26"/>
        <v>395</v>
      </c>
      <c r="B495" s="173" t="s">
        <v>696</v>
      </c>
      <c r="C495" s="176" t="s">
        <v>447</v>
      </c>
      <c r="D495" s="177" t="s">
        <v>448</v>
      </c>
      <c r="E495" s="178">
        <v>2</v>
      </c>
      <c r="F495" s="178"/>
      <c r="G495" s="109">
        <f t="shared" si="25"/>
        <v>0</v>
      </c>
    </row>
    <row r="496" spans="1:7" ht="25.5">
      <c r="A496" s="128">
        <f t="shared" si="26"/>
        <v>396</v>
      </c>
      <c r="B496" s="173" t="s">
        <v>696</v>
      </c>
      <c r="C496" s="176" t="s">
        <v>449</v>
      </c>
      <c r="D496" s="177" t="s">
        <v>450</v>
      </c>
      <c r="E496" s="178">
        <v>-2</v>
      </c>
      <c r="F496" s="178"/>
      <c r="G496" s="109">
        <f t="shared" si="25"/>
        <v>0</v>
      </c>
    </row>
    <row r="497" spans="1:7" ht="25.5">
      <c r="A497" s="128">
        <f t="shared" si="26"/>
        <v>397</v>
      </c>
      <c r="B497" s="173" t="s">
        <v>696</v>
      </c>
      <c r="C497" s="176" t="s">
        <v>451</v>
      </c>
      <c r="D497" s="177" t="s">
        <v>448</v>
      </c>
      <c r="E497" s="178">
        <v>8</v>
      </c>
      <c r="F497" s="178"/>
      <c r="G497" s="109">
        <f t="shared" si="25"/>
        <v>0</v>
      </c>
    </row>
    <row r="498" spans="1:7" ht="25.5">
      <c r="A498" s="128">
        <f t="shared" si="26"/>
        <v>398</v>
      </c>
      <c r="B498" s="173" t="s">
        <v>696</v>
      </c>
      <c r="C498" s="176" t="s">
        <v>452</v>
      </c>
      <c r="D498" s="177" t="s">
        <v>448</v>
      </c>
      <c r="E498" s="178">
        <v>5</v>
      </c>
      <c r="F498" s="178"/>
      <c r="G498" s="109">
        <f t="shared" si="25"/>
        <v>0</v>
      </c>
    </row>
    <row r="499" spans="1:7" ht="25.5">
      <c r="A499" s="128">
        <f t="shared" si="26"/>
        <v>399</v>
      </c>
      <c r="B499" s="173" t="s">
        <v>696</v>
      </c>
      <c r="C499" s="176" t="s">
        <v>453</v>
      </c>
      <c r="D499" s="177" t="s">
        <v>450</v>
      </c>
      <c r="E499" s="178">
        <v>-10</v>
      </c>
      <c r="F499" s="178"/>
      <c r="G499" s="109">
        <f t="shared" si="25"/>
        <v>0</v>
      </c>
    </row>
    <row r="500" spans="1:7">
      <c r="A500" s="128">
        <f t="shared" si="26"/>
        <v>400</v>
      </c>
      <c r="B500" s="173" t="s">
        <v>696</v>
      </c>
      <c r="C500" s="176" t="s">
        <v>403</v>
      </c>
      <c r="D500" s="177" t="s">
        <v>12</v>
      </c>
      <c r="E500" s="178">
        <v>560</v>
      </c>
      <c r="F500" s="178"/>
      <c r="G500" s="109">
        <f t="shared" si="25"/>
        <v>0</v>
      </c>
    </row>
    <row r="501" spans="1:7">
      <c r="A501" s="128">
        <f t="shared" si="26"/>
        <v>401</v>
      </c>
      <c r="B501" s="173" t="s">
        <v>696</v>
      </c>
      <c r="C501" s="176" t="s">
        <v>454</v>
      </c>
      <c r="D501" s="177" t="s">
        <v>12</v>
      </c>
      <c r="E501" s="178">
        <v>10</v>
      </c>
      <c r="F501" s="178"/>
      <c r="G501" s="109">
        <f t="shared" si="25"/>
        <v>0</v>
      </c>
    </row>
    <row r="502" spans="1:7">
      <c r="A502" s="128">
        <f t="shared" si="26"/>
        <v>402</v>
      </c>
      <c r="B502" s="173" t="s">
        <v>696</v>
      </c>
      <c r="C502" s="176" t="s">
        <v>455</v>
      </c>
      <c r="D502" s="177" t="s">
        <v>12</v>
      </c>
      <c r="E502" s="178">
        <v>6</v>
      </c>
      <c r="F502" s="178"/>
      <c r="G502" s="109">
        <f t="shared" si="25"/>
        <v>0</v>
      </c>
    </row>
    <row r="503" spans="1:7" ht="25.5">
      <c r="A503" s="128">
        <f t="shared" si="26"/>
        <v>403</v>
      </c>
      <c r="B503" s="173" t="s">
        <v>696</v>
      </c>
      <c r="C503" s="176" t="s">
        <v>429</v>
      </c>
      <c r="D503" s="177" t="s">
        <v>409</v>
      </c>
      <c r="E503" s="178">
        <v>3.5</v>
      </c>
      <c r="F503" s="178"/>
      <c r="G503" s="109">
        <f t="shared" si="25"/>
        <v>0</v>
      </c>
    </row>
    <row r="504" spans="1:7" ht="38.25">
      <c r="A504" s="128">
        <f t="shared" si="26"/>
        <v>404</v>
      </c>
      <c r="B504" s="173" t="s">
        <v>696</v>
      </c>
      <c r="C504" s="176" t="s">
        <v>456</v>
      </c>
      <c r="D504" s="177" t="s">
        <v>457</v>
      </c>
      <c r="E504" s="178">
        <v>2.5</v>
      </c>
      <c r="F504" s="178"/>
      <c r="G504" s="109">
        <f t="shared" si="25"/>
        <v>0</v>
      </c>
    </row>
    <row r="505" spans="1:7" ht="38.25">
      <c r="A505" s="128">
        <f t="shared" si="26"/>
        <v>405</v>
      </c>
      <c r="B505" s="173" t="s">
        <v>696</v>
      </c>
      <c r="C505" s="176" t="s">
        <v>458</v>
      </c>
      <c r="D505" s="177" t="s">
        <v>457</v>
      </c>
      <c r="E505" s="178">
        <v>1</v>
      </c>
      <c r="F505" s="178"/>
      <c r="G505" s="109">
        <f t="shared" si="25"/>
        <v>0</v>
      </c>
    </row>
    <row r="506" spans="1:7">
      <c r="A506" s="128">
        <f t="shared" si="26"/>
        <v>406</v>
      </c>
      <c r="B506" s="173" t="s">
        <v>696</v>
      </c>
      <c r="C506" s="176" t="s">
        <v>459</v>
      </c>
      <c r="D506" s="177" t="s">
        <v>12</v>
      </c>
      <c r="E506" s="178">
        <v>560</v>
      </c>
      <c r="F506" s="178"/>
      <c r="G506" s="109">
        <f t="shared" si="25"/>
        <v>0</v>
      </c>
    </row>
    <row r="507" spans="1:7" ht="25.5">
      <c r="A507" s="128">
        <f t="shared" si="26"/>
        <v>407</v>
      </c>
      <c r="B507" s="173" t="s">
        <v>696</v>
      </c>
      <c r="C507" s="176" t="s">
        <v>460</v>
      </c>
      <c r="D507" s="177" t="s">
        <v>13</v>
      </c>
      <c r="E507" s="178">
        <v>1400.73</v>
      </c>
      <c r="F507" s="178"/>
      <c r="G507" s="109">
        <f t="shared" si="25"/>
        <v>0</v>
      </c>
    </row>
    <row r="508" spans="1:7">
      <c r="A508" s="128">
        <f t="shared" si="26"/>
        <v>408</v>
      </c>
      <c r="B508" s="173" t="s">
        <v>696</v>
      </c>
      <c r="C508" s="176" t="s">
        <v>415</v>
      </c>
      <c r="D508" s="177" t="s">
        <v>13</v>
      </c>
      <c r="E508" s="178">
        <v>1400.73</v>
      </c>
      <c r="F508" s="178"/>
      <c r="G508" s="109">
        <f t="shared" si="25"/>
        <v>0</v>
      </c>
    </row>
    <row r="509" spans="1:7" ht="25.5">
      <c r="A509" s="128">
        <f t="shared" si="26"/>
        <v>409</v>
      </c>
      <c r="B509" s="173" t="s">
        <v>696</v>
      </c>
      <c r="C509" s="176" t="s">
        <v>416</v>
      </c>
      <c r="D509" s="177" t="s">
        <v>15</v>
      </c>
      <c r="E509" s="178">
        <v>1400.73</v>
      </c>
      <c r="F509" s="178"/>
      <c r="G509" s="109">
        <f t="shared" si="25"/>
        <v>0</v>
      </c>
    </row>
    <row r="510" spans="1:7">
      <c r="A510" s="128">
        <f t="shared" si="26"/>
        <v>410</v>
      </c>
      <c r="B510" s="173" t="s">
        <v>696</v>
      </c>
      <c r="C510" s="176" t="s">
        <v>417</v>
      </c>
      <c r="D510" s="177" t="s">
        <v>13</v>
      </c>
      <c r="E510" s="178">
        <v>19.37</v>
      </c>
      <c r="F510" s="178"/>
      <c r="G510" s="109">
        <f t="shared" si="25"/>
        <v>0</v>
      </c>
    </row>
    <row r="511" spans="1:7" ht="13.5" thickBot="1">
      <c r="A511" s="128">
        <f t="shared" si="26"/>
        <v>411</v>
      </c>
      <c r="B511" s="173" t="s">
        <v>696</v>
      </c>
      <c r="C511" s="179" t="s">
        <v>418</v>
      </c>
      <c r="D511" s="180" t="s">
        <v>13</v>
      </c>
      <c r="E511" s="181">
        <v>19.37</v>
      </c>
      <c r="F511" s="181"/>
      <c r="G511" s="116">
        <f t="shared" si="25"/>
        <v>0</v>
      </c>
    </row>
    <row r="512" spans="1:7" ht="13.5" thickBot="1">
      <c r="A512" s="182" t="s">
        <v>461</v>
      </c>
      <c r="B512" s="183"/>
      <c r="C512" s="184" t="s">
        <v>462</v>
      </c>
      <c r="D512" s="183"/>
      <c r="E512" s="187"/>
      <c r="F512" s="187"/>
      <c r="G512" s="104">
        <f>SUM(G513:G515)</f>
        <v>0</v>
      </c>
    </row>
    <row r="513" spans="1:7" ht="25.5">
      <c r="A513" s="173">
        <f>A511+1</f>
        <v>412</v>
      </c>
      <c r="B513" s="173" t="s">
        <v>696</v>
      </c>
      <c r="C513" s="174" t="s">
        <v>387</v>
      </c>
      <c r="D513" s="173" t="s">
        <v>383</v>
      </c>
      <c r="E513" s="175">
        <v>1</v>
      </c>
      <c r="F513" s="175"/>
      <c r="G513" s="109">
        <f t="shared" si="25"/>
        <v>0</v>
      </c>
    </row>
    <row r="514" spans="1:7">
      <c r="A514" s="177">
        <f>A513+1</f>
        <v>413</v>
      </c>
      <c r="B514" s="173" t="s">
        <v>696</v>
      </c>
      <c r="C514" s="176" t="s">
        <v>389</v>
      </c>
      <c r="D514" s="177" t="s">
        <v>388</v>
      </c>
      <c r="E514" s="178">
        <v>1</v>
      </c>
      <c r="F514" s="178"/>
      <c r="G514" s="109">
        <f t="shared" si="25"/>
        <v>0</v>
      </c>
    </row>
    <row r="515" spans="1:7" ht="13.5" thickBot="1">
      <c r="A515" s="177">
        <f>A514+1</f>
        <v>414</v>
      </c>
      <c r="B515" s="173" t="s">
        <v>696</v>
      </c>
      <c r="C515" s="179" t="s">
        <v>435</v>
      </c>
      <c r="D515" s="180" t="s">
        <v>383</v>
      </c>
      <c r="E515" s="181">
        <v>1</v>
      </c>
      <c r="F515" s="181"/>
      <c r="G515" s="116">
        <f t="shared" si="25"/>
        <v>0</v>
      </c>
    </row>
    <row r="516" spans="1:7" ht="13.5" thickBot="1">
      <c r="A516" s="182" t="s">
        <v>463</v>
      </c>
      <c r="B516" s="183"/>
      <c r="C516" s="184" t="s">
        <v>464</v>
      </c>
      <c r="D516" s="183"/>
      <c r="E516" s="187"/>
      <c r="F516" s="187"/>
      <c r="G516" s="104">
        <f>SUM(G517:G538)</f>
        <v>0</v>
      </c>
    </row>
    <row r="517" spans="1:7" ht="25.5">
      <c r="A517" s="173">
        <f>A515+1</f>
        <v>415</v>
      </c>
      <c r="B517" s="173" t="s">
        <v>696</v>
      </c>
      <c r="C517" s="174" t="s">
        <v>465</v>
      </c>
      <c r="D517" s="173" t="s">
        <v>15</v>
      </c>
      <c r="E517" s="175">
        <v>63.12</v>
      </c>
      <c r="F517" s="175"/>
      <c r="G517" s="109">
        <f t="shared" si="25"/>
        <v>0</v>
      </c>
    </row>
    <row r="518" spans="1:7" ht="25.5">
      <c r="A518" s="177">
        <f>A517+1</f>
        <v>416</v>
      </c>
      <c r="B518" s="173" t="s">
        <v>696</v>
      </c>
      <c r="C518" s="176" t="s">
        <v>390</v>
      </c>
      <c r="D518" s="177" t="s">
        <v>15</v>
      </c>
      <c r="E518" s="178">
        <v>46.98</v>
      </c>
      <c r="F518" s="178"/>
      <c r="G518" s="109">
        <f t="shared" si="25"/>
        <v>0</v>
      </c>
    </row>
    <row r="519" spans="1:7" ht="25.5">
      <c r="A519" s="177">
        <f t="shared" ref="A519:A536" si="27">A518+1</f>
        <v>417</v>
      </c>
      <c r="B519" s="173" t="s">
        <v>696</v>
      </c>
      <c r="C519" s="176" t="s">
        <v>466</v>
      </c>
      <c r="D519" s="177" t="s">
        <v>13</v>
      </c>
      <c r="E519" s="178">
        <v>165.739</v>
      </c>
      <c r="F519" s="178"/>
      <c r="G519" s="109">
        <f t="shared" si="25"/>
        <v>0</v>
      </c>
    </row>
    <row r="520" spans="1:7" ht="38.25">
      <c r="A520" s="177">
        <f t="shared" si="27"/>
        <v>418</v>
      </c>
      <c r="B520" s="173" t="s">
        <v>696</v>
      </c>
      <c r="C520" s="176" t="s">
        <v>438</v>
      </c>
      <c r="D520" s="177" t="s">
        <v>13</v>
      </c>
      <c r="E520" s="178">
        <v>30.968</v>
      </c>
      <c r="F520" s="178"/>
      <c r="G520" s="109">
        <f t="shared" si="25"/>
        <v>0</v>
      </c>
    </row>
    <row r="521" spans="1:7">
      <c r="A521" s="177">
        <f t="shared" si="27"/>
        <v>419</v>
      </c>
      <c r="B521" s="173" t="s">
        <v>696</v>
      </c>
      <c r="C521" s="176" t="s">
        <v>467</v>
      </c>
      <c r="D521" s="177" t="s">
        <v>12</v>
      </c>
      <c r="E521" s="178">
        <v>4.76</v>
      </c>
      <c r="F521" s="178"/>
      <c r="G521" s="109">
        <f t="shared" si="25"/>
        <v>0</v>
      </c>
    </row>
    <row r="522" spans="1:7">
      <c r="A522" s="177">
        <f t="shared" si="27"/>
        <v>420</v>
      </c>
      <c r="B522" s="173" t="s">
        <v>696</v>
      </c>
      <c r="C522" s="176" t="s">
        <v>468</v>
      </c>
      <c r="D522" s="177" t="s">
        <v>12</v>
      </c>
      <c r="E522" s="178">
        <v>31.48</v>
      </c>
      <c r="F522" s="178"/>
      <c r="G522" s="109">
        <f t="shared" si="25"/>
        <v>0</v>
      </c>
    </row>
    <row r="523" spans="1:7">
      <c r="A523" s="177">
        <f t="shared" si="27"/>
        <v>421</v>
      </c>
      <c r="B523" s="173" t="s">
        <v>696</v>
      </c>
      <c r="C523" s="176" t="s">
        <v>469</v>
      </c>
      <c r="D523" s="177" t="s">
        <v>12</v>
      </c>
      <c r="E523" s="178">
        <v>46.34</v>
      </c>
      <c r="F523" s="178"/>
      <c r="G523" s="109">
        <f t="shared" si="25"/>
        <v>0</v>
      </c>
    </row>
    <row r="524" spans="1:7">
      <c r="A524" s="177">
        <f t="shared" si="27"/>
        <v>422</v>
      </c>
      <c r="B524" s="173" t="s">
        <v>696</v>
      </c>
      <c r="C524" s="176" t="s">
        <v>470</v>
      </c>
      <c r="D524" s="177" t="s">
        <v>26</v>
      </c>
      <c r="E524" s="178">
        <v>60</v>
      </c>
      <c r="F524" s="178"/>
      <c r="G524" s="109">
        <f t="shared" si="25"/>
        <v>0</v>
      </c>
    </row>
    <row r="525" spans="1:7">
      <c r="A525" s="177">
        <f t="shared" si="27"/>
        <v>423</v>
      </c>
      <c r="B525" s="173" t="s">
        <v>696</v>
      </c>
      <c r="C525" s="176" t="s">
        <v>471</v>
      </c>
      <c r="D525" s="177" t="s">
        <v>441</v>
      </c>
      <c r="E525" s="178">
        <v>10</v>
      </c>
      <c r="F525" s="178"/>
      <c r="G525" s="109">
        <f t="shared" si="25"/>
        <v>0</v>
      </c>
    </row>
    <row r="526" spans="1:7" ht="25.5">
      <c r="A526" s="177">
        <f t="shared" si="27"/>
        <v>424</v>
      </c>
      <c r="B526" s="173" t="s">
        <v>696</v>
      </c>
      <c r="C526" s="176" t="s">
        <v>395</v>
      </c>
      <c r="D526" s="177" t="s">
        <v>15</v>
      </c>
      <c r="E526" s="178">
        <v>165.16</v>
      </c>
      <c r="F526" s="178"/>
      <c r="G526" s="109">
        <f t="shared" si="25"/>
        <v>0</v>
      </c>
    </row>
    <row r="527" spans="1:7">
      <c r="A527" s="177">
        <f t="shared" si="27"/>
        <v>425</v>
      </c>
      <c r="B527" s="173" t="s">
        <v>696</v>
      </c>
      <c r="C527" s="176" t="s">
        <v>403</v>
      </c>
      <c r="D527" s="177" t="s">
        <v>12</v>
      </c>
      <c r="E527" s="178">
        <v>82.58</v>
      </c>
      <c r="F527" s="178"/>
      <c r="G527" s="109">
        <f t="shared" si="25"/>
        <v>0</v>
      </c>
    </row>
    <row r="528" spans="1:7">
      <c r="A528" s="177">
        <f t="shared" si="27"/>
        <v>426</v>
      </c>
      <c r="B528" s="173" t="s">
        <v>696</v>
      </c>
      <c r="C528" s="176" t="s">
        <v>472</v>
      </c>
      <c r="D528" s="177" t="s">
        <v>12</v>
      </c>
      <c r="E528" s="178">
        <v>2</v>
      </c>
      <c r="F528" s="178"/>
      <c r="G528" s="109">
        <f t="shared" si="25"/>
        <v>0</v>
      </c>
    </row>
    <row r="529" spans="1:7">
      <c r="A529" s="177">
        <f t="shared" si="27"/>
        <v>427</v>
      </c>
      <c r="B529" s="173" t="s">
        <v>696</v>
      </c>
      <c r="C529" s="176" t="s">
        <v>473</v>
      </c>
      <c r="D529" s="177" t="s">
        <v>12</v>
      </c>
      <c r="E529" s="178">
        <v>12</v>
      </c>
      <c r="F529" s="178"/>
      <c r="G529" s="109">
        <f t="shared" si="25"/>
        <v>0</v>
      </c>
    </row>
    <row r="530" spans="1:7">
      <c r="A530" s="177">
        <f t="shared" si="27"/>
        <v>428</v>
      </c>
      <c r="B530" s="173" t="s">
        <v>696</v>
      </c>
      <c r="C530" s="176" t="s">
        <v>454</v>
      </c>
      <c r="D530" s="177" t="s">
        <v>12</v>
      </c>
      <c r="E530" s="178">
        <v>14</v>
      </c>
      <c r="F530" s="178"/>
      <c r="G530" s="109">
        <f t="shared" si="25"/>
        <v>0</v>
      </c>
    </row>
    <row r="531" spans="1:7" ht="25.5">
      <c r="A531" s="177">
        <f t="shared" si="27"/>
        <v>429</v>
      </c>
      <c r="B531" s="173" t="s">
        <v>696</v>
      </c>
      <c r="C531" s="176" t="s">
        <v>429</v>
      </c>
      <c r="D531" s="177" t="s">
        <v>409</v>
      </c>
      <c r="E531" s="178">
        <v>0.5</v>
      </c>
      <c r="F531" s="178"/>
      <c r="G531" s="109">
        <f t="shared" si="25"/>
        <v>0</v>
      </c>
    </row>
    <row r="532" spans="1:7" ht="38.25">
      <c r="A532" s="177">
        <f t="shared" si="27"/>
        <v>430</v>
      </c>
      <c r="B532" s="173" t="s">
        <v>696</v>
      </c>
      <c r="C532" s="176" t="s">
        <v>456</v>
      </c>
      <c r="D532" s="177" t="s">
        <v>457</v>
      </c>
      <c r="E532" s="178">
        <v>0.5</v>
      </c>
      <c r="F532" s="178"/>
      <c r="G532" s="109">
        <f t="shared" si="25"/>
        <v>0</v>
      </c>
    </row>
    <row r="533" spans="1:7">
      <c r="A533" s="177">
        <f t="shared" si="27"/>
        <v>431</v>
      </c>
      <c r="B533" s="173" t="s">
        <v>696</v>
      </c>
      <c r="C533" s="176" t="s">
        <v>459</v>
      </c>
      <c r="D533" s="177" t="s">
        <v>12</v>
      </c>
      <c r="E533" s="178">
        <v>82.58</v>
      </c>
      <c r="F533" s="178"/>
      <c r="G533" s="109">
        <f t="shared" ref="G533:G565" si="28">ROUND(E533*F533,2)</f>
        <v>0</v>
      </c>
    </row>
    <row r="534" spans="1:7" ht="25.5">
      <c r="A534" s="177">
        <f t="shared" si="27"/>
        <v>432</v>
      </c>
      <c r="B534" s="173" t="s">
        <v>696</v>
      </c>
      <c r="C534" s="176" t="s">
        <v>460</v>
      </c>
      <c r="D534" s="177" t="s">
        <v>13</v>
      </c>
      <c r="E534" s="178">
        <v>194.524</v>
      </c>
      <c r="F534" s="178"/>
      <c r="G534" s="109">
        <f t="shared" si="28"/>
        <v>0</v>
      </c>
    </row>
    <row r="535" spans="1:7">
      <c r="A535" s="177">
        <f t="shared" si="27"/>
        <v>433</v>
      </c>
      <c r="B535" s="173" t="s">
        <v>696</v>
      </c>
      <c r="C535" s="176" t="s">
        <v>415</v>
      </c>
      <c r="D535" s="177" t="s">
        <v>13</v>
      </c>
      <c r="E535" s="178">
        <v>194.524</v>
      </c>
      <c r="F535" s="178"/>
      <c r="G535" s="109">
        <f t="shared" si="28"/>
        <v>0</v>
      </c>
    </row>
    <row r="536" spans="1:7" ht="25.5">
      <c r="A536" s="177">
        <f t="shared" si="27"/>
        <v>434</v>
      </c>
      <c r="B536" s="173" t="s">
        <v>696</v>
      </c>
      <c r="C536" s="176" t="s">
        <v>416</v>
      </c>
      <c r="D536" s="177" t="s">
        <v>15</v>
      </c>
      <c r="E536" s="178">
        <v>194.524</v>
      </c>
      <c r="F536" s="178"/>
      <c r="G536" s="109">
        <f t="shared" si="28"/>
        <v>0</v>
      </c>
    </row>
    <row r="537" spans="1:7">
      <c r="A537" s="177">
        <f>A536+1</f>
        <v>435</v>
      </c>
      <c r="B537" s="173" t="s">
        <v>696</v>
      </c>
      <c r="C537" s="176" t="s">
        <v>417</v>
      </c>
      <c r="D537" s="177" t="s">
        <v>13</v>
      </c>
      <c r="E537" s="178">
        <v>11.927</v>
      </c>
      <c r="F537" s="178"/>
      <c r="G537" s="109">
        <f t="shared" si="28"/>
        <v>0</v>
      </c>
    </row>
    <row r="538" spans="1:7">
      <c r="A538" s="177">
        <f>A537+1</f>
        <v>436</v>
      </c>
      <c r="B538" s="173" t="s">
        <v>696</v>
      </c>
      <c r="C538" s="176" t="s">
        <v>418</v>
      </c>
      <c r="D538" s="177" t="s">
        <v>13</v>
      </c>
      <c r="E538" s="178">
        <v>11.927</v>
      </c>
      <c r="F538" s="178"/>
      <c r="G538" s="112">
        <f t="shared" si="28"/>
        <v>0</v>
      </c>
    </row>
    <row r="539" spans="1:7">
      <c r="A539" s="280"/>
      <c r="B539" s="280"/>
      <c r="C539" s="281"/>
      <c r="D539" s="280"/>
      <c r="E539" s="282"/>
      <c r="F539" s="282"/>
      <c r="G539" s="275"/>
    </row>
    <row r="540" spans="1:7" ht="13.5" thickBot="1">
      <c r="A540" s="280"/>
      <c r="B540" s="280"/>
      <c r="C540" s="281"/>
      <c r="D540" s="280"/>
      <c r="E540" s="282"/>
      <c r="F540" s="282"/>
      <c r="G540" s="275"/>
    </row>
    <row r="541" spans="1:7" ht="13.5" thickBot="1">
      <c r="A541" s="182" t="s">
        <v>474</v>
      </c>
      <c r="B541" s="183"/>
      <c r="C541" s="185" t="s">
        <v>691</v>
      </c>
      <c r="D541" s="183"/>
      <c r="E541" s="187"/>
      <c r="F541" s="187"/>
      <c r="G541" s="104">
        <f>G542+G544+G547+G564</f>
        <v>0</v>
      </c>
    </row>
    <row r="542" spans="1:7" ht="13.5" thickBot="1">
      <c r="A542" s="101" t="s">
        <v>475</v>
      </c>
      <c r="B542" s="102"/>
      <c r="C542" s="105" t="s">
        <v>476</v>
      </c>
      <c r="D542" s="102"/>
      <c r="E542" s="103"/>
      <c r="F542" s="103"/>
      <c r="G542" s="104">
        <f>SUM(G543:G543)</f>
        <v>0</v>
      </c>
    </row>
    <row r="543" spans="1:7" ht="26.25" thickBot="1">
      <c r="A543" s="82">
        <f>A538+1</f>
        <v>437</v>
      </c>
      <c r="B543" s="173" t="s">
        <v>697</v>
      </c>
      <c r="C543" s="108" t="s">
        <v>387</v>
      </c>
      <c r="D543" s="82" t="s">
        <v>383</v>
      </c>
      <c r="E543" s="109">
        <v>1</v>
      </c>
      <c r="F543" s="266"/>
      <c r="G543" s="109">
        <f t="shared" si="28"/>
        <v>0</v>
      </c>
    </row>
    <row r="544" spans="1:7" ht="13.5" thickBot="1">
      <c r="A544" s="101" t="s">
        <v>477</v>
      </c>
      <c r="B544" s="102"/>
      <c r="C544" s="105" t="s">
        <v>478</v>
      </c>
      <c r="D544" s="102"/>
      <c r="E544" s="103"/>
      <c r="F544" s="103"/>
      <c r="G544" s="104">
        <f>SUM(G545:G546)</f>
        <v>0</v>
      </c>
    </row>
    <row r="545" spans="1:7" ht="25.5">
      <c r="A545" s="177">
        <f>A543+1</f>
        <v>438</v>
      </c>
      <c r="B545" s="173" t="s">
        <v>697</v>
      </c>
      <c r="C545" s="111" t="s">
        <v>479</v>
      </c>
      <c r="D545" s="110" t="s">
        <v>15</v>
      </c>
      <c r="E545" s="112">
        <v>34</v>
      </c>
      <c r="F545" s="112"/>
      <c r="G545" s="109">
        <f t="shared" si="28"/>
        <v>0</v>
      </c>
    </row>
    <row r="546" spans="1:7" ht="26.25" thickBot="1">
      <c r="A546" s="177">
        <f t="shared" ref="A546" si="29">A545+1</f>
        <v>439</v>
      </c>
      <c r="B546" s="173" t="s">
        <v>697</v>
      </c>
      <c r="C546" s="114" t="s">
        <v>390</v>
      </c>
      <c r="D546" s="113" t="s">
        <v>15</v>
      </c>
      <c r="E546" s="115">
        <v>3</v>
      </c>
      <c r="F546" s="115"/>
      <c r="G546" s="116">
        <f t="shared" si="28"/>
        <v>0</v>
      </c>
    </row>
    <row r="547" spans="1:7" ht="13.5" thickBot="1">
      <c r="A547" s="101" t="s">
        <v>480</v>
      </c>
      <c r="B547" s="102"/>
      <c r="C547" s="105" t="s">
        <v>481</v>
      </c>
      <c r="D547" s="102"/>
      <c r="E547" s="103"/>
      <c r="F547" s="103"/>
      <c r="G547" s="104">
        <f>SUM(G548:G563)</f>
        <v>0</v>
      </c>
    </row>
    <row r="548" spans="1:7" ht="25.5">
      <c r="A548" s="82">
        <f>A546+1</f>
        <v>440</v>
      </c>
      <c r="B548" s="173" t="s">
        <v>697</v>
      </c>
      <c r="C548" s="108" t="s">
        <v>421</v>
      </c>
      <c r="D548" s="82" t="s">
        <v>13</v>
      </c>
      <c r="E548" s="109">
        <v>145.35</v>
      </c>
      <c r="F548" s="109"/>
      <c r="G548" s="109">
        <f t="shared" si="28"/>
        <v>0</v>
      </c>
    </row>
    <row r="549" spans="1:7" ht="38.25">
      <c r="A549" s="177">
        <f t="shared" ref="A549:A563" si="30">A548+1</f>
        <v>441</v>
      </c>
      <c r="B549" s="173" t="s">
        <v>697</v>
      </c>
      <c r="C549" s="111" t="s">
        <v>438</v>
      </c>
      <c r="D549" s="110" t="s">
        <v>13</v>
      </c>
      <c r="E549" s="112">
        <v>25.65</v>
      </c>
      <c r="F549" s="112"/>
      <c r="G549" s="109">
        <f t="shared" si="28"/>
        <v>0</v>
      </c>
    </row>
    <row r="550" spans="1:7" ht="25.5">
      <c r="A550" s="177">
        <f t="shared" si="30"/>
        <v>442</v>
      </c>
      <c r="B550" s="173" t="s">
        <v>697</v>
      </c>
      <c r="C550" s="111" t="s">
        <v>395</v>
      </c>
      <c r="D550" s="110" t="s">
        <v>15</v>
      </c>
      <c r="E550" s="112">
        <v>136.80000000000001</v>
      </c>
      <c r="F550" s="112"/>
      <c r="G550" s="109">
        <f t="shared" si="28"/>
        <v>0</v>
      </c>
    </row>
    <row r="551" spans="1:7">
      <c r="A551" s="177">
        <f t="shared" si="30"/>
        <v>443</v>
      </c>
      <c r="B551" s="173" t="s">
        <v>697</v>
      </c>
      <c r="C551" s="111" t="s">
        <v>439</v>
      </c>
      <c r="D551" s="110" t="s">
        <v>26</v>
      </c>
      <c r="E551" s="112">
        <v>120</v>
      </c>
      <c r="F551" s="112"/>
      <c r="G551" s="109">
        <f t="shared" si="28"/>
        <v>0</v>
      </c>
    </row>
    <row r="552" spans="1:7">
      <c r="A552" s="177">
        <f t="shared" si="30"/>
        <v>444</v>
      </c>
      <c r="B552" s="173" t="s">
        <v>697</v>
      </c>
      <c r="C552" s="111" t="s">
        <v>471</v>
      </c>
      <c r="D552" s="110" t="s">
        <v>441</v>
      </c>
      <c r="E552" s="112">
        <v>5</v>
      </c>
      <c r="F552" s="112"/>
      <c r="G552" s="109">
        <f t="shared" si="28"/>
        <v>0</v>
      </c>
    </row>
    <row r="553" spans="1:7" ht="25.5">
      <c r="A553" s="177">
        <f t="shared" si="30"/>
        <v>445</v>
      </c>
      <c r="B553" s="173" t="s">
        <v>697</v>
      </c>
      <c r="C553" s="111" t="s">
        <v>445</v>
      </c>
      <c r="D553" s="110" t="s">
        <v>12</v>
      </c>
      <c r="E553" s="112">
        <v>68.400000000000006</v>
      </c>
      <c r="F553" s="112"/>
      <c r="G553" s="109">
        <f t="shared" si="28"/>
        <v>0</v>
      </c>
    </row>
    <row r="554" spans="1:7" ht="25.5">
      <c r="A554" s="177">
        <f t="shared" si="30"/>
        <v>446</v>
      </c>
      <c r="B554" s="173" t="s">
        <v>697</v>
      </c>
      <c r="C554" s="111" t="s">
        <v>482</v>
      </c>
      <c r="D554" s="110" t="s">
        <v>13</v>
      </c>
      <c r="E554" s="112">
        <v>1.1759999999999999</v>
      </c>
      <c r="F554" s="112"/>
      <c r="G554" s="109">
        <f t="shared" si="28"/>
        <v>0</v>
      </c>
    </row>
    <row r="555" spans="1:7" ht="25.5">
      <c r="A555" s="177">
        <f t="shared" si="30"/>
        <v>447</v>
      </c>
      <c r="B555" s="173" t="s">
        <v>697</v>
      </c>
      <c r="C555" s="111" t="s">
        <v>483</v>
      </c>
      <c r="D555" s="110" t="s">
        <v>448</v>
      </c>
      <c r="E555" s="112">
        <v>3</v>
      </c>
      <c r="F555" s="112"/>
      <c r="G555" s="109">
        <f t="shared" si="28"/>
        <v>0</v>
      </c>
    </row>
    <row r="556" spans="1:7">
      <c r="A556" s="177">
        <f t="shared" si="30"/>
        <v>448</v>
      </c>
      <c r="B556" s="173" t="s">
        <v>697</v>
      </c>
      <c r="C556" s="111" t="s">
        <v>403</v>
      </c>
      <c r="D556" s="110" t="s">
        <v>12</v>
      </c>
      <c r="E556" s="112">
        <v>68.400000000000006</v>
      </c>
      <c r="F556" s="112"/>
      <c r="G556" s="109">
        <f t="shared" si="28"/>
        <v>0</v>
      </c>
    </row>
    <row r="557" spans="1:7" ht="25.5">
      <c r="A557" s="177">
        <f t="shared" si="30"/>
        <v>449</v>
      </c>
      <c r="B557" s="173" t="s">
        <v>697</v>
      </c>
      <c r="C557" s="111" t="s">
        <v>484</v>
      </c>
      <c r="D557" s="110" t="s">
        <v>409</v>
      </c>
      <c r="E557" s="112">
        <v>0.5</v>
      </c>
      <c r="F557" s="112"/>
      <c r="G557" s="109">
        <f t="shared" si="28"/>
        <v>0</v>
      </c>
    </row>
    <row r="558" spans="1:7" ht="38.25">
      <c r="A558" s="177">
        <f t="shared" si="30"/>
        <v>450</v>
      </c>
      <c r="B558" s="173" t="s">
        <v>697</v>
      </c>
      <c r="C558" s="111" t="s">
        <v>458</v>
      </c>
      <c r="D558" s="110" t="s">
        <v>457</v>
      </c>
      <c r="E558" s="112">
        <v>0.5</v>
      </c>
      <c r="F558" s="112"/>
      <c r="G558" s="109">
        <f t="shared" si="28"/>
        <v>0</v>
      </c>
    </row>
    <row r="559" spans="1:7">
      <c r="A559" s="177">
        <f t="shared" si="30"/>
        <v>451</v>
      </c>
      <c r="B559" s="173" t="s">
        <v>697</v>
      </c>
      <c r="C559" s="111" t="s">
        <v>459</v>
      </c>
      <c r="D559" s="110" t="s">
        <v>12</v>
      </c>
      <c r="E559" s="112">
        <v>68.400000000000006</v>
      </c>
      <c r="F559" s="112"/>
      <c r="G559" s="109">
        <f t="shared" si="28"/>
        <v>0</v>
      </c>
    </row>
    <row r="560" spans="1:7" ht="25.5">
      <c r="A560" s="177">
        <f t="shared" si="30"/>
        <v>452</v>
      </c>
      <c r="B560" s="173" t="s">
        <v>697</v>
      </c>
      <c r="C560" s="111" t="s">
        <v>460</v>
      </c>
      <c r="D560" s="110" t="s">
        <v>13</v>
      </c>
      <c r="E560" s="112">
        <v>151.66999999999999</v>
      </c>
      <c r="F560" s="112"/>
      <c r="G560" s="109">
        <f t="shared" si="28"/>
        <v>0</v>
      </c>
    </row>
    <row r="561" spans="1:7">
      <c r="A561" s="177">
        <f t="shared" si="30"/>
        <v>453</v>
      </c>
      <c r="B561" s="173" t="s">
        <v>697</v>
      </c>
      <c r="C561" s="111" t="s">
        <v>415</v>
      </c>
      <c r="D561" s="110" t="s">
        <v>13</v>
      </c>
      <c r="E561" s="112">
        <v>151.66999999999999</v>
      </c>
      <c r="F561" s="112"/>
      <c r="G561" s="109">
        <f t="shared" si="28"/>
        <v>0</v>
      </c>
    </row>
    <row r="562" spans="1:7">
      <c r="A562" s="177">
        <f t="shared" si="30"/>
        <v>454</v>
      </c>
      <c r="B562" s="173" t="s">
        <v>697</v>
      </c>
      <c r="C562" s="111" t="s">
        <v>417</v>
      </c>
      <c r="D562" s="110" t="s">
        <v>13</v>
      </c>
      <c r="E562" s="112">
        <v>27.885000000000002</v>
      </c>
      <c r="F562" s="112"/>
      <c r="G562" s="109">
        <f t="shared" si="28"/>
        <v>0</v>
      </c>
    </row>
    <row r="563" spans="1:7" ht="13.5" thickBot="1">
      <c r="A563" s="177">
        <f t="shared" si="30"/>
        <v>455</v>
      </c>
      <c r="B563" s="173" t="s">
        <v>697</v>
      </c>
      <c r="C563" s="114" t="s">
        <v>418</v>
      </c>
      <c r="D563" s="113" t="s">
        <v>13</v>
      </c>
      <c r="E563" s="115">
        <v>27.885000000000002</v>
      </c>
      <c r="F563" s="115"/>
      <c r="G563" s="116">
        <f t="shared" si="28"/>
        <v>0</v>
      </c>
    </row>
    <row r="564" spans="1:7" ht="13.5" thickBot="1">
      <c r="A564" s="101" t="s">
        <v>485</v>
      </c>
      <c r="B564" s="102"/>
      <c r="C564" s="105" t="s">
        <v>486</v>
      </c>
      <c r="D564" s="102"/>
      <c r="E564" s="103"/>
      <c r="F564" s="103"/>
      <c r="G564" s="104">
        <f>G565</f>
        <v>0</v>
      </c>
    </row>
    <row r="565" spans="1:7" ht="26.25" thickBot="1">
      <c r="A565" s="188">
        <f>A563+1</f>
        <v>456</v>
      </c>
      <c r="B565" s="173" t="s">
        <v>697</v>
      </c>
      <c r="C565" s="189" t="s">
        <v>487</v>
      </c>
      <c r="D565" s="188" t="s">
        <v>15</v>
      </c>
      <c r="E565" s="190">
        <v>34</v>
      </c>
      <c r="F565" s="190"/>
      <c r="G565" s="190">
        <f t="shared" si="28"/>
        <v>0</v>
      </c>
    </row>
    <row r="566" spans="1:7" ht="13.5" thickBot="1">
      <c r="A566" s="41"/>
      <c r="B566" s="42"/>
      <c r="C566" s="26"/>
      <c r="D566" s="43"/>
      <c r="E566" s="191"/>
      <c r="F566" s="192" t="s">
        <v>488</v>
      </c>
      <c r="G566" s="193">
        <f>G60+G154+G257+G285+G320+G354+G423+G433+G481+G541</f>
        <v>0</v>
      </c>
    </row>
    <row r="567" spans="1:7" ht="13.5" thickBot="1">
      <c r="A567" s="293" t="s">
        <v>21</v>
      </c>
      <c r="B567" s="294"/>
      <c r="C567" s="294"/>
      <c r="D567" s="294"/>
      <c r="E567" s="294"/>
      <c r="F567" s="295"/>
      <c r="G567" s="2">
        <f>G568-G566</f>
        <v>0</v>
      </c>
    </row>
    <row r="568" spans="1:7" ht="13.5" thickBot="1">
      <c r="A568" s="293" t="s">
        <v>489</v>
      </c>
      <c r="B568" s="294"/>
      <c r="C568" s="294"/>
      <c r="D568" s="294"/>
      <c r="E568" s="294"/>
      <c r="F568" s="295"/>
      <c r="G568" s="2">
        <f>ROUND(G566*1.23,2)</f>
        <v>0</v>
      </c>
    </row>
    <row r="572" spans="1:7" ht="15.75">
      <c r="B572" s="81"/>
      <c r="C572" s="194" t="s">
        <v>689</v>
      </c>
      <c r="D572" s="81"/>
      <c r="E572" s="81"/>
      <c r="F572" s="81"/>
      <c r="G572" s="81"/>
    </row>
    <row r="573" spans="1:7">
      <c r="A573" s="31"/>
      <c r="B573" s="35"/>
      <c r="C573" s="95"/>
      <c r="D573" s="23"/>
      <c r="E573" s="96"/>
    </row>
    <row r="574" spans="1:7" ht="38.25">
      <c r="A574" s="195" t="s">
        <v>1</v>
      </c>
      <c r="B574" s="196" t="s">
        <v>17</v>
      </c>
      <c r="C574" s="197" t="s">
        <v>0</v>
      </c>
      <c r="D574" s="197" t="s">
        <v>2</v>
      </c>
      <c r="E574" s="98" t="s">
        <v>4</v>
      </c>
      <c r="F574" s="64" t="s">
        <v>6</v>
      </c>
      <c r="G574" s="65" t="s">
        <v>5</v>
      </c>
    </row>
    <row r="575" spans="1:7" ht="13.5" thickBot="1">
      <c r="A575" s="27">
        <v>1</v>
      </c>
      <c r="B575" s="198">
        <v>2</v>
      </c>
      <c r="C575" s="28">
        <v>3</v>
      </c>
      <c r="D575" s="28">
        <v>4</v>
      </c>
      <c r="E575" s="100">
        <v>5</v>
      </c>
      <c r="F575" s="76">
        <v>6</v>
      </c>
      <c r="G575" s="77">
        <v>7</v>
      </c>
    </row>
    <row r="576" spans="1:7" ht="13.5" thickBot="1">
      <c r="A576" s="3"/>
      <c r="B576" s="199"/>
      <c r="C576" s="200" t="s">
        <v>492</v>
      </c>
      <c r="D576" s="200"/>
      <c r="E576" s="201"/>
      <c r="F576" s="4"/>
      <c r="G576" s="1">
        <f>G577+G584+G598+G602+G611+G616+G621+G627+G632+G637+G640+G645</f>
        <v>0</v>
      </c>
    </row>
    <row r="577" spans="1:7" ht="13.5" thickBot="1">
      <c r="A577" s="202" t="s">
        <v>7</v>
      </c>
      <c r="B577" s="203"/>
      <c r="C577" s="204" t="s">
        <v>56</v>
      </c>
      <c r="D577" s="205"/>
      <c r="E577" s="206"/>
      <c r="F577" s="5"/>
      <c r="G577" s="6">
        <f>SUM(G578:G583)</f>
        <v>0</v>
      </c>
    </row>
    <row r="578" spans="1:7">
      <c r="A578" s="207">
        <v>1</v>
      </c>
      <c r="B578" s="82" t="s">
        <v>698</v>
      </c>
      <c r="C578" s="93" t="s">
        <v>57</v>
      </c>
      <c r="D578" s="207" t="s">
        <v>3</v>
      </c>
      <c r="E578" s="208">
        <v>0.28000000000000003</v>
      </c>
      <c r="F578" s="208"/>
      <c r="G578" s="208">
        <f>ROUND(E578*F578,2)</f>
        <v>0</v>
      </c>
    </row>
    <row r="579" spans="1:7">
      <c r="A579" s="209">
        <v>2</v>
      </c>
      <c r="B579" s="82" t="s">
        <v>698</v>
      </c>
      <c r="C579" s="210" t="s">
        <v>493</v>
      </c>
      <c r="D579" s="209" t="s">
        <v>428</v>
      </c>
      <c r="E579" s="211">
        <v>2</v>
      </c>
      <c r="F579" s="211"/>
      <c r="G579" s="211">
        <f t="shared" ref="G579:G642" si="31">ROUND(E579*F579,2)</f>
        <v>0</v>
      </c>
    </row>
    <row r="580" spans="1:7">
      <c r="A580" s="209">
        <v>3</v>
      </c>
      <c r="B580" s="82" t="s">
        <v>698</v>
      </c>
      <c r="C580" s="210" t="s">
        <v>494</v>
      </c>
      <c r="D580" s="209" t="s">
        <v>428</v>
      </c>
      <c r="E580" s="211">
        <v>1</v>
      </c>
      <c r="F580" s="211"/>
      <c r="G580" s="211">
        <f t="shared" si="31"/>
        <v>0</v>
      </c>
    </row>
    <row r="581" spans="1:7">
      <c r="A581" s="209">
        <v>4</v>
      </c>
      <c r="B581" s="82" t="s">
        <v>698</v>
      </c>
      <c r="C581" s="210" t="s">
        <v>495</v>
      </c>
      <c r="D581" s="209" t="s">
        <v>428</v>
      </c>
      <c r="E581" s="211">
        <v>1</v>
      </c>
      <c r="F581" s="211"/>
      <c r="G581" s="211">
        <f t="shared" si="31"/>
        <v>0</v>
      </c>
    </row>
    <row r="582" spans="1:7">
      <c r="A582" s="209">
        <v>5</v>
      </c>
      <c r="B582" s="82" t="s">
        <v>698</v>
      </c>
      <c r="C582" s="210" t="s">
        <v>496</v>
      </c>
      <c r="D582" s="209" t="s">
        <v>15</v>
      </c>
      <c r="E582" s="211">
        <v>50</v>
      </c>
      <c r="F582" s="211"/>
      <c r="G582" s="211">
        <f t="shared" si="31"/>
        <v>0</v>
      </c>
    </row>
    <row r="583" spans="1:7" ht="13.5" thickBot="1">
      <c r="A583" s="212">
        <v>6</v>
      </c>
      <c r="B583" s="82" t="s">
        <v>698</v>
      </c>
      <c r="C583" s="213" t="s">
        <v>497</v>
      </c>
      <c r="D583" s="212" t="s">
        <v>498</v>
      </c>
      <c r="E583" s="214">
        <v>5</v>
      </c>
      <c r="F583" s="214"/>
      <c r="G583" s="214">
        <f t="shared" si="31"/>
        <v>0</v>
      </c>
    </row>
    <row r="584" spans="1:7" ht="13.5" thickBot="1">
      <c r="A584" s="202" t="s">
        <v>8</v>
      </c>
      <c r="B584" s="215"/>
      <c r="C584" s="204" t="s">
        <v>499</v>
      </c>
      <c r="D584" s="216"/>
      <c r="E584" s="217"/>
      <c r="F584" s="5"/>
      <c r="G584" s="218">
        <f>SUM(G585:G597)</f>
        <v>0</v>
      </c>
    </row>
    <row r="585" spans="1:7">
      <c r="A585" s="207">
        <v>7</v>
      </c>
      <c r="B585" s="82" t="s">
        <v>698</v>
      </c>
      <c r="C585" s="93" t="s">
        <v>500</v>
      </c>
      <c r="D585" s="207" t="s">
        <v>12</v>
      </c>
      <c r="E585" s="208">
        <v>42</v>
      </c>
      <c r="F585" s="208"/>
      <c r="G585" s="208">
        <f t="shared" si="31"/>
        <v>0</v>
      </c>
    </row>
    <row r="586" spans="1:7" ht="25.5">
      <c r="A586" s="209">
        <v>8</v>
      </c>
      <c r="B586" s="82" t="s">
        <v>698</v>
      </c>
      <c r="C586" s="210" t="s">
        <v>501</v>
      </c>
      <c r="D586" s="209" t="s">
        <v>15</v>
      </c>
      <c r="E586" s="211">
        <v>65</v>
      </c>
      <c r="F586" s="211"/>
      <c r="G586" s="211">
        <f t="shared" si="31"/>
        <v>0</v>
      </c>
    </row>
    <row r="587" spans="1:7">
      <c r="A587" s="209">
        <v>9</v>
      </c>
      <c r="B587" s="82" t="s">
        <v>698</v>
      </c>
      <c r="C587" s="210" t="s">
        <v>502</v>
      </c>
      <c r="D587" s="209" t="s">
        <v>15</v>
      </c>
      <c r="E587" s="211">
        <v>65</v>
      </c>
      <c r="F587" s="211"/>
      <c r="G587" s="211">
        <f t="shared" si="31"/>
        <v>0</v>
      </c>
    </row>
    <row r="588" spans="1:7" ht="25.5">
      <c r="A588" s="209">
        <v>10</v>
      </c>
      <c r="B588" s="82" t="s">
        <v>698</v>
      </c>
      <c r="C588" s="210" t="s">
        <v>503</v>
      </c>
      <c r="D588" s="209" t="s">
        <v>12</v>
      </c>
      <c r="E588" s="211">
        <v>15</v>
      </c>
      <c r="F588" s="211"/>
      <c r="G588" s="211">
        <f t="shared" si="31"/>
        <v>0</v>
      </c>
    </row>
    <row r="589" spans="1:7">
      <c r="A589" s="209">
        <v>11</v>
      </c>
      <c r="B589" s="82" t="s">
        <v>698</v>
      </c>
      <c r="C589" s="210" t="s">
        <v>504</v>
      </c>
      <c r="D589" s="209" t="s">
        <v>13</v>
      </c>
      <c r="E589" s="211">
        <v>1.2</v>
      </c>
      <c r="F589" s="211"/>
      <c r="G589" s="211">
        <f t="shared" si="31"/>
        <v>0</v>
      </c>
    </row>
    <row r="590" spans="1:7" ht="25.5">
      <c r="A590" s="209">
        <v>12</v>
      </c>
      <c r="B590" s="82" t="s">
        <v>698</v>
      </c>
      <c r="C590" s="210" t="s">
        <v>505</v>
      </c>
      <c r="D590" s="209" t="s">
        <v>15</v>
      </c>
      <c r="E590" s="211">
        <v>40</v>
      </c>
      <c r="F590" s="211"/>
      <c r="G590" s="211">
        <f t="shared" si="31"/>
        <v>0</v>
      </c>
    </row>
    <row r="591" spans="1:7">
      <c r="A591" s="209">
        <v>13</v>
      </c>
      <c r="B591" s="82" t="s">
        <v>698</v>
      </c>
      <c r="C591" s="210" t="s">
        <v>506</v>
      </c>
      <c r="D591" s="209" t="s">
        <v>15</v>
      </c>
      <c r="E591" s="211">
        <v>50</v>
      </c>
      <c r="F591" s="211"/>
      <c r="G591" s="211">
        <f t="shared" si="31"/>
        <v>0</v>
      </c>
    </row>
    <row r="592" spans="1:7" ht="25.5">
      <c r="A592" s="209">
        <v>14</v>
      </c>
      <c r="B592" s="82" t="s">
        <v>698</v>
      </c>
      <c r="C592" s="210" t="s">
        <v>507</v>
      </c>
      <c r="D592" s="209" t="s">
        <v>15</v>
      </c>
      <c r="E592" s="211">
        <v>50</v>
      </c>
      <c r="F592" s="211"/>
      <c r="G592" s="211">
        <f t="shared" si="31"/>
        <v>0</v>
      </c>
    </row>
    <row r="593" spans="1:7" ht="38.25">
      <c r="A593" s="209">
        <v>15</v>
      </c>
      <c r="B593" s="82" t="s">
        <v>698</v>
      </c>
      <c r="C593" s="210" t="s">
        <v>508</v>
      </c>
      <c r="D593" s="209" t="s">
        <v>13</v>
      </c>
      <c r="E593" s="211">
        <v>50.36</v>
      </c>
      <c r="F593" s="211"/>
      <c r="G593" s="211">
        <f t="shared" si="31"/>
        <v>0</v>
      </c>
    </row>
    <row r="594" spans="1:7" ht="25.5">
      <c r="A594" s="209">
        <v>16</v>
      </c>
      <c r="B594" s="82" t="s">
        <v>698</v>
      </c>
      <c r="C594" s="210" t="s">
        <v>509</v>
      </c>
      <c r="D594" s="209" t="s">
        <v>13</v>
      </c>
      <c r="E594" s="211">
        <v>50.36</v>
      </c>
      <c r="F594" s="211"/>
      <c r="G594" s="211">
        <f t="shared" si="31"/>
        <v>0</v>
      </c>
    </row>
    <row r="595" spans="1:7" ht="38.25">
      <c r="A595" s="209">
        <v>17</v>
      </c>
      <c r="B595" s="82" t="s">
        <v>698</v>
      </c>
      <c r="C595" s="210" t="s">
        <v>510</v>
      </c>
      <c r="D595" s="209" t="s">
        <v>13</v>
      </c>
      <c r="E595" s="211">
        <v>53</v>
      </c>
      <c r="F595" s="211"/>
      <c r="G595" s="211">
        <f t="shared" si="31"/>
        <v>0</v>
      </c>
    </row>
    <row r="596" spans="1:7">
      <c r="A596" s="209">
        <v>18</v>
      </c>
      <c r="B596" s="82" t="s">
        <v>698</v>
      </c>
      <c r="C596" s="210" t="s">
        <v>511</v>
      </c>
      <c r="D596" s="209" t="s">
        <v>428</v>
      </c>
      <c r="E596" s="211">
        <v>3</v>
      </c>
      <c r="F596" s="211"/>
      <c r="G596" s="211">
        <f t="shared" si="31"/>
        <v>0</v>
      </c>
    </row>
    <row r="597" spans="1:7" ht="26.25" thickBot="1">
      <c r="A597" s="212">
        <v>19</v>
      </c>
      <c r="B597" s="82" t="s">
        <v>698</v>
      </c>
      <c r="C597" s="213" t="s">
        <v>512</v>
      </c>
      <c r="D597" s="212" t="s">
        <v>428</v>
      </c>
      <c r="E597" s="214">
        <v>3</v>
      </c>
      <c r="F597" s="214"/>
      <c r="G597" s="214">
        <f t="shared" si="31"/>
        <v>0</v>
      </c>
    </row>
    <row r="598" spans="1:7" ht="13.5" thickBot="1">
      <c r="A598" s="202" t="s">
        <v>14</v>
      </c>
      <c r="B598" s="215"/>
      <c r="C598" s="204" t="s">
        <v>86</v>
      </c>
      <c r="D598" s="216"/>
      <c r="E598" s="217"/>
      <c r="F598" s="5"/>
      <c r="G598" s="218">
        <f>SUM(G599:G601)</f>
        <v>0</v>
      </c>
    </row>
    <row r="599" spans="1:7" ht="38.25">
      <c r="A599" s="207">
        <v>20</v>
      </c>
      <c r="B599" s="82" t="s">
        <v>698</v>
      </c>
      <c r="C599" s="93" t="s">
        <v>513</v>
      </c>
      <c r="D599" s="207" t="s">
        <v>13</v>
      </c>
      <c r="E599" s="208">
        <v>1800</v>
      </c>
      <c r="F599" s="208"/>
      <c r="G599" s="208">
        <f t="shared" si="31"/>
        <v>0</v>
      </c>
    </row>
    <row r="600" spans="1:7" ht="25.5">
      <c r="A600" s="209">
        <v>21</v>
      </c>
      <c r="B600" s="82" t="s">
        <v>698</v>
      </c>
      <c r="C600" s="210" t="s">
        <v>514</v>
      </c>
      <c r="D600" s="209" t="s">
        <v>13</v>
      </c>
      <c r="E600" s="211">
        <v>19</v>
      </c>
      <c r="F600" s="211"/>
      <c r="G600" s="211">
        <f t="shared" si="31"/>
        <v>0</v>
      </c>
    </row>
    <row r="601" spans="1:7" ht="26.25" thickBot="1">
      <c r="A601" s="212">
        <v>22</v>
      </c>
      <c r="B601" s="82" t="s">
        <v>698</v>
      </c>
      <c r="C601" s="213" t="s">
        <v>515</v>
      </c>
      <c r="D601" s="212" t="s">
        <v>13</v>
      </c>
      <c r="E601" s="214">
        <v>19</v>
      </c>
      <c r="F601" s="214"/>
      <c r="G601" s="214">
        <f t="shared" si="31"/>
        <v>0</v>
      </c>
    </row>
    <row r="602" spans="1:7" ht="13.5" thickBot="1">
      <c r="A602" s="202" t="s">
        <v>9</v>
      </c>
      <c r="B602" s="203"/>
      <c r="C602" s="219" t="s">
        <v>19</v>
      </c>
      <c r="D602" s="133"/>
      <c r="E602" s="220"/>
      <c r="F602" s="5"/>
      <c r="G602" s="218">
        <f>SUM(G603:G610)</f>
        <v>0</v>
      </c>
    </row>
    <row r="603" spans="1:7" ht="25.5">
      <c r="A603" s="207">
        <v>23</v>
      </c>
      <c r="B603" s="82" t="s">
        <v>698</v>
      </c>
      <c r="C603" s="93" t="s">
        <v>516</v>
      </c>
      <c r="D603" s="207" t="s">
        <v>12</v>
      </c>
      <c r="E603" s="208">
        <v>1439</v>
      </c>
      <c r="F603" s="208"/>
      <c r="G603" s="208">
        <f t="shared" si="31"/>
        <v>0</v>
      </c>
    </row>
    <row r="604" spans="1:7">
      <c r="A604" s="209">
        <v>24</v>
      </c>
      <c r="B604" s="82" t="s">
        <v>698</v>
      </c>
      <c r="C604" s="210" t="s">
        <v>517</v>
      </c>
      <c r="D604" s="209" t="s">
        <v>13</v>
      </c>
      <c r="E604" s="211">
        <v>82.32</v>
      </c>
      <c r="F604" s="211"/>
      <c r="G604" s="211">
        <f t="shared" si="31"/>
        <v>0</v>
      </c>
    </row>
    <row r="605" spans="1:7" ht="25.5">
      <c r="A605" s="209">
        <v>25</v>
      </c>
      <c r="B605" s="82" t="s">
        <v>698</v>
      </c>
      <c r="C605" s="210" t="s">
        <v>518</v>
      </c>
      <c r="D605" s="209" t="s">
        <v>13</v>
      </c>
      <c r="E605" s="211">
        <v>59.27</v>
      </c>
      <c r="F605" s="211"/>
      <c r="G605" s="211">
        <f t="shared" si="31"/>
        <v>0</v>
      </c>
    </row>
    <row r="606" spans="1:7" ht="25.5">
      <c r="A606" s="209">
        <v>26</v>
      </c>
      <c r="B606" s="82" t="s">
        <v>698</v>
      </c>
      <c r="C606" s="210" t="s">
        <v>519</v>
      </c>
      <c r="D606" s="209" t="s">
        <v>12</v>
      </c>
      <c r="E606" s="211">
        <v>714</v>
      </c>
      <c r="F606" s="211"/>
      <c r="G606" s="211">
        <f t="shared" si="31"/>
        <v>0</v>
      </c>
    </row>
    <row r="607" spans="1:7" ht="25.5">
      <c r="A607" s="209">
        <v>27</v>
      </c>
      <c r="B607" s="82" t="s">
        <v>698</v>
      </c>
      <c r="C607" s="210" t="s">
        <v>520</v>
      </c>
      <c r="D607" s="209" t="s">
        <v>12</v>
      </c>
      <c r="E607" s="211">
        <v>164</v>
      </c>
      <c r="F607" s="211"/>
      <c r="G607" s="211">
        <f t="shared" si="31"/>
        <v>0</v>
      </c>
    </row>
    <row r="608" spans="1:7" ht="25.5">
      <c r="A608" s="209">
        <v>28</v>
      </c>
      <c r="B608" s="82" t="s">
        <v>698</v>
      </c>
      <c r="C608" s="210" t="s">
        <v>521</v>
      </c>
      <c r="D608" s="209" t="s">
        <v>12</v>
      </c>
      <c r="E608" s="211">
        <v>108</v>
      </c>
      <c r="F608" s="211"/>
      <c r="G608" s="211">
        <f t="shared" si="31"/>
        <v>0</v>
      </c>
    </row>
    <row r="609" spans="1:7" ht="25.5">
      <c r="A609" s="209">
        <v>29</v>
      </c>
      <c r="B609" s="82" t="s">
        <v>698</v>
      </c>
      <c r="C609" s="210" t="s">
        <v>522</v>
      </c>
      <c r="D609" s="209" t="s">
        <v>12</v>
      </c>
      <c r="E609" s="211">
        <v>650</v>
      </c>
      <c r="F609" s="211"/>
      <c r="G609" s="211">
        <f t="shared" si="31"/>
        <v>0</v>
      </c>
    </row>
    <row r="610" spans="1:7" ht="26.25" thickBot="1">
      <c r="A610" s="212">
        <v>30</v>
      </c>
      <c r="B610" s="82" t="s">
        <v>698</v>
      </c>
      <c r="C610" s="213" t="s">
        <v>523</v>
      </c>
      <c r="D610" s="212" t="s">
        <v>12</v>
      </c>
      <c r="E610" s="214">
        <v>75</v>
      </c>
      <c r="F610" s="214"/>
      <c r="G610" s="214">
        <f t="shared" si="31"/>
        <v>0</v>
      </c>
    </row>
    <row r="611" spans="1:7" ht="13.5" thickBot="1">
      <c r="A611" s="202" t="s">
        <v>10</v>
      </c>
      <c r="B611" s="203"/>
      <c r="C611" s="204" t="s">
        <v>524</v>
      </c>
      <c r="D611" s="205"/>
      <c r="E611" s="221"/>
      <c r="F611" s="5"/>
      <c r="G611" s="218">
        <f>SUM(G612:G615)</f>
        <v>0</v>
      </c>
    </row>
    <row r="612" spans="1:7" ht="25.5">
      <c r="A612" s="207">
        <v>31</v>
      </c>
      <c r="B612" s="82" t="s">
        <v>698</v>
      </c>
      <c r="C612" s="93" t="s">
        <v>525</v>
      </c>
      <c r="D612" s="207" t="s">
        <v>15</v>
      </c>
      <c r="E612" s="208">
        <v>1900</v>
      </c>
      <c r="F612" s="208"/>
      <c r="G612" s="208">
        <f t="shared" si="31"/>
        <v>0</v>
      </c>
    </row>
    <row r="613" spans="1:7">
      <c r="A613" s="209">
        <v>32</v>
      </c>
      <c r="B613" s="82" t="s">
        <v>698</v>
      </c>
      <c r="C613" s="210" t="s">
        <v>526</v>
      </c>
      <c r="D613" s="209" t="s">
        <v>15</v>
      </c>
      <c r="E613" s="211">
        <v>1900</v>
      </c>
      <c r="F613" s="211"/>
      <c r="G613" s="211">
        <f t="shared" si="31"/>
        <v>0</v>
      </c>
    </row>
    <row r="614" spans="1:7" ht="25.5">
      <c r="A614" s="209">
        <v>33</v>
      </c>
      <c r="B614" s="82" t="s">
        <v>698</v>
      </c>
      <c r="C614" s="210" t="s">
        <v>527</v>
      </c>
      <c r="D614" s="209" t="s">
        <v>15</v>
      </c>
      <c r="E614" s="211">
        <v>1900</v>
      </c>
      <c r="F614" s="211"/>
      <c r="G614" s="211">
        <f t="shared" si="31"/>
        <v>0</v>
      </c>
    </row>
    <row r="615" spans="1:7" ht="26.25" thickBot="1">
      <c r="A615" s="212">
        <v>34</v>
      </c>
      <c r="B615" s="82" t="s">
        <v>698</v>
      </c>
      <c r="C615" s="213" t="s">
        <v>528</v>
      </c>
      <c r="D615" s="212" t="s">
        <v>15</v>
      </c>
      <c r="E615" s="214">
        <v>1900</v>
      </c>
      <c r="F615" s="214"/>
      <c r="G615" s="214">
        <f t="shared" si="31"/>
        <v>0</v>
      </c>
    </row>
    <row r="616" spans="1:7" ht="13.5" thickBot="1">
      <c r="A616" s="202" t="s">
        <v>11</v>
      </c>
      <c r="B616" s="203"/>
      <c r="C616" s="204" t="s">
        <v>529</v>
      </c>
      <c r="D616" s="205"/>
      <c r="E616" s="206"/>
      <c r="F616" s="5"/>
      <c r="G616" s="218">
        <f>SUM(G617:G620)</f>
        <v>0</v>
      </c>
    </row>
    <row r="617" spans="1:7" ht="25.5">
      <c r="A617" s="207">
        <v>35</v>
      </c>
      <c r="B617" s="82" t="s">
        <v>698</v>
      </c>
      <c r="C617" s="93" t="s">
        <v>525</v>
      </c>
      <c r="D617" s="207" t="s">
        <v>15</v>
      </c>
      <c r="E617" s="208">
        <v>355</v>
      </c>
      <c r="F617" s="208"/>
      <c r="G617" s="208">
        <f t="shared" si="31"/>
        <v>0</v>
      </c>
    </row>
    <row r="618" spans="1:7">
      <c r="A618" s="209">
        <v>36</v>
      </c>
      <c r="B618" s="82" t="s">
        <v>698</v>
      </c>
      <c r="C618" s="210" t="s">
        <v>526</v>
      </c>
      <c r="D618" s="209" t="s">
        <v>15</v>
      </c>
      <c r="E618" s="211">
        <v>355</v>
      </c>
      <c r="F618" s="211"/>
      <c r="G618" s="211">
        <f t="shared" si="31"/>
        <v>0</v>
      </c>
    </row>
    <row r="619" spans="1:7">
      <c r="A619" s="209">
        <v>37</v>
      </c>
      <c r="B619" s="82" t="s">
        <v>698</v>
      </c>
      <c r="C619" s="210" t="s">
        <v>530</v>
      </c>
      <c r="D619" s="209" t="s">
        <v>15</v>
      </c>
      <c r="E619" s="211">
        <v>355</v>
      </c>
      <c r="F619" s="211"/>
      <c r="G619" s="211">
        <f t="shared" si="31"/>
        <v>0</v>
      </c>
    </row>
    <row r="620" spans="1:7" ht="39" thickBot="1">
      <c r="A620" s="212">
        <v>38</v>
      </c>
      <c r="B620" s="82" t="s">
        <v>698</v>
      </c>
      <c r="C620" s="213" t="s">
        <v>531</v>
      </c>
      <c r="D620" s="212" t="s">
        <v>15</v>
      </c>
      <c r="E620" s="214">
        <v>355</v>
      </c>
      <c r="F620" s="214"/>
      <c r="G620" s="214">
        <f t="shared" si="31"/>
        <v>0</v>
      </c>
    </row>
    <row r="621" spans="1:7" ht="13.5" thickBot="1">
      <c r="A621" s="202" t="s">
        <v>16</v>
      </c>
      <c r="B621" s="203"/>
      <c r="C621" s="204" t="s">
        <v>532</v>
      </c>
      <c r="D621" s="205"/>
      <c r="E621" s="206"/>
      <c r="F621" s="5"/>
      <c r="G621" s="218">
        <f>SUM(G622:G626)</f>
        <v>0</v>
      </c>
    </row>
    <row r="622" spans="1:7" ht="25.5">
      <c r="A622" s="207">
        <v>39</v>
      </c>
      <c r="B622" s="82" t="s">
        <v>698</v>
      </c>
      <c r="C622" s="93" t="s">
        <v>525</v>
      </c>
      <c r="D622" s="207" t="s">
        <v>15</v>
      </c>
      <c r="E622" s="208">
        <v>1551</v>
      </c>
      <c r="F622" s="208"/>
      <c r="G622" s="208">
        <f t="shared" si="31"/>
        <v>0</v>
      </c>
    </row>
    <row r="623" spans="1:7">
      <c r="A623" s="209">
        <v>40</v>
      </c>
      <c r="B623" s="82" t="s">
        <v>698</v>
      </c>
      <c r="C623" s="210" t="s">
        <v>526</v>
      </c>
      <c r="D623" s="209" t="s">
        <v>15</v>
      </c>
      <c r="E623" s="211">
        <v>1551</v>
      </c>
      <c r="F623" s="211"/>
      <c r="G623" s="211">
        <f t="shared" si="31"/>
        <v>0</v>
      </c>
    </row>
    <row r="624" spans="1:7">
      <c r="A624" s="209">
        <v>41</v>
      </c>
      <c r="B624" s="82" t="s">
        <v>698</v>
      </c>
      <c r="C624" s="210" t="s">
        <v>530</v>
      </c>
      <c r="D624" s="209" t="s">
        <v>15</v>
      </c>
      <c r="E624" s="211">
        <v>1551</v>
      </c>
      <c r="F624" s="211"/>
      <c r="G624" s="211">
        <f t="shared" si="31"/>
        <v>0</v>
      </c>
    </row>
    <row r="625" spans="1:7" ht="38.25">
      <c r="A625" s="209">
        <v>42</v>
      </c>
      <c r="B625" s="82" t="s">
        <v>698</v>
      </c>
      <c r="C625" s="210" t="s">
        <v>533</v>
      </c>
      <c r="D625" s="209" t="s">
        <v>15</v>
      </c>
      <c r="E625" s="211">
        <v>1551</v>
      </c>
      <c r="F625" s="211"/>
      <c r="G625" s="211">
        <f t="shared" si="31"/>
        <v>0</v>
      </c>
    </row>
    <row r="626" spans="1:7" ht="26.25" thickBot="1">
      <c r="A626" s="212">
        <v>43</v>
      </c>
      <c r="B626" s="82" t="s">
        <v>698</v>
      </c>
      <c r="C626" s="213" t="s">
        <v>534</v>
      </c>
      <c r="D626" s="212" t="s">
        <v>15</v>
      </c>
      <c r="E626" s="214">
        <v>53</v>
      </c>
      <c r="F626" s="214"/>
      <c r="G626" s="214">
        <f t="shared" si="31"/>
        <v>0</v>
      </c>
    </row>
    <row r="627" spans="1:7" ht="13.5" thickBot="1">
      <c r="A627" s="202" t="s">
        <v>45</v>
      </c>
      <c r="B627" s="203"/>
      <c r="C627" s="204" t="s">
        <v>535</v>
      </c>
      <c r="D627" s="205"/>
      <c r="E627" s="206"/>
      <c r="F627" s="5"/>
      <c r="G627" s="218">
        <f>SUM(G628:G631)</f>
        <v>0</v>
      </c>
    </row>
    <row r="628" spans="1:7" ht="25.5">
      <c r="A628" s="207">
        <v>44</v>
      </c>
      <c r="B628" s="82" t="s">
        <v>698</v>
      </c>
      <c r="C628" s="93" t="s">
        <v>525</v>
      </c>
      <c r="D628" s="207" t="s">
        <v>15</v>
      </c>
      <c r="E628" s="208">
        <v>154</v>
      </c>
      <c r="F628" s="208"/>
      <c r="G628" s="208">
        <f t="shared" si="31"/>
        <v>0</v>
      </c>
    </row>
    <row r="629" spans="1:7">
      <c r="A629" s="209">
        <v>45</v>
      </c>
      <c r="B629" s="82" t="s">
        <v>698</v>
      </c>
      <c r="C629" s="210" t="s">
        <v>526</v>
      </c>
      <c r="D629" s="209" t="s">
        <v>15</v>
      </c>
      <c r="E629" s="211">
        <v>154</v>
      </c>
      <c r="F629" s="211"/>
      <c r="G629" s="211">
        <f t="shared" si="31"/>
        <v>0</v>
      </c>
    </row>
    <row r="630" spans="1:7">
      <c r="A630" s="209">
        <v>46</v>
      </c>
      <c r="B630" s="82" t="s">
        <v>698</v>
      </c>
      <c r="C630" s="210" t="s">
        <v>530</v>
      </c>
      <c r="D630" s="209" t="s">
        <v>15</v>
      </c>
      <c r="E630" s="211">
        <v>154</v>
      </c>
      <c r="F630" s="211"/>
      <c r="G630" s="211">
        <f t="shared" si="31"/>
        <v>0</v>
      </c>
    </row>
    <row r="631" spans="1:7" ht="39" thickBot="1">
      <c r="A631" s="212">
        <v>47</v>
      </c>
      <c r="B631" s="82" t="s">
        <v>698</v>
      </c>
      <c r="C631" s="213" t="s">
        <v>536</v>
      </c>
      <c r="D631" s="212" t="s">
        <v>15</v>
      </c>
      <c r="E631" s="214">
        <v>154</v>
      </c>
      <c r="F631" s="214"/>
      <c r="G631" s="214">
        <f t="shared" si="31"/>
        <v>0</v>
      </c>
    </row>
    <row r="632" spans="1:7" ht="13.5" thickBot="1">
      <c r="A632" s="202" t="s">
        <v>432</v>
      </c>
      <c r="B632" s="203"/>
      <c r="C632" s="204" t="s">
        <v>537</v>
      </c>
      <c r="D632" s="205"/>
      <c r="E632" s="206"/>
      <c r="F632" s="5"/>
      <c r="G632" s="218">
        <f>SUM(G633:G636)</f>
        <v>0</v>
      </c>
    </row>
    <row r="633" spans="1:7" ht="25.5">
      <c r="A633" s="207">
        <v>48</v>
      </c>
      <c r="B633" s="82" t="s">
        <v>698</v>
      </c>
      <c r="C633" s="93" t="s">
        <v>538</v>
      </c>
      <c r="D633" s="207" t="s">
        <v>15</v>
      </c>
      <c r="E633" s="208">
        <v>20</v>
      </c>
      <c r="F633" s="208"/>
      <c r="G633" s="208">
        <f t="shared" si="31"/>
        <v>0</v>
      </c>
    </row>
    <row r="634" spans="1:7" ht="38.25">
      <c r="A634" s="209">
        <v>49</v>
      </c>
      <c r="B634" s="82" t="s">
        <v>698</v>
      </c>
      <c r="C634" s="210" t="s">
        <v>539</v>
      </c>
      <c r="D634" s="209" t="s">
        <v>15</v>
      </c>
      <c r="E634" s="211">
        <v>20</v>
      </c>
      <c r="F634" s="211"/>
      <c r="G634" s="211">
        <f t="shared" si="31"/>
        <v>0</v>
      </c>
    </row>
    <row r="635" spans="1:7" ht="25.5">
      <c r="A635" s="209">
        <v>50</v>
      </c>
      <c r="B635" s="82" t="s">
        <v>698</v>
      </c>
      <c r="C635" s="210" t="s">
        <v>540</v>
      </c>
      <c r="D635" s="209" t="s">
        <v>15</v>
      </c>
      <c r="E635" s="211">
        <v>20</v>
      </c>
      <c r="F635" s="211"/>
      <c r="G635" s="211">
        <f t="shared" si="31"/>
        <v>0</v>
      </c>
    </row>
    <row r="636" spans="1:7" ht="39" thickBot="1">
      <c r="A636" s="212">
        <v>51</v>
      </c>
      <c r="B636" s="82" t="s">
        <v>698</v>
      </c>
      <c r="C636" s="213" t="s">
        <v>541</v>
      </c>
      <c r="D636" s="212" t="s">
        <v>15</v>
      </c>
      <c r="E636" s="214">
        <v>20</v>
      </c>
      <c r="F636" s="214"/>
      <c r="G636" s="214">
        <f t="shared" si="31"/>
        <v>0</v>
      </c>
    </row>
    <row r="637" spans="1:7" ht="13.5" thickBot="1">
      <c r="A637" s="202" t="s">
        <v>474</v>
      </c>
      <c r="B637" s="203"/>
      <c r="C637" s="204" t="s">
        <v>542</v>
      </c>
      <c r="D637" s="205"/>
      <c r="E637" s="206"/>
      <c r="F637" s="5"/>
      <c r="G637" s="218">
        <f>SUM(G638:G639)</f>
        <v>0</v>
      </c>
    </row>
    <row r="638" spans="1:7">
      <c r="A638" s="207">
        <v>52</v>
      </c>
      <c r="B638" s="82" t="s">
        <v>698</v>
      </c>
      <c r="C638" s="93" t="s">
        <v>543</v>
      </c>
      <c r="D638" s="207" t="s">
        <v>428</v>
      </c>
      <c r="E638" s="208">
        <v>2</v>
      </c>
      <c r="F638" s="208"/>
      <c r="G638" s="208">
        <f t="shared" si="31"/>
        <v>0</v>
      </c>
    </row>
    <row r="639" spans="1:7" ht="26.25" thickBot="1">
      <c r="A639" s="212">
        <v>53</v>
      </c>
      <c r="B639" s="82" t="s">
        <v>698</v>
      </c>
      <c r="C639" s="213" t="s">
        <v>544</v>
      </c>
      <c r="D639" s="212" t="s">
        <v>428</v>
      </c>
      <c r="E639" s="214">
        <v>4</v>
      </c>
      <c r="F639" s="214"/>
      <c r="G639" s="214">
        <f t="shared" si="31"/>
        <v>0</v>
      </c>
    </row>
    <row r="640" spans="1:7" ht="13.5" thickBot="1">
      <c r="A640" s="202" t="s">
        <v>545</v>
      </c>
      <c r="B640" s="203"/>
      <c r="C640" s="204" t="s">
        <v>546</v>
      </c>
      <c r="D640" s="205"/>
      <c r="E640" s="206"/>
      <c r="F640" s="5"/>
      <c r="G640" s="218">
        <f>SUM(G641:G644)</f>
        <v>0</v>
      </c>
    </row>
    <row r="641" spans="1:7">
      <c r="A641" s="207">
        <v>54</v>
      </c>
      <c r="B641" s="82" t="s">
        <v>698</v>
      </c>
      <c r="C641" s="93" t="s">
        <v>547</v>
      </c>
      <c r="D641" s="207" t="s">
        <v>15</v>
      </c>
      <c r="E641" s="208">
        <v>250</v>
      </c>
      <c r="F641" s="208"/>
      <c r="G641" s="208">
        <f t="shared" si="31"/>
        <v>0</v>
      </c>
    </row>
    <row r="642" spans="1:7" ht="25.5">
      <c r="A642" s="209">
        <v>55</v>
      </c>
      <c r="B642" s="82" t="s">
        <v>698</v>
      </c>
      <c r="C642" s="210" t="s">
        <v>548</v>
      </c>
      <c r="D642" s="209" t="s">
        <v>428</v>
      </c>
      <c r="E642" s="211">
        <v>356</v>
      </c>
      <c r="F642" s="211"/>
      <c r="G642" s="211">
        <f t="shared" si="31"/>
        <v>0</v>
      </c>
    </row>
    <row r="643" spans="1:7" ht="25.5">
      <c r="A643" s="209">
        <v>56</v>
      </c>
      <c r="B643" s="82" t="s">
        <v>698</v>
      </c>
      <c r="C643" s="210" t="s">
        <v>548</v>
      </c>
      <c r="D643" s="209" t="s">
        <v>428</v>
      </c>
      <c r="E643" s="211">
        <v>315</v>
      </c>
      <c r="F643" s="211"/>
      <c r="G643" s="211">
        <f t="shared" ref="G643:G706" si="32">ROUND(E643*F643,2)</f>
        <v>0</v>
      </c>
    </row>
    <row r="644" spans="1:7" ht="39" thickBot="1">
      <c r="A644" s="212">
        <v>57</v>
      </c>
      <c r="B644" s="82" t="s">
        <v>698</v>
      </c>
      <c r="C644" s="213" t="s">
        <v>549</v>
      </c>
      <c r="D644" s="212" t="s">
        <v>428</v>
      </c>
      <c r="E644" s="214">
        <v>18</v>
      </c>
      <c r="F644" s="214"/>
      <c r="G644" s="214">
        <f t="shared" si="32"/>
        <v>0</v>
      </c>
    </row>
    <row r="645" spans="1:7" ht="13.5" thickBot="1">
      <c r="A645" s="202" t="s">
        <v>550</v>
      </c>
      <c r="B645" s="203"/>
      <c r="C645" s="204" t="s">
        <v>551</v>
      </c>
      <c r="D645" s="205"/>
      <c r="E645" s="206"/>
      <c r="F645" s="5"/>
      <c r="G645" s="218">
        <f>SUM(G646:G649)</f>
        <v>0</v>
      </c>
    </row>
    <row r="646" spans="1:7">
      <c r="A646" s="207">
        <v>58</v>
      </c>
      <c r="B646" s="82" t="s">
        <v>698</v>
      </c>
      <c r="C646" s="93" t="s">
        <v>552</v>
      </c>
      <c r="D646" s="207" t="s">
        <v>383</v>
      </c>
      <c r="E646" s="208">
        <v>1</v>
      </c>
      <c r="F646" s="208"/>
      <c r="G646" s="208">
        <f t="shared" si="32"/>
        <v>0</v>
      </c>
    </row>
    <row r="647" spans="1:7">
      <c r="A647" s="209">
        <v>59</v>
      </c>
      <c r="B647" s="82" t="s">
        <v>698</v>
      </c>
      <c r="C647" s="210" t="s">
        <v>553</v>
      </c>
      <c r="D647" s="209" t="s">
        <v>428</v>
      </c>
      <c r="E647" s="211">
        <v>1</v>
      </c>
      <c r="F647" s="211"/>
      <c r="G647" s="211">
        <f t="shared" si="32"/>
        <v>0</v>
      </c>
    </row>
    <row r="648" spans="1:7">
      <c r="A648" s="209">
        <v>60</v>
      </c>
      <c r="B648" s="82" t="s">
        <v>698</v>
      </c>
      <c r="C648" s="210" t="s">
        <v>554</v>
      </c>
      <c r="D648" s="209" t="s">
        <v>383</v>
      </c>
      <c r="E648" s="211">
        <v>6</v>
      </c>
      <c r="F648" s="211"/>
      <c r="G648" s="211">
        <f t="shared" si="32"/>
        <v>0</v>
      </c>
    </row>
    <row r="649" spans="1:7" ht="13.5" thickBot="1">
      <c r="A649" s="212">
        <v>61</v>
      </c>
      <c r="B649" s="82" t="s">
        <v>698</v>
      </c>
      <c r="C649" s="213" t="s">
        <v>684</v>
      </c>
      <c r="D649" s="212" t="s">
        <v>428</v>
      </c>
      <c r="E649" s="214">
        <v>8</v>
      </c>
      <c r="F649" s="214"/>
      <c r="G649" s="214">
        <f t="shared" si="32"/>
        <v>0</v>
      </c>
    </row>
    <row r="650" spans="1:7" ht="13.5" thickBot="1">
      <c r="A650" s="222"/>
      <c r="B650" s="223"/>
      <c r="C650" s="169" t="s">
        <v>555</v>
      </c>
      <c r="D650" s="224"/>
      <c r="E650" s="123"/>
      <c r="F650" s="68"/>
      <c r="G650" s="218">
        <f>G651+G668</f>
        <v>0</v>
      </c>
    </row>
    <row r="651" spans="1:7" ht="13.5" thickBot="1">
      <c r="A651" s="222" t="s">
        <v>7</v>
      </c>
      <c r="B651" s="223"/>
      <c r="C651" s="169" t="s">
        <v>86</v>
      </c>
      <c r="D651" s="224"/>
      <c r="E651" s="123"/>
      <c r="F651" s="68"/>
      <c r="G651" s="218">
        <f>SUM(G652:G667)</f>
        <v>0</v>
      </c>
    </row>
    <row r="652" spans="1:7">
      <c r="A652" s="124">
        <v>1</v>
      </c>
      <c r="B652" s="82" t="s">
        <v>699</v>
      </c>
      <c r="C652" s="225" t="s">
        <v>18</v>
      </c>
      <c r="D652" s="124" t="s">
        <v>3</v>
      </c>
      <c r="E652" s="226">
        <v>0.35</v>
      </c>
      <c r="F652" s="226"/>
      <c r="G652" s="208">
        <f t="shared" si="32"/>
        <v>0</v>
      </c>
    </row>
    <row r="653" spans="1:7" ht="38.25">
      <c r="A653" s="128">
        <v>2</v>
      </c>
      <c r="B653" s="82" t="s">
        <v>699</v>
      </c>
      <c r="C653" s="227" t="s">
        <v>556</v>
      </c>
      <c r="D653" s="128" t="s">
        <v>13</v>
      </c>
      <c r="E653" s="228">
        <v>518.4</v>
      </c>
      <c r="F653" s="228"/>
      <c r="G653" s="211">
        <f t="shared" si="32"/>
        <v>0</v>
      </c>
    </row>
    <row r="654" spans="1:7" ht="38.25">
      <c r="A654" s="128">
        <v>3</v>
      </c>
      <c r="B654" s="82" t="s">
        <v>699</v>
      </c>
      <c r="C654" s="227" t="s">
        <v>556</v>
      </c>
      <c r="D654" s="128" t="s">
        <v>13</v>
      </c>
      <c r="E654" s="228">
        <v>78</v>
      </c>
      <c r="F654" s="228"/>
      <c r="G654" s="211">
        <f t="shared" si="32"/>
        <v>0</v>
      </c>
    </row>
    <row r="655" spans="1:7" ht="25.5">
      <c r="A655" s="128">
        <v>4</v>
      </c>
      <c r="B655" s="82" t="s">
        <v>699</v>
      </c>
      <c r="C655" s="227" t="s">
        <v>557</v>
      </c>
      <c r="D655" s="128" t="s">
        <v>13</v>
      </c>
      <c r="E655" s="228">
        <v>30</v>
      </c>
      <c r="F655" s="228"/>
      <c r="G655" s="211">
        <f t="shared" si="32"/>
        <v>0</v>
      </c>
    </row>
    <row r="656" spans="1:7" ht="38.25">
      <c r="A656" s="128">
        <v>5</v>
      </c>
      <c r="B656" s="82" t="s">
        <v>699</v>
      </c>
      <c r="C656" s="227" t="s">
        <v>558</v>
      </c>
      <c r="D656" s="128" t="s">
        <v>13</v>
      </c>
      <c r="E656" s="228">
        <v>626.4</v>
      </c>
      <c r="F656" s="228"/>
      <c r="G656" s="211">
        <f t="shared" si="32"/>
        <v>0</v>
      </c>
    </row>
    <row r="657" spans="1:7">
      <c r="A657" s="128">
        <v>6</v>
      </c>
      <c r="B657" s="82" t="s">
        <v>699</v>
      </c>
      <c r="C657" s="227" t="s">
        <v>559</v>
      </c>
      <c r="D657" s="128" t="s">
        <v>13</v>
      </c>
      <c r="E657" s="228">
        <v>626.4</v>
      </c>
      <c r="F657" s="228"/>
      <c r="G657" s="211">
        <f t="shared" si="32"/>
        <v>0</v>
      </c>
    </row>
    <row r="658" spans="1:7">
      <c r="A658" s="128">
        <v>7</v>
      </c>
      <c r="B658" s="82" t="s">
        <v>699</v>
      </c>
      <c r="C658" s="227" t="s">
        <v>560</v>
      </c>
      <c r="D658" s="128" t="s">
        <v>13</v>
      </c>
      <c r="E658" s="228">
        <v>103.68</v>
      </c>
      <c r="F658" s="228"/>
      <c r="G658" s="211">
        <f t="shared" si="32"/>
        <v>0</v>
      </c>
    </row>
    <row r="659" spans="1:7">
      <c r="A659" s="128">
        <v>8</v>
      </c>
      <c r="B659" s="82" t="s">
        <v>699</v>
      </c>
      <c r="C659" s="227" t="s">
        <v>561</v>
      </c>
      <c r="D659" s="128" t="s">
        <v>13</v>
      </c>
      <c r="E659" s="228">
        <v>155.52000000000001</v>
      </c>
      <c r="F659" s="228"/>
      <c r="G659" s="211">
        <f t="shared" si="32"/>
        <v>0</v>
      </c>
    </row>
    <row r="660" spans="1:7" ht="25.5">
      <c r="A660" s="128">
        <v>9</v>
      </c>
      <c r="B660" s="82" t="s">
        <v>699</v>
      </c>
      <c r="C660" s="227" t="s">
        <v>562</v>
      </c>
      <c r="D660" s="128" t="s">
        <v>12</v>
      </c>
      <c r="E660" s="228">
        <v>365</v>
      </c>
      <c r="F660" s="228"/>
      <c r="G660" s="211">
        <f t="shared" si="32"/>
        <v>0</v>
      </c>
    </row>
    <row r="661" spans="1:7">
      <c r="A661" s="128">
        <v>10</v>
      </c>
      <c r="B661" s="82" t="s">
        <v>699</v>
      </c>
      <c r="C661" s="227" t="s">
        <v>563</v>
      </c>
      <c r="D661" s="128" t="s">
        <v>13</v>
      </c>
      <c r="E661" s="228">
        <v>367.2</v>
      </c>
      <c r="F661" s="228"/>
      <c r="G661" s="211">
        <f t="shared" si="32"/>
        <v>0</v>
      </c>
    </row>
    <row r="662" spans="1:7" ht="25.5">
      <c r="A662" s="128">
        <v>11</v>
      </c>
      <c r="B662" s="82" t="s">
        <v>699</v>
      </c>
      <c r="C662" s="227" t="s">
        <v>564</v>
      </c>
      <c r="D662" s="128" t="s">
        <v>13</v>
      </c>
      <c r="E662" s="228">
        <v>367.2</v>
      </c>
      <c r="F662" s="228"/>
      <c r="G662" s="211">
        <f t="shared" si="32"/>
        <v>0</v>
      </c>
    </row>
    <row r="663" spans="1:7" ht="25.5">
      <c r="A663" s="128">
        <v>12</v>
      </c>
      <c r="B663" s="82" t="s">
        <v>699</v>
      </c>
      <c r="C663" s="227" t="s">
        <v>565</v>
      </c>
      <c r="D663" s="128" t="s">
        <v>13</v>
      </c>
      <c r="E663" s="228">
        <v>367.2</v>
      </c>
      <c r="F663" s="228"/>
      <c r="G663" s="211">
        <f t="shared" si="32"/>
        <v>0</v>
      </c>
    </row>
    <row r="664" spans="1:7" ht="25.5">
      <c r="A664" s="128">
        <v>13</v>
      </c>
      <c r="B664" s="82" t="s">
        <v>699</v>
      </c>
      <c r="C664" s="227" t="s">
        <v>566</v>
      </c>
      <c r="D664" s="128" t="s">
        <v>383</v>
      </c>
      <c r="E664" s="228">
        <v>6</v>
      </c>
      <c r="F664" s="228"/>
      <c r="G664" s="211">
        <f t="shared" si="32"/>
        <v>0</v>
      </c>
    </row>
    <row r="665" spans="1:7" ht="25.5">
      <c r="A665" s="128">
        <v>14</v>
      </c>
      <c r="B665" s="82" t="s">
        <v>699</v>
      </c>
      <c r="C665" s="227" t="s">
        <v>567</v>
      </c>
      <c r="D665" s="128" t="s">
        <v>383</v>
      </c>
      <c r="E665" s="228">
        <v>6</v>
      </c>
      <c r="F665" s="228"/>
      <c r="G665" s="211">
        <f t="shared" si="32"/>
        <v>0</v>
      </c>
    </row>
    <row r="666" spans="1:7">
      <c r="A666" s="128">
        <v>15</v>
      </c>
      <c r="B666" s="82" t="s">
        <v>699</v>
      </c>
      <c r="C666" s="227" t="s">
        <v>568</v>
      </c>
      <c r="D666" s="128" t="s">
        <v>383</v>
      </c>
      <c r="E666" s="228">
        <v>6</v>
      </c>
      <c r="F666" s="228"/>
      <c r="G666" s="211">
        <f t="shared" si="32"/>
        <v>0</v>
      </c>
    </row>
    <row r="667" spans="1:7" ht="13.5" thickBot="1">
      <c r="A667" s="131">
        <v>16</v>
      </c>
      <c r="B667" s="82" t="s">
        <v>699</v>
      </c>
      <c r="C667" s="229" t="s">
        <v>569</v>
      </c>
      <c r="D667" s="131" t="s">
        <v>383</v>
      </c>
      <c r="E667" s="230">
        <v>6</v>
      </c>
      <c r="F667" s="230"/>
      <c r="G667" s="214">
        <f t="shared" si="32"/>
        <v>0</v>
      </c>
    </row>
    <row r="668" spans="1:7" ht="13.5" thickBot="1">
      <c r="A668" s="222" t="s">
        <v>8</v>
      </c>
      <c r="B668" s="231"/>
      <c r="C668" s="169" t="s">
        <v>277</v>
      </c>
      <c r="D668" s="232"/>
      <c r="E668" s="136"/>
      <c r="F668" s="5"/>
      <c r="G668" s="218">
        <f>SUM(G669:G682)</f>
        <v>0</v>
      </c>
    </row>
    <row r="669" spans="1:7">
      <c r="A669" s="124">
        <v>17</v>
      </c>
      <c r="B669" s="82" t="s">
        <v>699</v>
      </c>
      <c r="C669" s="225" t="s">
        <v>570</v>
      </c>
      <c r="D669" s="124" t="s">
        <v>12</v>
      </c>
      <c r="E669" s="226">
        <v>228.1</v>
      </c>
      <c r="F669" s="226"/>
      <c r="G669" s="208">
        <f t="shared" si="32"/>
        <v>0</v>
      </c>
    </row>
    <row r="670" spans="1:7">
      <c r="A670" s="128">
        <v>18</v>
      </c>
      <c r="B670" s="82" t="s">
        <v>699</v>
      </c>
      <c r="C670" s="227" t="s">
        <v>571</v>
      </c>
      <c r="D670" s="128" t="s">
        <v>12</v>
      </c>
      <c r="E670" s="228">
        <v>117.5</v>
      </c>
      <c r="F670" s="228"/>
      <c r="G670" s="211">
        <f t="shared" si="32"/>
        <v>0</v>
      </c>
    </row>
    <row r="671" spans="1:7" ht="25.5">
      <c r="A671" s="128">
        <v>19</v>
      </c>
      <c r="B671" s="82" t="s">
        <v>699</v>
      </c>
      <c r="C671" s="227" t="s">
        <v>572</v>
      </c>
      <c r="D671" s="128" t="s">
        <v>573</v>
      </c>
      <c r="E671" s="228">
        <v>5</v>
      </c>
      <c r="F671" s="228"/>
      <c r="G671" s="211">
        <f t="shared" si="32"/>
        <v>0</v>
      </c>
    </row>
    <row r="672" spans="1:7" ht="25.5">
      <c r="A672" s="128">
        <v>20</v>
      </c>
      <c r="B672" s="82" t="s">
        <v>699</v>
      </c>
      <c r="C672" s="227" t="s">
        <v>574</v>
      </c>
      <c r="D672" s="128" t="s">
        <v>448</v>
      </c>
      <c r="E672" s="228">
        <v>13</v>
      </c>
      <c r="F672" s="228"/>
      <c r="G672" s="211">
        <f t="shared" si="32"/>
        <v>0</v>
      </c>
    </row>
    <row r="673" spans="1:7" ht="25.5">
      <c r="A673" s="128">
        <v>21</v>
      </c>
      <c r="B673" s="82" t="s">
        <v>699</v>
      </c>
      <c r="C673" s="227" t="s">
        <v>575</v>
      </c>
      <c r="D673" s="128" t="s">
        <v>576</v>
      </c>
      <c r="E673" s="228">
        <v>-39</v>
      </c>
      <c r="F673" s="228"/>
      <c r="G673" s="211">
        <f t="shared" si="32"/>
        <v>0</v>
      </c>
    </row>
    <row r="674" spans="1:7">
      <c r="A674" s="128">
        <v>22</v>
      </c>
      <c r="B674" s="82" t="s">
        <v>699</v>
      </c>
      <c r="C674" s="227" t="s">
        <v>577</v>
      </c>
      <c r="D674" s="128" t="s">
        <v>26</v>
      </c>
      <c r="E674" s="228">
        <v>10</v>
      </c>
      <c r="F674" s="228"/>
      <c r="G674" s="211">
        <f t="shared" si="32"/>
        <v>0</v>
      </c>
    </row>
    <row r="675" spans="1:7">
      <c r="A675" s="128">
        <v>23</v>
      </c>
      <c r="B675" s="82" t="s">
        <v>699</v>
      </c>
      <c r="C675" s="227" t="s">
        <v>578</v>
      </c>
      <c r="D675" s="128" t="s">
        <v>26</v>
      </c>
      <c r="E675" s="228">
        <v>1</v>
      </c>
      <c r="F675" s="228"/>
      <c r="G675" s="211">
        <f t="shared" si="32"/>
        <v>0</v>
      </c>
    </row>
    <row r="676" spans="1:7">
      <c r="A676" s="128">
        <v>24</v>
      </c>
      <c r="B676" s="82" t="s">
        <v>699</v>
      </c>
      <c r="C676" s="227" t="s">
        <v>579</v>
      </c>
      <c r="D676" s="128" t="s">
        <v>26</v>
      </c>
      <c r="E676" s="228">
        <v>1</v>
      </c>
      <c r="F676" s="228"/>
      <c r="G676" s="211">
        <f t="shared" si="32"/>
        <v>0</v>
      </c>
    </row>
    <row r="677" spans="1:7">
      <c r="A677" s="128">
        <v>25</v>
      </c>
      <c r="B677" s="82" t="s">
        <v>699</v>
      </c>
      <c r="C677" s="227" t="s">
        <v>580</v>
      </c>
      <c r="D677" s="128" t="s">
        <v>15</v>
      </c>
      <c r="E677" s="228">
        <v>159.37</v>
      </c>
      <c r="F677" s="228"/>
      <c r="G677" s="211">
        <f t="shared" si="32"/>
        <v>0</v>
      </c>
    </row>
    <row r="678" spans="1:7">
      <c r="A678" s="128">
        <v>26</v>
      </c>
      <c r="B678" s="82" t="s">
        <v>699</v>
      </c>
      <c r="C678" s="227" t="s">
        <v>581</v>
      </c>
      <c r="D678" s="128" t="s">
        <v>13</v>
      </c>
      <c r="E678" s="228">
        <v>10.039999999999999</v>
      </c>
      <c r="F678" s="228"/>
      <c r="G678" s="211">
        <f t="shared" si="32"/>
        <v>0</v>
      </c>
    </row>
    <row r="679" spans="1:7">
      <c r="A679" s="128">
        <v>27</v>
      </c>
      <c r="B679" s="82" t="s">
        <v>699</v>
      </c>
      <c r="C679" s="227" t="s">
        <v>582</v>
      </c>
      <c r="D679" s="128" t="s">
        <v>383</v>
      </c>
      <c r="E679" s="228">
        <v>1</v>
      </c>
      <c r="F679" s="228"/>
      <c r="G679" s="211">
        <f t="shared" si="32"/>
        <v>0</v>
      </c>
    </row>
    <row r="680" spans="1:7">
      <c r="A680" s="128">
        <v>28</v>
      </c>
      <c r="B680" s="82" t="s">
        <v>699</v>
      </c>
      <c r="C680" s="227" t="s">
        <v>583</v>
      </c>
      <c r="D680" s="128" t="s">
        <v>383</v>
      </c>
      <c r="E680" s="228">
        <v>1</v>
      </c>
      <c r="F680" s="228"/>
      <c r="G680" s="211">
        <f t="shared" si="32"/>
        <v>0</v>
      </c>
    </row>
    <row r="681" spans="1:7">
      <c r="A681" s="128">
        <v>29</v>
      </c>
      <c r="B681" s="82" t="s">
        <v>699</v>
      </c>
      <c r="C681" s="227" t="s">
        <v>584</v>
      </c>
      <c r="D681" s="128" t="s">
        <v>383</v>
      </c>
      <c r="E681" s="228">
        <v>1</v>
      </c>
      <c r="F681" s="228"/>
      <c r="G681" s="211">
        <f t="shared" si="32"/>
        <v>0</v>
      </c>
    </row>
    <row r="682" spans="1:7" ht="13.5" thickBot="1">
      <c r="A682" s="128">
        <v>30</v>
      </c>
      <c r="B682" s="82" t="s">
        <v>699</v>
      </c>
      <c r="C682" s="227" t="s">
        <v>585</v>
      </c>
      <c r="D682" s="128" t="s">
        <v>428</v>
      </c>
      <c r="E682" s="228">
        <v>20</v>
      </c>
      <c r="F682" s="228"/>
      <c r="G682" s="211">
        <f t="shared" si="32"/>
        <v>0</v>
      </c>
    </row>
    <row r="683" spans="1:7" ht="13.5" thickBot="1">
      <c r="A683" s="222"/>
      <c r="B683" s="223"/>
      <c r="C683" s="169" t="s">
        <v>586</v>
      </c>
      <c r="D683" s="224"/>
      <c r="E683" s="123"/>
      <c r="F683" s="68"/>
      <c r="G683" s="218">
        <f>G684+G690+G694+G697+G701+G707</f>
        <v>0</v>
      </c>
    </row>
    <row r="684" spans="1:7" ht="13.5" thickBot="1">
      <c r="A684" s="233" t="s">
        <v>7</v>
      </c>
      <c r="B684" s="234"/>
      <c r="C684" s="235" t="s">
        <v>86</v>
      </c>
      <c r="D684" s="236"/>
      <c r="E684" s="237"/>
      <c r="F684" s="238"/>
      <c r="G684" s="239">
        <f>SUM(G685:G689)</f>
        <v>0</v>
      </c>
    </row>
    <row r="685" spans="1:7">
      <c r="A685" s="124">
        <v>1</v>
      </c>
      <c r="B685" s="82" t="s">
        <v>700</v>
      </c>
      <c r="C685" s="225" t="s">
        <v>587</v>
      </c>
      <c r="D685" s="124" t="s">
        <v>13</v>
      </c>
      <c r="E685" s="226">
        <v>122.56</v>
      </c>
      <c r="F685" s="226"/>
      <c r="G685" s="208">
        <f t="shared" si="32"/>
        <v>0</v>
      </c>
    </row>
    <row r="686" spans="1:7">
      <c r="A686" s="128">
        <v>2</v>
      </c>
      <c r="B686" s="82" t="s">
        <v>700</v>
      </c>
      <c r="C686" s="227" t="s">
        <v>588</v>
      </c>
      <c r="D686" s="128" t="s">
        <v>12</v>
      </c>
      <c r="E686" s="228">
        <v>766</v>
      </c>
      <c r="F686" s="228"/>
      <c r="G686" s="211">
        <f t="shared" si="32"/>
        <v>0</v>
      </c>
    </row>
    <row r="687" spans="1:7">
      <c r="A687" s="128">
        <v>3</v>
      </c>
      <c r="B687" s="82" t="s">
        <v>700</v>
      </c>
      <c r="C687" s="227" t="s">
        <v>589</v>
      </c>
      <c r="D687" s="128" t="s">
        <v>13</v>
      </c>
      <c r="E687" s="228">
        <v>91.92</v>
      </c>
      <c r="F687" s="228"/>
      <c r="G687" s="211">
        <f t="shared" si="32"/>
        <v>0</v>
      </c>
    </row>
    <row r="688" spans="1:7">
      <c r="A688" s="128">
        <v>4</v>
      </c>
      <c r="B688" s="82" t="s">
        <v>700</v>
      </c>
      <c r="C688" s="227" t="s">
        <v>590</v>
      </c>
      <c r="D688" s="128" t="s">
        <v>13</v>
      </c>
      <c r="E688" s="228">
        <v>91.92</v>
      </c>
      <c r="F688" s="228"/>
      <c r="G688" s="211">
        <f t="shared" si="32"/>
        <v>0</v>
      </c>
    </row>
    <row r="689" spans="1:7" ht="26.25" thickBot="1">
      <c r="A689" s="131">
        <v>5</v>
      </c>
      <c r="B689" s="82" t="s">
        <v>700</v>
      </c>
      <c r="C689" s="229" t="s">
        <v>591</v>
      </c>
      <c r="D689" s="131" t="s">
        <v>13</v>
      </c>
      <c r="E689" s="230">
        <v>30.64</v>
      </c>
      <c r="F689" s="230"/>
      <c r="G689" s="214">
        <f t="shared" si="32"/>
        <v>0</v>
      </c>
    </row>
    <row r="690" spans="1:7" ht="13.5" thickBot="1">
      <c r="A690" s="222" t="s">
        <v>14</v>
      </c>
      <c r="B690" s="223"/>
      <c r="C690" s="169" t="s">
        <v>592</v>
      </c>
      <c r="D690" s="224"/>
      <c r="E690" s="123"/>
      <c r="F690" s="68"/>
      <c r="G690" s="218">
        <f>SUM(G691:G693)</f>
        <v>0</v>
      </c>
    </row>
    <row r="691" spans="1:7" ht="38.25">
      <c r="A691" s="124">
        <v>6</v>
      </c>
      <c r="B691" s="82" t="s">
        <v>700</v>
      </c>
      <c r="C691" s="225" t="s">
        <v>593</v>
      </c>
      <c r="D691" s="124" t="s">
        <v>12</v>
      </c>
      <c r="E691" s="226">
        <v>398</v>
      </c>
      <c r="F691" s="226"/>
      <c r="G691" s="208">
        <f t="shared" si="32"/>
        <v>0</v>
      </c>
    </row>
    <row r="692" spans="1:7" ht="25.5">
      <c r="A692" s="128">
        <v>7</v>
      </c>
      <c r="B692" s="82" t="s">
        <v>700</v>
      </c>
      <c r="C692" s="227" t="s">
        <v>594</v>
      </c>
      <c r="D692" s="128" t="s">
        <v>12</v>
      </c>
      <c r="E692" s="228">
        <v>53</v>
      </c>
      <c r="F692" s="228"/>
      <c r="G692" s="211">
        <f t="shared" si="32"/>
        <v>0</v>
      </c>
    </row>
    <row r="693" spans="1:7" ht="13.5" thickBot="1">
      <c r="A693" s="131">
        <v>8</v>
      </c>
      <c r="B693" s="82" t="s">
        <v>700</v>
      </c>
      <c r="C693" s="229" t="s">
        <v>595</v>
      </c>
      <c r="D693" s="131" t="s">
        <v>12</v>
      </c>
      <c r="E693" s="230">
        <v>451</v>
      </c>
      <c r="F693" s="230"/>
      <c r="G693" s="214">
        <f t="shared" si="32"/>
        <v>0</v>
      </c>
    </row>
    <row r="694" spans="1:7" ht="13.5" thickBot="1">
      <c r="A694" s="222" t="s">
        <v>596</v>
      </c>
      <c r="B694" s="223"/>
      <c r="C694" s="169" t="s">
        <v>597</v>
      </c>
      <c r="D694" s="224"/>
      <c r="E694" s="123"/>
      <c r="F694" s="68"/>
      <c r="G694" s="218">
        <f>SUM(G695:G696)</f>
        <v>0</v>
      </c>
    </row>
    <row r="695" spans="1:7">
      <c r="A695" s="124">
        <v>9</v>
      </c>
      <c r="B695" s="82" t="s">
        <v>700</v>
      </c>
      <c r="C695" s="225" t="s">
        <v>598</v>
      </c>
      <c r="D695" s="124" t="s">
        <v>12</v>
      </c>
      <c r="E695" s="226">
        <v>343</v>
      </c>
      <c r="F695" s="226"/>
      <c r="G695" s="208">
        <f t="shared" si="32"/>
        <v>0</v>
      </c>
    </row>
    <row r="696" spans="1:7" ht="26.25" thickBot="1">
      <c r="A696" s="131">
        <v>10</v>
      </c>
      <c r="B696" s="82" t="s">
        <v>700</v>
      </c>
      <c r="C696" s="229" t="s">
        <v>599</v>
      </c>
      <c r="D696" s="131" t="s">
        <v>600</v>
      </c>
      <c r="E696" s="230">
        <v>5</v>
      </c>
      <c r="F696" s="230"/>
      <c r="G696" s="214">
        <f t="shared" si="32"/>
        <v>0</v>
      </c>
    </row>
    <row r="697" spans="1:7" ht="13.5" thickBot="1">
      <c r="A697" s="222" t="s">
        <v>9</v>
      </c>
      <c r="B697" s="223"/>
      <c r="C697" s="169" t="s">
        <v>601</v>
      </c>
      <c r="D697" s="224"/>
      <c r="E697" s="123"/>
      <c r="F697" s="68"/>
      <c r="G697" s="218">
        <f>SUM(G698:G700)</f>
        <v>0</v>
      </c>
    </row>
    <row r="698" spans="1:7">
      <c r="A698" s="124">
        <v>11</v>
      </c>
      <c r="B698" s="82" t="s">
        <v>700</v>
      </c>
      <c r="C698" s="225" t="s">
        <v>602</v>
      </c>
      <c r="D698" s="124" t="s">
        <v>603</v>
      </c>
      <c r="E698" s="226">
        <v>16</v>
      </c>
      <c r="F698" s="226"/>
      <c r="G698" s="208">
        <f t="shared" si="32"/>
        <v>0</v>
      </c>
    </row>
    <row r="699" spans="1:7" ht="25.5">
      <c r="A699" s="128">
        <v>12</v>
      </c>
      <c r="B699" s="82" t="s">
        <v>700</v>
      </c>
      <c r="C699" s="227" t="s">
        <v>604</v>
      </c>
      <c r="D699" s="128" t="s">
        <v>605</v>
      </c>
      <c r="E699" s="228">
        <v>1</v>
      </c>
      <c r="F699" s="228"/>
      <c r="G699" s="211">
        <f t="shared" si="32"/>
        <v>0</v>
      </c>
    </row>
    <row r="700" spans="1:7" ht="26.25" thickBot="1">
      <c r="A700" s="131">
        <v>13</v>
      </c>
      <c r="B700" s="82" t="s">
        <v>700</v>
      </c>
      <c r="C700" s="229" t="s">
        <v>606</v>
      </c>
      <c r="D700" s="131" t="s">
        <v>605</v>
      </c>
      <c r="E700" s="230">
        <v>15</v>
      </c>
      <c r="F700" s="230"/>
      <c r="G700" s="214">
        <f t="shared" si="32"/>
        <v>0</v>
      </c>
    </row>
    <row r="701" spans="1:7" ht="13.5" thickBot="1">
      <c r="A701" s="222" t="s">
        <v>10</v>
      </c>
      <c r="B701" s="223"/>
      <c r="C701" s="169" t="s">
        <v>607</v>
      </c>
      <c r="D701" s="224"/>
      <c r="E701" s="123"/>
      <c r="F701" s="68"/>
      <c r="G701" s="218">
        <f>SUM(G702:G706)</f>
        <v>0</v>
      </c>
    </row>
    <row r="702" spans="1:7">
      <c r="A702" s="124">
        <v>14</v>
      </c>
      <c r="B702" s="82" t="s">
        <v>700</v>
      </c>
      <c r="C702" s="225" t="s">
        <v>608</v>
      </c>
      <c r="D702" s="124" t="s">
        <v>26</v>
      </c>
      <c r="E702" s="226">
        <v>17</v>
      </c>
      <c r="F702" s="226"/>
      <c r="G702" s="208">
        <f t="shared" si="32"/>
        <v>0</v>
      </c>
    </row>
    <row r="703" spans="1:7" ht="25.5">
      <c r="A703" s="128">
        <v>15</v>
      </c>
      <c r="B703" s="82" t="s">
        <v>700</v>
      </c>
      <c r="C703" s="227" t="s">
        <v>609</v>
      </c>
      <c r="D703" s="128" t="s">
        <v>610</v>
      </c>
      <c r="E703" s="228">
        <v>17</v>
      </c>
      <c r="F703" s="228"/>
      <c r="G703" s="211">
        <f t="shared" si="32"/>
        <v>0</v>
      </c>
    </row>
    <row r="704" spans="1:7">
      <c r="A704" s="128">
        <v>16</v>
      </c>
      <c r="B704" s="82" t="s">
        <v>700</v>
      </c>
      <c r="C704" s="227" t="s">
        <v>611</v>
      </c>
      <c r="D704" s="128" t="s">
        <v>26</v>
      </c>
      <c r="E704" s="228">
        <v>17</v>
      </c>
      <c r="F704" s="228"/>
      <c r="G704" s="211">
        <f t="shared" si="32"/>
        <v>0</v>
      </c>
    </row>
    <row r="705" spans="1:7" ht="25.5">
      <c r="A705" s="128">
        <v>17</v>
      </c>
      <c r="B705" s="82" t="s">
        <v>700</v>
      </c>
      <c r="C705" s="227" t="s">
        <v>612</v>
      </c>
      <c r="D705" s="128" t="s">
        <v>428</v>
      </c>
      <c r="E705" s="228">
        <v>17</v>
      </c>
      <c r="F705" s="228"/>
      <c r="G705" s="211">
        <f t="shared" si="32"/>
        <v>0</v>
      </c>
    </row>
    <row r="706" spans="1:7" ht="26.25" thickBot="1">
      <c r="A706" s="131">
        <v>18</v>
      </c>
      <c r="B706" s="82" t="s">
        <v>700</v>
      </c>
      <c r="C706" s="229" t="s">
        <v>613</v>
      </c>
      <c r="D706" s="131" t="s">
        <v>392</v>
      </c>
      <c r="E706" s="230">
        <v>17</v>
      </c>
      <c r="F706" s="230"/>
      <c r="G706" s="214">
        <f t="shared" si="32"/>
        <v>0</v>
      </c>
    </row>
    <row r="707" spans="1:7" ht="13.5" thickBot="1">
      <c r="A707" s="222" t="s">
        <v>11</v>
      </c>
      <c r="B707" s="223"/>
      <c r="C707" s="169" t="s">
        <v>614</v>
      </c>
      <c r="D707" s="224"/>
      <c r="E707" s="123"/>
      <c r="F707" s="68"/>
      <c r="G707" s="218">
        <f>SUM(G708:G719)</f>
        <v>0</v>
      </c>
    </row>
    <row r="708" spans="1:7" ht="25.5">
      <c r="A708" s="124">
        <v>19</v>
      </c>
      <c r="B708" s="82" t="s">
        <v>700</v>
      </c>
      <c r="C708" s="225" t="s">
        <v>606</v>
      </c>
      <c r="D708" s="124" t="s">
        <v>26</v>
      </c>
      <c r="E708" s="226">
        <v>1</v>
      </c>
      <c r="F708" s="226"/>
      <c r="G708" s="208">
        <f t="shared" ref="G708:G735" si="33">ROUND(E708*F708,2)</f>
        <v>0</v>
      </c>
    </row>
    <row r="709" spans="1:7" ht="25.5">
      <c r="A709" s="128">
        <v>20</v>
      </c>
      <c r="B709" s="82" t="s">
        <v>700</v>
      </c>
      <c r="C709" s="227" t="s">
        <v>606</v>
      </c>
      <c r="D709" s="128" t="s">
        <v>26</v>
      </c>
      <c r="E709" s="228">
        <v>16</v>
      </c>
      <c r="F709" s="228"/>
      <c r="G709" s="211">
        <f t="shared" si="33"/>
        <v>0</v>
      </c>
    </row>
    <row r="710" spans="1:7" ht="25.5">
      <c r="A710" s="128">
        <v>21</v>
      </c>
      <c r="B710" s="82" t="s">
        <v>700</v>
      </c>
      <c r="C710" s="227" t="s">
        <v>615</v>
      </c>
      <c r="D710" s="128" t="s">
        <v>605</v>
      </c>
      <c r="E710" s="228">
        <v>1</v>
      </c>
      <c r="F710" s="228"/>
      <c r="G710" s="211">
        <f t="shared" si="33"/>
        <v>0</v>
      </c>
    </row>
    <row r="711" spans="1:7" ht="25.5">
      <c r="A711" s="128">
        <v>22</v>
      </c>
      <c r="B711" s="82" t="s">
        <v>700</v>
      </c>
      <c r="C711" s="227" t="s">
        <v>616</v>
      </c>
      <c r="D711" s="128" t="s">
        <v>605</v>
      </c>
      <c r="E711" s="228">
        <v>16</v>
      </c>
      <c r="F711" s="228"/>
      <c r="G711" s="211">
        <f t="shared" si="33"/>
        <v>0</v>
      </c>
    </row>
    <row r="712" spans="1:7" ht="25.5">
      <c r="A712" s="128">
        <v>23</v>
      </c>
      <c r="B712" s="82" t="s">
        <v>700</v>
      </c>
      <c r="C712" s="227" t="s">
        <v>617</v>
      </c>
      <c r="D712" s="128" t="s">
        <v>605</v>
      </c>
      <c r="E712" s="228">
        <v>1</v>
      </c>
      <c r="F712" s="228"/>
      <c r="G712" s="211">
        <f t="shared" si="33"/>
        <v>0</v>
      </c>
    </row>
    <row r="713" spans="1:7" ht="25.5">
      <c r="A713" s="128">
        <v>24</v>
      </c>
      <c r="B713" s="82" t="s">
        <v>700</v>
      </c>
      <c r="C713" s="227" t="s">
        <v>618</v>
      </c>
      <c r="D713" s="128" t="s">
        <v>605</v>
      </c>
      <c r="E713" s="228">
        <v>16</v>
      </c>
      <c r="F713" s="228"/>
      <c r="G713" s="211">
        <f t="shared" si="33"/>
        <v>0</v>
      </c>
    </row>
    <row r="714" spans="1:7" ht="25.5">
      <c r="A714" s="128">
        <v>25</v>
      </c>
      <c r="B714" s="82" t="s">
        <v>700</v>
      </c>
      <c r="C714" s="227" t="s">
        <v>619</v>
      </c>
      <c r="D714" s="128" t="s">
        <v>605</v>
      </c>
      <c r="E714" s="228">
        <v>1</v>
      </c>
      <c r="F714" s="228"/>
      <c r="G714" s="211">
        <f t="shared" si="33"/>
        <v>0</v>
      </c>
    </row>
    <row r="715" spans="1:7" ht="25.5">
      <c r="A715" s="128">
        <v>26</v>
      </c>
      <c r="B715" s="82" t="s">
        <v>700</v>
      </c>
      <c r="C715" s="227" t="s">
        <v>620</v>
      </c>
      <c r="D715" s="128" t="s">
        <v>605</v>
      </c>
      <c r="E715" s="228">
        <v>16</v>
      </c>
      <c r="F715" s="228"/>
      <c r="G715" s="211">
        <f t="shared" si="33"/>
        <v>0</v>
      </c>
    </row>
    <row r="716" spans="1:7" ht="25.5">
      <c r="A716" s="128">
        <v>27</v>
      </c>
      <c r="B716" s="82" t="s">
        <v>700</v>
      </c>
      <c r="C716" s="227" t="s">
        <v>621</v>
      </c>
      <c r="D716" s="128" t="s">
        <v>622</v>
      </c>
      <c r="E716" s="228">
        <v>1</v>
      </c>
      <c r="F716" s="228"/>
      <c r="G716" s="211">
        <f t="shared" si="33"/>
        <v>0</v>
      </c>
    </row>
    <row r="717" spans="1:7" ht="25.5">
      <c r="A717" s="128">
        <v>28</v>
      </c>
      <c r="B717" s="82" t="s">
        <v>700</v>
      </c>
      <c r="C717" s="227" t="s">
        <v>623</v>
      </c>
      <c r="D717" s="128" t="s">
        <v>622</v>
      </c>
      <c r="E717" s="228">
        <v>16</v>
      </c>
      <c r="F717" s="228"/>
      <c r="G717" s="211">
        <f t="shared" si="33"/>
        <v>0</v>
      </c>
    </row>
    <row r="718" spans="1:7" ht="25.5">
      <c r="A718" s="128">
        <v>29</v>
      </c>
      <c r="B718" s="82" t="s">
        <v>700</v>
      </c>
      <c r="C718" s="227" t="s">
        <v>624</v>
      </c>
      <c r="D718" s="128" t="s">
        <v>625</v>
      </c>
      <c r="E718" s="228">
        <v>1</v>
      </c>
      <c r="F718" s="228"/>
      <c r="G718" s="211">
        <f t="shared" si="33"/>
        <v>0</v>
      </c>
    </row>
    <row r="719" spans="1:7" ht="26.25" thickBot="1">
      <c r="A719" s="131">
        <v>30</v>
      </c>
      <c r="B719" s="82" t="s">
        <v>700</v>
      </c>
      <c r="C719" s="229" t="s">
        <v>626</v>
      </c>
      <c r="D719" s="131" t="s">
        <v>625</v>
      </c>
      <c r="E719" s="230">
        <v>16</v>
      </c>
      <c r="F719" s="230"/>
      <c r="G719" s="214">
        <f t="shared" si="33"/>
        <v>0</v>
      </c>
    </row>
    <row r="720" spans="1:7" ht="13.5" thickBot="1">
      <c r="A720" s="240"/>
      <c r="B720" s="223"/>
      <c r="C720" s="169" t="s">
        <v>627</v>
      </c>
      <c r="D720" s="224"/>
      <c r="E720" s="123"/>
      <c r="F720" s="68"/>
      <c r="G720" s="218">
        <f>G721+G728+G733</f>
        <v>0</v>
      </c>
    </row>
    <row r="721" spans="1:7" ht="13.5" thickBot="1">
      <c r="A721" s="222" t="s">
        <v>7</v>
      </c>
      <c r="B721" s="223"/>
      <c r="C721" s="169" t="s">
        <v>86</v>
      </c>
      <c r="D721" s="224"/>
      <c r="E721" s="123"/>
      <c r="F721" s="68"/>
      <c r="G721" s="218">
        <f>SUM(G722:G727)</f>
        <v>0</v>
      </c>
    </row>
    <row r="722" spans="1:7">
      <c r="A722" s="124">
        <v>1</v>
      </c>
      <c r="B722" s="82" t="s">
        <v>701</v>
      </c>
      <c r="C722" s="225" t="s">
        <v>628</v>
      </c>
      <c r="D722" s="124" t="s">
        <v>13</v>
      </c>
      <c r="E722" s="226">
        <v>13.76</v>
      </c>
      <c r="F722" s="226"/>
      <c r="G722" s="208">
        <f t="shared" si="33"/>
        <v>0</v>
      </c>
    </row>
    <row r="723" spans="1:7">
      <c r="A723" s="128">
        <v>2</v>
      </c>
      <c r="B723" s="82" t="s">
        <v>701</v>
      </c>
      <c r="C723" s="227" t="s">
        <v>588</v>
      </c>
      <c r="D723" s="128" t="s">
        <v>12</v>
      </c>
      <c r="E723" s="228">
        <v>650</v>
      </c>
      <c r="F723" s="228"/>
      <c r="G723" s="211">
        <f t="shared" si="33"/>
        <v>0</v>
      </c>
    </row>
    <row r="724" spans="1:7">
      <c r="A724" s="128">
        <v>3</v>
      </c>
      <c r="B724" s="82" t="s">
        <v>701</v>
      </c>
      <c r="C724" s="227" t="s">
        <v>629</v>
      </c>
      <c r="D724" s="128" t="s">
        <v>13</v>
      </c>
      <c r="E724" s="228">
        <v>78</v>
      </c>
      <c r="F724" s="228"/>
      <c r="G724" s="211">
        <f t="shared" si="33"/>
        <v>0</v>
      </c>
    </row>
    <row r="725" spans="1:7">
      <c r="A725" s="128">
        <v>4</v>
      </c>
      <c r="B725" s="82" t="s">
        <v>701</v>
      </c>
      <c r="C725" s="227" t="s">
        <v>630</v>
      </c>
      <c r="D725" s="128" t="s">
        <v>12</v>
      </c>
      <c r="E725" s="228">
        <v>289</v>
      </c>
      <c r="F725" s="228"/>
      <c r="G725" s="211">
        <f t="shared" si="33"/>
        <v>0</v>
      </c>
    </row>
    <row r="726" spans="1:7">
      <c r="A726" s="128">
        <v>5</v>
      </c>
      <c r="B726" s="82" t="s">
        <v>701</v>
      </c>
      <c r="C726" s="227" t="s">
        <v>590</v>
      </c>
      <c r="D726" s="128" t="s">
        <v>13</v>
      </c>
      <c r="E726" s="228">
        <v>34.4</v>
      </c>
      <c r="F726" s="228"/>
      <c r="G726" s="211">
        <f t="shared" si="33"/>
        <v>0</v>
      </c>
    </row>
    <row r="727" spans="1:7" ht="26.25" thickBot="1">
      <c r="A727" s="131">
        <v>6</v>
      </c>
      <c r="B727" s="82" t="s">
        <v>701</v>
      </c>
      <c r="C727" s="229" t="s">
        <v>591</v>
      </c>
      <c r="D727" s="131" t="s">
        <v>13</v>
      </c>
      <c r="E727" s="230">
        <v>3.44</v>
      </c>
      <c r="F727" s="230"/>
      <c r="G727" s="214">
        <f t="shared" si="33"/>
        <v>0</v>
      </c>
    </row>
    <row r="728" spans="1:7" ht="13.5" thickBot="1">
      <c r="A728" s="222" t="s">
        <v>8</v>
      </c>
      <c r="B728" s="223"/>
      <c r="C728" s="169" t="s">
        <v>592</v>
      </c>
      <c r="D728" s="224"/>
      <c r="E728" s="123"/>
      <c r="F728" s="68"/>
      <c r="G728" s="218">
        <f>SUM(G729:G732)</f>
        <v>0</v>
      </c>
    </row>
    <row r="729" spans="1:7" ht="25.5">
      <c r="A729" s="124">
        <v>7</v>
      </c>
      <c r="B729" s="82" t="s">
        <v>701</v>
      </c>
      <c r="C729" s="225" t="s">
        <v>631</v>
      </c>
      <c r="D729" s="124" t="s">
        <v>12</v>
      </c>
      <c r="E729" s="226">
        <v>37</v>
      </c>
      <c r="F729" s="226"/>
      <c r="G729" s="208">
        <f t="shared" si="33"/>
        <v>0</v>
      </c>
    </row>
    <row r="730" spans="1:7" ht="38.25">
      <c r="A730" s="128">
        <v>8</v>
      </c>
      <c r="B730" s="82" t="s">
        <v>701</v>
      </c>
      <c r="C730" s="227" t="s">
        <v>632</v>
      </c>
      <c r="D730" s="128" t="s">
        <v>428</v>
      </c>
      <c r="E730" s="228">
        <v>2</v>
      </c>
      <c r="F730" s="228"/>
      <c r="G730" s="211">
        <f t="shared" si="33"/>
        <v>0</v>
      </c>
    </row>
    <row r="731" spans="1:7">
      <c r="A731" s="128">
        <v>9</v>
      </c>
      <c r="B731" s="82" t="s">
        <v>701</v>
      </c>
      <c r="C731" s="227" t="s">
        <v>633</v>
      </c>
      <c r="D731" s="128" t="s">
        <v>12</v>
      </c>
      <c r="E731" s="228">
        <v>6</v>
      </c>
      <c r="F731" s="228"/>
      <c r="G731" s="211">
        <f t="shared" si="33"/>
        <v>0</v>
      </c>
    </row>
    <row r="732" spans="1:7" ht="13.5" thickBot="1">
      <c r="A732" s="131">
        <v>10</v>
      </c>
      <c r="B732" s="82" t="s">
        <v>701</v>
      </c>
      <c r="C732" s="229" t="s">
        <v>634</v>
      </c>
      <c r="D732" s="131" t="s">
        <v>12</v>
      </c>
      <c r="E732" s="230">
        <v>43</v>
      </c>
      <c r="F732" s="230"/>
      <c r="G732" s="214">
        <f t="shared" si="33"/>
        <v>0</v>
      </c>
    </row>
    <row r="733" spans="1:7" ht="13.5" thickBot="1">
      <c r="A733" s="222" t="s">
        <v>14</v>
      </c>
      <c r="B733" s="223"/>
      <c r="C733" s="169" t="s">
        <v>601</v>
      </c>
      <c r="D733" s="224"/>
      <c r="E733" s="123"/>
      <c r="F733" s="68"/>
      <c r="G733" s="218">
        <f>SUM(G734:G735)</f>
        <v>0</v>
      </c>
    </row>
    <row r="734" spans="1:7">
      <c r="A734" s="124">
        <v>11</v>
      </c>
      <c r="B734" s="82" t="s">
        <v>701</v>
      </c>
      <c r="C734" s="225" t="s">
        <v>602</v>
      </c>
      <c r="D734" s="124" t="s">
        <v>603</v>
      </c>
      <c r="E734" s="226">
        <v>1</v>
      </c>
      <c r="F734" s="226"/>
      <c r="G734" s="208">
        <f t="shared" si="33"/>
        <v>0</v>
      </c>
    </row>
    <row r="735" spans="1:7" ht="26.25" thickBot="1">
      <c r="A735" s="241">
        <v>12</v>
      </c>
      <c r="B735" s="268" t="s">
        <v>701</v>
      </c>
      <c r="C735" s="242" t="s">
        <v>635</v>
      </c>
      <c r="D735" s="241" t="s">
        <v>605</v>
      </c>
      <c r="E735" s="243">
        <v>1</v>
      </c>
      <c r="F735" s="243"/>
      <c r="G735" s="244">
        <f t="shared" si="33"/>
        <v>0</v>
      </c>
    </row>
    <row r="736" spans="1:7" ht="13.5" thickBot="1">
      <c r="A736" s="301" t="s">
        <v>636</v>
      </c>
      <c r="B736" s="302"/>
      <c r="C736" s="302"/>
      <c r="D736" s="302"/>
      <c r="E736" s="302"/>
      <c r="F736" s="300"/>
      <c r="G736" s="245">
        <f>G576+G650+G683+G720</f>
        <v>0</v>
      </c>
    </row>
    <row r="737" spans="1:7" ht="13.5" thickBot="1">
      <c r="A737" s="298" t="s">
        <v>21</v>
      </c>
      <c r="B737" s="299"/>
      <c r="C737" s="299"/>
      <c r="D737" s="299"/>
      <c r="E737" s="299"/>
      <c r="F737" s="300"/>
      <c r="G737" s="2">
        <f>G738-G736</f>
        <v>0</v>
      </c>
    </row>
    <row r="738" spans="1:7" ht="13.5" thickBot="1">
      <c r="A738" s="298" t="s">
        <v>637</v>
      </c>
      <c r="B738" s="299"/>
      <c r="C738" s="299"/>
      <c r="D738" s="299"/>
      <c r="E738" s="299"/>
      <c r="F738" s="300"/>
      <c r="G738" s="2">
        <f>ROUND(G736*1.23,2)</f>
        <v>0</v>
      </c>
    </row>
    <row r="742" spans="1:7" ht="15.75">
      <c r="C742" s="194" t="s">
        <v>690</v>
      </c>
    </row>
    <row r="744" spans="1:7" ht="38.25">
      <c r="A744" s="195" t="s">
        <v>1</v>
      </c>
      <c r="B744" s="196" t="s">
        <v>17</v>
      </c>
      <c r="C744" s="197" t="s">
        <v>0</v>
      </c>
      <c r="D744" s="197" t="s">
        <v>2</v>
      </c>
      <c r="E744" s="98" t="s">
        <v>4</v>
      </c>
      <c r="F744" s="64" t="s">
        <v>6</v>
      </c>
      <c r="G744" s="65" t="s">
        <v>5</v>
      </c>
    </row>
    <row r="745" spans="1:7" ht="13.5" thickBot="1">
      <c r="A745" s="27">
        <v>1</v>
      </c>
      <c r="B745" s="198">
        <v>2</v>
      </c>
      <c r="C745" s="28">
        <v>3</v>
      </c>
      <c r="D745" s="28">
        <v>4</v>
      </c>
      <c r="E745" s="28">
        <v>5</v>
      </c>
      <c r="F745" s="246">
        <v>6</v>
      </c>
      <c r="G745" s="247">
        <v>7</v>
      </c>
    </row>
    <row r="746" spans="1:7" ht="13.5" thickBot="1">
      <c r="A746" s="3"/>
      <c r="B746" s="199"/>
      <c r="C746" s="200" t="s">
        <v>20</v>
      </c>
      <c r="D746" s="200"/>
      <c r="E746" s="201"/>
      <c r="F746" s="4"/>
      <c r="G746" s="1"/>
    </row>
    <row r="747" spans="1:7" ht="13.5" thickBot="1">
      <c r="A747" s="202" t="s">
        <v>7</v>
      </c>
      <c r="B747" s="203"/>
      <c r="C747" s="204" t="s">
        <v>638</v>
      </c>
      <c r="D747" s="205"/>
      <c r="E747" s="206"/>
      <c r="F747" s="5"/>
      <c r="G747" s="6">
        <f>SUM(G748:G754)</f>
        <v>0</v>
      </c>
    </row>
    <row r="748" spans="1:7">
      <c r="A748" s="145">
        <v>1</v>
      </c>
      <c r="B748" s="82" t="s">
        <v>702</v>
      </c>
      <c r="C748" s="248" t="s">
        <v>18</v>
      </c>
      <c r="D748" s="145" t="s">
        <v>3</v>
      </c>
      <c r="E748" s="148">
        <v>0.37</v>
      </c>
      <c r="F748" s="148"/>
      <c r="G748" s="148">
        <f>ROUND(E748*F748,2)</f>
        <v>0</v>
      </c>
    </row>
    <row r="749" spans="1:7">
      <c r="A749" s="150">
        <v>2</v>
      </c>
      <c r="B749" s="82" t="s">
        <v>702</v>
      </c>
      <c r="C749" s="249" t="s">
        <v>639</v>
      </c>
      <c r="D749" s="150" t="s">
        <v>15</v>
      </c>
      <c r="E749" s="151">
        <v>220</v>
      </c>
      <c r="F749" s="151"/>
      <c r="G749" s="151">
        <f t="shared" ref="G749:G796" si="34">ROUND(E749*F749,2)</f>
        <v>0</v>
      </c>
    </row>
    <row r="750" spans="1:7" ht="25.5">
      <c r="A750" s="150">
        <v>3</v>
      </c>
      <c r="B750" s="82" t="s">
        <v>702</v>
      </c>
      <c r="C750" s="249" t="s">
        <v>640</v>
      </c>
      <c r="D750" s="150" t="s">
        <v>15</v>
      </c>
      <c r="E750" s="151">
        <v>220</v>
      </c>
      <c r="F750" s="151"/>
      <c r="G750" s="151">
        <f t="shared" si="34"/>
        <v>0</v>
      </c>
    </row>
    <row r="751" spans="1:7">
      <c r="A751" s="150">
        <v>4</v>
      </c>
      <c r="B751" s="82" t="s">
        <v>702</v>
      </c>
      <c r="C751" s="249" t="s">
        <v>641</v>
      </c>
      <c r="D751" s="150" t="s">
        <v>428</v>
      </c>
      <c r="E751" s="151">
        <v>2</v>
      </c>
      <c r="F751" s="151"/>
      <c r="G751" s="151">
        <f t="shared" si="34"/>
        <v>0</v>
      </c>
    </row>
    <row r="752" spans="1:7">
      <c r="A752" s="150">
        <v>5</v>
      </c>
      <c r="B752" s="82" t="s">
        <v>702</v>
      </c>
      <c r="C752" s="249" t="s">
        <v>84</v>
      </c>
      <c r="D752" s="150" t="s">
        <v>428</v>
      </c>
      <c r="E752" s="151">
        <v>15</v>
      </c>
      <c r="F752" s="151"/>
      <c r="G752" s="151">
        <f t="shared" si="34"/>
        <v>0</v>
      </c>
    </row>
    <row r="753" spans="1:7">
      <c r="A753" s="150">
        <v>6</v>
      </c>
      <c r="B753" s="82" t="s">
        <v>702</v>
      </c>
      <c r="C753" s="249" t="s">
        <v>642</v>
      </c>
      <c r="D753" s="150" t="s">
        <v>428</v>
      </c>
      <c r="E753" s="151">
        <v>20</v>
      </c>
      <c r="F753" s="151"/>
      <c r="G753" s="151">
        <f t="shared" si="34"/>
        <v>0</v>
      </c>
    </row>
    <row r="754" spans="1:7" ht="13.5" thickBot="1">
      <c r="A754" s="153">
        <v>7</v>
      </c>
      <c r="B754" s="82" t="s">
        <v>702</v>
      </c>
      <c r="C754" s="250" t="s">
        <v>643</v>
      </c>
      <c r="D754" s="153" t="s">
        <v>428</v>
      </c>
      <c r="E754" s="154">
        <v>1</v>
      </c>
      <c r="F754" s="154"/>
      <c r="G754" s="154">
        <f t="shared" si="34"/>
        <v>0</v>
      </c>
    </row>
    <row r="755" spans="1:7" ht="13.5" thickBot="1">
      <c r="A755" s="202" t="s">
        <v>8</v>
      </c>
      <c r="B755" s="215"/>
      <c r="C755" s="204" t="s">
        <v>644</v>
      </c>
      <c r="D755" s="216"/>
      <c r="E755" s="217"/>
      <c r="F755" s="5"/>
      <c r="G755" s="6">
        <f>SUM(G756:G775)</f>
        <v>0</v>
      </c>
    </row>
    <row r="756" spans="1:7">
      <c r="A756" s="251">
        <v>8</v>
      </c>
      <c r="B756" s="82" t="s">
        <v>702</v>
      </c>
      <c r="C756" s="252" t="s">
        <v>645</v>
      </c>
      <c r="D756" s="251" t="s">
        <v>428</v>
      </c>
      <c r="E756" s="253">
        <v>4</v>
      </c>
      <c r="F756" s="253"/>
      <c r="G756" s="148">
        <f t="shared" si="34"/>
        <v>0</v>
      </c>
    </row>
    <row r="757" spans="1:7" ht="25.5">
      <c r="A757" s="254">
        <v>9</v>
      </c>
      <c r="B757" s="82" t="s">
        <v>702</v>
      </c>
      <c r="C757" s="255" t="s">
        <v>646</v>
      </c>
      <c r="D757" s="254" t="s">
        <v>428</v>
      </c>
      <c r="E757" s="256">
        <v>4</v>
      </c>
      <c r="F757" s="256"/>
      <c r="G757" s="151">
        <f t="shared" si="34"/>
        <v>0</v>
      </c>
    </row>
    <row r="758" spans="1:7" ht="25.5">
      <c r="A758" s="254">
        <v>10</v>
      </c>
      <c r="B758" s="82" t="s">
        <v>702</v>
      </c>
      <c r="C758" s="255" t="s">
        <v>647</v>
      </c>
      <c r="D758" s="254" t="s">
        <v>15</v>
      </c>
      <c r="E758" s="256">
        <v>361</v>
      </c>
      <c r="F758" s="256"/>
      <c r="G758" s="151">
        <f t="shared" si="34"/>
        <v>0</v>
      </c>
    </row>
    <row r="759" spans="1:7" ht="25.5">
      <c r="A759" s="254">
        <v>11</v>
      </c>
      <c r="B759" s="82" t="s">
        <v>702</v>
      </c>
      <c r="C759" s="255" t="s">
        <v>648</v>
      </c>
      <c r="D759" s="254" t="s">
        <v>15</v>
      </c>
      <c r="E759" s="256">
        <v>897</v>
      </c>
      <c r="F759" s="256"/>
      <c r="G759" s="151">
        <f t="shared" si="34"/>
        <v>0</v>
      </c>
    </row>
    <row r="760" spans="1:7" ht="25.5">
      <c r="A760" s="254">
        <v>12</v>
      </c>
      <c r="B760" s="82" t="s">
        <v>702</v>
      </c>
      <c r="C760" s="255" t="s">
        <v>649</v>
      </c>
      <c r="D760" s="254" t="s">
        <v>15</v>
      </c>
      <c r="E760" s="256">
        <v>130</v>
      </c>
      <c r="F760" s="256"/>
      <c r="G760" s="151">
        <f t="shared" si="34"/>
        <v>0</v>
      </c>
    </row>
    <row r="761" spans="1:7">
      <c r="A761" s="254">
        <v>13</v>
      </c>
      <c r="B761" s="82" t="s">
        <v>702</v>
      </c>
      <c r="C761" s="255" t="s">
        <v>650</v>
      </c>
      <c r="D761" s="254" t="s">
        <v>12</v>
      </c>
      <c r="E761" s="256">
        <v>730</v>
      </c>
      <c r="F761" s="256"/>
      <c r="G761" s="151">
        <f t="shared" si="34"/>
        <v>0</v>
      </c>
    </row>
    <row r="762" spans="1:7">
      <c r="A762" s="254">
        <v>14</v>
      </c>
      <c r="B762" s="82" t="s">
        <v>702</v>
      </c>
      <c r="C762" s="255" t="s">
        <v>651</v>
      </c>
      <c r="D762" s="254" t="s">
        <v>12</v>
      </c>
      <c r="E762" s="256">
        <v>730</v>
      </c>
      <c r="F762" s="256"/>
      <c r="G762" s="151">
        <f t="shared" si="34"/>
        <v>0</v>
      </c>
    </row>
    <row r="763" spans="1:7">
      <c r="A763" s="254">
        <v>15</v>
      </c>
      <c r="B763" s="82" t="s">
        <v>702</v>
      </c>
      <c r="C763" s="255" t="s">
        <v>652</v>
      </c>
      <c r="D763" s="254" t="s">
        <v>15</v>
      </c>
      <c r="E763" s="256">
        <v>80</v>
      </c>
      <c r="F763" s="256"/>
      <c r="G763" s="151">
        <f t="shared" si="34"/>
        <v>0</v>
      </c>
    </row>
    <row r="764" spans="1:7">
      <c r="A764" s="254">
        <v>16</v>
      </c>
      <c r="B764" s="82" t="s">
        <v>702</v>
      </c>
      <c r="C764" s="255" t="s">
        <v>653</v>
      </c>
      <c r="D764" s="254" t="s">
        <v>15</v>
      </c>
      <c r="E764" s="256">
        <v>30</v>
      </c>
      <c r="F764" s="256"/>
      <c r="G764" s="151">
        <f t="shared" si="34"/>
        <v>0</v>
      </c>
    </row>
    <row r="765" spans="1:7">
      <c r="A765" s="254">
        <v>17</v>
      </c>
      <c r="B765" s="82" t="s">
        <v>702</v>
      </c>
      <c r="C765" s="255" t="s">
        <v>654</v>
      </c>
      <c r="D765" s="254" t="s">
        <v>15</v>
      </c>
      <c r="E765" s="256">
        <v>20</v>
      </c>
      <c r="F765" s="256"/>
      <c r="G765" s="151">
        <f t="shared" si="34"/>
        <v>0</v>
      </c>
    </row>
    <row r="766" spans="1:7" ht="25.5">
      <c r="A766" s="254">
        <v>18</v>
      </c>
      <c r="B766" s="82" t="s">
        <v>702</v>
      </c>
      <c r="C766" s="255" t="s">
        <v>655</v>
      </c>
      <c r="D766" s="254" t="s">
        <v>12</v>
      </c>
      <c r="E766" s="256">
        <v>730</v>
      </c>
      <c r="F766" s="256"/>
      <c r="G766" s="151">
        <f t="shared" si="34"/>
        <v>0</v>
      </c>
    </row>
    <row r="767" spans="1:7">
      <c r="A767" s="254">
        <v>19</v>
      </c>
      <c r="B767" s="82" t="s">
        <v>702</v>
      </c>
      <c r="C767" s="255" t="s">
        <v>656</v>
      </c>
      <c r="D767" s="254" t="s">
        <v>15</v>
      </c>
      <c r="E767" s="256">
        <v>73</v>
      </c>
      <c r="F767" s="256"/>
      <c r="G767" s="151">
        <f t="shared" si="34"/>
        <v>0</v>
      </c>
    </row>
    <row r="768" spans="1:7" ht="25.5">
      <c r="A768" s="254">
        <v>20</v>
      </c>
      <c r="B768" s="82" t="s">
        <v>702</v>
      </c>
      <c r="C768" s="255" t="s">
        <v>657</v>
      </c>
      <c r="D768" s="254" t="s">
        <v>13</v>
      </c>
      <c r="E768" s="256">
        <v>198.04</v>
      </c>
      <c r="F768" s="256"/>
      <c r="G768" s="151">
        <f t="shared" si="34"/>
        <v>0</v>
      </c>
    </row>
    <row r="769" spans="1:7" ht="25.5">
      <c r="A769" s="254">
        <v>21</v>
      </c>
      <c r="B769" s="82" t="s">
        <v>702</v>
      </c>
      <c r="C769" s="255" t="s">
        <v>658</v>
      </c>
      <c r="D769" s="254" t="s">
        <v>13</v>
      </c>
      <c r="E769" s="256">
        <v>198.04</v>
      </c>
      <c r="F769" s="256"/>
      <c r="G769" s="151">
        <f t="shared" si="34"/>
        <v>0</v>
      </c>
    </row>
    <row r="770" spans="1:7" ht="25.5">
      <c r="A770" s="254">
        <v>22</v>
      </c>
      <c r="B770" s="82" t="s">
        <v>702</v>
      </c>
      <c r="C770" s="255" t="s">
        <v>659</v>
      </c>
      <c r="D770" s="254" t="s">
        <v>15</v>
      </c>
      <c r="E770" s="256">
        <v>1498</v>
      </c>
      <c r="F770" s="256"/>
      <c r="G770" s="151">
        <f t="shared" si="34"/>
        <v>0</v>
      </c>
    </row>
    <row r="771" spans="1:7" ht="25.5">
      <c r="A771" s="254">
        <v>23</v>
      </c>
      <c r="B771" s="82" t="s">
        <v>702</v>
      </c>
      <c r="C771" s="255" t="s">
        <v>660</v>
      </c>
      <c r="D771" s="254" t="s">
        <v>15</v>
      </c>
      <c r="E771" s="256">
        <v>441</v>
      </c>
      <c r="F771" s="256"/>
      <c r="G771" s="151">
        <f t="shared" si="34"/>
        <v>0</v>
      </c>
    </row>
    <row r="772" spans="1:7" ht="25.5">
      <c r="A772" s="254">
        <v>24</v>
      </c>
      <c r="B772" s="82" t="s">
        <v>702</v>
      </c>
      <c r="C772" s="255" t="s">
        <v>661</v>
      </c>
      <c r="D772" s="254" t="s">
        <v>12</v>
      </c>
      <c r="E772" s="256">
        <v>730</v>
      </c>
      <c r="F772" s="256"/>
      <c r="G772" s="151">
        <f t="shared" si="34"/>
        <v>0</v>
      </c>
    </row>
    <row r="773" spans="1:7">
      <c r="A773" s="254">
        <v>25</v>
      </c>
      <c r="B773" s="82" t="s">
        <v>702</v>
      </c>
      <c r="C773" s="255" t="s">
        <v>662</v>
      </c>
      <c r="D773" s="254" t="s">
        <v>12</v>
      </c>
      <c r="E773" s="256">
        <v>730</v>
      </c>
      <c r="F773" s="256"/>
      <c r="G773" s="151">
        <f t="shared" si="34"/>
        <v>0</v>
      </c>
    </row>
    <row r="774" spans="1:7">
      <c r="A774" s="254">
        <v>26</v>
      </c>
      <c r="B774" s="82" t="s">
        <v>702</v>
      </c>
      <c r="C774" s="255" t="s">
        <v>663</v>
      </c>
      <c r="D774" s="254" t="s">
        <v>13</v>
      </c>
      <c r="E774" s="256">
        <v>543.9</v>
      </c>
      <c r="F774" s="256"/>
      <c r="G774" s="151">
        <f t="shared" si="34"/>
        <v>0</v>
      </c>
    </row>
    <row r="775" spans="1:7" ht="13.5" thickBot="1">
      <c r="A775" s="257">
        <v>27</v>
      </c>
      <c r="B775" s="82" t="s">
        <v>702</v>
      </c>
      <c r="C775" s="258" t="s">
        <v>41</v>
      </c>
      <c r="D775" s="257" t="s">
        <v>13</v>
      </c>
      <c r="E775" s="259">
        <v>449.4</v>
      </c>
      <c r="F775" s="259"/>
      <c r="G775" s="154">
        <f t="shared" si="34"/>
        <v>0</v>
      </c>
    </row>
    <row r="776" spans="1:7" ht="13.5" thickBot="1">
      <c r="A776" s="202" t="s">
        <v>14</v>
      </c>
      <c r="B776" s="215"/>
      <c r="C776" s="204" t="s">
        <v>664</v>
      </c>
      <c r="D776" s="216"/>
      <c r="E776" s="217"/>
      <c r="F776" s="5"/>
      <c r="G776" s="6">
        <f>SUM(G777:G780)</f>
        <v>0</v>
      </c>
    </row>
    <row r="777" spans="1:7" ht="25.5">
      <c r="A777" s="145">
        <v>28</v>
      </c>
      <c r="B777" s="82" t="s">
        <v>702</v>
      </c>
      <c r="C777" s="248" t="s">
        <v>665</v>
      </c>
      <c r="D777" s="145" t="s">
        <v>15</v>
      </c>
      <c r="E777" s="148">
        <v>1498</v>
      </c>
      <c r="F777" s="148"/>
      <c r="G777" s="148">
        <f t="shared" si="34"/>
        <v>0</v>
      </c>
    </row>
    <row r="778" spans="1:7" ht="25.5">
      <c r="A778" s="150">
        <v>29</v>
      </c>
      <c r="B778" s="82" t="s">
        <v>702</v>
      </c>
      <c r="C778" s="249" t="s">
        <v>666</v>
      </c>
      <c r="D778" s="150" t="s">
        <v>15</v>
      </c>
      <c r="E778" s="151">
        <v>1498</v>
      </c>
      <c r="F778" s="151"/>
      <c r="G778" s="151">
        <f t="shared" si="34"/>
        <v>0</v>
      </c>
    </row>
    <row r="779" spans="1:7" ht="25.5">
      <c r="A779" s="150">
        <v>30</v>
      </c>
      <c r="B779" s="82" t="s">
        <v>702</v>
      </c>
      <c r="C779" s="249" t="s">
        <v>37</v>
      </c>
      <c r="D779" s="150" t="s">
        <v>15</v>
      </c>
      <c r="E779" s="151">
        <v>441</v>
      </c>
      <c r="F779" s="151"/>
      <c r="G779" s="151">
        <f t="shared" si="34"/>
        <v>0</v>
      </c>
    </row>
    <row r="780" spans="1:7" ht="26.25" thickBot="1">
      <c r="A780" s="153">
        <v>31</v>
      </c>
      <c r="B780" s="82" t="s">
        <v>702</v>
      </c>
      <c r="C780" s="250" t="s">
        <v>667</v>
      </c>
      <c r="D780" s="153" t="s">
        <v>15</v>
      </c>
      <c r="E780" s="154">
        <v>73</v>
      </c>
      <c r="F780" s="154"/>
      <c r="G780" s="154">
        <f t="shared" si="34"/>
        <v>0</v>
      </c>
    </row>
    <row r="781" spans="1:7" ht="13.5" thickBot="1">
      <c r="A781" s="202" t="s">
        <v>9</v>
      </c>
      <c r="B781" s="203"/>
      <c r="C781" s="219" t="s">
        <v>19</v>
      </c>
      <c r="D781" s="133"/>
      <c r="E781" s="220"/>
      <c r="F781" s="5"/>
      <c r="G781" s="6">
        <f>SUM(G782:G784)</f>
        <v>0</v>
      </c>
    </row>
    <row r="782" spans="1:7" ht="25.5">
      <c r="A782" s="145">
        <v>32</v>
      </c>
      <c r="B782" s="82" t="s">
        <v>702</v>
      </c>
      <c r="C782" s="248" t="s">
        <v>668</v>
      </c>
      <c r="D782" s="145" t="s">
        <v>12</v>
      </c>
      <c r="E782" s="148">
        <v>550</v>
      </c>
      <c r="F782" s="148"/>
      <c r="G782" s="148">
        <f t="shared" si="34"/>
        <v>0</v>
      </c>
    </row>
    <row r="783" spans="1:7" ht="25.5">
      <c r="A783" s="150">
        <v>33</v>
      </c>
      <c r="B783" s="82" t="s">
        <v>702</v>
      </c>
      <c r="C783" s="249" t="s">
        <v>669</v>
      </c>
      <c r="D783" s="150" t="s">
        <v>12</v>
      </c>
      <c r="E783" s="151">
        <v>180</v>
      </c>
      <c r="F783" s="151"/>
      <c r="G783" s="151">
        <f t="shared" si="34"/>
        <v>0</v>
      </c>
    </row>
    <row r="784" spans="1:7" ht="26.25" thickBot="1">
      <c r="A784" s="153">
        <v>34</v>
      </c>
      <c r="B784" s="82" t="s">
        <v>702</v>
      </c>
      <c r="C784" s="250" t="s">
        <v>670</v>
      </c>
      <c r="D784" s="153" t="s">
        <v>12</v>
      </c>
      <c r="E784" s="154">
        <v>730</v>
      </c>
      <c r="F784" s="154"/>
      <c r="G784" s="154">
        <f t="shared" si="34"/>
        <v>0</v>
      </c>
    </row>
    <row r="785" spans="1:7" ht="13.5" thickBot="1">
      <c r="A785" s="202" t="s">
        <v>10</v>
      </c>
      <c r="B785" s="203"/>
      <c r="C785" s="204" t="s">
        <v>671</v>
      </c>
      <c r="D785" s="205"/>
      <c r="E785" s="221"/>
      <c r="F785" s="5"/>
      <c r="G785" s="6">
        <f>SUM(G786:G789)</f>
        <v>0</v>
      </c>
    </row>
    <row r="786" spans="1:7" ht="25.5">
      <c r="A786" s="145">
        <v>35</v>
      </c>
      <c r="B786" s="82" t="s">
        <v>702</v>
      </c>
      <c r="C786" s="248" t="s">
        <v>672</v>
      </c>
      <c r="D786" s="145" t="s">
        <v>15</v>
      </c>
      <c r="E786" s="148">
        <v>1057</v>
      </c>
      <c r="F786" s="148"/>
      <c r="G786" s="148">
        <f t="shared" si="34"/>
        <v>0</v>
      </c>
    </row>
    <row r="787" spans="1:7" ht="25.5">
      <c r="A787" s="150">
        <v>36</v>
      </c>
      <c r="B787" s="82" t="s">
        <v>702</v>
      </c>
      <c r="C787" s="249" t="s">
        <v>673</v>
      </c>
      <c r="D787" s="150" t="s">
        <v>15</v>
      </c>
      <c r="E787" s="151">
        <v>441</v>
      </c>
      <c r="F787" s="151"/>
      <c r="G787" s="151">
        <f t="shared" si="34"/>
        <v>0</v>
      </c>
    </row>
    <row r="788" spans="1:7" ht="25.5">
      <c r="A788" s="150">
        <v>37</v>
      </c>
      <c r="B788" s="82" t="s">
        <v>702</v>
      </c>
      <c r="C788" s="249" t="s">
        <v>674</v>
      </c>
      <c r="D788" s="150" t="s">
        <v>15</v>
      </c>
      <c r="E788" s="151">
        <v>73</v>
      </c>
      <c r="F788" s="151"/>
      <c r="G788" s="151">
        <f t="shared" si="34"/>
        <v>0</v>
      </c>
    </row>
    <row r="789" spans="1:7" ht="26.25" thickBot="1">
      <c r="A789" s="153">
        <v>38</v>
      </c>
      <c r="B789" s="82" t="s">
        <v>702</v>
      </c>
      <c r="C789" s="250" t="s">
        <v>675</v>
      </c>
      <c r="D789" s="153" t="s">
        <v>15</v>
      </c>
      <c r="E789" s="154">
        <v>73</v>
      </c>
      <c r="F789" s="154"/>
      <c r="G789" s="154">
        <f t="shared" si="34"/>
        <v>0</v>
      </c>
    </row>
    <row r="790" spans="1:7" ht="13.5" thickBot="1">
      <c r="A790" s="202" t="s">
        <v>11</v>
      </c>
      <c r="B790" s="203"/>
      <c r="C790" s="204" t="s">
        <v>676</v>
      </c>
      <c r="D790" s="205"/>
      <c r="E790" s="206"/>
      <c r="F790" s="5"/>
      <c r="G790" s="6">
        <f>SUM(G791:G792)</f>
        <v>0</v>
      </c>
    </row>
    <row r="791" spans="1:7">
      <c r="A791" s="145">
        <v>39</v>
      </c>
      <c r="B791" s="82" t="s">
        <v>702</v>
      </c>
      <c r="C791" s="248" t="s">
        <v>677</v>
      </c>
      <c r="D791" s="145" t="s">
        <v>428</v>
      </c>
      <c r="E791" s="148">
        <v>4</v>
      </c>
      <c r="F791" s="148"/>
      <c r="G791" s="148">
        <f t="shared" si="34"/>
        <v>0</v>
      </c>
    </row>
    <row r="792" spans="1:7" ht="13.5" thickBot="1">
      <c r="A792" s="153">
        <v>40</v>
      </c>
      <c r="B792" s="82" t="s">
        <v>702</v>
      </c>
      <c r="C792" s="250" t="s">
        <v>678</v>
      </c>
      <c r="D792" s="153" t="s">
        <v>428</v>
      </c>
      <c r="E792" s="154">
        <v>4</v>
      </c>
      <c r="F792" s="154"/>
      <c r="G792" s="154">
        <f t="shared" si="34"/>
        <v>0</v>
      </c>
    </row>
    <row r="793" spans="1:7" ht="13.5" thickBot="1">
      <c r="A793" s="202" t="s">
        <v>16</v>
      </c>
      <c r="B793" s="203"/>
      <c r="C793" s="204" t="s">
        <v>679</v>
      </c>
      <c r="D793" s="205"/>
      <c r="E793" s="206"/>
      <c r="F793" s="5"/>
      <c r="G793" s="260">
        <f>SUM(G794:G796)</f>
        <v>0</v>
      </c>
    </row>
    <row r="794" spans="1:7" ht="25.5">
      <c r="A794" s="251">
        <v>41</v>
      </c>
      <c r="B794" s="82" t="s">
        <v>702</v>
      </c>
      <c r="C794" s="252" t="s">
        <v>680</v>
      </c>
      <c r="D794" s="251" t="s">
        <v>15</v>
      </c>
      <c r="E794" s="253">
        <v>220</v>
      </c>
      <c r="F794" s="253"/>
      <c r="G794" s="148">
        <f t="shared" si="34"/>
        <v>0</v>
      </c>
    </row>
    <row r="795" spans="1:7">
      <c r="A795" s="254">
        <v>42</v>
      </c>
      <c r="B795" s="82" t="s">
        <v>702</v>
      </c>
      <c r="C795" s="255" t="s">
        <v>681</v>
      </c>
      <c r="D795" s="254" t="s">
        <v>15</v>
      </c>
      <c r="E795" s="256">
        <v>220</v>
      </c>
      <c r="F795" s="256"/>
      <c r="G795" s="151">
        <f t="shared" si="34"/>
        <v>0</v>
      </c>
    </row>
    <row r="796" spans="1:7" ht="13.5" thickBot="1">
      <c r="A796" s="254">
        <v>43</v>
      </c>
      <c r="B796" s="82" t="s">
        <v>702</v>
      </c>
      <c r="C796" s="255" t="s">
        <v>682</v>
      </c>
      <c r="D796" s="254" t="s">
        <v>15</v>
      </c>
      <c r="E796" s="256">
        <v>220</v>
      </c>
      <c r="F796" s="256"/>
      <c r="G796" s="154">
        <f t="shared" si="34"/>
        <v>0</v>
      </c>
    </row>
    <row r="797" spans="1:7" ht="13.5" thickBot="1">
      <c r="A797" s="303" t="s">
        <v>47</v>
      </c>
      <c r="B797" s="304"/>
      <c r="C797" s="304"/>
      <c r="D797" s="304"/>
      <c r="E797" s="304"/>
      <c r="F797" s="305"/>
      <c r="G797" s="2">
        <f>G747+G755+G776+G781+G785+G790+G793</f>
        <v>0</v>
      </c>
    </row>
    <row r="798" spans="1:7" ht="13.5" thickBot="1">
      <c r="A798" s="298" t="s">
        <v>21</v>
      </c>
      <c r="B798" s="299"/>
      <c r="C798" s="299"/>
      <c r="D798" s="299"/>
      <c r="E798" s="299"/>
      <c r="F798" s="300"/>
      <c r="G798" s="2">
        <f>G799-G797</f>
        <v>0</v>
      </c>
    </row>
    <row r="799" spans="1:7" ht="13.5" thickBot="1">
      <c r="A799" s="298" t="s">
        <v>22</v>
      </c>
      <c r="B799" s="299"/>
      <c r="C799" s="299"/>
      <c r="D799" s="299"/>
      <c r="E799" s="299"/>
      <c r="F799" s="300"/>
      <c r="G799" s="2">
        <f>ROUND(G797*1.23,2)</f>
        <v>0</v>
      </c>
    </row>
  </sheetData>
  <mergeCells count="11">
    <mergeCell ref="A799:F799"/>
    <mergeCell ref="A736:F736"/>
    <mergeCell ref="A737:F737"/>
    <mergeCell ref="A738:F738"/>
    <mergeCell ref="A797:F797"/>
    <mergeCell ref="A798:F798"/>
    <mergeCell ref="A567:F567"/>
    <mergeCell ref="A568:F568"/>
    <mergeCell ref="A47:F47"/>
    <mergeCell ref="A48:F48"/>
    <mergeCell ref="E1:G3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2017-06-07T06:30:45Z</cp:lastPrinted>
  <dcterms:created xsi:type="dcterms:W3CDTF">2013-09-06T18:44:14Z</dcterms:created>
  <dcterms:modified xsi:type="dcterms:W3CDTF">2017-06-07T08:22:34Z</dcterms:modified>
</cp:coreProperties>
</file>