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a16Programy UE" sheetId="1" r:id="rId1"/>
  </sheets>
  <definedNames>
    <definedName name="_xlnm.Print_Area" localSheetId="0">'tabela16Programy UE'!$A$1:$L$109</definedName>
    <definedName name="_xlnm.Print_Titles" localSheetId="0">'tabela16Programy UE'!$3:$5</definedName>
  </definedNames>
  <calcPr fullCalcOnLoad="1"/>
</workbook>
</file>

<file path=xl/sharedStrings.xml><?xml version="1.0" encoding="utf-8"?>
<sst xmlns="http://schemas.openxmlformats.org/spreadsheetml/2006/main" count="407" uniqueCount="146">
  <si>
    <t>/w zł/</t>
  </si>
  <si>
    <t>Lp.</t>
  </si>
  <si>
    <t>Dział</t>
  </si>
  <si>
    <t>Rozdz.</t>
  </si>
  <si>
    <t>Nazwa programu</t>
  </si>
  <si>
    <t>Nazwa projektu</t>
  </si>
  <si>
    <t>Jednostka realizu-
jąca</t>
  </si>
  <si>
    <t>Lata realizacji projektu</t>
  </si>
  <si>
    <t xml:space="preserve">Wartość całkowita projektu
</t>
  </si>
  <si>
    <t>Koszty kwalifiko-wane w ramach projektu</t>
  </si>
  <si>
    <t>Źródła finansowa-
nia  kosztów kwalifiko-
wanych</t>
  </si>
  <si>
    <t>Plan</t>
  </si>
  <si>
    <t>Wykonanie</t>
  </si>
  <si>
    <t>600</t>
  </si>
  <si>
    <t>60015</t>
  </si>
  <si>
    <t>Program Operacyjny Celu 3 - „Europejska Współpraca Terytorialna –Współpraca Transgraniczna” Krajów Meklemburgia Pomorze Przednie /Brandenburgia – Rzeczpospolita Polska  (województwo zachodniopomorskie) 2007 -2013</t>
  </si>
  <si>
    <t>Transgraniczna połączenie Świnoujście-Kamminke na wyspie Uznam</t>
  </si>
  <si>
    <t>Urząd Miasta (WIM/WRM)</t>
  </si>
  <si>
    <t>2008-2010</t>
  </si>
  <si>
    <t xml:space="preserve">RAZEM </t>
  </si>
  <si>
    <t>środki UE</t>
  </si>
  <si>
    <t>wkład pieniężny beneficjenta</t>
  </si>
  <si>
    <t>inne środki Beneficjenta</t>
  </si>
  <si>
    <t>630/    750</t>
  </si>
  <si>
    <t>63003  75095</t>
  </si>
  <si>
    <t>Program Współpracy Transgranicznej Południowy Bałtyk 
2007-2013</t>
  </si>
  <si>
    <t>Rozwój Czterech Zakątków jako zrównoważonego miejsca pobytu opartego na naturalnym i kulturowym dziedzictwie</t>
  </si>
  <si>
    <t xml:space="preserve">Urząd Miasta
(WO/WRM) </t>
  </si>
  <si>
    <t>2008-2011</t>
  </si>
  <si>
    <t>wkład pieniężny Beneficjenta</t>
  </si>
  <si>
    <t>750</t>
  </si>
  <si>
    <t>75095/
75023</t>
  </si>
  <si>
    <t>Program Operacyjny Kapitał Ludzki</t>
  </si>
  <si>
    <t>Szkolenia drogą do zapewnienia wysokiej jakości usług świadczonych przez JST w obszarze wysp Uznam-Wolin</t>
  </si>
  <si>
    <t>Urząd Miasta (WO)</t>
  </si>
  <si>
    <t>środki BP</t>
  </si>
  <si>
    <t>wkł. niepieniężny Beneficjenta</t>
  </si>
  <si>
    <t>754</t>
  </si>
  <si>
    <t>75412</t>
  </si>
  <si>
    <t>Regionalny Program Operacyjny Województwa Zachodniopomorskiego 
na lata 2007-2013</t>
  </si>
  <si>
    <t>Rozpoznanie, zapobieganie i likwidacja zagrożeń na wyspach Wolin i Karsibór poprzez zakup specjalistycznego sprzętu ratowniczego dla Ochotniczych Straży Pożarnych przez Gminę-Miasto Świnoujście</t>
  </si>
  <si>
    <t>Urząd Miasta
(WSO)</t>
  </si>
  <si>
    <t>2010-2011</t>
  </si>
  <si>
    <t>801</t>
  </si>
  <si>
    <t>80130</t>
  </si>
  <si>
    <t>Zespół Szkół Morskich w Świnoujściu - szkoła nowoczesna i bezpieczna</t>
  </si>
  <si>
    <t xml:space="preserve">Zespół Szkół Morskich </t>
  </si>
  <si>
    <t>2007-2010</t>
  </si>
  <si>
    <t>wkład własny Beneficjenta</t>
  </si>
  <si>
    <t>Regionalny Program Operacyjny Województwa Zachodniopomorskiego na lata 2007-2013</t>
  </si>
  <si>
    <t>Zespół Szkół Morskich w Świnoujściu - edukacja zawodowa w nowoczesnej i bezpiecznej szkole</t>
  </si>
  <si>
    <t>Zespół Szkół Morskich / Urząd Miasta (WIM)</t>
  </si>
  <si>
    <t>2009-2010</t>
  </si>
  <si>
    <t>852
853</t>
  </si>
  <si>
    <t>85204
85214
85395</t>
  </si>
  <si>
    <t>Stać mnie na więcej - przeciwdziałanie wykluczeniu społecznemu młodzieży w wieku 15-25 lat</t>
  </si>
  <si>
    <t>Miejski Ośrodek Pomocy Rodzinie</t>
  </si>
  <si>
    <t>środki JST</t>
  </si>
  <si>
    <t>853</t>
  </si>
  <si>
    <t>85395</t>
  </si>
  <si>
    <t>Doradca zawodowy i pośrednik pracy w standardach unijnych</t>
  </si>
  <si>
    <t>Powiatowy Urząd Pracy</t>
  </si>
  <si>
    <t>inne środki
Fundusz Pracy</t>
  </si>
  <si>
    <t>Równe szanse dla każdego - kluczem na lepsze jutro</t>
  </si>
  <si>
    <t xml:space="preserve">Gimnazjum Publiczne nr 1 im. Olimpijczyków Polskich </t>
  </si>
  <si>
    <t>Regionalny Program Operacyjny województwa Zachodniopomorskiego na lata 2007-2013</t>
  </si>
  <si>
    <t>Przebudowa centralnego układu komunikacyjnego śródmieścia w Świnoujściu</t>
  </si>
  <si>
    <t>Urząd Miasta (WIM)</t>
  </si>
  <si>
    <t>2009-2012</t>
  </si>
  <si>
    <t>Transgraniczne połączenie Świnoujście-Kamminke na wyspie Uznam</t>
  </si>
  <si>
    <t>60016</t>
  </si>
  <si>
    <t>Transgraniczna promenada pomiędzy Świnoujściem i Gminą Heringsdorf</t>
  </si>
  <si>
    <t>2009-2011</t>
  </si>
  <si>
    <t>630</t>
  </si>
  <si>
    <t>63095</t>
  </si>
  <si>
    <t>Zagospodarowanie Basenu Północnego na port jachtowy</t>
  </si>
  <si>
    <t>bez pomocy publ.: 
18 800 000</t>
  </si>
  <si>
    <t>z pomocą publ.:   
17 882 000</t>
  </si>
  <si>
    <t>900</t>
  </si>
  <si>
    <t>90004</t>
  </si>
  <si>
    <t xml:space="preserve">Regionalny Program Operacyjny województwa Zachodniopomorskiego na lata 2007-2013
</t>
  </si>
  <si>
    <t>Rewaloryzacja zabytkowego Parku Zdrojowego II etap</t>
  </si>
  <si>
    <t>Program Operacyjny celu 3 -  „Europejska Współpraca Terytorialna – Współpraca Transgraniczna” Krajów Meklemburgia Pomorze Przednie /Brandenburgia – Rzeczpospolita Polska  (województwo zachodniopomorskie) 2007 -2013</t>
  </si>
  <si>
    <t>Edukacyjny plac Zabaw na terenie Parku Zdrojowego w Świnoujściu w ramach projektu "Morze Bałtyckie  łączące wyspy kraje kultury i regiony przyrodnicze  wspólny polsko- niemiecki projekt w zakresie edukacji ekologicznej</t>
  </si>
  <si>
    <t>630
750</t>
  </si>
  <si>
    <t>63003
75095</t>
  </si>
  <si>
    <t>Program Współpracy Terytorialnej Południowy Bałtyk 2007-2013</t>
  </si>
  <si>
    <t>Urząd Miasta</t>
  </si>
  <si>
    <t>Razem:</t>
  </si>
  <si>
    <t>75095</t>
  </si>
  <si>
    <t>Program Operacyjny 
Kapitał Ludzki</t>
  </si>
  <si>
    <t>Szkolenie drogą do zapewnienia wysokiej jakości usług świadczonych przez JST w obszarze wysp Uznam-Wolin</t>
  </si>
  <si>
    <t>wkład niepieniężny beneficjenta</t>
  </si>
  <si>
    <t>Zespół Szkół Morskich</t>
  </si>
  <si>
    <t>środki Funduszu Pracy</t>
  </si>
  <si>
    <t>Regionalny Program Operacyjny Województwa Zachodniopomorskiego
na lata 2007-2013</t>
  </si>
  <si>
    <t>inne środki beneficjenta</t>
  </si>
  <si>
    <t xml:space="preserve">Program Operacyjny Celu 3 - "Europejska Współpraca Terytorialna - Współpraca Transgraniczna" Krajów Meklemburgia Pomorze Przednie/Brandenburgia - Rzeczpospolita Polska (województwo zachodniopomorskie) 2007-2013 </t>
  </si>
  <si>
    <t>Transgraniczna promenada pomiędzy Świnoujściem a Gminą Heringsdorf</t>
  </si>
  <si>
    <t>(wariant 1 - bez pomocy publicznej) 
18 800 000
(wariant 2 - z pomocą publiczną)
 17 882 000</t>
  </si>
  <si>
    <t>926</t>
  </si>
  <si>
    <t>92601</t>
  </si>
  <si>
    <t>Budowa Centrum Kultury i Sportu przy ul. Matejki w Świnoujściu</t>
  </si>
  <si>
    <t>x</t>
  </si>
  <si>
    <t>Edukacyjny plac Zabaw na terenie Parku Zdrojowego w Świnoujściu w ramach projektu "Morze Bałtyckie - łączące wysp, kraje kultury i regiony przyrodnicze - wspólny polsko-niemiecki projekt w zakresie edukacji ekologicznej"</t>
  </si>
  <si>
    <t>1a</t>
  </si>
  <si>
    <t>1b.</t>
  </si>
  <si>
    <t>2a.</t>
  </si>
  <si>
    <t>2b.</t>
  </si>
  <si>
    <t>3a.</t>
  </si>
  <si>
    <t>3b.</t>
  </si>
  <si>
    <t>4a</t>
  </si>
  <si>
    <t>4b.</t>
  </si>
  <si>
    <t>5a.</t>
  </si>
  <si>
    <t>5b.</t>
  </si>
  <si>
    <t>6a</t>
  </si>
  <si>
    <t>6b.</t>
  </si>
  <si>
    <t>7a</t>
  </si>
  <si>
    <t>7b.</t>
  </si>
  <si>
    <t>8a.</t>
  </si>
  <si>
    <t>8b.</t>
  </si>
  <si>
    <t>9a.</t>
  </si>
  <si>
    <t>9b.</t>
  </si>
  <si>
    <t>10a.</t>
  </si>
  <si>
    <t>10b.</t>
  </si>
  <si>
    <t>11a.</t>
  </si>
  <si>
    <t>11b.</t>
  </si>
  <si>
    <t>12a.</t>
  </si>
  <si>
    <t>12b.</t>
  </si>
  <si>
    <t>13a.</t>
  </si>
  <si>
    <t>13b.</t>
  </si>
  <si>
    <t>14a.</t>
  </si>
  <si>
    <t>14b.</t>
  </si>
  <si>
    <t>15a.</t>
  </si>
  <si>
    <t>15b.</t>
  </si>
  <si>
    <t>Zestawienie uzupełniające do tabeli nr 16 do sprawozdania z wykonania budżetu miasta Świnoujście za 2010 rok</t>
  </si>
  <si>
    <t>WYDATKI NA PROJEKTY REALIZOWANE W RAMACH POSZCZEGÓLNYCH PROGRAMÓW OPERACYJNYCH
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</t>
  </si>
  <si>
    <t>OGÓŁEM WYDATKI BIEŻĄCE NA DZIEŃ 31.12.2010 ROKU</t>
  </si>
  <si>
    <t>OGÓŁEM WYDATKI BIEŻĄCE NA DZIEŃ 01.01.2010 ROKU</t>
  </si>
  <si>
    <t>OGÓŁEM WYDATKI MAJĄTKOWE NA DZIEŃ 01.01.2010 ROKU</t>
  </si>
  <si>
    <t>OGÓŁEM WYDATKI MAJĄTKOWE NA DZIEŃ 31.12.2010 ROKU</t>
  </si>
  <si>
    <t>16b.</t>
  </si>
  <si>
    <t>OGÓŁEM WYDATKI BIEŻĄCE I MAJĄTKOWE NA DZIEŃ 01.01.2010 ROKU</t>
  </si>
  <si>
    <t>OGÓŁEM WYDATKI BIEŻĄCE I MAJĄTKOWE NA DZIEŃ 31.12.2010 ROKU</t>
  </si>
  <si>
    <t>16a.</t>
  </si>
  <si>
    <t>Zestawienie zawiera informację o planowanych wydatkach na realizację programów operacyjnych ujętych w uchwale nr LXI/498/2009 Rady Miasta Świnoujście z dnia 17 grudnia 2009 roku w sprawie uchwalenia budżetu miasta Świnoujście na rok 2010 (dane w wierszach zacienionych) oraz informację po uwzględnieniu wszelkich zmian dotyczących projektów, które nastąpiły w trakcie roku - zgodnie z art. 269 pkt 2 ustawy o finansach publicznych z dnia 16 lipca 2009 roku.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</si>
</sst>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u val="single"/>
      <sz val="8"/>
      <name val="Times New Roman"/>
      <family val="1"/>
    </font>
    <font>
      <b/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4">
    <xf numFmtId="0" fontId="0" fillId="0" borderId="0" xfId="0" applyAlignment="1">
      <alignment/>
    </xf>
    <xf numFmtId="3" fontId="22" fillId="20" borderId="10" xfId="0" applyNumberFormat="1" applyFont="1" applyFill="1" applyBorder="1" applyAlignment="1">
      <alignment vertical="center" wrapText="1"/>
    </xf>
    <xf numFmtId="3" fontId="23" fillId="20" borderId="11" xfId="0" applyNumberFormat="1" applyFont="1" applyFill="1" applyBorder="1" applyAlignment="1">
      <alignment vertical="center" wrapText="1"/>
    </xf>
    <xf numFmtId="3" fontId="22" fillId="20" borderId="12" xfId="0" applyNumberFormat="1" applyFont="1" applyFill="1" applyBorder="1" applyAlignment="1">
      <alignment vertical="center" wrapText="1"/>
    </xf>
    <xf numFmtId="0" fontId="24" fillId="0" borderId="0" xfId="53" applyFont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0" fontId="22" fillId="20" borderId="14" xfId="53" applyFont="1" applyFill="1" applyBorder="1" applyAlignment="1">
      <alignment horizontal="center" vertical="center"/>
      <protection/>
    </xf>
    <xf numFmtId="4" fontId="22" fillId="20" borderId="10" xfId="53" applyNumberFormat="1" applyFont="1" applyFill="1" applyBorder="1" applyAlignment="1">
      <alignment horizontal="center" vertical="center"/>
      <protection/>
    </xf>
    <xf numFmtId="0" fontId="22" fillId="0" borderId="15" xfId="53" applyFont="1" applyFill="1" applyBorder="1" applyAlignment="1">
      <alignment horizontal="center" vertical="center"/>
      <protection/>
    </xf>
    <xf numFmtId="4" fontId="22" fillId="0" borderId="16" xfId="53" applyNumberFormat="1" applyFont="1" applyFill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vertical="center"/>
      <protection/>
    </xf>
    <xf numFmtId="0" fontId="25" fillId="0" borderId="0" xfId="53" applyFont="1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0" fontId="24" fillId="0" borderId="17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right" vertical="center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  <xf numFmtId="4" fontId="28" fillId="20" borderId="22" xfId="53" applyNumberFormat="1" applyFont="1" applyFill="1" applyBorder="1" applyAlignment="1">
      <alignment vertical="center"/>
      <protection/>
    </xf>
    <xf numFmtId="4" fontId="24" fillId="20" borderId="23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Alignment="1">
      <alignment vertical="center"/>
      <protection/>
    </xf>
    <xf numFmtId="4" fontId="28" fillId="0" borderId="22" xfId="53" applyNumberFormat="1" applyFont="1" applyFill="1" applyBorder="1" applyAlignment="1">
      <alignment vertical="center"/>
      <protection/>
    </xf>
    <xf numFmtId="4" fontId="28" fillId="0" borderId="23" xfId="53" applyNumberFormat="1" applyFont="1" applyFill="1" applyBorder="1" applyAlignment="1">
      <alignment vertical="center"/>
      <protection/>
    </xf>
    <xf numFmtId="4" fontId="22" fillId="20" borderId="10" xfId="53" applyNumberFormat="1" applyFont="1" applyFill="1" applyBorder="1" applyAlignment="1">
      <alignment vertical="center"/>
      <protection/>
    </xf>
    <xf numFmtId="4" fontId="22" fillId="20" borderId="20" xfId="53" applyNumberFormat="1" applyFont="1" applyFill="1" applyBorder="1" applyAlignment="1">
      <alignment horizontal="center" vertical="center"/>
      <protection/>
    </xf>
    <xf numFmtId="0" fontId="23" fillId="0" borderId="0" xfId="53" applyFont="1" applyAlignment="1">
      <alignment vertical="center"/>
      <protection/>
    </xf>
    <xf numFmtId="3" fontId="22" fillId="0" borderId="22" xfId="53" applyNumberFormat="1" applyFont="1" applyFill="1" applyBorder="1" applyAlignment="1">
      <alignment vertical="center" wrapText="1"/>
      <protection/>
    </xf>
    <xf numFmtId="4" fontId="22" fillId="0" borderId="22" xfId="53" applyNumberFormat="1" applyFont="1" applyFill="1" applyBorder="1" applyAlignment="1">
      <alignment vertical="center"/>
      <protection/>
    </xf>
    <xf numFmtId="4" fontId="22" fillId="0" borderId="23" xfId="53" applyNumberFormat="1" applyFont="1" applyFill="1" applyBorder="1" applyAlignment="1">
      <alignment vertical="center"/>
      <protection/>
    </xf>
    <xf numFmtId="0" fontId="22" fillId="0" borderId="0" xfId="53" applyFont="1" applyFill="1" applyAlignment="1">
      <alignment vertical="center"/>
      <protection/>
    </xf>
    <xf numFmtId="3" fontId="23" fillId="0" borderId="22" xfId="53" applyNumberFormat="1" applyFont="1" applyFill="1" applyBorder="1" applyAlignment="1">
      <alignment vertical="center" wrapText="1"/>
      <protection/>
    </xf>
    <xf numFmtId="4" fontId="23" fillId="0" borderId="22" xfId="53" applyNumberFormat="1" applyFont="1" applyFill="1" applyBorder="1" applyAlignment="1">
      <alignment vertical="center"/>
      <protection/>
    </xf>
    <xf numFmtId="4" fontId="23" fillId="0" borderId="23" xfId="53" applyNumberFormat="1" applyFont="1" applyFill="1" applyBorder="1" applyAlignment="1">
      <alignment vertical="center"/>
      <protection/>
    </xf>
    <xf numFmtId="3" fontId="23" fillId="0" borderId="24" xfId="53" applyNumberFormat="1" applyFont="1" applyFill="1" applyBorder="1" applyAlignment="1">
      <alignment vertical="center" wrapText="1"/>
      <protection/>
    </xf>
    <xf numFmtId="4" fontId="23" fillId="0" borderId="24" xfId="53" applyNumberFormat="1" applyFont="1" applyFill="1" applyBorder="1" applyAlignment="1">
      <alignment vertical="center"/>
      <protection/>
    </xf>
    <xf numFmtId="4" fontId="23" fillId="0" borderId="25" xfId="53" applyNumberFormat="1" applyFont="1" applyFill="1" applyBorder="1" applyAlignment="1">
      <alignment vertical="center"/>
      <protection/>
    </xf>
    <xf numFmtId="4" fontId="22" fillId="20" borderId="26" xfId="53" applyNumberFormat="1" applyFont="1" applyFill="1" applyBorder="1" applyAlignment="1">
      <alignment horizontal="center" vertical="center"/>
      <protection/>
    </xf>
    <xf numFmtId="0" fontId="22" fillId="20" borderId="0" xfId="53" applyFont="1" applyFill="1" applyAlignment="1">
      <alignment vertical="center"/>
      <protection/>
    </xf>
    <xf numFmtId="4" fontId="23" fillId="20" borderId="23" xfId="53" applyNumberFormat="1" applyFont="1" applyFill="1" applyBorder="1" applyAlignment="1">
      <alignment horizontal="center" vertical="center"/>
      <protection/>
    </xf>
    <xf numFmtId="4" fontId="22" fillId="0" borderId="0" xfId="53" applyNumberFormat="1" applyFont="1" applyAlignment="1">
      <alignment vertical="center"/>
      <protection/>
    </xf>
    <xf numFmtId="4" fontId="23" fillId="20" borderId="21" xfId="53" applyNumberFormat="1" applyFont="1" applyFill="1" applyBorder="1" applyAlignment="1">
      <alignment horizontal="center" vertical="center"/>
      <protection/>
    </xf>
    <xf numFmtId="3" fontId="22" fillId="0" borderId="27" xfId="53" applyNumberFormat="1" applyFont="1" applyFill="1" applyBorder="1" applyAlignment="1">
      <alignment vertical="center" wrapText="1"/>
      <protection/>
    </xf>
    <xf numFmtId="4" fontId="22" fillId="0" borderId="27" xfId="53" applyNumberFormat="1" applyFont="1" applyFill="1" applyBorder="1" applyAlignment="1">
      <alignment vertical="center"/>
      <protection/>
    </xf>
    <xf numFmtId="4" fontId="22" fillId="0" borderId="28" xfId="53" applyNumberFormat="1" applyFont="1" applyFill="1" applyBorder="1" applyAlignment="1">
      <alignment vertical="center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4" fontId="23" fillId="0" borderId="11" xfId="53" applyNumberFormat="1" applyFont="1" applyFill="1" applyBorder="1" applyAlignment="1">
      <alignment vertical="center"/>
      <protection/>
    </xf>
    <xf numFmtId="4" fontId="23" fillId="0" borderId="21" xfId="53" applyNumberFormat="1" applyFont="1" applyFill="1" applyBorder="1" applyAlignment="1">
      <alignment vertical="center"/>
      <protection/>
    </xf>
    <xf numFmtId="4" fontId="23" fillId="0" borderId="29" xfId="53" applyNumberFormat="1" applyFont="1" applyFill="1" applyBorder="1" applyAlignment="1">
      <alignment vertical="center"/>
      <protection/>
    </xf>
    <xf numFmtId="4" fontId="23" fillId="0" borderId="30" xfId="53" applyNumberFormat="1" applyFont="1" applyFill="1" applyBorder="1" applyAlignment="1">
      <alignment vertical="center"/>
      <protection/>
    </xf>
    <xf numFmtId="4" fontId="28" fillId="20" borderId="10" xfId="53" applyNumberFormat="1" applyFont="1" applyFill="1" applyBorder="1" applyAlignment="1">
      <alignment vertical="center"/>
      <protection/>
    </xf>
    <xf numFmtId="4" fontId="24" fillId="20" borderId="20" xfId="53" applyNumberFormat="1" applyFont="1" applyFill="1" applyBorder="1" applyAlignment="1">
      <alignment horizontal="center" vertical="center"/>
      <protection/>
    </xf>
    <xf numFmtId="0" fontId="28" fillId="20" borderId="0" xfId="53" applyFont="1" applyFill="1" applyAlignment="1">
      <alignment vertical="center"/>
      <protection/>
    </xf>
    <xf numFmtId="4" fontId="28" fillId="0" borderId="24" xfId="53" applyNumberFormat="1" applyFont="1" applyFill="1" applyBorder="1" applyAlignment="1">
      <alignment vertical="center"/>
      <protection/>
    </xf>
    <xf numFmtId="4" fontId="28" fillId="0" borderId="25" xfId="53" applyNumberFormat="1" applyFont="1" applyFill="1" applyBorder="1" applyAlignment="1">
      <alignment vertical="center"/>
      <protection/>
    </xf>
    <xf numFmtId="0" fontId="28" fillId="0" borderId="31" xfId="53" applyFont="1" applyFill="1" applyBorder="1" applyAlignment="1">
      <alignment vertical="center"/>
      <protection/>
    </xf>
    <xf numFmtId="0" fontId="28" fillId="0" borderId="11" xfId="53" applyFont="1" applyFill="1" applyBorder="1" applyAlignment="1">
      <alignment vertical="center"/>
      <protection/>
    </xf>
    <xf numFmtId="4" fontId="22" fillId="20" borderId="32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vertical="center"/>
      <protection/>
    </xf>
    <xf numFmtId="4" fontId="22" fillId="0" borderId="11" xfId="53" applyNumberFormat="1" applyFont="1" applyFill="1" applyBorder="1" applyAlignment="1">
      <alignment vertical="center"/>
      <protection/>
    </xf>
    <xf numFmtId="4" fontId="22" fillId="0" borderId="21" xfId="53" applyNumberFormat="1" applyFont="1" applyFill="1" applyBorder="1" applyAlignment="1">
      <alignment vertical="center"/>
      <protection/>
    </xf>
    <xf numFmtId="3" fontId="23" fillId="0" borderId="33" xfId="53" applyNumberFormat="1" applyFont="1" applyFill="1" applyBorder="1" applyAlignment="1">
      <alignment vertical="center" wrapText="1"/>
      <protection/>
    </xf>
    <xf numFmtId="4" fontId="23" fillId="0" borderId="12" xfId="53" applyNumberFormat="1" applyFont="1" applyFill="1" applyBorder="1" applyAlignment="1">
      <alignment vertical="center"/>
      <protection/>
    </xf>
    <xf numFmtId="4" fontId="23" fillId="0" borderId="32" xfId="53" applyNumberFormat="1" applyFont="1" applyFill="1" applyBorder="1" applyAlignment="1">
      <alignment vertical="center"/>
      <protection/>
    </xf>
    <xf numFmtId="4" fontId="22" fillId="0" borderId="16" xfId="53" applyNumberFormat="1" applyFont="1" applyFill="1" applyBorder="1" applyAlignment="1">
      <alignment vertical="center"/>
      <protection/>
    </xf>
    <xf numFmtId="4" fontId="22" fillId="0" borderId="34" xfId="53" applyNumberFormat="1" applyFont="1" applyFill="1" applyBorder="1" applyAlignment="1">
      <alignment horizontal="center" vertical="center"/>
      <protection/>
    </xf>
    <xf numFmtId="0" fontId="23" fillId="0" borderId="0" xfId="53" applyFont="1" applyFill="1" applyAlignment="1">
      <alignment vertical="center"/>
      <protection/>
    </xf>
    <xf numFmtId="4" fontId="24" fillId="20" borderId="35" xfId="53" applyNumberFormat="1" applyFont="1" applyFill="1" applyBorder="1" applyAlignment="1">
      <alignment vertical="center"/>
      <protection/>
    </xf>
    <xf numFmtId="4" fontId="24" fillId="20" borderId="36" xfId="53" applyNumberFormat="1" applyFont="1" applyFill="1" applyBorder="1" applyAlignment="1">
      <alignment horizontal="center" vertical="center"/>
      <protection/>
    </xf>
    <xf numFmtId="0" fontId="22" fillId="24" borderId="0" xfId="53" applyFont="1" applyFill="1" applyAlignment="1">
      <alignment vertical="center"/>
      <protection/>
    </xf>
    <xf numFmtId="4" fontId="24" fillId="0" borderId="29" xfId="53" applyNumberFormat="1" applyFont="1" applyFill="1" applyBorder="1" applyAlignment="1">
      <alignment vertical="center"/>
      <protection/>
    </xf>
    <xf numFmtId="4" fontId="24" fillId="0" borderId="30" xfId="53" applyNumberFormat="1" applyFont="1" applyFill="1" applyBorder="1" applyAlignment="1">
      <alignment vertical="center"/>
      <protection/>
    </xf>
    <xf numFmtId="0" fontId="22" fillId="0" borderId="0" xfId="52" applyFont="1" applyBorder="1" applyAlignment="1">
      <alignment horizontal="right" vertical="center"/>
      <protection/>
    </xf>
    <xf numFmtId="4" fontId="25" fillId="0" borderId="0" xfId="53" applyNumberFormat="1" applyFont="1" applyBorder="1" applyAlignment="1">
      <alignment vertical="center"/>
      <protection/>
    </xf>
    <xf numFmtId="49" fontId="25" fillId="0" borderId="0" xfId="53" applyNumberFormat="1" applyFont="1" applyBorder="1" applyAlignment="1">
      <alignment vertical="center"/>
      <protection/>
    </xf>
    <xf numFmtId="0" fontId="25" fillId="0" borderId="0" xfId="53" applyFont="1" applyBorder="1" applyAlignment="1">
      <alignment vertical="center" wrapText="1"/>
      <protection/>
    </xf>
    <xf numFmtId="4" fontId="26" fillId="0" borderId="0" xfId="53" applyNumberFormat="1" applyFont="1" applyBorder="1" applyAlignment="1">
      <alignment vertical="center"/>
      <protection/>
    </xf>
    <xf numFmtId="4" fontId="22" fillId="20" borderId="10" xfId="0" applyNumberFormat="1" applyFont="1" applyFill="1" applyBorder="1" applyAlignment="1">
      <alignment vertical="center"/>
    </xf>
    <xf numFmtId="4" fontId="23" fillId="20" borderId="11" xfId="0" applyNumberFormat="1" applyFont="1" applyFill="1" applyBorder="1" applyAlignment="1">
      <alignment vertical="center"/>
    </xf>
    <xf numFmtId="4" fontId="22" fillId="20" borderId="12" xfId="0" applyNumberFormat="1" applyFont="1" applyFill="1" applyBorder="1" applyAlignment="1">
      <alignment vertical="center"/>
    </xf>
    <xf numFmtId="4" fontId="23" fillId="20" borderId="11" xfId="0" applyNumberFormat="1" applyFont="1" applyFill="1" applyBorder="1" applyAlignment="1">
      <alignment vertical="center" wrapText="1"/>
    </xf>
    <xf numFmtId="0" fontId="22" fillId="0" borderId="37" xfId="53" applyFont="1" applyBorder="1" applyAlignment="1">
      <alignment horizontal="left" vertical="center" wrapText="1"/>
      <protection/>
    </xf>
    <xf numFmtId="0" fontId="22" fillId="0" borderId="37" xfId="53" applyFont="1" applyBorder="1" applyAlignment="1">
      <alignment horizontal="left" vertical="center"/>
      <protection/>
    </xf>
    <xf numFmtId="3" fontId="22" fillId="20" borderId="18" xfId="0" applyNumberFormat="1" applyFont="1" applyFill="1" applyBorder="1" applyAlignment="1">
      <alignment horizontal="center" vertical="center"/>
    </xf>
    <xf numFmtId="3" fontId="22" fillId="20" borderId="27" xfId="0" applyNumberFormat="1" applyFont="1" applyFill="1" applyBorder="1" applyAlignment="1">
      <alignment horizontal="center" vertical="center"/>
    </xf>
    <xf numFmtId="3" fontId="22" fillId="20" borderId="12" xfId="0" applyNumberFormat="1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4" fillId="0" borderId="38" xfId="53" applyFont="1" applyFill="1" applyBorder="1" applyAlignment="1">
      <alignment horizontal="center" vertical="center"/>
      <protection/>
    </xf>
    <xf numFmtId="0" fontId="24" fillId="0" borderId="39" xfId="53" applyFont="1" applyFill="1" applyBorder="1" applyAlignment="1">
      <alignment horizontal="center" vertical="center"/>
      <protection/>
    </xf>
    <xf numFmtId="0" fontId="24" fillId="0" borderId="40" xfId="53" applyFont="1" applyFill="1" applyBorder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28" fillId="20" borderId="41" xfId="53" applyFont="1" applyFill="1" applyBorder="1" applyAlignment="1">
      <alignment horizontal="center" vertical="center"/>
      <protection/>
    </xf>
    <xf numFmtId="0" fontId="28" fillId="20" borderId="42" xfId="53" applyFont="1" applyFill="1" applyBorder="1" applyAlignment="1">
      <alignment horizontal="center" vertical="center"/>
      <protection/>
    </xf>
    <xf numFmtId="0" fontId="28" fillId="20" borderId="33" xfId="53" applyFont="1" applyFill="1" applyBorder="1" applyAlignment="1">
      <alignment horizontal="center" vertical="center"/>
      <protection/>
    </xf>
    <xf numFmtId="0" fontId="28" fillId="20" borderId="14" xfId="53" applyFont="1" applyFill="1" applyBorder="1" applyAlignment="1">
      <alignment horizontal="center" vertical="center"/>
      <protection/>
    </xf>
    <xf numFmtId="0" fontId="28" fillId="20" borderId="10" xfId="53" applyFont="1" applyFill="1" applyBorder="1" applyAlignment="1">
      <alignment horizontal="center" vertical="center"/>
      <protection/>
    </xf>
    <xf numFmtId="0" fontId="22" fillId="20" borderId="17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49" fontId="22" fillId="20" borderId="18" xfId="0" applyNumberFormat="1" applyFont="1" applyFill="1" applyBorder="1" applyAlignment="1">
      <alignment horizontal="center" vertical="center"/>
    </xf>
    <xf numFmtId="49" fontId="22" fillId="20" borderId="27" xfId="0" applyNumberFormat="1" applyFont="1" applyFill="1" applyBorder="1" applyAlignment="1">
      <alignment horizontal="center" vertical="center"/>
    </xf>
    <xf numFmtId="49" fontId="22" fillId="20" borderId="12" xfId="0" applyNumberFormat="1" applyFont="1" applyFill="1" applyBorder="1" applyAlignment="1">
      <alignment horizontal="center" vertical="center"/>
    </xf>
    <xf numFmtId="49" fontId="22" fillId="20" borderId="18" xfId="0" applyNumberFormat="1" applyFont="1" applyFill="1" applyBorder="1" applyAlignment="1">
      <alignment horizontal="center" vertical="center" wrapText="1"/>
    </xf>
    <xf numFmtId="3" fontId="22" fillId="0" borderId="27" xfId="53" applyNumberFormat="1" applyFont="1" applyBorder="1" applyAlignment="1">
      <alignment horizontal="center" vertical="center"/>
      <protection/>
    </xf>
    <xf numFmtId="3" fontId="22" fillId="0" borderId="29" xfId="53" applyNumberFormat="1" applyFont="1" applyBorder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29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/>
      <protection/>
    </xf>
    <xf numFmtId="0" fontId="22" fillId="0" borderId="45" xfId="53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 wrapText="1"/>
      <protection/>
    </xf>
    <xf numFmtId="49" fontId="22" fillId="0" borderId="29" xfId="53" applyNumberFormat="1" applyFont="1" applyBorder="1" applyAlignment="1">
      <alignment horizontal="center" vertical="center" wrapText="1"/>
      <protection/>
    </xf>
    <xf numFmtId="0" fontId="22" fillId="0" borderId="46" xfId="53" applyFont="1" applyFill="1" applyBorder="1" applyAlignment="1">
      <alignment horizontal="center" vertical="center"/>
      <protection/>
    </xf>
    <xf numFmtId="0" fontId="22" fillId="0" borderId="43" xfId="53" applyFont="1" applyFill="1" applyBorder="1" applyAlignment="1">
      <alignment horizontal="center" vertical="center"/>
      <protection/>
    </xf>
    <xf numFmtId="0" fontId="22" fillId="0" borderId="45" xfId="53" applyFont="1" applyFill="1" applyBorder="1" applyAlignment="1">
      <alignment horizontal="center" vertical="center"/>
      <protection/>
    </xf>
    <xf numFmtId="49" fontId="22" fillId="0" borderId="22" xfId="53" applyNumberFormat="1" applyFont="1" applyFill="1" applyBorder="1" applyAlignment="1">
      <alignment horizontal="center" vertical="center"/>
      <protection/>
    </xf>
    <xf numFmtId="49" fontId="22" fillId="0" borderId="27" xfId="53" applyNumberFormat="1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horizontal="center" vertical="center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22" fillId="0" borderId="29" xfId="53" applyFont="1" applyFill="1" applyBorder="1" applyAlignment="1">
      <alignment horizontal="center" vertical="center" wrapText="1"/>
      <protection/>
    </xf>
    <xf numFmtId="3" fontId="22" fillId="0" borderId="22" xfId="53" applyNumberFormat="1" applyFont="1" applyFill="1" applyBorder="1" applyAlignment="1">
      <alignment horizontal="center" vertical="center"/>
      <protection/>
    </xf>
    <xf numFmtId="3" fontId="22" fillId="0" borderId="27" xfId="53" applyNumberFormat="1" applyFont="1" applyFill="1" applyBorder="1" applyAlignment="1">
      <alignment horizontal="center" vertical="center"/>
      <protection/>
    </xf>
    <xf numFmtId="3" fontId="22" fillId="0" borderId="29" xfId="53" applyNumberFormat="1" applyFont="1" applyFill="1" applyBorder="1" applyAlignment="1">
      <alignment horizontal="center" vertical="center"/>
      <protection/>
    </xf>
    <xf numFmtId="3" fontId="22" fillId="0" borderId="22" xfId="53" applyNumberFormat="1" applyFont="1" applyBorder="1" applyAlignment="1">
      <alignment horizontal="center" vertical="center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2" fillId="0" borderId="46" xfId="53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0" fontId="24" fillId="20" borderId="47" xfId="53" applyFont="1" applyFill="1" applyBorder="1" applyAlignment="1">
      <alignment horizontal="center" vertical="center"/>
      <protection/>
    </xf>
    <xf numFmtId="0" fontId="24" fillId="20" borderId="48" xfId="53" applyFont="1" applyFill="1" applyBorder="1" applyAlignment="1">
      <alignment horizontal="center" vertical="center"/>
      <protection/>
    </xf>
    <xf numFmtId="0" fontId="24" fillId="20" borderId="49" xfId="53" applyFont="1" applyFill="1" applyBorder="1" applyAlignment="1">
      <alignment horizontal="center" vertical="center"/>
      <protection/>
    </xf>
    <xf numFmtId="0" fontId="28" fillId="0" borderId="41" xfId="53" applyFont="1" applyFill="1" applyBorder="1" applyAlignment="1">
      <alignment horizontal="center" vertical="center"/>
      <protection/>
    </xf>
    <xf numFmtId="0" fontId="28" fillId="0" borderId="42" xfId="53" applyFont="1" applyFill="1" applyBorder="1" applyAlignment="1">
      <alignment horizontal="center" vertical="center"/>
      <protection/>
    </xf>
    <xf numFmtId="0" fontId="28" fillId="0" borderId="33" xfId="53" applyFont="1" applyFill="1" applyBorder="1" applyAlignment="1">
      <alignment horizontal="center" vertical="center"/>
      <protection/>
    </xf>
    <xf numFmtId="0" fontId="28" fillId="0" borderId="50" xfId="53" applyFont="1" applyFill="1" applyBorder="1" applyAlignment="1">
      <alignment horizontal="center" vertical="center"/>
      <protection/>
    </xf>
    <xf numFmtId="0" fontId="28" fillId="0" borderId="24" xfId="53" applyFont="1" applyFill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49" fontId="22" fillId="0" borderId="29" xfId="53" applyNumberFormat="1" applyFont="1" applyBorder="1" applyAlignment="1">
      <alignment horizontal="center" vertical="center"/>
      <protection/>
    </xf>
    <xf numFmtId="3" fontId="22" fillId="20" borderId="18" xfId="0" applyNumberFormat="1" applyFont="1" applyFill="1" applyBorder="1" applyAlignment="1">
      <alignment horizontal="center" vertical="center" wrapText="1"/>
    </xf>
    <xf numFmtId="0" fontId="22" fillId="0" borderId="27" xfId="53" applyFont="1" applyFill="1" applyBorder="1" applyAlignment="1">
      <alignment horizontal="center" wrapText="1"/>
      <protection/>
    </xf>
    <xf numFmtId="0" fontId="22" fillId="0" borderId="29" xfId="53" applyFont="1" applyFill="1" applyBorder="1" applyAlignment="1">
      <alignment horizontal="center" wrapText="1"/>
      <protection/>
    </xf>
    <xf numFmtId="0" fontId="22" fillId="0" borderId="22" xfId="53" applyFont="1" applyFill="1" applyBorder="1" applyAlignment="1">
      <alignment horizontal="center" wrapText="1"/>
      <protection/>
    </xf>
    <xf numFmtId="3" fontId="22" fillId="0" borderId="51" xfId="53" applyNumberFormat="1" applyFont="1" applyFill="1" applyBorder="1" applyAlignment="1">
      <alignment horizontal="center" vertical="center"/>
      <protection/>
    </xf>
    <xf numFmtId="3" fontId="22" fillId="0" borderId="52" xfId="53" applyNumberFormat="1" applyFont="1" applyFill="1" applyBorder="1" applyAlignment="1">
      <alignment horizontal="center" vertical="center"/>
      <protection/>
    </xf>
    <xf numFmtId="3" fontId="22" fillId="0" borderId="53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iewygasy 2006" xfId="52"/>
    <cellStyle name="Normalny_zalaczniki_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116"/>
  <sheetViews>
    <sheetView tabSelected="1" view="pageBreakPreview" zoomScaleSheetLayoutView="100" workbookViewId="0" topLeftCell="A104">
      <selection activeCell="H115" sqref="H115"/>
    </sheetView>
  </sheetViews>
  <sheetFormatPr defaultColWidth="9.00390625" defaultRowHeight="39" customHeight="1"/>
  <cols>
    <col min="1" max="1" width="3.125" style="15" customWidth="1"/>
    <col min="2" max="2" width="5.125" style="15" customWidth="1"/>
    <col min="3" max="3" width="5.625" style="15" customWidth="1"/>
    <col min="4" max="4" width="26.00390625" style="16" customWidth="1"/>
    <col min="5" max="5" width="26.625" style="16" customWidth="1"/>
    <col min="6" max="6" width="10.75390625" style="16" customWidth="1"/>
    <col min="7" max="7" width="7.875" style="16" customWidth="1"/>
    <col min="8" max="8" width="8.625" style="16" customWidth="1"/>
    <col min="9" max="9" width="8.75390625" style="16" customWidth="1"/>
    <col min="10" max="10" width="12.00390625" style="16" customWidth="1"/>
    <col min="11" max="11" width="10.875" style="16" customWidth="1"/>
    <col min="12" max="12" width="11.25390625" style="16" customWidth="1"/>
    <col min="13" max="13" width="11.125" style="16" bestFit="1" customWidth="1"/>
    <col min="14" max="16384" width="9.125" style="16" customWidth="1"/>
  </cols>
  <sheetData>
    <row r="1" spans="1:12" s="20" customFormat="1" ht="23.25" customHeight="1">
      <c r="A1" s="98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0" customFormat="1" ht="84" customHeight="1">
      <c r="A2" s="135" t="s">
        <v>136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20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1" t="s">
        <v>0</v>
      </c>
    </row>
    <row r="4" spans="1:12" s="20" customFormat="1" ht="60.75" customHeight="1">
      <c r="A4" s="17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22" t="s">
        <v>11</v>
      </c>
      <c r="L4" s="23" t="s">
        <v>12</v>
      </c>
    </row>
    <row r="5" spans="1:12" s="20" customFormat="1" ht="11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24">
        <v>12</v>
      </c>
    </row>
    <row r="6" spans="1:12" s="27" customFormat="1" ht="20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1"/>
      <c r="K6" s="25">
        <f>SUM(K8,K12,K18,K26,K30,K36,K40,K45,K51)</f>
        <v>1799163</v>
      </c>
      <c r="L6" s="26" t="s">
        <v>103</v>
      </c>
    </row>
    <row r="7" spans="1:12" s="27" customFormat="1" ht="20.25" customHeight="1" thickBot="1">
      <c r="A7" s="139" t="s">
        <v>137</v>
      </c>
      <c r="B7" s="140"/>
      <c r="C7" s="140"/>
      <c r="D7" s="140"/>
      <c r="E7" s="140"/>
      <c r="F7" s="140"/>
      <c r="G7" s="140"/>
      <c r="H7" s="140"/>
      <c r="I7" s="140"/>
      <c r="J7" s="141"/>
      <c r="K7" s="28">
        <f>SUM(K9,K15,K22,K27,K33,K37,K41,K48,K52)</f>
        <v>3858853.08</v>
      </c>
      <c r="L7" s="29">
        <f>SUM(L9,L15,L22,L27,L33,L37,L41,L48,L52)</f>
        <v>2402353.37</v>
      </c>
    </row>
    <row r="8" spans="1:12" s="32" customFormat="1" ht="20.25" customHeight="1">
      <c r="A8" s="7" t="s">
        <v>105</v>
      </c>
      <c r="B8" s="8" t="s">
        <v>103</v>
      </c>
      <c r="C8" s="8" t="s">
        <v>103</v>
      </c>
      <c r="D8" s="8" t="s">
        <v>103</v>
      </c>
      <c r="E8" s="8" t="s">
        <v>103</v>
      </c>
      <c r="F8" s="8" t="s">
        <v>103</v>
      </c>
      <c r="G8" s="8" t="s">
        <v>103</v>
      </c>
      <c r="H8" s="8" t="s">
        <v>103</v>
      </c>
      <c r="I8" s="8" t="s">
        <v>103</v>
      </c>
      <c r="J8" s="8" t="s">
        <v>103</v>
      </c>
      <c r="K8" s="30">
        <v>0</v>
      </c>
      <c r="L8" s="31" t="s">
        <v>103</v>
      </c>
    </row>
    <row r="9" spans="1:12" s="36" customFormat="1" ht="30" customHeight="1">
      <c r="A9" s="119" t="s">
        <v>106</v>
      </c>
      <c r="B9" s="122" t="s">
        <v>13</v>
      </c>
      <c r="C9" s="122" t="s">
        <v>14</v>
      </c>
      <c r="D9" s="125" t="s">
        <v>15</v>
      </c>
      <c r="E9" s="125" t="s">
        <v>16</v>
      </c>
      <c r="F9" s="125" t="s">
        <v>17</v>
      </c>
      <c r="G9" s="125" t="s">
        <v>18</v>
      </c>
      <c r="H9" s="128">
        <v>3018000</v>
      </c>
      <c r="I9" s="128">
        <v>3018000</v>
      </c>
      <c r="J9" s="33" t="s">
        <v>19</v>
      </c>
      <c r="K9" s="34">
        <f>SUM(K10,K11)</f>
        <v>18000</v>
      </c>
      <c r="L9" s="35">
        <v>8784</v>
      </c>
    </row>
    <row r="10" spans="1:12" s="36" customFormat="1" ht="30" customHeight="1">
      <c r="A10" s="120"/>
      <c r="B10" s="123"/>
      <c r="C10" s="123"/>
      <c r="D10" s="126"/>
      <c r="E10" s="126"/>
      <c r="F10" s="126"/>
      <c r="G10" s="126"/>
      <c r="H10" s="129"/>
      <c r="I10" s="129"/>
      <c r="J10" s="37" t="s">
        <v>20</v>
      </c>
      <c r="K10" s="38">
        <v>15300</v>
      </c>
      <c r="L10" s="39">
        <v>7466.4</v>
      </c>
    </row>
    <row r="11" spans="1:12" s="36" customFormat="1" ht="32.25" customHeight="1" thickBot="1">
      <c r="A11" s="121"/>
      <c r="B11" s="124"/>
      <c r="C11" s="124"/>
      <c r="D11" s="127"/>
      <c r="E11" s="127"/>
      <c r="F11" s="127"/>
      <c r="G11" s="127"/>
      <c r="H11" s="130"/>
      <c r="I11" s="130"/>
      <c r="J11" s="40" t="s">
        <v>21</v>
      </c>
      <c r="K11" s="41">
        <v>2700</v>
      </c>
      <c r="L11" s="42">
        <v>1317.6</v>
      </c>
    </row>
    <row r="12" spans="1:12" s="44" customFormat="1" ht="19.5" customHeight="1">
      <c r="A12" s="104" t="s">
        <v>107</v>
      </c>
      <c r="B12" s="110" t="s">
        <v>84</v>
      </c>
      <c r="C12" s="110" t="s">
        <v>85</v>
      </c>
      <c r="D12" s="92" t="s">
        <v>86</v>
      </c>
      <c r="E12" s="92" t="s">
        <v>26</v>
      </c>
      <c r="F12" s="92" t="s">
        <v>87</v>
      </c>
      <c r="G12" s="92" t="s">
        <v>28</v>
      </c>
      <c r="H12" s="89">
        <v>993648</v>
      </c>
      <c r="I12" s="89">
        <v>993648</v>
      </c>
      <c r="J12" s="1" t="s">
        <v>88</v>
      </c>
      <c r="K12" s="83">
        <f>SUM(K13,K14)</f>
        <v>432000</v>
      </c>
      <c r="L12" s="43" t="s">
        <v>103</v>
      </c>
    </row>
    <row r="13" spans="1:12" s="44" customFormat="1" ht="17.25" customHeight="1">
      <c r="A13" s="105"/>
      <c r="B13" s="108"/>
      <c r="C13" s="108"/>
      <c r="D13" s="93"/>
      <c r="E13" s="93"/>
      <c r="F13" s="93"/>
      <c r="G13" s="93"/>
      <c r="H13" s="90"/>
      <c r="I13" s="90"/>
      <c r="J13" s="2" t="s">
        <v>20</v>
      </c>
      <c r="K13" s="84">
        <f>223000+144500</f>
        <v>367500</v>
      </c>
      <c r="L13" s="45" t="s">
        <v>103</v>
      </c>
    </row>
    <row r="14" spans="1:12" s="44" customFormat="1" ht="32.25" customHeight="1">
      <c r="A14" s="105"/>
      <c r="B14" s="108"/>
      <c r="C14" s="108"/>
      <c r="D14" s="93"/>
      <c r="E14" s="93"/>
      <c r="F14" s="94"/>
      <c r="G14" s="93"/>
      <c r="H14" s="90"/>
      <c r="I14" s="90"/>
      <c r="J14" s="2" t="s">
        <v>21</v>
      </c>
      <c r="K14" s="84">
        <f>39000+25500</f>
        <v>64500</v>
      </c>
      <c r="L14" s="45" t="s">
        <v>103</v>
      </c>
    </row>
    <row r="15" spans="1:13" s="20" customFormat="1" ht="21" customHeight="1">
      <c r="A15" s="133" t="s">
        <v>108</v>
      </c>
      <c r="B15" s="134" t="s">
        <v>23</v>
      </c>
      <c r="C15" s="134" t="s">
        <v>24</v>
      </c>
      <c r="D15" s="132" t="s">
        <v>25</v>
      </c>
      <c r="E15" s="132" t="s">
        <v>26</v>
      </c>
      <c r="F15" s="132" t="s">
        <v>27</v>
      </c>
      <c r="G15" s="132" t="s">
        <v>28</v>
      </c>
      <c r="H15" s="131">
        <v>993648</v>
      </c>
      <c r="I15" s="131">
        <v>993648</v>
      </c>
      <c r="J15" s="33" t="s">
        <v>19</v>
      </c>
      <c r="K15" s="34">
        <f>SUM(K16,K17)</f>
        <v>267800</v>
      </c>
      <c r="L15" s="35">
        <f>SUM(L16,L17)</f>
        <v>153571.34</v>
      </c>
      <c r="M15" s="46"/>
    </row>
    <row r="16" spans="1:12" s="20" customFormat="1" ht="21" customHeight="1">
      <c r="A16" s="115"/>
      <c r="B16" s="117"/>
      <c r="C16" s="117"/>
      <c r="D16" s="113"/>
      <c r="E16" s="113"/>
      <c r="F16" s="113"/>
      <c r="G16" s="113"/>
      <c r="H16" s="111"/>
      <c r="I16" s="111"/>
      <c r="J16" s="37" t="s">
        <v>20</v>
      </c>
      <c r="K16" s="38">
        <v>226400</v>
      </c>
      <c r="L16" s="39">
        <v>130535.66</v>
      </c>
    </row>
    <row r="17" spans="1:12" s="20" customFormat="1" ht="25.5" customHeight="1" thickBot="1">
      <c r="A17" s="116"/>
      <c r="B17" s="118"/>
      <c r="C17" s="118"/>
      <c r="D17" s="114"/>
      <c r="E17" s="114"/>
      <c r="F17" s="114"/>
      <c r="G17" s="114"/>
      <c r="H17" s="112"/>
      <c r="I17" s="112"/>
      <c r="J17" s="40" t="s">
        <v>29</v>
      </c>
      <c r="K17" s="41">
        <v>41400</v>
      </c>
      <c r="L17" s="42">
        <v>23035.68</v>
      </c>
    </row>
    <row r="18" spans="1:12" s="20" customFormat="1" ht="25.5" customHeight="1">
      <c r="A18" s="104" t="s">
        <v>109</v>
      </c>
      <c r="B18" s="107" t="s">
        <v>30</v>
      </c>
      <c r="C18" s="107" t="s">
        <v>89</v>
      </c>
      <c r="D18" s="92" t="s">
        <v>90</v>
      </c>
      <c r="E18" s="92" t="s">
        <v>91</v>
      </c>
      <c r="F18" s="92" t="s">
        <v>87</v>
      </c>
      <c r="G18" s="92" t="s">
        <v>28</v>
      </c>
      <c r="H18" s="89">
        <v>1678145</v>
      </c>
      <c r="I18" s="89">
        <v>1678145</v>
      </c>
      <c r="J18" s="1" t="s">
        <v>88</v>
      </c>
      <c r="K18" s="83">
        <f>SUM(K19,K20,K21)</f>
        <v>799398</v>
      </c>
      <c r="L18" s="31" t="s">
        <v>103</v>
      </c>
    </row>
    <row r="19" spans="1:12" s="20" customFormat="1" ht="18" customHeight="1">
      <c r="A19" s="105"/>
      <c r="B19" s="108"/>
      <c r="C19" s="108"/>
      <c r="D19" s="93"/>
      <c r="E19" s="93"/>
      <c r="F19" s="93"/>
      <c r="G19" s="93"/>
      <c r="H19" s="90"/>
      <c r="I19" s="90"/>
      <c r="J19" s="2" t="s">
        <v>20</v>
      </c>
      <c r="K19" s="84">
        <v>674450</v>
      </c>
      <c r="L19" s="47" t="s">
        <v>103</v>
      </c>
    </row>
    <row r="20" spans="1:12" s="20" customFormat="1" ht="18.75" customHeight="1">
      <c r="A20" s="105"/>
      <c r="B20" s="108"/>
      <c r="C20" s="108"/>
      <c r="D20" s="93"/>
      <c r="E20" s="93"/>
      <c r="F20" s="93"/>
      <c r="G20" s="93"/>
      <c r="H20" s="90"/>
      <c r="I20" s="90"/>
      <c r="J20" s="2" t="s">
        <v>35</v>
      </c>
      <c r="K20" s="84">
        <v>119021</v>
      </c>
      <c r="L20" s="47" t="s">
        <v>103</v>
      </c>
    </row>
    <row r="21" spans="1:12" s="20" customFormat="1" ht="25.5" customHeight="1">
      <c r="A21" s="106"/>
      <c r="B21" s="109"/>
      <c r="C21" s="109"/>
      <c r="D21" s="94"/>
      <c r="E21" s="94"/>
      <c r="F21" s="94"/>
      <c r="G21" s="94"/>
      <c r="H21" s="91"/>
      <c r="I21" s="91"/>
      <c r="J21" s="2" t="s">
        <v>92</v>
      </c>
      <c r="K21" s="84">
        <v>5927</v>
      </c>
      <c r="L21" s="47" t="s">
        <v>103</v>
      </c>
    </row>
    <row r="22" spans="1:12" s="20" customFormat="1" ht="21" customHeight="1">
      <c r="A22" s="133" t="s">
        <v>110</v>
      </c>
      <c r="B22" s="144" t="s">
        <v>30</v>
      </c>
      <c r="C22" s="134" t="s">
        <v>31</v>
      </c>
      <c r="D22" s="132" t="s">
        <v>32</v>
      </c>
      <c r="E22" s="132" t="s">
        <v>33</v>
      </c>
      <c r="F22" s="132" t="s">
        <v>34</v>
      </c>
      <c r="G22" s="132" t="s">
        <v>28</v>
      </c>
      <c r="H22" s="131">
        <v>1678145.34</v>
      </c>
      <c r="I22" s="131">
        <v>1678145.34</v>
      </c>
      <c r="J22" s="33" t="s">
        <v>19</v>
      </c>
      <c r="K22" s="34">
        <f>SUM(K23,K24,K25)</f>
        <v>831827.08</v>
      </c>
      <c r="L22" s="35">
        <f>SUM(L23,L24,L25)</f>
        <v>404208.73</v>
      </c>
    </row>
    <row r="23" spans="1:12" s="20" customFormat="1" ht="21" customHeight="1">
      <c r="A23" s="115"/>
      <c r="B23" s="145"/>
      <c r="C23" s="117"/>
      <c r="D23" s="113"/>
      <c r="E23" s="113"/>
      <c r="F23" s="113"/>
      <c r="G23" s="113"/>
      <c r="H23" s="111"/>
      <c r="I23" s="111"/>
      <c r="J23" s="37" t="s">
        <v>20</v>
      </c>
      <c r="K23" s="38">
        <v>674450</v>
      </c>
      <c r="L23" s="39">
        <v>315158.65</v>
      </c>
    </row>
    <row r="24" spans="1:12" s="20" customFormat="1" ht="21" customHeight="1">
      <c r="A24" s="115"/>
      <c r="B24" s="145"/>
      <c r="C24" s="117"/>
      <c r="D24" s="113"/>
      <c r="E24" s="113"/>
      <c r="F24" s="113"/>
      <c r="G24" s="113"/>
      <c r="H24" s="111"/>
      <c r="I24" s="111"/>
      <c r="J24" s="37" t="s">
        <v>35</v>
      </c>
      <c r="K24" s="38">
        <v>119021</v>
      </c>
      <c r="L24" s="39">
        <v>55616.29</v>
      </c>
    </row>
    <row r="25" spans="1:12" s="20" customFormat="1" ht="21" customHeight="1" thickBot="1">
      <c r="A25" s="116"/>
      <c r="B25" s="146"/>
      <c r="C25" s="118"/>
      <c r="D25" s="114"/>
      <c r="E25" s="114"/>
      <c r="F25" s="114"/>
      <c r="G25" s="114"/>
      <c r="H25" s="112"/>
      <c r="I25" s="112"/>
      <c r="J25" s="40" t="s">
        <v>36</v>
      </c>
      <c r="K25" s="41">
        <v>38356.08</v>
      </c>
      <c r="L25" s="42">
        <v>33433.79</v>
      </c>
    </row>
    <row r="26" spans="1:12" s="32" customFormat="1" ht="20.25" customHeight="1">
      <c r="A26" s="7" t="s">
        <v>111</v>
      </c>
      <c r="B26" s="8" t="s">
        <v>103</v>
      </c>
      <c r="C26" s="8" t="s">
        <v>103</v>
      </c>
      <c r="D26" s="8" t="s">
        <v>103</v>
      </c>
      <c r="E26" s="8" t="s">
        <v>103</v>
      </c>
      <c r="F26" s="8" t="s">
        <v>103</v>
      </c>
      <c r="G26" s="8" t="s">
        <v>103</v>
      </c>
      <c r="H26" s="8" t="s">
        <v>103</v>
      </c>
      <c r="I26" s="8" t="s">
        <v>103</v>
      </c>
      <c r="J26" s="8" t="s">
        <v>103</v>
      </c>
      <c r="K26" s="30">
        <v>0</v>
      </c>
      <c r="L26" s="31" t="s">
        <v>103</v>
      </c>
    </row>
    <row r="27" spans="1:12" s="20" customFormat="1" ht="32.25" customHeight="1">
      <c r="A27" s="115" t="s">
        <v>112</v>
      </c>
      <c r="B27" s="117" t="s">
        <v>37</v>
      </c>
      <c r="C27" s="117" t="s">
        <v>38</v>
      </c>
      <c r="D27" s="113" t="s">
        <v>39</v>
      </c>
      <c r="E27" s="113" t="s">
        <v>40</v>
      </c>
      <c r="F27" s="113" t="s">
        <v>41</v>
      </c>
      <c r="G27" s="113" t="s">
        <v>42</v>
      </c>
      <c r="H27" s="111">
        <v>368626</v>
      </c>
      <c r="I27" s="111">
        <v>368626</v>
      </c>
      <c r="J27" s="48" t="s">
        <v>19</v>
      </c>
      <c r="K27" s="49">
        <f>SUM(K28,K29)</f>
        <v>7076</v>
      </c>
      <c r="L27" s="50">
        <f>SUM(L28,L29)</f>
        <v>7076</v>
      </c>
    </row>
    <row r="28" spans="1:12" s="20" customFormat="1" ht="22.5" customHeight="1">
      <c r="A28" s="115"/>
      <c r="B28" s="117"/>
      <c r="C28" s="117"/>
      <c r="D28" s="113"/>
      <c r="E28" s="113"/>
      <c r="F28" s="113"/>
      <c r="G28" s="113"/>
      <c r="H28" s="111"/>
      <c r="I28" s="111"/>
      <c r="J28" s="37" t="s">
        <v>20</v>
      </c>
      <c r="K28" s="38">
        <v>5307</v>
      </c>
      <c r="L28" s="39">
        <v>5307</v>
      </c>
    </row>
    <row r="29" spans="1:12" s="20" customFormat="1" ht="31.5" customHeight="1" thickBot="1">
      <c r="A29" s="116"/>
      <c r="B29" s="118"/>
      <c r="C29" s="118"/>
      <c r="D29" s="114"/>
      <c r="E29" s="114"/>
      <c r="F29" s="114"/>
      <c r="G29" s="114"/>
      <c r="H29" s="112"/>
      <c r="I29" s="112"/>
      <c r="J29" s="40" t="s">
        <v>29</v>
      </c>
      <c r="K29" s="41">
        <v>1769</v>
      </c>
      <c r="L29" s="42">
        <v>1769</v>
      </c>
    </row>
    <row r="30" spans="1:12" s="20" customFormat="1" ht="21" customHeight="1">
      <c r="A30" s="104" t="s">
        <v>113</v>
      </c>
      <c r="B30" s="107" t="s">
        <v>43</v>
      </c>
      <c r="C30" s="107" t="s">
        <v>44</v>
      </c>
      <c r="D30" s="92" t="s">
        <v>49</v>
      </c>
      <c r="E30" s="92" t="s">
        <v>45</v>
      </c>
      <c r="F30" s="92" t="s">
        <v>93</v>
      </c>
      <c r="G30" s="92" t="s">
        <v>47</v>
      </c>
      <c r="H30" s="89">
        <v>1202237</v>
      </c>
      <c r="I30" s="89">
        <v>1024056</v>
      </c>
      <c r="J30" s="1" t="s">
        <v>88</v>
      </c>
      <c r="K30" s="83">
        <f>SUM(K31,K32)</f>
        <v>473650</v>
      </c>
      <c r="L30" s="43" t="s">
        <v>103</v>
      </c>
    </row>
    <row r="31" spans="1:12" s="20" customFormat="1" ht="21" customHeight="1">
      <c r="A31" s="105"/>
      <c r="B31" s="108"/>
      <c r="C31" s="108"/>
      <c r="D31" s="93"/>
      <c r="E31" s="93"/>
      <c r="F31" s="93"/>
      <c r="G31" s="93"/>
      <c r="H31" s="90"/>
      <c r="I31" s="90"/>
      <c r="J31" s="2" t="s">
        <v>20</v>
      </c>
      <c r="K31" s="84">
        <v>236825</v>
      </c>
      <c r="L31" s="45" t="s">
        <v>103</v>
      </c>
    </row>
    <row r="32" spans="1:12" s="20" customFormat="1" ht="21" customHeight="1">
      <c r="A32" s="106"/>
      <c r="B32" s="109"/>
      <c r="C32" s="109"/>
      <c r="D32" s="94"/>
      <c r="E32" s="94"/>
      <c r="F32" s="94"/>
      <c r="G32" s="94"/>
      <c r="H32" s="91"/>
      <c r="I32" s="91"/>
      <c r="J32" s="2" t="s">
        <v>21</v>
      </c>
      <c r="K32" s="84">
        <v>236825</v>
      </c>
      <c r="L32" s="47" t="s">
        <v>103</v>
      </c>
    </row>
    <row r="33" spans="1:12" s="20" customFormat="1" ht="21" customHeight="1">
      <c r="A33" s="115" t="s">
        <v>114</v>
      </c>
      <c r="B33" s="117" t="s">
        <v>43</v>
      </c>
      <c r="C33" s="117" t="s">
        <v>44</v>
      </c>
      <c r="D33" s="113" t="s">
        <v>39</v>
      </c>
      <c r="E33" s="113" t="s">
        <v>45</v>
      </c>
      <c r="F33" s="113" t="s">
        <v>46</v>
      </c>
      <c r="G33" s="113" t="s">
        <v>47</v>
      </c>
      <c r="H33" s="111">
        <v>1202237.35</v>
      </c>
      <c r="I33" s="111">
        <v>1024056</v>
      </c>
      <c r="J33" s="48" t="s">
        <v>19</v>
      </c>
      <c r="K33" s="49">
        <f>SUM(K34,K35)</f>
        <v>496362</v>
      </c>
      <c r="L33" s="50">
        <f>SUM(L34,L35)</f>
        <v>496362.01</v>
      </c>
    </row>
    <row r="34" spans="1:12" s="20" customFormat="1" ht="21" customHeight="1">
      <c r="A34" s="115"/>
      <c r="B34" s="117"/>
      <c r="C34" s="117"/>
      <c r="D34" s="113"/>
      <c r="E34" s="113"/>
      <c r="F34" s="113"/>
      <c r="G34" s="113"/>
      <c r="H34" s="111"/>
      <c r="I34" s="111"/>
      <c r="J34" s="37" t="s">
        <v>20</v>
      </c>
      <c r="K34" s="38">
        <v>271831</v>
      </c>
      <c r="L34" s="39">
        <v>271831.01</v>
      </c>
    </row>
    <row r="35" spans="1:12" s="20" customFormat="1" ht="21" customHeight="1" thickBot="1">
      <c r="A35" s="116"/>
      <c r="B35" s="118"/>
      <c r="C35" s="118"/>
      <c r="D35" s="114"/>
      <c r="E35" s="114"/>
      <c r="F35" s="114"/>
      <c r="G35" s="114"/>
      <c r="H35" s="112"/>
      <c r="I35" s="112"/>
      <c r="J35" s="40" t="s">
        <v>48</v>
      </c>
      <c r="K35" s="41">
        <v>224531</v>
      </c>
      <c r="L35" s="42">
        <v>224531</v>
      </c>
    </row>
    <row r="36" spans="1:12" s="32" customFormat="1" ht="20.25" customHeight="1">
      <c r="A36" s="7" t="s">
        <v>115</v>
      </c>
      <c r="B36" s="8" t="s">
        <v>103</v>
      </c>
      <c r="C36" s="8" t="s">
        <v>103</v>
      </c>
      <c r="D36" s="8" t="s">
        <v>103</v>
      </c>
      <c r="E36" s="8" t="s">
        <v>103</v>
      </c>
      <c r="F36" s="8" t="s">
        <v>103</v>
      </c>
      <c r="G36" s="8" t="s">
        <v>103</v>
      </c>
      <c r="H36" s="8" t="s">
        <v>103</v>
      </c>
      <c r="I36" s="8" t="s">
        <v>103</v>
      </c>
      <c r="J36" s="8" t="s">
        <v>103</v>
      </c>
      <c r="K36" s="30">
        <v>0</v>
      </c>
      <c r="L36" s="31" t="s">
        <v>103</v>
      </c>
    </row>
    <row r="37" spans="1:12" s="20" customFormat="1" ht="21" customHeight="1">
      <c r="A37" s="133" t="s">
        <v>116</v>
      </c>
      <c r="B37" s="134" t="s">
        <v>43</v>
      </c>
      <c r="C37" s="134" t="s">
        <v>44</v>
      </c>
      <c r="D37" s="132" t="s">
        <v>49</v>
      </c>
      <c r="E37" s="132" t="s">
        <v>50</v>
      </c>
      <c r="F37" s="132" t="s">
        <v>51</v>
      </c>
      <c r="G37" s="132" t="s">
        <v>52</v>
      </c>
      <c r="H37" s="131">
        <v>1452672</v>
      </c>
      <c r="I37" s="131">
        <v>1452672</v>
      </c>
      <c r="J37" s="33" t="s">
        <v>19</v>
      </c>
      <c r="K37" s="34">
        <f>SUM(K38,K39)</f>
        <v>1014036</v>
      </c>
      <c r="L37" s="35">
        <f>SUM(L38,L39)</f>
        <v>135139.36</v>
      </c>
    </row>
    <row r="38" spans="1:12" s="20" customFormat="1" ht="21" customHeight="1">
      <c r="A38" s="115"/>
      <c r="B38" s="117"/>
      <c r="C38" s="117"/>
      <c r="D38" s="113"/>
      <c r="E38" s="113"/>
      <c r="F38" s="113"/>
      <c r="G38" s="113"/>
      <c r="H38" s="111"/>
      <c r="I38" s="111"/>
      <c r="J38" s="37" t="s">
        <v>20</v>
      </c>
      <c r="K38" s="38">
        <v>708036</v>
      </c>
      <c r="L38" s="39">
        <v>0</v>
      </c>
    </row>
    <row r="39" spans="1:12" s="20" customFormat="1" ht="21" customHeight="1" thickBot="1">
      <c r="A39" s="116"/>
      <c r="B39" s="118"/>
      <c r="C39" s="118"/>
      <c r="D39" s="114"/>
      <c r="E39" s="114"/>
      <c r="F39" s="114"/>
      <c r="G39" s="114"/>
      <c r="H39" s="112"/>
      <c r="I39" s="112"/>
      <c r="J39" s="40" t="s">
        <v>48</v>
      </c>
      <c r="K39" s="41">
        <v>306000</v>
      </c>
      <c r="L39" s="42">
        <v>135139.36</v>
      </c>
    </row>
    <row r="40" spans="1:12" s="32" customFormat="1" ht="20.25" customHeight="1">
      <c r="A40" s="7" t="s">
        <v>117</v>
      </c>
      <c r="B40" s="8" t="s">
        <v>103</v>
      </c>
      <c r="C40" s="8" t="s">
        <v>103</v>
      </c>
      <c r="D40" s="8" t="s">
        <v>103</v>
      </c>
      <c r="E40" s="8" t="s">
        <v>103</v>
      </c>
      <c r="F40" s="8" t="s">
        <v>103</v>
      </c>
      <c r="G40" s="8" t="s">
        <v>103</v>
      </c>
      <c r="H40" s="8" t="s">
        <v>103</v>
      </c>
      <c r="I40" s="8" t="s">
        <v>103</v>
      </c>
      <c r="J40" s="8" t="s">
        <v>103</v>
      </c>
      <c r="K40" s="30">
        <v>0</v>
      </c>
      <c r="L40" s="31" t="s">
        <v>103</v>
      </c>
    </row>
    <row r="41" spans="1:12" s="20" customFormat="1" ht="21" customHeight="1">
      <c r="A41" s="115" t="s">
        <v>118</v>
      </c>
      <c r="B41" s="117" t="s">
        <v>53</v>
      </c>
      <c r="C41" s="117" t="s">
        <v>54</v>
      </c>
      <c r="D41" s="113" t="s">
        <v>32</v>
      </c>
      <c r="E41" s="113" t="s">
        <v>55</v>
      </c>
      <c r="F41" s="113" t="s">
        <v>56</v>
      </c>
      <c r="G41" s="113" t="s">
        <v>18</v>
      </c>
      <c r="H41" s="111">
        <v>831090</v>
      </c>
      <c r="I41" s="111">
        <v>747980</v>
      </c>
      <c r="J41" s="48" t="s">
        <v>19</v>
      </c>
      <c r="K41" s="49">
        <f>SUM(K42,K43,K44)</f>
        <v>338695</v>
      </c>
      <c r="L41" s="50">
        <f>SUM(L42,L43,L44)</f>
        <v>330057.46</v>
      </c>
    </row>
    <row r="42" spans="1:12" s="20" customFormat="1" ht="21" customHeight="1">
      <c r="A42" s="115"/>
      <c r="B42" s="117"/>
      <c r="C42" s="117"/>
      <c r="D42" s="113"/>
      <c r="E42" s="113"/>
      <c r="F42" s="113"/>
      <c r="G42" s="113"/>
      <c r="H42" s="111"/>
      <c r="I42" s="111"/>
      <c r="J42" s="37" t="s">
        <v>20</v>
      </c>
      <c r="K42" s="38">
        <v>287877</v>
      </c>
      <c r="L42" s="39">
        <v>279719.44</v>
      </c>
    </row>
    <row r="43" spans="1:12" s="20" customFormat="1" ht="21" customHeight="1">
      <c r="A43" s="115"/>
      <c r="B43" s="117"/>
      <c r="C43" s="117"/>
      <c r="D43" s="113"/>
      <c r="E43" s="113"/>
      <c r="F43" s="113"/>
      <c r="G43" s="113"/>
      <c r="H43" s="111"/>
      <c r="I43" s="111"/>
      <c r="J43" s="37" t="s">
        <v>57</v>
      </c>
      <c r="K43" s="38">
        <v>16948</v>
      </c>
      <c r="L43" s="39">
        <v>16468.02</v>
      </c>
    </row>
    <row r="44" spans="1:12" s="20" customFormat="1" ht="21" customHeight="1" thickBot="1">
      <c r="A44" s="116"/>
      <c r="B44" s="118"/>
      <c r="C44" s="118"/>
      <c r="D44" s="114"/>
      <c r="E44" s="114"/>
      <c r="F44" s="114"/>
      <c r="G44" s="114"/>
      <c r="H44" s="112"/>
      <c r="I44" s="112"/>
      <c r="J44" s="40" t="s">
        <v>48</v>
      </c>
      <c r="K44" s="41">
        <v>33870</v>
      </c>
      <c r="L44" s="42">
        <v>33870</v>
      </c>
    </row>
    <row r="45" spans="1:12" s="20" customFormat="1" ht="21" customHeight="1">
      <c r="A45" s="104" t="s">
        <v>119</v>
      </c>
      <c r="B45" s="107" t="s">
        <v>58</v>
      </c>
      <c r="C45" s="107" t="s">
        <v>59</v>
      </c>
      <c r="D45" s="92" t="s">
        <v>90</v>
      </c>
      <c r="E45" s="92" t="s">
        <v>60</v>
      </c>
      <c r="F45" s="92" t="s">
        <v>61</v>
      </c>
      <c r="G45" s="92" t="s">
        <v>18</v>
      </c>
      <c r="H45" s="89">
        <v>279142</v>
      </c>
      <c r="I45" s="89">
        <v>279142</v>
      </c>
      <c r="J45" s="1" t="s">
        <v>88</v>
      </c>
      <c r="K45" s="83">
        <f>SUM(K46,K47)</f>
        <v>94115</v>
      </c>
      <c r="L45" s="43" t="s">
        <v>103</v>
      </c>
    </row>
    <row r="46" spans="1:12" s="20" customFormat="1" ht="21" customHeight="1">
      <c r="A46" s="105"/>
      <c r="B46" s="108"/>
      <c r="C46" s="108"/>
      <c r="D46" s="93"/>
      <c r="E46" s="93"/>
      <c r="F46" s="93"/>
      <c r="G46" s="93"/>
      <c r="H46" s="90"/>
      <c r="I46" s="90"/>
      <c r="J46" s="2" t="s">
        <v>20</v>
      </c>
      <c r="K46" s="84">
        <v>86787</v>
      </c>
      <c r="L46" s="45" t="s">
        <v>103</v>
      </c>
    </row>
    <row r="47" spans="1:12" s="20" customFormat="1" ht="21" customHeight="1">
      <c r="A47" s="106"/>
      <c r="B47" s="109"/>
      <c r="C47" s="109"/>
      <c r="D47" s="94"/>
      <c r="E47" s="94"/>
      <c r="F47" s="94"/>
      <c r="G47" s="94"/>
      <c r="H47" s="91"/>
      <c r="I47" s="91"/>
      <c r="J47" s="2" t="s">
        <v>94</v>
      </c>
      <c r="K47" s="84">
        <v>7328</v>
      </c>
      <c r="L47" s="45" t="s">
        <v>103</v>
      </c>
    </row>
    <row r="48" spans="1:12" s="20" customFormat="1" ht="21" customHeight="1">
      <c r="A48" s="133" t="s">
        <v>120</v>
      </c>
      <c r="B48" s="144" t="s">
        <v>58</v>
      </c>
      <c r="C48" s="144" t="s">
        <v>59</v>
      </c>
      <c r="D48" s="132" t="s">
        <v>32</v>
      </c>
      <c r="E48" s="132" t="s">
        <v>60</v>
      </c>
      <c r="F48" s="132" t="s">
        <v>61</v>
      </c>
      <c r="G48" s="132" t="s">
        <v>18</v>
      </c>
      <c r="H48" s="131">
        <f>239157+39985</f>
        <v>279142</v>
      </c>
      <c r="I48" s="131">
        <v>279142</v>
      </c>
      <c r="J48" s="33" t="s">
        <v>19</v>
      </c>
      <c r="K48" s="34">
        <f>SUM(K49,K50)</f>
        <v>94612</v>
      </c>
      <c r="L48" s="35">
        <f>SUM(L49,L50)</f>
        <v>94612</v>
      </c>
    </row>
    <row r="49" spans="1:12" s="20" customFormat="1" ht="21" customHeight="1">
      <c r="A49" s="115"/>
      <c r="B49" s="145"/>
      <c r="C49" s="145"/>
      <c r="D49" s="113"/>
      <c r="E49" s="113"/>
      <c r="F49" s="113"/>
      <c r="G49" s="113"/>
      <c r="H49" s="111"/>
      <c r="I49" s="111"/>
      <c r="J49" s="51" t="s">
        <v>20</v>
      </c>
      <c r="K49" s="52">
        <v>94612</v>
      </c>
      <c r="L49" s="53">
        <v>94612</v>
      </c>
    </row>
    <row r="50" spans="1:12" s="20" customFormat="1" ht="21" customHeight="1" thickBot="1">
      <c r="A50" s="116"/>
      <c r="B50" s="146"/>
      <c r="C50" s="146"/>
      <c r="D50" s="114"/>
      <c r="E50" s="114"/>
      <c r="F50" s="114"/>
      <c r="G50" s="114"/>
      <c r="H50" s="112"/>
      <c r="I50" s="112"/>
      <c r="J50" s="40" t="s">
        <v>62</v>
      </c>
      <c r="K50" s="54">
        <v>0</v>
      </c>
      <c r="L50" s="55">
        <v>0</v>
      </c>
    </row>
    <row r="51" spans="1:12" s="32" customFormat="1" ht="20.25" customHeight="1">
      <c r="A51" s="7" t="s">
        <v>121</v>
      </c>
      <c r="B51" s="8" t="s">
        <v>103</v>
      </c>
      <c r="C51" s="8" t="s">
        <v>103</v>
      </c>
      <c r="D51" s="8" t="s">
        <v>103</v>
      </c>
      <c r="E51" s="8" t="s">
        <v>103</v>
      </c>
      <c r="F51" s="8" t="s">
        <v>103</v>
      </c>
      <c r="G51" s="8" t="s">
        <v>103</v>
      </c>
      <c r="H51" s="8" t="s">
        <v>103</v>
      </c>
      <c r="I51" s="8" t="s">
        <v>103</v>
      </c>
      <c r="J51" s="8" t="s">
        <v>103</v>
      </c>
      <c r="K51" s="30">
        <v>0</v>
      </c>
      <c r="L51" s="31" t="s">
        <v>103</v>
      </c>
    </row>
    <row r="52" spans="1:12" s="20" customFormat="1" ht="21" customHeight="1">
      <c r="A52" s="115" t="s">
        <v>122</v>
      </c>
      <c r="B52" s="145" t="s">
        <v>58</v>
      </c>
      <c r="C52" s="145" t="s">
        <v>59</v>
      </c>
      <c r="D52" s="113" t="s">
        <v>32</v>
      </c>
      <c r="E52" s="113" t="s">
        <v>63</v>
      </c>
      <c r="F52" s="113" t="s">
        <v>64</v>
      </c>
      <c r="G52" s="113" t="s">
        <v>52</v>
      </c>
      <c r="H52" s="111">
        <v>990445</v>
      </c>
      <c r="I52" s="111">
        <v>972542</v>
      </c>
      <c r="J52" s="48" t="s">
        <v>19</v>
      </c>
      <c r="K52" s="49">
        <f>SUM(K53,K54)</f>
        <v>790445</v>
      </c>
      <c r="L52" s="50">
        <f>SUM(L53,L54)</f>
        <v>772542.47</v>
      </c>
    </row>
    <row r="53" spans="1:12" s="20" customFormat="1" ht="21" customHeight="1">
      <c r="A53" s="115"/>
      <c r="B53" s="145"/>
      <c r="C53" s="145"/>
      <c r="D53" s="113"/>
      <c r="E53" s="113"/>
      <c r="F53" s="113"/>
      <c r="G53" s="113"/>
      <c r="H53" s="111"/>
      <c r="I53" s="111"/>
      <c r="J53" s="37" t="s">
        <v>20</v>
      </c>
      <c r="K53" s="38">
        <v>671880</v>
      </c>
      <c r="L53" s="39">
        <v>656661.1</v>
      </c>
    </row>
    <row r="54" spans="1:12" s="20" customFormat="1" ht="21" customHeight="1" thickBot="1">
      <c r="A54" s="116"/>
      <c r="B54" s="146"/>
      <c r="C54" s="146"/>
      <c r="D54" s="114"/>
      <c r="E54" s="114"/>
      <c r="F54" s="114"/>
      <c r="G54" s="114"/>
      <c r="H54" s="112"/>
      <c r="I54" s="112"/>
      <c r="J54" s="40" t="s">
        <v>35</v>
      </c>
      <c r="K54" s="41">
        <v>118565</v>
      </c>
      <c r="L54" s="42">
        <v>115881.37</v>
      </c>
    </row>
    <row r="55" spans="1:12" s="58" customFormat="1" ht="20.25" customHeight="1">
      <c r="A55" s="102" t="s">
        <v>139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56">
        <f>SUM(K57,K65,K70,K78,K86,K94,K102)</f>
        <v>28194000</v>
      </c>
      <c r="L55" s="57" t="s">
        <v>103</v>
      </c>
    </row>
    <row r="56" spans="1:13" s="62" customFormat="1" ht="22.5" customHeight="1" thickBot="1">
      <c r="A56" s="142" t="s">
        <v>140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59">
        <f>SUM(K61,K66,K74,K82,K90,K98,K106)</f>
        <v>21877874</v>
      </c>
      <c r="L56" s="60">
        <f>SUM(L61,L66,L74,L82,L90,L98)</f>
        <v>14310329.7</v>
      </c>
      <c r="M56" s="61"/>
    </row>
    <row r="57" spans="1:12" s="64" customFormat="1" ht="22.5" customHeight="1">
      <c r="A57" s="105" t="s">
        <v>123</v>
      </c>
      <c r="B57" s="108" t="s">
        <v>13</v>
      </c>
      <c r="C57" s="108" t="s">
        <v>14</v>
      </c>
      <c r="D57" s="93" t="s">
        <v>95</v>
      </c>
      <c r="E57" s="93" t="s">
        <v>66</v>
      </c>
      <c r="F57" s="93" t="s">
        <v>87</v>
      </c>
      <c r="G57" s="93" t="s">
        <v>68</v>
      </c>
      <c r="H57" s="90">
        <v>18069000</v>
      </c>
      <c r="I57" s="90">
        <v>18000000</v>
      </c>
      <c r="J57" s="3" t="s">
        <v>88</v>
      </c>
      <c r="K57" s="85">
        <f>SUM(K58,K59,K60)</f>
        <v>6164000</v>
      </c>
      <c r="L57" s="63" t="s">
        <v>103</v>
      </c>
    </row>
    <row r="58" spans="1:12" s="64" customFormat="1" ht="22.5" customHeight="1">
      <c r="A58" s="105"/>
      <c r="B58" s="108"/>
      <c r="C58" s="108"/>
      <c r="D58" s="93"/>
      <c r="E58" s="93"/>
      <c r="F58" s="93"/>
      <c r="G58" s="93"/>
      <c r="H58" s="90"/>
      <c r="I58" s="90"/>
      <c r="J58" s="2" t="s">
        <v>20</v>
      </c>
      <c r="K58" s="84">
        <v>2050000</v>
      </c>
      <c r="L58" s="47" t="s">
        <v>103</v>
      </c>
    </row>
    <row r="59" spans="1:12" s="64" customFormat="1" ht="22.5" customHeight="1">
      <c r="A59" s="105"/>
      <c r="B59" s="108"/>
      <c r="C59" s="108"/>
      <c r="D59" s="93"/>
      <c r="E59" s="93"/>
      <c r="F59" s="93"/>
      <c r="G59" s="93"/>
      <c r="H59" s="90"/>
      <c r="I59" s="90"/>
      <c r="J59" s="2" t="s">
        <v>21</v>
      </c>
      <c r="K59" s="84">
        <v>4045000</v>
      </c>
      <c r="L59" s="47" t="s">
        <v>103</v>
      </c>
    </row>
    <row r="60" spans="1:12" s="64" customFormat="1" ht="22.5" customHeight="1">
      <c r="A60" s="106"/>
      <c r="B60" s="109"/>
      <c r="C60" s="109"/>
      <c r="D60" s="94"/>
      <c r="E60" s="94"/>
      <c r="F60" s="94"/>
      <c r="G60" s="94"/>
      <c r="H60" s="91"/>
      <c r="I60" s="91"/>
      <c r="J60" s="2" t="s">
        <v>96</v>
      </c>
      <c r="K60" s="84">
        <v>69000</v>
      </c>
      <c r="L60" s="47" t="s">
        <v>103</v>
      </c>
    </row>
    <row r="61" spans="1:12" s="36" customFormat="1" ht="21" customHeight="1">
      <c r="A61" s="119" t="s">
        <v>124</v>
      </c>
      <c r="B61" s="122" t="s">
        <v>13</v>
      </c>
      <c r="C61" s="122" t="s">
        <v>14</v>
      </c>
      <c r="D61" s="125" t="s">
        <v>65</v>
      </c>
      <c r="E61" s="125" t="s">
        <v>66</v>
      </c>
      <c r="F61" s="125" t="s">
        <v>67</v>
      </c>
      <c r="G61" s="125" t="s">
        <v>68</v>
      </c>
      <c r="H61" s="128">
        <v>18069000</v>
      </c>
      <c r="I61" s="128">
        <v>18000000</v>
      </c>
      <c r="J61" s="33" t="s">
        <v>19</v>
      </c>
      <c r="K61" s="65">
        <f>SUM(K62,K63,K64)</f>
        <v>6164000</v>
      </c>
      <c r="L61" s="66">
        <f>SUM(L62,L63,L64)</f>
        <v>4878073.46</v>
      </c>
    </row>
    <row r="62" spans="1:12" s="36" customFormat="1" ht="21" customHeight="1">
      <c r="A62" s="120"/>
      <c r="B62" s="123"/>
      <c r="C62" s="123"/>
      <c r="D62" s="126"/>
      <c r="E62" s="126"/>
      <c r="F62" s="126"/>
      <c r="G62" s="126"/>
      <c r="H62" s="129"/>
      <c r="I62" s="129"/>
      <c r="J62" s="37" t="s">
        <v>20</v>
      </c>
      <c r="K62" s="52">
        <v>681853</v>
      </c>
      <c r="L62" s="53">
        <v>99858.04</v>
      </c>
    </row>
    <row r="63" spans="1:12" s="36" customFormat="1" ht="21" customHeight="1">
      <c r="A63" s="120"/>
      <c r="B63" s="123"/>
      <c r="C63" s="123"/>
      <c r="D63" s="126"/>
      <c r="E63" s="126"/>
      <c r="F63" s="126"/>
      <c r="G63" s="126"/>
      <c r="H63" s="129"/>
      <c r="I63" s="129"/>
      <c r="J63" s="37" t="s">
        <v>21</v>
      </c>
      <c r="K63" s="52">
        <v>859325</v>
      </c>
      <c r="L63" s="53">
        <v>214459.1</v>
      </c>
    </row>
    <row r="64" spans="1:12" s="36" customFormat="1" ht="21" customHeight="1" thickBot="1">
      <c r="A64" s="121"/>
      <c r="B64" s="124"/>
      <c r="C64" s="124"/>
      <c r="D64" s="127"/>
      <c r="E64" s="127"/>
      <c r="F64" s="127"/>
      <c r="G64" s="127"/>
      <c r="H64" s="130"/>
      <c r="I64" s="130"/>
      <c r="J64" s="40" t="s">
        <v>22</v>
      </c>
      <c r="K64" s="41">
        <v>4622822</v>
      </c>
      <c r="L64" s="42">
        <v>4563756.32</v>
      </c>
    </row>
    <row r="65" spans="1:12" s="32" customFormat="1" ht="20.25" customHeight="1">
      <c r="A65" s="7" t="s">
        <v>125</v>
      </c>
      <c r="B65" s="8" t="s">
        <v>103</v>
      </c>
      <c r="C65" s="8" t="s">
        <v>103</v>
      </c>
      <c r="D65" s="8" t="s">
        <v>103</v>
      </c>
      <c r="E65" s="8" t="s">
        <v>103</v>
      </c>
      <c r="F65" s="8" t="s">
        <v>103</v>
      </c>
      <c r="G65" s="8" t="s">
        <v>103</v>
      </c>
      <c r="H65" s="8" t="s">
        <v>103</v>
      </c>
      <c r="I65" s="8" t="s">
        <v>103</v>
      </c>
      <c r="J65" s="8" t="s">
        <v>103</v>
      </c>
      <c r="K65" s="30">
        <v>0</v>
      </c>
      <c r="L65" s="31" t="s">
        <v>103</v>
      </c>
    </row>
    <row r="66" spans="1:12" s="36" customFormat="1" ht="25.5" customHeight="1">
      <c r="A66" s="119" t="s">
        <v>126</v>
      </c>
      <c r="B66" s="122" t="s">
        <v>13</v>
      </c>
      <c r="C66" s="122" t="s">
        <v>14</v>
      </c>
      <c r="D66" s="125" t="s">
        <v>15</v>
      </c>
      <c r="E66" s="125" t="s">
        <v>69</v>
      </c>
      <c r="F66" s="125" t="s">
        <v>67</v>
      </c>
      <c r="G66" s="125" t="s">
        <v>18</v>
      </c>
      <c r="H66" s="128">
        <v>3119045</v>
      </c>
      <c r="I66" s="128">
        <v>3080145</v>
      </c>
      <c r="J66" s="33" t="s">
        <v>19</v>
      </c>
      <c r="K66" s="34">
        <f>SUM(K67,K68,K69)</f>
        <v>133874</v>
      </c>
      <c r="L66" s="35">
        <f>SUM(L67,L68,L69)</f>
        <v>133872</v>
      </c>
    </row>
    <row r="67" spans="1:12" s="36" customFormat="1" ht="24" customHeight="1">
      <c r="A67" s="120"/>
      <c r="B67" s="123"/>
      <c r="C67" s="123"/>
      <c r="D67" s="126"/>
      <c r="E67" s="126"/>
      <c r="F67" s="126"/>
      <c r="G67" s="126"/>
      <c r="H67" s="129"/>
      <c r="I67" s="129"/>
      <c r="J67" s="37" t="s">
        <v>20</v>
      </c>
      <c r="K67" s="38">
        <v>113793</v>
      </c>
      <c r="L67" s="39">
        <v>113791.2</v>
      </c>
    </row>
    <row r="68" spans="1:12" s="36" customFormat="1" ht="24.75" customHeight="1">
      <c r="A68" s="120"/>
      <c r="B68" s="123"/>
      <c r="C68" s="123"/>
      <c r="D68" s="126"/>
      <c r="E68" s="126"/>
      <c r="F68" s="126"/>
      <c r="G68" s="126"/>
      <c r="H68" s="129"/>
      <c r="I68" s="129"/>
      <c r="J68" s="37" t="s">
        <v>21</v>
      </c>
      <c r="K68" s="38">
        <v>20081</v>
      </c>
      <c r="L68" s="39">
        <v>20080.8</v>
      </c>
    </row>
    <row r="69" spans="1:12" s="36" customFormat="1" ht="25.5" customHeight="1" thickBot="1">
      <c r="A69" s="121"/>
      <c r="B69" s="124"/>
      <c r="C69" s="124"/>
      <c r="D69" s="127"/>
      <c r="E69" s="127"/>
      <c r="F69" s="127"/>
      <c r="G69" s="127"/>
      <c r="H69" s="130"/>
      <c r="I69" s="130"/>
      <c r="J69" s="40" t="s">
        <v>22</v>
      </c>
      <c r="K69" s="41">
        <v>0</v>
      </c>
      <c r="L69" s="42">
        <v>0</v>
      </c>
    </row>
    <row r="70" spans="1:12" s="36" customFormat="1" ht="25.5" customHeight="1">
      <c r="A70" s="104" t="s">
        <v>127</v>
      </c>
      <c r="B70" s="107" t="s">
        <v>13</v>
      </c>
      <c r="C70" s="107" t="s">
        <v>70</v>
      </c>
      <c r="D70" s="92" t="s">
        <v>97</v>
      </c>
      <c r="E70" s="92" t="s">
        <v>98</v>
      </c>
      <c r="F70" s="92" t="s">
        <v>87</v>
      </c>
      <c r="G70" s="92" t="s">
        <v>72</v>
      </c>
      <c r="H70" s="89">
        <v>5510000</v>
      </c>
      <c r="I70" s="89">
        <v>5500000</v>
      </c>
      <c r="J70" s="1" t="s">
        <v>88</v>
      </c>
      <c r="K70" s="83">
        <f>SUM(K71,K72,K73)</f>
        <v>3300000</v>
      </c>
      <c r="L70" s="31" t="s">
        <v>103</v>
      </c>
    </row>
    <row r="71" spans="1:12" s="36" customFormat="1" ht="25.5" customHeight="1">
      <c r="A71" s="105"/>
      <c r="B71" s="108"/>
      <c r="C71" s="108"/>
      <c r="D71" s="93"/>
      <c r="E71" s="93"/>
      <c r="F71" s="93"/>
      <c r="G71" s="93"/>
      <c r="H71" s="90"/>
      <c r="I71" s="90"/>
      <c r="J71" s="2" t="s">
        <v>20</v>
      </c>
      <c r="K71" s="84">
        <v>2805000</v>
      </c>
      <c r="L71" s="47" t="s">
        <v>103</v>
      </c>
    </row>
    <row r="72" spans="1:12" s="36" customFormat="1" ht="30" customHeight="1">
      <c r="A72" s="105"/>
      <c r="B72" s="108"/>
      <c r="C72" s="108"/>
      <c r="D72" s="93"/>
      <c r="E72" s="93"/>
      <c r="F72" s="93"/>
      <c r="G72" s="93"/>
      <c r="H72" s="90"/>
      <c r="I72" s="90"/>
      <c r="J72" s="2" t="s">
        <v>21</v>
      </c>
      <c r="K72" s="84">
        <v>485000</v>
      </c>
      <c r="L72" s="47" t="s">
        <v>103</v>
      </c>
    </row>
    <row r="73" spans="1:12" s="36" customFormat="1" ht="25.5" customHeight="1">
      <c r="A73" s="106"/>
      <c r="B73" s="109"/>
      <c r="C73" s="109"/>
      <c r="D73" s="94"/>
      <c r="E73" s="94"/>
      <c r="F73" s="94"/>
      <c r="G73" s="94"/>
      <c r="H73" s="91"/>
      <c r="I73" s="91"/>
      <c r="J73" s="2" t="s">
        <v>96</v>
      </c>
      <c r="K73" s="84">
        <v>10000</v>
      </c>
      <c r="L73" s="47" t="s">
        <v>103</v>
      </c>
    </row>
    <row r="74" spans="1:12" s="36" customFormat="1" ht="25.5" customHeight="1">
      <c r="A74" s="119" t="s">
        <v>128</v>
      </c>
      <c r="B74" s="122" t="s">
        <v>13</v>
      </c>
      <c r="C74" s="122" t="s">
        <v>70</v>
      </c>
      <c r="D74" s="125" t="s">
        <v>15</v>
      </c>
      <c r="E74" s="125" t="s">
        <v>71</v>
      </c>
      <c r="F74" s="125" t="s">
        <v>67</v>
      </c>
      <c r="G74" s="125" t="s">
        <v>72</v>
      </c>
      <c r="H74" s="128">
        <v>5510000</v>
      </c>
      <c r="I74" s="128">
        <v>5500000</v>
      </c>
      <c r="J74" s="33" t="s">
        <v>19</v>
      </c>
      <c r="K74" s="34">
        <f>SUM(K75,K76,K77)</f>
        <v>3300000</v>
      </c>
      <c r="L74" s="35">
        <f>SUM(L75,L76,L77)</f>
        <v>1133258.7599999998</v>
      </c>
    </row>
    <row r="75" spans="1:12" s="36" customFormat="1" ht="24" customHeight="1">
      <c r="A75" s="120"/>
      <c r="B75" s="123"/>
      <c r="C75" s="123"/>
      <c r="D75" s="126"/>
      <c r="E75" s="126"/>
      <c r="F75" s="126"/>
      <c r="G75" s="126"/>
      <c r="H75" s="129"/>
      <c r="I75" s="129"/>
      <c r="J75" s="37" t="s">
        <v>20</v>
      </c>
      <c r="K75" s="38">
        <v>2805000</v>
      </c>
      <c r="L75" s="39">
        <v>958448.46</v>
      </c>
    </row>
    <row r="76" spans="1:12" s="36" customFormat="1" ht="24.75" customHeight="1">
      <c r="A76" s="120"/>
      <c r="B76" s="123"/>
      <c r="C76" s="123"/>
      <c r="D76" s="126"/>
      <c r="E76" s="126"/>
      <c r="F76" s="126"/>
      <c r="G76" s="126"/>
      <c r="H76" s="129"/>
      <c r="I76" s="129"/>
      <c r="J76" s="37" t="s">
        <v>21</v>
      </c>
      <c r="K76" s="38">
        <v>485000</v>
      </c>
      <c r="L76" s="39">
        <v>169137.88</v>
      </c>
    </row>
    <row r="77" spans="1:12" s="36" customFormat="1" ht="25.5" customHeight="1" thickBot="1">
      <c r="A77" s="121"/>
      <c r="B77" s="124"/>
      <c r="C77" s="124"/>
      <c r="D77" s="127"/>
      <c r="E77" s="127"/>
      <c r="F77" s="127"/>
      <c r="G77" s="127"/>
      <c r="H77" s="130"/>
      <c r="I77" s="130"/>
      <c r="J77" s="40" t="s">
        <v>22</v>
      </c>
      <c r="K77" s="41">
        <v>10000</v>
      </c>
      <c r="L77" s="42">
        <v>5672.42</v>
      </c>
    </row>
    <row r="78" spans="1:12" s="36" customFormat="1" ht="25.5" customHeight="1">
      <c r="A78" s="104" t="s">
        <v>129</v>
      </c>
      <c r="B78" s="107" t="s">
        <v>73</v>
      </c>
      <c r="C78" s="107" t="s">
        <v>74</v>
      </c>
      <c r="D78" s="92" t="s">
        <v>49</v>
      </c>
      <c r="E78" s="92" t="s">
        <v>75</v>
      </c>
      <c r="F78" s="92" t="s">
        <v>87</v>
      </c>
      <c r="G78" s="92" t="s">
        <v>68</v>
      </c>
      <c r="H78" s="89">
        <v>19670000</v>
      </c>
      <c r="I78" s="147" t="s">
        <v>99</v>
      </c>
      <c r="J78" s="1" t="s">
        <v>88</v>
      </c>
      <c r="K78" s="83">
        <f>SUM(K79,K80,K81)</f>
        <v>5150000</v>
      </c>
      <c r="L78" s="31" t="s">
        <v>103</v>
      </c>
    </row>
    <row r="79" spans="1:12" s="36" customFormat="1" ht="25.5" customHeight="1">
      <c r="A79" s="105"/>
      <c r="B79" s="108"/>
      <c r="C79" s="108"/>
      <c r="D79" s="93"/>
      <c r="E79" s="93"/>
      <c r="F79" s="93"/>
      <c r="G79" s="93"/>
      <c r="H79" s="90"/>
      <c r="I79" s="90"/>
      <c r="J79" s="2" t="s">
        <v>20</v>
      </c>
      <c r="K79" s="84">
        <v>2060000</v>
      </c>
      <c r="L79" s="47" t="s">
        <v>103</v>
      </c>
    </row>
    <row r="80" spans="1:12" s="36" customFormat="1" ht="32.25" customHeight="1">
      <c r="A80" s="105"/>
      <c r="B80" s="108"/>
      <c r="C80" s="108"/>
      <c r="D80" s="93"/>
      <c r="E80" s="93"/>
      <c r="F80" s="93"/>
      <c r="G80" s="93"/>
      <c r="H80" s="90"/>
      <c r="I80" s="90"/>
      <c r="J80" s="2" t="s">
        <v>21</v>
      </c>
      <c r="K80" s="84">
        <v>3065000</v>
      </c>
      <c r="L80" s="47" t="s">
        <v>103</v>
      </c>
    </row>
    <row r="81" spans="1:12" s="36" customFormat="1" ht="25.5" customHeight="1">
      <c r="A81" s="106"/>
      <c r="B81" s="109"/>
      <c r="C81" s="109"/>
      <c r="D81" s="94"/>
      <c r="E81" s="94"/>
      <c r="F81" s="94"/>
      <c r="G81" s="94"/>
      <c r="H81" s="91"/>
      <c r="I81" s="91"/>
      <c r="J81" s="2" t="s">
        <v>96</v>
      </c>
      <c r="K81" s="84">
        <v>25000</v>
      </c>
      <c r="L81" s="47" t="s">
        <v>103</v>
      </c>
    </row>
    <row r="82" spans="1:12" s="36" customFormat="1" ht="21" customHeight="1">
      <c r="A82" s="119" t="s">
        <v>130</v>
      </c>
      <c r="B82" s="122" t="s">
        <v>73</v>
      </c>
      <c r="C82" s="122" t="s">
        <v>74</v>
      </c>
      <c r="D82" s="125" t="s">
        <v>65</v>
      </c>
      <c r="E82" s="125" t="s">
        <v>75</v>
      </c>
      <c r="F82" s="125" t="s">
        <v>67</v>
      </c>
      <c r="G82" s="125" t="s">
        <v>68</v>
      </c>
      <c r="H82" s="151">
        <v>19690000</v>
      </c>
      <c r="I82" s="150" t="s">
        <v>76</v>
      </c>
      <c r="J82" s="33" t="s">
        <v>19</v>
      </c>
      <c r="K82" s="65">
        <f>SUM(K83,K84,K85)</f>
        <v>5150000</v>
      </c>
      <c r="L82" s="66">
        <f>SUM(L83,L84,L85)</f>
        <v>3293946.79</v>
      </c>
    </row>
    <row r="83" spans="1:12" s="36" customFormat="1" ht="21" customHeight="1">
      <c r="A83" s="120"/>
      <c r="B83" s="123"/>
      <c r="C83" s="123"/>
      <c r="D83" s="126"/>
      <c r="E83" s="126"/>
      <c r="F83" s="126"/>
      <c r="G83" s="126"/>
      <c r="H83" s="152"/>
      <c r="I83" s="148"/>
      <c r="J83" s="67" t="s">
        <v>20</v>
      </c>
      <c r="K83" s="52">
        <v>2000000</v>
      </c>
      <c r="L83" s="53">
        <v>1075923.7</v>
      </c>
    </row>
    <row r="84" spans="1:12" s="36" customFormat="1" ht="21" customHeight="1">
      <c r="A84" s="120"/>
      <c r="B84" s="123"/>
      <c r="C84" s="123"/>
      <c r="D84" s="126"/>
      <c r="E84" s="126"/>
      <c r="F84" s="126"/>
      <c r="G84" s="126"/>
      <c r="H84" s="152"/>
      <c r="I84" s="148" t="s">
        <v>77</v>
      </c>
      <c r="J84" s="37" t="s">
        <v>21</v>
      </c>
      <c r="K84" s="68">
        <v>2950000</v>
      </c>
      <c r="L84" s="69">
        <v>2082839.72</v>
      </c>
    </row>
    <row r="85" spans="1:12" s="36" customFormat="1" ht="21" customHeight="1" thickBot="1">
      <c r="A85" s="121"/>
      <c r="B85" s="124"/>
      <c r="C85" s="124"/>
      <c r="D85" s="127"/>
      <c r="E85" s="127"/>
      <c r="F85" s="127"/>
      <c r="G85" s="127"/>
      <c r="H85" s="153"/>
      <c r="I85" s="149"/>
      <c r="J85" s="40" t="s">
        <v>22</v>
      </c>
      <c r="K85" s="54">
        <v>200000</v>
      </c>
      <c r="L85" s="55">
        <v>135183.37</v>
      </c>
    </row>
    <row r="86" spans="1:12" s="36" customFormat="1" ht="21" customHeight="1">
      <c r="A86" s="104" t="s">
        <v>131</v>
      </c>
      <c r="B86" s="107" t="s">
        <v>78</v>
      </c>
      <c r="C86" s="107" t="s">
        <v>79</v>
      </c>
      <c r="D86" s="92" t="s">
        <v>49</v>
      </c>
      <c r="E86" s="92" t="s">
        <v>81</v>
      </c>
      <c r="F86" s="92" t="s">
        <v>87</v>
      </c>
      <c r="G86" s="92" t="s">
        <v>72</v>
      </c>
      <c r="H86" s="89">
        <v>7811306</v>
      </c>
      <c r="I86" s="89">
        <v>7811306</v>
      </c>
      <c r="J86" s="1" t="s">
        <v>88</v>
      </c>
      <c r="K86" s="83">
        <f>SUM(K87,K88,K89)</f>
        <v>5350000</v>
      </c>
      <c r="L86" s="31" t="s">
        <v>103</v>
      </c>
    </row>
    <row r="87" spans="1:12" s="36" customFormat="1" ht="21" customHeight="1">
      <c r="A87" s="105"/>
      <c r="B87" s="108"/>
      <c r="C87" s="108"/>
      <c r="D87" s="93"/>
      <c r="E87" s="93"/>
      <c r="F87" s="93"/>
      <c r="G87" s="93"/>
      <c r="H87" s="90"/>
      <c r="I87" s="90"/>
      <c r="J87" s="2" t="s">
        <v>20</v>
      </c>
      <c r="K87" s="84">
        <v>2650000</v>
      </c>
      <c r="L87" s="47" t="s">
        <v>103</v>
      </c>
    </row>
    <row r="88" spans="1:12" s="36" customFormat="1" ht="21" customHeight="1">
      <c r="A88" s="105"/>
      <c r="B88" s="108"/>
      <c r="C88" s="108"/>
      <c r="D88" s="93"/>
      <c r="E88" s="93"/>
      <c r="F88" s="93"/>
      <c r="G88" s="93"/>
      <c r="H88" s="90"/>
      <c r="I88" s="90"/>
      <c r="J88" s="2" t="s">
        <v>21</v>
      </c>
      <c r="K88" s="84">
        <v>2650000</v>
      </c>
      <c r="L88" s="47" t="s">
        <v>103</v>
      </c>
    </row>
    <row r="89" spans="1:12" s="36" customFormat="1" ht="21" customHeight="1">
      <c r="A89" s="106"/>
      <c r="B89" s="109"/>
      <c r="C89" s="109"/>
      <c r="D89" s="94"/>
      <c r="E89" s="94"/>
      <c r="F89" s="94"/>
      <c r="G89" s="94"/>
      <c r="H89" s="91"/>
      <c r="I89" s="91"/>
      <c r="J89" s="2" t="s">
        <v>96</v>
      </c>
      <c r="K89" s="84">
        <v>50000</v>
      </c>
      <c r="L89" s="47" t="s">
        <v>103</v>
      </c>
    </row>
    <row r="90" spans="1:12" s="36" customFormat="1" ht="21" customHeight="1">
      <c r="A90" s="119" t="s">
        <v>132</v>
      </c>
      <c r="B90" s="122" t="s">
        <v>78</v>
      </c>
      <c r="C90" s="122" t="s">
        <v>79</v>
      </c>
      <c r="D90" s="125" t="s">
        <v>80</v>
      </c>
      <c r="E90" s="125" t="s">
        <v>81</v>
      </c>
      <c r="F90" s="125" t="s">
        <v>67</v>
      </c>
      <c r="G90" s="125" t="s">
        <v>72</v>
      </c>
      <c r="H90" s="128">
        <v>7881306</v>
      </c>
      <c r="I90" s="128">
        <v>7811306</v>
      </c>
      <c r="J90" s="33" t="s">
        <v>19</v>
      </c>
      <c r="K90" s="34">
        <f>SUM(K91,K92,K93)</f>
        <v>5400000</v>
      </c>
      <c r="L90" s="35">
        <f>SUM(L91,L92,L93)</f>
        <v>4871178.69</v>
      </c>
    </row>
    <row r="91" spans="1:12" s="36" customFormat="1" ht="21" customHeight="1">
      <c r="A91" s="120"/>
      <c r="B91" s="123"/>
      <c r="C91" s="123"/>
      <c r="D91" s="126"/>
      <c r="E91" s="126"/>
      <c r="F91" s="126"/>
      <c r="G91" s="126"/>
      <c r="H91" s="129"/>
      <c r="I91" s="129"/>
      <c r="J91" s="37" t="s">
        <v>20</v>
      </c>
      <c r="K91" s="38">
        <v>2650000</v>
      </c>
      <c r="L91" s="39">
        <v>2404633.58</v>
      </c>
    </row>
    <row r="92" spans="1:12" s="36" customFormat="1" ht="21" customHeight="1">
      <c r="A92" s="120"/>
      <c r="B92" s="123"/>
      <c r="C92" s="123"/>
      <c r="D92" s="126"/>
      <c r="E92" s="126"/>
      <c r="F92" s="126"/>
      <c r="G92" s="126"/>
      <c r="H92" s="129"/>
      <c r="I92" s="129"/>
      <c r="J92" s="37" t="s">
        <v>21</v>
      </c>
      <c r="K92" s="52">
        <v>2650000</v>
      </c>
      <c r="L92" s="53">
        <v>2404633.79</v>
      </c>
    </row>
    <row r="93" spans="1:12" s="36" customFormat="1" ht="21" customHeight="1" thickBot="1">
      <c r="A93" s="121"/>
      <c r="B93" s="124"/>
      <c r="C93" s="124"/>
      <c r="D93" s="127"/>
      <c r="E93" s="127"/>
      <c r="F93" s="127"/>
      <c r="G93" s="127"/>
      <c r="H93" s="130"/>
      <c r="I93" s="130"/>
      <c r="J93" s="40" t="s">
        <v>22</v>
      </c>
      <c r="K93" s="54">
        <v>100000</v>
      </c>
      <c r="L93" s="55">
        <v>61911.32</v>
      </c>
    </row>
    <row r="94" spans="1:12" s="36" customFormat="1" ht="27.75" customHeight="1">
      <c r="A94" s="104" t="s">
        <v>133</v>
      </c>
      <c r="B94" s="107" t="s">
        <v>78</v>
      </c>
      <c r="C94" s="107" t="s">
        <v>79</v>
      </c>
      <c r="D94" s="92" t="s">
        <v>97</v>
      </c>
      <c r="E94" s="92" t="s">
        <v>104</v>
      </c>
      <c r="F94" s="92" t="s">
        <v>87</v>
      </c>
      <c r="G94" s="92" t="s">
        <v>72</v>
      </c>
      <c r="H94" s="89">
        <v>2330000</v>
      </c>
      <c r="I94" s="89">
        <v>2296283</v>
      </c>
      <c r="J94" s="1" t="s">
        <v>88</v>
      </c>
      <c r="K94" s="83">
        <f>SUM(K95,K96,K97)</f>
        <v>1730000</v>
      </c>
      <c r="L94" s="31" t="s">
        <v>103</v>
      </c>
    </row>
    <row r="95" spans="1:12" s="36" customFormat="1" ht="23.25" customHeight="1">
      <c r="A95" s="105"/>
      <c r="B95" s="108"/>
      <c r="C95" s="108"/>
      <c r="D95" s="93"/>
      <c r="E95" s="93"/>
      <c r="F95" s="93"/>
      <c r="G95" s="93"/>
      <c r="H95" s="90"/>
      <c r="I95" s="90"/>
      <c r="J95" s="2" t="s">
        <v>20</v>
      </c>
      <c r="K95" s="84">
        <v>1445000</v>
      </c>
      <c r="L95" s="47" t="s">
        <v>103</v>
      </c>
    </row>
    <row r="96" spans="1:12" s="36" customFormat="1" ht="29.25" customHeight="1">
      <c r="A96" s="105"/>
      <c r="B96" s="108"/>
      <c r="C96" s="108"/>
      <c r="D96" s="93"/>
      <c r="E96" s="93"/>
      <c r="F96" s="93"/>
      <c r="G96" s="93"/>
      <c r="H96" s="90"/>
      <c r="I96" s="90"/>
      <c r="J96" s="2" t="s">
        <v>21</v>
      </c>
      <c r="K96" s="84">
        <v>255000</v>
      </c>
      <c r="L96" s="47" t="s">
        <v>103</v>
      </c>
    </row>
    <row r="97" spans="1:12" s="36" customFormat="1" ht="21" customHeight="1">
      <c r="A97" s="106"/>
      <c r="B97" s="109"/>
      <c r="C97" s="109"/>
      <c r="D97" s="94"/>
      <c r="E97" s="94"/>
      <c r="F97" s="94"/>
      <c r="G97" s="94"/>
      <c r="H97" s="91"/>
      <c r="I97" s="91"/>
      <c r="J97" s="2" t="s">
        <v>96</v>
      </c>
      <c r="K97" s="84">
        <v>30000</v>
      </c>
      <c r="L97" s="47" t="s">
        <v>103</v>
      </c>
    </row>
    <row r="98" spans="1:12" s="36" customFormat="1" ht="29.25" customHeight="1">
      <c r="A98" s="119" t="s">
        <v>134</v>
      </c>
      <c r="B98" s="122" t="s">
        <v>78</v>
      </c>
      <c r="C98" s="122" t="s">
        <v>79</v>
      </c>
      <c r="D98" s="125" t="s">
        <v>82</v>
      </c>
      <c r="E98" s="125" t="s">
        <v>83</v>
      </c>
      <c r="F98" s="125" t="s">
        <v>67</v>
      </c>
      <c r="G98" s="125" t="s">
        <v>72</v>
      </c>
      <c r="H98" s="128">
        <v>2330000</v>
      </c>
      <c r="I98" s="128">
        <v>2296283</v>
      </c>
      <c r="J98" s="33" t="s">
        <v>19</v>
      </c>
      <c r="K98" s="34">
        <f>SUM(K99,K100,K101)</f>
        <v>1730000</v>
      </c>
      <c r="L98" s="35">
        <f>SUM(L99,L100,L101)</f>
        <v>0</v>
      </c>
    </row>
    <row r="99" spans="1:12" s="36" customFormat="1" ht="22.5" customHeight="1">
      <c r="A99" s="120"/>
      <c r="B99" s="123"/>
      <c r="C99" s="123"/>
      <c r="D99" s="126"/>
      <c r="E99" s="126"/>
      <c r="F99" s="126"/>
      <c r="G99" s="126"/>
      <c r="H99" s="129"/>
      <c r="I99" s="129"/>
      <c r="J99" s="67" t="s">
        <v>20</v>
      </c>
      <c r="K99" s="38">
        <v>1445000</v>
      </c>
      <c r="L99" s="39">
        <v>0</v>
      </c>
    </row>
    <row r="100" spans="1:12" s="36" customFormat="1" ht="24.75" customHeight="1">
      <c r="A100" s="120"/>
      <c r="B100" s="123"/>
      <c r="C100" s="123"/>
      <c r="D100" s="126"/>
      <c r="E100" s="126"/>
      <c r="F100" s="126"/>
      <c r="G100" s="126"/>
      <c r="H100" s="129"/>
      <c r="I100" s="129"/>
      <c r="J100" s="67" t="s">
        <v>21</v>
      </c>
      <c r="K100" s="52">
        <v>255000</v>
      </c>
      <c r="L100" s="53">
        <v>0</v>
      </c>
    </row>
    <row r="101" spans="1:12" s="36" customFormat="1" ht="24" customHeight="1" thickBot="1">
      <c r="A101" s="121"/>
      <c r="B101" s="124"/>
      <c r="C101" s="124"/>
      <c r="D101" s="127"/>
      <c r="E101" s="127"/>
      <c r="F101" s="127"/>
      <c r="G101" s="127"/>
      <c r="H101" s="130"/>
      <c r="I101" s="130"/>
      <c r="J101" s="40" t="s">
        <v>22</v>
      </c>
      <c r="K101" s="41">
        <v>30000</v>
      </c>
      <c r="L101" s="42">
        <v>0</v>
      </c>
    </row>
    <row r="102" spans="1:12" s="36" customFormat="1" ht="21" customHeight="1">
      <c r="A102" s="104" t="s">
        <v>144</v>
      </c>
      <c r="B102" s="107" t="s">
        <v>100</v>
      </c>
      <c r="C102" s="107" t="s">
        <v>101</v>
      </c>
      <c r="D102" s="92" t="s">
        <v>95</v>
      </c>
      <c r="E102" s="92" t="s">
        <v>102</v>
      </c>
      <c r="F102" s="92" t="s">
        <v>87</v>
      </c>
      <c r="G102" s="92" t="s">
        <v>18</v>
      </c>
      <c r="H102" s="89">
        <v>17022099</v>
      </c>
      <c r="I102" s="89">
        <v>16972099</v>
      </c>
      <c r="J102" s="1" t="s">
        <v>88</v>
      </c>
      <c r="K102" s="83">
        <f>SUM(K103,K104,K105)</f>
        <v>6500000</v>
      </c>
      <c r="L102" s="31" t="s">
        <v>103</v>
      </c>
    </row>
    <row r="103" spans="1:12" s="36" customFormat="1" ht="21" customHeight="1">
      <c r="A103" s="105"/>
      <c r="B103" s="108"/>
      <c r="C103" s="108"/>
      <c r="D103" s="93"/>
      <c r="E103" s="93"/>
      <c r="F103" s="93"/>
      <c r="G103" s="93"/>
      <c r="H103" s="90"/>
      <c r="I103" s="90"/>
      <c r="J103" s="2" t="s">
        <v>20</v>
      </c>
      <c r="K103" s="84">
        <v>5000000</v>
      </c>
      <c r="L103" s="47" t="s">
        <v>103</v>
      </c>
    </row>
    <row r="104" spans="1:12" s="36" customFormat="1" ht="21" customHeight="1">
      <c r="A104" s="105"/>
      <c r="B104" s="108"/>
      <c r="C104" s="108"/>
      <c r="D104" s="93"/>
      <c r="E104" s="93"/>
      <c r="F104" s="93"/>
      <c r="G104" s="93"/>
      <c r="H104" s="90"/>
      <c r="I104" s="90"/>
      <c r="J104" s="2" t="s">
        <v>21</v>
      </c>
      <c r="K104" s="84">
        <v>1450000</v>
      </c>
      <c r="L104" s="47" t="s">
        <v>103</v>
      </c>
    </row>
    <row r="105" spans="1:12" s="36" customFormat="1" ht="21" customHeight="1">
      <c r="A105" s="106"/>
      <c r="B105" s="109"/>
      <c r="C105" s="109"/>
      <c r="D105" s="94"/>
      <c r="E105" s="94"/>
      <c r="F105" s="94"/>
      <c r="G105" s="94"/>
      <c r="H105" s="91"/>
      <c r="I105" s="91"/>
      <c r="J105" s="2" t="s">
        <v>96</v>
      </c>
      <c r="K105" s="86">
        <v>50000</v>
      </c>
      <c r="L105" s="47" t="s">
        <v>103</v>
      </c>
    </row>
    <row r="106" spans="1:12" s="72" customFormat="1" ht="20.25" customHeight="1" thickBot="1">
      <c r="A106" s="9" t="s">
        <v>141</v>
      </c>
      <c r="B106" s="10" t="s">
        <v>103</v>
      </c>
      <c r="C106" s="10" t="s">
        <v>103</v>
      </c>
      <c r="D106" s="10" t="s">
        <v>103</v>
      </c>
      <c r="E106" s="10" t="s">
        <v>103</v>
      </c>
      <c r="F106" s="10" t="s">
        <v>103</v>
      </c>
      <c r="G106" s="10" t="s">
        <v>103</v>
      </c>
      <c r="H106" s="10" t="s">
        <v>103</v>
      </c>
      <c r="I106" s="10" t="s">
        <v>103</v>
      </c>
      <c r="J106" s="10" t="s">
        <v>103</v>
      </c>
      <c r="K106" s="70">
        <v>0</v>
      </c>
      <c r="L106" s="71" t="s">
        <v>103</v>
      </c>
    </row>
    <row r="107" spans="1:12" s="75" customFormat="1" ht="28.5" customHeight="1" thickTop="1">
      <c r="A107" s="136" t="s">
        <v>142</v>
      </c>
      <c r="B107" s="137"/>
      <c r="C107" s="137"/>
      <c r="D107" s="137"/>
      <c r="E107" s="137"/>
      <c r="F107" s="137"/>
      <c r="G107" s="137"/>
      <c r="H107" s="137"/>
      <c r="I107" s="137"/>
      <c r="J107" s="138"/>
      <c r="K107" s="73">
        <f>SUM(K6,K55)</f>
        <v>29993163</v>
      </c>
      <c r="L107" s="74" t="s">
        <v>103</v>
      </c>
    </row>
    <row r="108" spans="1:12" s="12" customFormat="1" ht="31.5" customHeight="1" thickBot="1">
      <c r="A108" s="95" t="s">
        <v>143</v>
      </c>
      <c r="B108" s="96"/>
      <c r="C108" s="96"/>
      <c r="D108" s="96"/>
      <c r="E108" s="96"/>
      <c r="F108" s="96"/>
      <c r="G108" s="96"/>
      <c r="H108" s="96"/>
      <c r="I108" s="96"/>
      <c r="J108" s="97"/>
      <c r="K108" s="76">
        <f>SUM(K7,K56)</f>
        <v>25736727.08</v>
      </c>
      <c r="L108" s="77">
        <f>SUM(L7,L56)</f>
        <v>16712683.07</v>
      </c>
    </row>
    <row r="109" spans="1:12" s="12" customFormat="1" ht="45.75" customHeight="1">
      <c r="A109" s="87" t="s">
        <v>145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1:12" s="12" customFormat="1" ht="15" customHeight="1">
      <c r="A110" s="11"/>
      <c r="B110" s="11"/>
      <c r="C110" s="11"/>
      <c r="J110" s="78"/>
      <c r="K110" s="79"/>
      <c r="L110" s="79"/>
    </row>
    <row r="111" spans="1:12" s="12" customFormat="1" ht="15.75" customHeight="1">
      <c r="A111" s="11"/>
      <c r="B111" s="11"/>
      <c r="C111" s="11"/>
      <c r="K111" s="79"/>
      <c r="L111" s="79"/>
    </row>
    <row r="112" spans="1:12" s="12" customFormat="1" ht="39" customHeight="1">
      <c r="A112" s="11"/>
      <c r="B112" s="11"/>
      <c r="C112" s="11"/>
      <c r="J112" s="80"/>
      <c r="K112" s="79"/>
      <c r="L112" s="79"/>
    </row>
    <row r="113" spans="1:12" s="12" customFormat="1" ht="19.5" customHeight="1">
      <c r="A113" s="11"/>
      <c r="B113" s="11"/>
      <c r="C113" s="11"/>
      <c r="K113" s="79"/>
      <c r="L113" s="79"/>
    </row>
    <row r="114" spans="1:12" s="12" customFormat="1" ht="39" customHeight="1">
      <c r="A114" s="11"/>
      <c r="B114" s="11"/>
      <c r="C114" s="11"/>
      <c r="J114" s="81"/>
      <c r="K114" s="79"/>
      <c r="L114" s="79"/>
    </row>
    <row r="115" spans="1:12" s="14" customFormat="1" ht="16.5" customHeight="1">
      <c r="A115" s="13"/>
      <c r="B115" s="13"/>
      <c r="C115" s="13"/>
      <c r="K115" s="82"/>
      <c r="L115" s="82"/>
    </row>
    <row r="116" spans="1:3" s="12" customFormat="1" ht="39" customHeight="1">
      <c r="A116" s="11"/>
      <c r="B116" s="11"/>
      <c r="C116" s="11"/>
    </row>
  </sheetData>
  <sheetProtection/>
  <mergeCells count="235">
    <mergeCell ref="I66:I69"/>
    <mergeCell ref="I84:I85"/>
    <mergeCell ref="I82:I83"/>
    <mergeCell ref="E66:E69"/>
    <mergeCell ref="F66:F69"/>
    <mergeCell ref="G66:G69"/>
    <mergeCell ref="H66:H69"/>
    <mergeCell ref="H82:H85"/>
    <mergeCell ref="E74:E77"/>
    <mergeCell ref="F74:F77"/>
    <mergeCell ref="A66:A69"/>
    <mergeCell ref="B66:B69"/>
    <mergeCell ref="C66:C69"/>
    <mergeCell ref="D66:D69"/>
    <mergeCell ref="F22:F25"/>
    <mergeCell ref="C22:C25"/>
    <mergeCell ref="D22:D25"/>
    <mergeCell ref="E15:E17"/>
    <mergeCell ref="E22:E25"/>
    <mergeCell ref="D15:D17"/>
    <mergeCell ref="E37:E39"/>
    <mergeCell ref="F37:F39"/>
    <mergeCell ref="G37:G39"/>
    <mergeCell ref="D33:D35"/>
    <mergeCell ref="E33:E35"/>
    <mergeCell ref="F33:F35"/>
    <mergeCell ref="E48:E50"/>
    <mergeCell ref="E41:E44"/>
    <mergeCell ref="F41:F44"/>
    <mergeCell ref="G41:G44"/>
    <mergeCell ref="F48:F50"/>
    <mergeCell ref="G48:G50"/>
    <mergeCell ref="H48:H50"/>
    <mergeCell ref="I48:I50"/>
    <mergeCell ref="I52:I54"/>
    <mergeCell ref="H41:H44"/>
    <mergeCell ref="H33:H35"/>
    <mergeCell ref="I41:I44"/>
    <mergeCell ref="H22:H25"/>
    <mergeCell ref="I22:I25"/>
    <mergeCell ref="I33:I35"/>
    <mergeCell ref="H37:H39"/>
    <mergeCell ref="A48:A50"/>
    <mergeCell ref="B48:B50"/>
    <mergeCell ref="C48:C50"/>
    <mergeCell ref="D48:D50"/>
    <mergeCell ref="A41:A44"/>
    <mergeCell ref="B41:B44"/>
    <mergeCell ref="C41:C44"/>
    <mergeCell ref="D41:D44"/>
    <mergeCell ref="A52:A54"/>
    <mergeCell ref="B52:B54"/>
    <mergeCell ref="C52:C54"/>
    <mergeCell ref="D52:D54"/>
    <mergeCell ref="E52:E54"/>
    <mergeCell ref="F52:F54"/>
    <mergeCell ref="G52:G54"/>
    <mergeCell ref="H52:H54"/>
    <mergeCell ref="H61:H64"/>
    <mergeCell ref="I61:I64"/>
    <mergeCell ref="A61:A64"/>
    <mergeCell ref="B61:B64"/>
    <mergeCell ref="C61:C64"/>
    <mergeCell ref="D61:D64"/>
    <mergeCell ref="E61:E64"/>
    <mergeCell ref="F61:F64"/>
    <mergeCell ref="G61:G64"/>
    <mergeCell ref="I90:I93"/>
    <mergeCell ref="I74:I77"/>
    <mergeCell ref="I78:I81"/>
    <mergeCell ref="G86:G89"/>
    <mergeCell ref="H86:H89"/>
    <mergeCell ref="I86:I89"/>
    <mergeCell ref="D82:D85"/>
    <mergeCell ref="G74:G77"/>
    <mergeCell ref="H74:H77"/>
    <mergeCell ref="H90:H93"/>
    <mergeCell ref="D74:D77"/>
    <mergeCell ref="G82:G85"/>
    <mergeCell ref="E90:E93"/>
    <mergeCell ref="F90:F93"/>
    <mergeCell ref="G90:G93"/>
    <mergeCell ref="E86:E89"/>
    <mergeCell ref="F86:F89"/>
    <mergeCell ref="B22:B25"/>
    <mergeCell ref="A90:A93"/>
    <mergeCell ref="B90:B93"/>
    <mergeCell ref="C90:C93"/>
    <mergeCell ref="A82:A85"/>
    <mergeCell ref="B82:B85"/>
    <mergeCell ref="C82:C85"/>
    <mergeCell ref="A74:A77"/>
    <mergeCell ref="B74:B77"/>
    <mergeCell ref="C74:C77"/>
    <mergeCell ref="A56:J56"/>
    <mergeCell ref="A102:A105"/>
    <mergeCell ref="B102:B105"/>
    <mergeCell ref="G102:G105"/>
    <mergeCell ref="H102:H105"/>
    <mergeCell ref="C102:C105"/>
    <mergeCell ref="D102:D105"/>
    <mergeCell ref="D90:D93"/>
    <mergeCell ref="E82:E85"/>
    <mergeCell ref="F82:F85"/>
    <mergeCell ref="A2:L2"/>
    <mergeCell ref="A15:A17"/>
    <mergeCell ref="B15:B17"/>
    <mergeCell ref="C15:C17"/>
    <mergeCell ref="I9:I11"/>
    <mergeCell ref="A7:J7"/>
    <mergeCell ref="F15:F17"/>
    <mergeCell ref="I15:I17"/>
    <mergeCell ref="G15:G17"/>
    <mergeCell ref="H15:H17"/>
    <mergeCell ref="G22:G25"/>
    <mergeCell ref="G33:G35"/>
    <mergeCell ref="A37:A39"/>
    <mergeCell ref="B37:B39"/>
    <mergeCell ref="C37:C39"/>
    <mergeCell ref="D37:D39"/>
    <mergeCell ref="A33:A35"/>
    <mergeCell ref="B33:B35"/>
    <mergeCell ref="A22:A25"/>
    <mergeCell ref="C33:C35"/>
    <mergeCell ref="I37:I39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E9:E11"/>
    <mergeCell ref="F9:F11"/>
    <mergeCell ref="G9:G11"/>
    <mergeCell ref="H9:H11"/>
    <mergeCell ref="A9:A11"/>
    <mergeCell ref="B9:B11"/>
    <mergeCell ref="C9:C11"/>
    <mergeCell ref="D9:D11"/>
    <mergeCell ref="A27:A29"/>
    <mergeCell ref="B27:B29"/>
    <mergeCell ref="C27:C29"/>
    <mergeCell ref="D27:D29"/>
    <mergeCell ref="I27:I29"/>
    <mergeCell ref="E27:E29"/>
    <mergeCell ref="F27:F29"/>
    <mergeCell ref="G27:G29"/>
    <mergeCell ref="H27:H29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8:A81"/>
    <mergeCell ref="B78:B81"/>
    <mergeCell ref="C78:C81"/>
    <mergeCell ref="D78:D81"/>
    <mergeCell ref="E78:E81"/>
    <mergeCell ref="F78:F81"/>
    <mergeCell ref="G78:G81"/>
    <mergeCell ref="H78:H81"/>
    <mergeCell ref="C94:C97"/>
    <mergeCell ref="D94:D97"/>
    <mergeCell ref="A86:A89"/>
    <mergeCell ref="B86:B89"/>
    <mergeCell ref="C86:C89"/>
    <mergeCell ref="D86:D89"/>
    <mergeCell ref="I94:I97"/>
    <mergeCell ref="A1:L1"/>
    <mergeCell ref="A6:J6"/>
    <mergeCell ref="A55:J55"/>
    <mergeCell ref="E94:E97"/>
    <mergeCell ref="F94:F97"/>
    <mergeCell ref="G94:G97"/>
    <mergeCell ref="H94:H97"/>
    <mergeCell ref="A94:A97"/>
    <mergeCell ref="B94:B97"/>
    <mergeCell ref="A109:L109"/>
    <mergeCell ref="I102:I105"/>
    <mergeCell ref="F102:F105"/>
    <mergeCell ref="E102:E105"/>
    <mergeCell ref="A108:J108"/>
    <mergeCell ref="A107:J107"/>
  </mergeCells>
  <printOptions horizontalCentered="1" verticalCentered="1"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1"/>
  <rowBreaks count="2" manualBreakCount="2">
    <brk id="69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2011-04-21T11:00:36Z</cp:lastPrinted>
  <dcterms:created xsi:type="dcterms:W3CDTF">2011-04-21T09:15:33Z</dcterms:created>
  <dcterms:modified xsi:type="dcterms:W3CDTF">2011-04-21T13:07:23Z</dcterms:modified>
  <cp:category/>
  <cp:version/>
  <cp:contentType/>
  <cp:contentStatus/>
</cp:coreProperties>
</file>