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elementów'!$A$1:$H$181</definedName>
  </definedNames>
  <calcPr calcId="145621"/>
</workbook>
</file>

<file path=xl/calcChain.xml><?xml version="1.0" encoding="utf-8"?>
<calcChain xmlns="http://schemas.openxmlformats.org/spreadsheetml/2006/main">
  <c r="H154" i="6" l="1"/>
  <c r="H68" i="6"/>
  <c r="H65" i="6"/>
  <c r="H38" i="6" l="1"/>
  <c r="H75" i="6"/>
  <c r="H25" i="6" l="1"/>
  <c r="A15" i="6"/>
  <c r="A17" i="6" s="1"/>
  <c r="A18" i="6" s="1"/>
  <c r="A19" i="6" s="1"/>
  <c r="A20" i="6" s="1"/>
  <c r="A21" i="6" s="1"/>
  <c r="A22" i="6" s="1"/>
  <c r="A23" i="6" s="1"/>
  <c r="A24" i="6" s="1"/>
  <c r="A25" i="6" s="1"/>
  <c r="H50" i="6"/>
  <c r="H46" i="6"/>
  <c r="H44" i="6"/>
  <c r="A26" i="6" l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H42" i="6"/>
  <c r="H64" i="6" l="1"/>
  <c r="H41" i="6" l="1"/>
  <c r="H173" i="6" l="1"/>
  <c r="H174" i="6"/>
  <c r="H175" i="6"/>
  <c r="H176" i="6"/>
  <c r="H177" i="6"/>
  <c r="H178" i="6"/>
  <c r="H166" i="6"/>
  <c r="H167" i="6"/>
  <c r="H168" i="6"/>
  <c r="H169" i="6"/>
  <c r="H170" i="6"/>
  <c r="H159" i="6"/>
  <c r="H160" i="6"/>
  <c r="H161" i="6"/>
  <c r="H162" i="6"/>
  <c r="H163" i="6"/>
  <c r="H151" i="6"/>
  <c r="H152" i="6"/>
  <c r="H153" i="6"/>
  <c r="H155" i="6"/>
  <c r="H156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09" i="6"/>
  <c r="H104" i="6"/>
  <c r="H101" i="6"/>
  <c r="H98" i="6"/>
  <c r="H90" i="6"/>
  <c r="H91" i="6"/>
  <c r="H92" i="6"/>
  <c r="H93" i="6"/>
  <c r="H94" i="6"/>
  <c r="H95" i="6"/>
  <c r="H83" i="6"/>
  <c r="H84" i="6"/>
  <c r="H85" i="6"/>
  <c r="H86" i="6"/>
  <c r="H78" i="6"/>
  <c r="H79" i="6"/>
  <c r="H80" i="6"/>
  <c r="H73" i="6"/>
  <c r="H74" i="6"/>
  <c r="H61" i="6"/>
  <c r="H172" i="6"/>
  <c r="H165" i="6"/>
  <c r="H158" i="6"/>
  <c r="H150" i="6"/>
  <c r="H114" i="6"/>
  <c r="H111" i="6"/>
  <c r="H108" i="6"/>
  <c r="H106" i="6"/>
  <c r="H105" i="6" s="1"/>
  <c r="H103" i="6"/>
  <c r="H100" i="6"/>
  <c r="H97" i="6"/>
  <c r="H88" i="6"/>
  <c r="H82" i="6"/>
  <c r="H77" i="6"/>
  <c r="H71" i="6"/>
  <c r="H57" i="6"/>
  <c r="H58" i="6"/>
  <c r="H59" i="6"/>
  <c r="H60" i="6"/>
  <c r="H56" i="6"/>
  <c r="H53" i="6"/>
  <c r="H54" i="6"/>
  <c r="H52" i="6"/>
  <c r="H49" i="6"/>
  <c r="H15" i="6"/>
  <c r="H17" i="6"/>
  <c r="H18" i="6"/>
  <c r="H19" i="6"/>
  <c r="H20" i="6"/>
  <c r="H21" i="6"/>
  <c r="H22" i="6"/>
  <c r="H23" i="6"/>
  <c r="H24" i="6"/>
  <c r="H26" i="6"/>
  <c r="H27" i="6"/>
  <c r="H28" i="6"/>
  <c r="H29" i="6"/>
  <c r="H30" i="6"/>
  <c r="H31" i="6"/>
  <c r="H32" i="6"/>
  <c r="H33" i="6"/>
  <c r="H34" i="6"/>
  <c r="H35" i="6"/>
  <c r="H36" i="6"/>
  <c r="H37" i="6"/>
  <c r="H39" i="6"/>
  <c r="H14" i="6"/>
  <c r="H16" i="6" l="1"/>
  <c r="H102" i="6"/>
  <c r="H99" i="6"/>
  <c r="H13" i="6"/>
  <c r="H113" i="6"/>
  <c r="H149" i="6"/>
  <c r="H164" i="6"/>
  <c r="H81" i="6"/>
  <c r="H76" i="6"/>
  <c r="H171" i="6"/>
  <c r="H96" i="6"/>
  <c r="H110" i="6"/>
  <c r="H107" i="6"/>
  <c r="H157" i="6"/>
  <c r="H55" i="6"/>
  <c r="H51" i="6"/>
  <c r="H89" i="6"/>
  <c r="H87" i="6" s="1"/>
  <c r="H72" i="6"/>
  <c r="H70" i="6" s="1"/>
  <c r="H48" i="6"/>
  <c r="H47" i="6"/>
  <c r="H45" i="6"/>
  <c r="H43" i="6"/>
  <c r="H112" i="6" l="1"/>
  <c r="H40" i="6"/>
  <c r="H67" i="6"/>
  <c r="H69" i="6" l="1"/>
  <c r="H63" i="6"/>
  <c r="H66" i="6" l="1"/>
  <c r="H62" i="6" l="1"/>
  <c r="H12" i="6" s="1"/>
  <c r="H179" i="6" l="1"/>
  <c r="H181" i="6" s="1"/>
  <c r="H180" i="6" s="1"/>
</calcChain>
</file>

<file path=xl/sharedStrings.xml><?xml version="1.0" encoding="utf-8"?>
<sst xmlns="http://schemas.openxmlformats.org/spreadsheetml/2006/main" count="507" uniqueCount="256">
  <si>
    <t>Opis</t>
  </si>
  <si>
    <t>L.p.</t>
  </si>
  <si>
    <t>m3</t>
  </si>
  <si>
    <t>m</t>
  </si>
  <si>
    <t>szt.</t>
  </si>
  <si>
    <t>jm</t>
  </si>
  <si>
    <t>"Zakres rzeczowo - finansowy robót"</t>
  </si>
  <si>
    <t>t</t>
  </si>
  <si>
    <t>Technicznych</t>
  </si>
  <si>
    <t>01.00.00.</t>
  </si>
  <si>
    <t>km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</si>
  <si>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</si>
  <si>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szt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</si>
  <si>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</si>
  <si>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02.00.00.</t>
  </si>
  <si>
    <t>ROBOTY  ZIEMNE</t>
  </si>
  <si>
    <t>03.01.03.</t>
  </si>
  <si>
    <t>CZYSZCZENIE URZĄDZEŃ ODWADNIAJĄCYCH</t>
  </si>
  <si>
    <t>03.02.01.</t>
  </si>
  <si>
    <t>KANALIZACJA DESZCZOWA</t>
  </si>
  <si>
    <t xml:space="preserve">szt. </t>
  </si>
  <si>
    <t>04.00.00.</t>
  </si>
  <si>
    <t>PODBUDOWY</t>
  </si>
  <si>
    <t>06.00.00.</t>
  </si>
  <si>
    <t>ROBOTY WYKOŃCZENIOWE</t>
  </si>
  <si>
    <t>07.01.01.</t>
  </si>
  <si>
    <t>OZNAKOWANIE POZIOME</t>
  </si>
  <si>
    <t>07.02.01.</t>
  </si>
  <si>
    <t>OZNAKOWANIE PIONOWE</t>
  </si>
  <si>
    <t>08.01.01.</t>
  </si>
  <si>
    <t>KRAWĘŻNIKI BETONOWE</t>
  </si>
  <si>
    <t>08.02.01.</t>
  </si>
  <si>
    <t>CHODNIKI Z PŁYT BETONOWYCH</t>
  </si>
  <si>
    <t>08.02.02.</t>
  </si>
  <si>
    <t>08.03.01.</t>
  </si>
  <si>
    <t>OBRZEŻA BETONOWE</t>
  </si>
  <si>
    <t>10.00.00.</t>
  </si>
  <si>
    <t>INNE ROBOTY</t>
  </si>
  <si>
    <t>10.06.01.</t>
  </si>
  <si>
    <t>PARKINGI I ZATOKI</t>
  </si>
  <si>
    <t>10.07.01.</t>
  </si>
  <si>
    <t>ZJAZDY DO GOSPODARSTW I NA DROGI BOCZNE</t>
  </si>
  <si>
    <t>ilość razem</t>
  </si>
  <si>
    <t>wartość [zł]</t>
  </si>
  <si>
    <t>cena jednostkowa [zł]</t>
  </si>
  <si>
    <t>Opłata za usługę geodezyjną/mapka/</t>
  </si>
  <si>
    <t>kpl</t>
  </si>
  <si>
    <t>Układanie kabli o masie do 1.0 kg/m w rowach kablowych ręcznie-YAKY 4x35 mm2</t>
  </si>
  <si>
    <t>Układanie kabli o masie do 1.0 kg/m w  rurach-kabel YAKY 4x35 mm2</t>
  </si>
  <si>
    <t>Układanie kabli o masie do 1.0 kg/m w słupach -kabel YAKY 4x35 mm2</t>
  </si>
  <si>
    <t>Układanie kabli o masie do 1.0 kg/m w  rurach-kabel YAKY 4x25 mm2</t>
  </si>
  <si>
    <t>Układanie kabli o masie do 1.0 kg/m w słupach -kabel YAKY 4x25 mm2</t>
  </si>
  <si>
    <t>Układanie kabli o masie do 1.0 kg/m w rowach kablowych ręcznie-YAKY 4x25 mm2</t>
  </si>
  <si>
    <t>Montaż i stawianie słupów oświetleniowych  -Słup aluminiowy SAL-80</t>
  </si>
  <si>
    <t>Przeniesienie słupów oświetleniowych  -Słup istniejący</t>
  </si>
  <si>
    <t>kpl.przew.</t>
  </si>
  <si>
    <t>Podłączenie przewodów kabelkowych o przekroju żyły do 2.5 mm2 pod zaciski lub bolce</t>
  </si>
  <si>
    <t>szt.żył</t>
  </si>
  <si>
    <t>Zarobienie na sucho końca kabla 4-żyłowego o przekroju żył 35 mm2 na napięcie do 1 kV o izolacji i powłoce z tworzyw sztucznych</t>
  </si>
  <si>
    <t>Zarobienie na sucho końca kabla 4-żyłowego o przekroju żył 25 mm2 na napięcie do 1 kV o izolacji i powłoce z tworzyw sztucznych</t>
  </si>
  <si>
    <t>Przewody uziemiające i wyrównawcze  ułożone luzem w rowie kablowym-płaskownik oc.Fe/Zn 25x4mm</t>
  </si>
  <si>
    <t>Łączenie przewodów instalacji odgromowej lub przewodów wyrównawczych LgY 16 do słupów</t>
  </si>
  <si>
    <t>Badanie linii kablowej N.N.- kabel 4-żyłowy</t>
  </si>
  <si>
    <t>odc.</t>
  </si>
  <si>
    <t>Badania i pomiary instalacji uziemiającej (pierwszy pomiar)</t>
  </si>
  <si>
    <t>Badania i pomiary instalacji uziemiającej (każdy następny pomiar)</t>
  </si>
  <si>
    <t>Badania i pomiary instalacji skuteczności zerowania (pierwszy pomiar)</t>
  </si>
  <si>
    <t>Badania i pomiary instalacji skuteczności zerowania (każdy następny pomiar)</t>
  </si>
  <si>
    <t>Sprawdzenie samoczynnego wyłączania zasilania (pierwsza próba)-dla opraw</t>
  </si>
  <si>
    <t>prób.</t>
  </si>
  <si>
    <t>Sprawdzenie samoczynnego wyłączania zasilania (następna próba)-dla opraw</t>
  </si>
  <si>
    <t>Pomiar rezystancji izolacji instalacji elektrycznej (przewodów)- obwód 1-fazowy (pomiar pierwszy) - w słupie</t>
  </si>
  <si>
    <t>pomiar</t>
  </si>
  <si>
    <t>Pomiar rezystancji izolacji instalacji elektrycznej (przewodów)- obwód 1-fazowy (każdy następny pomiar) - w słupie</t>
  </si>
  <si>
    <t>Pomiary natężenia oświetlenia - pierwszy komplet 5 pomiarów dokonywanych na stanowisku- oprawy</t>
  </si>
  <si>
    <t>kpl.pom.</t>
  </si>
  <si>
    <t>Pomiary natężenia oświetlenia - każdy dalszy komplet pomiarów dokonywanych na tym samym stanowisku - oprawy</t>
  </si>
  <si>
    <t>Demontaż słupów oświetleniowych o masie 100-300 kg</t>
  </si>
  <si>
    <t>Demontaż opraw oświetleniowych rtęciowych, sodowych</t>
  </si>
  <si>
    <t>Demontaż kabli wielożyłowych o masie do 2.0 kg/m układanych w gruncie kat. III-IV-kabel oświetleniowy</t>
  </si>
  <si>
    <t>Wywiezienie materiałów z demontażu przekazać na plac składowy Urzędu Miasta w Świnoujściu samochodami skrzyniowymi na odl.do 1 km</t>
  </si>
  <si>
    <t>Mufy z tworzyw termokurczliwych przelotowe na kablach energetycznych wielożyłowych o przekroju żył do 35 mm2 o izolacji i powłoce z tworzyw sztucznych w rowach kablowych</t>
  </si>
  <si>
    <t>Przełożenie kabla istniejącego do słupów</t>
  </si>
  <si>
    <t>pkt.</t>
  </si>
  <si>
    <t>Pomiar rezystancji uziomu</t>
  </si>
  <si>
    <t>Pomiary końcowe prądem stałym kabla o 100 parach</t>
  </si>
  <si>
    <t>Przesunięcie kabla teletechnicznego w nowe miejsce</t>
  </si>
  <si>
    <t>słup.</t>
  </si>
  <si>
    <t>Demontaż słupa teletechnicznego w terenie płaskim - kat. gruntu III -R=60%</t>
  </si>
  <si>
    <t>Montaż słupków rozdzielczych osadzanych w betonie słupki z demontażu</t>
  </si>
  <si>
    <t>Demontaż słupków rozdzielczych osadzanych w betonie demontaż R=60%</t>
  </si>
  <si>
    <t>MODERNIZACJA OŚWIETLENIA</t>
  </si>
  <si>
    <t>OŚWIETLENIE ULICZNA</t>
  </si>
  <si>
    <t>PRACE DEMONTAŻOWE</t>
  </si>
  <si>
    <t>PRZEPUSTY KABLOWE DLA KABLI SN</t>
  </si>
  <si>
    <t>PRZEPUSTY KABLOWE DLA KABLI NN i OŚWIETLENIOWYCH</t>
  </si>
  <si>
    <t>USUNIĘCIE KOLIZJI _ BRANŻA TELEKOMUNIKACYJNA</t>
  </si>
  <si>
    <t>razem</t>
  </si>
  <si>
    <t>netto</t>
  </si>
  <si>
    <t>brutto</t>
  </si>
  <si>
    <t>VAT (23%)</t>
  </si>
  <si>
    <t>ROBOTY ROZBIÓRKOWE</t>
  </si>
  <si>
    <t>ROBOTY  PRZYGOTOWAWCZE</t>
  </si>
  <si>
    <t>Rozebranie słupków do znaków drogowych</t>
  </si>
  <si>
    <t>Zdjęcie tarcz (tablic) znaków drogowych</t>
  </si>
  <si>
    <t>Rozbiórka wpustów ulicznych (wymiana na krawężnikowe)</t>
  </si>
  <si>
    <t>Rozebranie płotów z siatki w ramach z kątownika i słupków metalowych</t>
  </si>
  <si>
    <t>Rozebranie cokołu pod ogrodzenie</t>
  </si>
  <si>
    <t>Rozebranie krawężników betonowych 20x30 na posypce cementowo piaskowej</t>
  </si>
  <si>
    <t>Rozebranie krawężników kamiennych o wymiarach 20x30 na podsypce cementowo-piaskowej</t>
  </si>
  <si>
    <t xml:space="preserve">Rozebranie ław z betonu pod krawężniki </t>
  </si>
  <si>
    <t>Rozebranie obrzeży betonowych na podsypce piaskowej</t>
  </si>
  <si>
    <t>Rozebranie chodników z plyt chodnikowych o wymiarach 50x50x7 cm na podsypce cementowo-piaskowej</t>
  </si>
  <si>
    <t>Rozebranie nawierzchni z kostki brukowej betonowej grub 8 cm</t>
  </si>
  <si>
    <t>Demontaż słupów (drewnianych) pojedynczych telekomunikacyjnych o długości 7 m w terenie płaskim o kat. gruntu III</t>
  </si>
  <si>
    <t>Demontaż słupów (drewnianych) pojedynczych telekomunikacyjnych o długości 6 m w terenie płaskim o kat. gruntu III</t>
  </si>
  <si>
    <t>Rozebranie konstrukcji wiat autobusowych</t>
  </si>
  <si>
    <t>Transport wewn. materiałów sztukowych o masie do 50 kg, na odl. do 0,5 km z załadunkiem i wyładunkiem ręcznym 
pojazdami skrzyniowymi na odl. do 0.5 km z załadunkiem
i wyładunkiem ręcznym</t>
  </si>
  <si>
    <t>Dodatek za transport na każde dalsze 0,5 km</t>
  </si>
  <si>
    <t>Regulacja pionowa studzienek telekomunikacyjnych</t>
  </si>
  <si>
    <t>Roboty ziemne wykonane mechanicznie z transportem (na odkład)  w gr. kat. I-IV z transp. urobku na odl. do 1 km sam. samowyład.</t>
  </si>
  <si>
    <r>
      <t>Ręczne roboty ziemne z z transportem urobku samochodami samowyładowczymi (kat. gr. I-IV) na odkład z transp. urobku na odl. do 1 km. sam samowyład.</t>
    </r>
    <r>
      <rPr>
        <i/>
        <sz val="10"/>
        <rFont val="Times New Roman"/>
        <family val="1"/>
        <charset val="238"/>
      </rPr>
      <t/>
    </r>
  </si>
  <si>
    <t>Roboty ziemne (grunty przydatne na nasyp z dokopu) w gr. kat. III-IV z transp. urobku z odl. 1 km sam. samowyład.</t>
  </si>
  <si>
    <t>Frmowanie nasypów (z gruntu z dokopu), zagęszczanie nasypu z ziemi (kat. gruntu III-IV)</t>
  </si>
  <si>
    <t>Zagęszczanie nasypów walcami okołkowanymi (grubość warstwy 20 cm, grunty kat.III-IV);</t>
  </si>
  <si>
    <t>Transport wody beczkowozem pojemności na odl. do 1 km</t>
  </si>
  <si>
    <t>Oczyszczenie studni chłonnych fi 150 cm i wymiana kruszywa filtrującego</t>
  </si>
  <si>
    <t>Oczyszczenie wpustów ulicznych</t>
  </si>
  <si>
    <t>Wykonanie wpustów krawężnikowo-jezdniowych na istniejących studzienkach ściekowych</t>
  </si>
  <si>
    <t>Dostosowanie studzienki ściekowej do przejęcia funkcji istn. studni chłonnej (fi 150cm) w gotowym wykopie</t>
  </si>
  <si>
    <r>
      <t>Mechaniczne profilowanie i zagęszczenie podłoża pod warstwy konstrukcyjne nawierzchni w gr. kat. I-IV; wraz z wykonaniem koryta o głębok. 10 cm</t>
    </r>
    <r>
      <rPr>
        <i/>
        <sz val="10"/>
        <rFont val="Times New Roman"/>
        <family val="1"/>
        <charset val="238"/>
      </rPr>
      <t/>
    </r>
  </si>
  <si>
    <t>Ręczne profilowanie i zagęszczenie podłoża pod warstwy konstrukcyjne nawierzchni w gr. kat. I-IV; wraz z wykonaniem koryta o głębok. 10 cm -obok czynnego pasa jezdni (26-75 poj.)</t>
  </si>
  <si>
    <t>Warstwa dolna podbudowy z kruszyw łamanych stabilizowanych mechanicznie grub. 15 cm</t>
  </si>
  <si>
    <t>Ulepszone podłoże z gruntu stabilizowanego cementem w ilości 20 kg/m2, warstwa grub. 10 cm</t>
  </si>
  <si>
    <t>Plantowanie nasypów, wykopów, poboczy; grunt kat. I-I 11</t>
  </si>
  <si>
    <t>Umocnienie poboczy kruszywem łamanym stabilizowanym mechaniecznie 0/31.5 grub.15cm</t>
  </si>
  <si>
    <t>Roboty ziemne (dostarczenie humusu)z transp. urobku z odl. do 1 km sam. samowyład. - strefa niebezpieczna obok jezdni</t>
  </si>
  <si>
    <t>Oznakowanie pozome jezdni - linie segragacyjne i krawędziowe ciągłe malowane mechanicznie</t>
  </si>
  <si>
    <t>Oznakowanie pozome jezdni - linie segragacyjne i krawędziowe przerywane malowane mechanicznie</t>
  </si>
  <si>
    <t>Oznakowanie pozome jezdni - strzałki i inne symbole malowane ręcznie</t>
  </si>
  <si>
    <t>Oznakowanie pozome jezdni - linie na skrzyżowaniach i przejściach dla pieszych malowane mechanicznie</t>
  </si>
  <si>
    <t>Pionowe znaki drogowe - ustawienie słupków z rur stalowych dla znaków drogowych - obok czynnego pasa jezdni</t>
  </si>
  <si>
    <t>Pionowe znaki drogowe - przymocowanie do słupków znaków zakazu, nakazu ostrzegawcze i informacyjne o pow. do 0,3 m2</t>
  </si>
  <si>
    <t>Pionowe znaki drogowe - tabliczki o pow. do 0,3 m2</t>
  </si>
  <si>
    <t>Ustawienie słupka blokującego (U-12c)</t>
  </si>
  <si>
    <t>Krawężniki wtopione betonowe o wymiarach 15x30 cm obniżone do 3 cm na ławie betonowej zwykłej  na podsypce cementowo-piaskowej</t>
  </si>
  <si>
    <t>Krawężniki betonowe wyniesione o wymiarach 20x30 cm z wykonaniem ław betonowych na podsypce cementowo piaskowej</t>
  </si>
  <si>
    <t>Oporniki betonowe o wymiarach 10x25 cm na podsypce cementowo piaskowej, spoiny wypełnione zaprawą cementową</t>
  </si>
  <si>
    <t>Obrzeża betonowe o wymiarach 30x8 cm na podsypce cementowo-piaskowej, spoiny wypełnione zaprawą cementową</t>
  </si>
  <si>
    <t>Wiaty autobusowe prefabrykowane nz elem. stalowych pokryte płytami</t>
  </si>
  <si>
    <t>Kopanie rowów dla kabli w sposób ręczny w gruncie kat. III</t>
  </si>
  <si>
    <t>Kopanie rowów dla kabli w sposób ręczny w gruncie kat. III dla przepustów</t>
  </si>
  <si>
    <t>Ułożenie rur osłonowych z PCW o śr.110 mm osłona rurowa sztywna SRS fi 110 mm - "lub równoważne"</t>
  </si>
  <si>
    <t>Zasypywanie rowów dla kabli wykonanych ręcznie w gruncie kat. III</t>
  </si>
  <si>
    <t>Rury ochronne z PCW o śr.50 mm</t>
  </si>
  <si>
    <t>Montaż opraw oświetlenia zewnętrznego na słupieopraw uliczna IP66 Magnolia LED 72, 5000 K, "lub równoważne"</t>
  </si>
  <si>
    <t>Montaż przewodów do opraw oświetleniowych - wciąganie w słupy, rury osłonowe i wysięgniki przy wysokości latarń 8 m. Przewód NYM-J/O/YDY-450/750V 3x1,5 mm2</t>
  </si>
  <si>
    <t>Przewody izolowane jednożyłowe o przekroju 16 mm2 wciągane do słupa
Przewód Cu H07V-K/LgY-450/750V 16 mm2</t>
  </si>
  <si>
    <t>Kopanie rowów dla kabli w sposób ręczny w gruncie kat. III -dla przepustów</t>
  </si>
  <si>
    <t>Ułożenie rur osłonowych z PCW o śr.160 mm, osłona rurowa dzielona sztywna PS fi 160 mm "lub równoważne"</t>
  </si>
  <si>
    <t>Ułożenie rur osłonowych z PCW o śr.160 mm, osłona rurowa sztywna SRS fi 160 mm "lub równoważne"</t>
  </si>
  <si>
    <t xml:space="preserve">Zasypywanie rowów dla kabli wykonanych ręcznie w gruncie kat. III </t>
  </si>
  <si>
    <t xml:space="preserve">Kopanie rowów dla kabli w sposób ręczny w gruncie kat. III -dla przepustów </t>
  </si>
  <si>
    <t>Ułożenie rur osłonowych z PCW o śr.110 mm osłona rurowa dzielona PS fi 110 mm - "lub równoważne"</t>
  </si>
  <si>
    <r>
      <t>Mechaniczne profilowanie i zagęszczenie podłoża pod warstwy konstrukcyjne nawierzchni w gr. kat. I-IV; wraz z wykonaniem koryta o głębok. 15 cm</t>
    </r>
    <r>
      <rPr>
        <i/>
        <sz val="10"/>
        <rFont val="Times New Roman"/>
        <family val="1"/>
        <charset val="238"/>
      </rPr>
      <t/>
    </r>
  </si>
  <si>
    <r>
      <t>Mechaniczne profilowanie i zagęszczenie podłoża pod warstwy konstrukcyjne nawierzchni w gr. kat. I-IV; wraz z wykonaniem koryta o głębok. 20 cm</t>
    </r>
    <r>
      <rPr>
        <i/>
        <sz val="10"/>
        <rFont val="Times New Roman"/>
        <family val="1"/>
        <charset val="238"/>
      </rPr>
      <t/>
    </r>
  </si>
  <si>
    <t>Warstwa dolna podbudowy z kruszyw łamanych stabilizowanych mechanicznie grub. 20 cm</t>
  </si>
  <si>
    <t>Rozebranie progów zwalniających wyspowych 1.8x2.0m</t>
  </si>
  <si>
    <t>Rozebranie słupków blokujących</t>
  </si>
  <si>
    <t>Rowki pod krawężniki i ławy krawężnikowe o wym. 30x40 cm w gruncie kat. 1-1 V</t>
  </si>
  <si>
    <t>Rozebranie nawierzchni z płyt drogowych betonowych szęściokątnych gr. 15 cm spoinach wypełnionych zaprawą cementową</t>
  </si>
  <si>
    <t>CHODNIKI Z KOSTEK BRUKOWYCH BETONOWYCH I KAMIENNYCH</t>
  </si>
  <si>
    <t>Wykonanie wpustów krawężnikowo-jezdniowych żeliwnych na dostosowanych studzienkach ściekowych pełniących funkcję studni chłonnej (fi 150cm)</t>
  </si>
  <si>
    <t>BRANŻA DROGOWA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</si>
  <si>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</si>
  <si>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</si>
  <si>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</si>
  <si>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</si>
  <si>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</si>
  <si>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</si>
  <si>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</si>
  <si>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</si>
  <si>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</si>
  <si>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</si>
  <si>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</si>
  <si>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</si>
  <si>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</si>
  <si>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</si>
  <si>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</si>
  <si>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Roboty pomiarowe przy liniowych robotach ziemnych - trasa dróg w terenie równinnym</t>
  </si>
  <si>
    <t>,</t>
  </si>
  <si>
    <t xml:space="preserve">Usunięcie warstwy ziemi urodzajnej (humusu)  mechaniczne usunięcie  gleby (humusu) grub. 30cm     </t>
  </si>
  <si>
    <t>Rozebranie nawierzchni z mas mineralno-bitumicznych grub 19 cm, mechanicznie</t>
  </si>
  <si>
    <t xml:space="preserve">Rozebranie podbudowy z kruszyw, grub. 20 cm </t>
  </si>
  <si>
    <t xml:space="preserve">Cięcie nawierzchni bitumicznej na głębokość 19 cm. </t>
  </si>
  <si>
    <t>D-01.01.01</t>
  </si>
  <si>
    <t>D-01.02.04</t>
  </si>
  <si>
    <t>D-02.01.01</t>
  </si>
  <si>
    <t>D-02.03.01</t>
  </si>
  <si>
    <t>D-02.03.02</t>
  </si>
  <si>
    <t>D-02.03.03</t>
  </si>
  <si>
    <t>D-02.03.04</t>
  </si>
  <si>
    <t>07.02.01</t>
  </si>
  <si>
    <t>D-08.01.01</t>
  </si>
  <si>
    <t>D-08.02.02</t>
  </si>
  <si>
    <t>D-08.03.02</t>
  </si>
  <si>
    <t>D-08.02.0</t>
  </si>
  <si>
    <t>D-10.05.01</t>
  </si>
  <si>
    <t>D-10.06.01</t>
  </si>
  <si>
    <t>D-10.07.01</t>
  </si>
  <si>
    <t>E-02.00</t>
  </si>
  <si>
    <t>E-01.00</t>
  </si>
  <si>
    <t>E-03.00</t>
  </si>
  <si>
    <t>D-03.01.03</t>
  </si>
  <si>
    <t>D-03.02.01</t>
  </si>
  <si>
    <t>D-04.01.01</t>
  </si>
  <si>
    <t>D-06.01.01</t>
  </si>
  <si>
    <t>D-07.01.01</t>
  </si>
  <si>
    <t>D-07.02.01</t>
  </si>
  <si>
    <t>krotność</t>
  </si>
  <si>
    <t>Dodatek za każdy rozp. 1 km transportu ziemi samochodami samowyładowczymi po drogach o nawierzchni utwardzonej(kat.gr. I-IV)</t>
  </si>
  <si>
    <t>Dodatek za każdy rozp. 1 km transportu ziemi samochodami samowyładowczymi po drogach o nawierzchni utwardzonej (kat.gr. I-IV)</t>
  </si>
  <si>
    <t>Dodatek za każdy rozp. 1 km transportu ziemi samochodami samowyładowczymi po drogach o nawierzchni utwardzonej (kat. gr. I-IV)</t>
  </si>
  <si>
    <t>Transport wody beczkowozem - dodatek za przewóz 1 km ponad 1 km po nawierzchni utwardzonej</t>
  </si>
  <si>
    <t>XVII</t>
  </si>
  <si>
    <t>XVIII</t>
  </si>
  <si>
    <t>XIX</t>
  </si>
  <si>
    <t>XX</t>
  </si>
  <si>
    <t>XXI</t>
  </si>
  <si>
    <t xml:space="preserve">Załącznik nr 2
do umowy nr WIM/      /2016
z dnia ………………...2016 r. </t>
  </si>
  <si>
    <t>Krawężniki betonowe o wymiarach 15x30 cm łukowe obniżone do 3 cm na ławie betonowej zwykłej  na podsypce cementowo-piaskowej</t>
  </si>
  <si>
    <t>Krawężniki betonowe obniżone o wymiarach 20x30 cm z wykonaniem ław betonowych na podsypce cementowo piaskowej</t>
  </si>
  <si>
    <t>Krawężniki betonowe obniżone o wymiarach 20x30 cm łukowe z wykonaniem ław betonowych na podsypce cementowo piaskowej</t>
  </si>
  <si>
    <t>Krawężniki betonowe wystające o wymiarach 20x30 cm łukowe z wykonaniem ław betonowych na podsypce cementowo piaskowej</t>
  </si>
  <si>
    <t>Uszczelnienie istniejącej nawierzchni przy krawężniku na szerokości 6 cm podbudową betonową grub. 20 cmpielęgnowane piaskiem i wodą i masą asfaltową na na zimno</t>
  </si>
  <si>
    <t>Urządzenia bezpieczeństwa ruchu  - progi zwalniające płytowe z tworzywa sztucznego</t>
  </si>
  <si>
    <t>D-01.03.04</t>
  </si>
  <si>
    <t>Nasypanie (dwukrotne) warstwy piasku na dnie rowu kablowego o szerokości do 0.4 m</t>
  </si>
  <si>
    <t>Nasypanie  (dwukrotne) warstwy piasku na dnie rowu kablowego o szerokości do 0.4 m</t>
  </si>
  <si>
    <t>Oczyszczenie studni chłonnych fi 200 cm i wymiana kruszywa filtrującego</t>
  </si>
  <si>
    <t>Humusowanie skarp z obsianiem trawą przy grubości warstwy humusu 10 cm, pielęgnacja trawnika</t>
  </si>
  <si>
    <t>Wykopy pod studnie kanalizacyjne o głęb.do 1.5 m w gr. kat. III-IV</t>
  </si>
  <si>
    <t>Zaślepienie przykanalików na granicy pasa drogowego</t>
  </si>
  <si>
    <t>Ddodatek za każdy rozp. 1 km transportu ziemi samochodami samowyładowczymi po drogach o nawierzchni utwardzonej</t>
  </si>
  <si>
    <t>Regulacja pionowa studzienek kanalizacyjnych</t>
  </si>
  <si>
    <t>J.w. lecz za każdy następny - za każdy nast. 1 km</t>
  </si>
  <si>
    <t>Układanie opaski o nawierzchni z kostki brukowej kamiennej 10x10 na podsypce cem.-piaskowej grub. 5 cm (materiał Inwestora)</t>
  </si>
  <si>
    <t>Wykonanie ścieżki rowerowej o nawierzchni z betonowej kostki brukowej niefazowanej typu "cegła", grub. 8 cm koloru szarego na podsypce cem.-piaskowej grub. 3-5 cm</t>
  </si>
  <si>
    <t>Wykonanie miejsc postojowych o nawierzchni z betonowej kostki brukowej fazowanej typu "behaton" grub. 8 cm koloru grafitowego na podsypce cementowo-piaskowej grub. 3-5 cm</t>
  </si>
  <si>
    <t>Wykonanie zjazdów o nawierzchni z betonowej kostki brukowej fazowanej typu "cegła" grub. 8 cm koloru grafitowego na podsypce cem- piask grub. 3-5 cm,</t>
  </si>
  <si>
    <t xml:space="preserve">Chodniki z płyt betonowych 40x40x6 cm na podsypce cem.-piask. grub. 3-5 cm z wyp. spoin zapr. cem. 1:4 </t>
  </si>
  <si>
    <t xml:space="preserve">Wykonanie peronów autobusowych z płyt beton. 40x40x6 cm na podsypce cem.-piask. grub. 3-5 cm z wyp. spoin zapr. cem. 1:4 </t>
  </si>
  <si>
    <t>Układanie ciągu pieszo rowerowego o nawierzchni z betonowej kostki brukowej typu cegła, niefazowanej  grub. 8 cm koloru szarego na podsypce cem. - piaskowej grub. 3-5 cm</t>
  </si>
  <si>
    <t>D-05.03.01</t>
  </si>
  <si>
    <t>D-06.01.01
D-09.01.01</t>
  </si>
  <si>
    <t xml:space="preserve">„Przebudowa chodników i jezdni w drogach powiatowych – budowa ciągu pieszo-rowerowego w ul. Sąsiedzkiej w Świnoujściu”.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</si>
</sst>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11" fillId="0" borderId="9" xfId="0" applyNumberFormat="1" applyFont="1" applyFill="1" applyBorder="1" applyAlignment="1">
      <alignment horizontal="left" vertical="center" wrapText="1"/>
    </xf>
    <xf numFmtId="0" fontId="11" fillId="0" borderId="8" xfId="0" applyNumberFormat="1" applyFont="1" applyFill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10" fillId="0" borderId="4" xfId="0" applyNumberFormat="1" applyFont="1" applyFill="1" applyBorder="1" applyAlignment="1">
      <alignment vertical="center" wrapText="1"/>
    </xf>
    <xf numFmtId="0" fontId="10" fillId="0" borderId="5" xfId="0" applyNumberFormat="1" applyFont="1" applyFill="1" applyBorder="1" applyAlignment="1">
      <alignment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2" fontId="1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1"/>
  <sheetViews>
    <sheetView showZeros="0" tabSelected="1" topLeftCell="A157" zoomScale="145" zoomScaleNormal="145" workbookViewId="0">
      <selection activeCell="A162" sqref="A162:H162"/>
    </sheetView>
  </sheetViews>
  <sheetFormatPr defaultRowHeight="12.75"/>
  <cols>
    <col min="1" max="1" width="5.5" style="72" customWidth="1"/>
    <col min="2" max="2" width="9.875" style="62" customWidth="1"/>
    <col min="3" max="3" width="61" style="78" customWidth="1"/>
    <col min="4" max="4" width="5.25" style="62" customWidth="1"/>
    <col min="5" max="5" width="7.875" style="23" customWidth="1"/>
    <col min="6" max="6" width="10.875" style="73" customWidth="1"/>
    <col min="7" max="7" width="9.125" style="73" bestFit="1" customWidth="1"/>
    <col min="8" max="8" width="10.5" style="72" customWidth="1"/>
    <col min="9" max="16384" width="9" style="64"/>
  </cols>
  <sheetData>
    <row r="1" spans="1:8">
      <c r="B1" s="86"/>
      <c r="C1" s="63"/>
      <c r="D1" s="64"/>
      <c r="E1" s="130" t="s">
        <v>229</v>
      </c>
      <c r="F1" s="131"/>
      <c r="G1" s="131"/>
      <c r="H1" s="131"/>
    </row>
    <row r="2" spans="1:8">
      <c r="B2" s="86"/>
      <c r="C2" s="63"/>
      <c r="D2" s="64"/>
      <c r="E2" s="131"/>
      <c r="F2" s="131"/>
      <c r="G2" s="131"/>
      <c r="H2" s="131"/>
    </row>
    <row r="3" spans="1:8">
      <c r="B3" s="86"/>
      <c r="C3" s="65"/>
      <c r="D3" s="64"/>
      <c r="E3" s="131"/>
      <c r="F3" s="131"/>
      <c r="G3" s="131"/>
      <c r="H3" s="131"/>
    </row>
    <row r="4" spans="1:8">
      <c r="B4" s="86"/>
      <c r="C4" s="65"/>
      <c r="D4" s="64"/>
      <c r="E4" s="57"/>
      <c r="F4" s="105"/>
      <c r="G4" s="105"/>
      <c r="H4" s="106"/>
    </row>
    <row r="5" spans="1:8">
      <c r="B5" s="86"/>
      <c r="C5" s="63"/>
      <c r="D5" s="64"/>
    </row>
    <row r="6" spans="1:8">
      <c r="B6" s="132" t="s">
        <v>6</v>
      </c>
      <c r="C6" s="132"/>
      <c r="D6" s="132"/>
      <c r="E6" s="132"/>
      <c r="F6" s="132"/>
      <c r="G6" s="132"/>
      <c r="H6" s="132"/>
    </row>
    <row r="7" spans="1:8">
      <c r="B7" s="133" t="s">
        <v>255</v>
      </c>
      <c r="C7" s="133"/>
      <c r="D7" s="133"/>
      <c r="E7" s="133"/>
      <c r="F7" s="133"/>
      <c r="G7" s="133"/>
      <c r="H7" s="133"/>
    </row>
    <row r="9" spans="1:8">
      <c r="A9" s="101"/>
      <c r="B9" s="66"/>
      <c r="C9" s="53"/>
      <c r="D9" s="1"/>
      <c r="E9" s="24"/>
    </row>
    <row r="10" spans="1:8" s="63" customFormat="1" ht="38.25">
      <c r="A10" s="2" t="s">
        <v>1</v>
      </c>
      <c r="B10" s="54" t="s">
        <v>8</v>
      </c>
      <c r="C10" s="54" t="s">
        <v>0</v>
      </c>
      <c r="D10" s="54" t="s">
        <v>5</v>
      </c>
      <c r="E10" s="92" t="s">
        <v>42</v>
      </c>
      <c r="F10" s="107" t="s">
        <v>44</v>
      </c>
      <c r="G10" s="107" t="s">
        <v>219</v>
      </c>
      <c r="H10" s="108" t="s">
        <v>43</v>
      </c>
    </row>
    <row r="11" spans="1:8" s="67" customFormat="1" ht="13.5" thickBot="1">
      <c r="A11" s="102">
        <v>1</v>
      </c>
      <c r="B11" s="22">
        <v>2</v>
      </c>
      <c r="C11" s="55">
        <v>3</v>
      </c>
      <c r="D11" s="22">
        <v>4</v>
      </c>
      <c r="E11" s="22">
        <v>5</v>
      </c>
      <c r="F11" s="109">
        <v>6</v>
      </c>
      <c r="G11" s="110"/>
      <c r="H11" s="109">
        <v>7</v>
      </c>
    </row>
    <row r="12" spans="1:8" s="67" customFormat="1" ht="13.5" thickBot="1">
      <c r="A12" s="103"/>
      <c r="B12" s="82"/>
      <c r="C12" s="83" t="s">
        <v>173</v>
      </c>
      <c r="D12" s="82"/>
      <c r="E12" s="82"/>
      <c r="F12" s="111"/>
      <c r="G12" s="112"/>
      <c r="H12" s="85">
        <f>H13+H16+H40+H51+H55+H62+H70+H76+H81+H87+H96+H99+H102+H105+H107+H110</f>
        <v>0</v>
      </c>
    </row>
    <row r="13" spans="1:8" ht="13.5" thickBot="1">
      <c r="A13" s="70" t="s">
        <v>174</v>
      </c>
      <c r="B13" s="6" t="s">
        <v>9</v>
      </c>
      <c r="C13" s="56" t="s">
        <v>102</v>
      </c>
      <c r="D13" s="7"/>
      <c r="E13" s="25"/>
      <c r="F13" s="76"/>
      <c r="G13" s="76"/>
      <c r="H13" s="85">
        <f>SUM(H14:H15)</f>
        <v>0</v>
      </c>
    </row>
    <row r="14" spans="1:8">
      <c r="A14" s="5">
        <v>1</v>
      </c>
      <c r="B14" s="88" t="s">
        <v>195</v>
      </c>
      <c r="C14" s="9" t="s">
        <v>189</v>
      </c>
      <c r="D14" s="5" t="s">
        <v>10</v>
      </c>
      <c r="E14" s="26">
        <v>0.45</v>
      </c>
      <c r="F14" s="44"/>
      <c r="G14" s="44"/>
      <c r="H14" s="79">
        <f>ROUND(E14*F14,2)</f>
        <v>0</v>
      </c>
    </row>
    <row r="15" spans="1:8" ht="26.25" thickBot="1">
      <c r="A15" s="2">
        <f>A14+1</f>
        <v>2</v>
      </c>
      <c r="B15" s="50" t="s">
        <v>195</v>
      </c>
      <c r="C15" s="3" t="s">
        <v>191</v>
      </c>
      <c r="D15" s="4" t="s">
        <v>11</v>
      </c>
      <c r="E15" s="27">
        <v>1433</v>
      </c>
      <c r="F15" s="39"/>
      <c r="G15" s="44"/>
      <c r="H15" s="79">
        <f t="shared" ref="H15:H39" si="0">ROUND(E15*F15,2)</f>
        <v>0</v>
      </c>
    </row>
    <row r="16" spans="1:8" ht="13.5" thickBot="1">
      <c r="A16" s="84" t="s">
        <v>175</v>
      </c>
      <c r="B16" s="52"/>
      <c r="C16" s="56" t="s">
        <v>101</v>
      </c>
      <c r="D16" s="17"/>
      <c r="E16" s="41"/>
      <c r="F16" s="76"/>
      <c r="G16" s="76"/>
      <c r="H16" s="85">
        <f>SUM(H17:H39)</f>
        <v>0</v>
      </c>
    </row>
    <row r="17" spans="1:8">
      <c r="A17" s="5">
        <f>A15+1</f>
        <v>3</v>
      </c>
      <c r="B17" s="88" t="s">
        <v>196</v>
      </c>
      <c r="C17" s="9" t="s">
        <v>103</v>
      </c>
      <c r="D17" s="5" t="s">
        <v>12</v>
      </c>
      <c r="E17" s="29">
        <v>6</v>
      </c>
      <c r="F17" s="44"/>
      <c r="G17" s="44"/>
      <c r="H17" s="79">
        <f t="shared" si="0"/>
        <v>0</v>
      </c>
    </row>
    <row r="18" spans="1:8" s="67" customFormat="1">
      <c r="A18" s="4">
        <f>A17+1</f>
        <v>4</v>
      </c>
      <c r="B18" s="88" t="s">
        <v>196</v>
      </c>
      <c r="C18" s="3" t="s">
        <v>104</v>
      </c>
      <c r="D18" s="4" t="s">
        <v>12</v>
      </c>
      <c r="E18" s="30">
        <v>13</v>
      </c>
      <c r="F18" s="39"/>
      <c r="G18" s="113"/>
      <c r="H18" s="79">
        <f t="shared" si="0"/>
        <v>0</v>
      </c>
    </row>
    <row r="19" spans="1:8" ht="15.75">
      <c r="A19" s="4">
        <f t="shared" ref="A19:A39" si="1">A18+1</f>
        <v>5</v>
      </c>
      <c r="B19" s="88" t="s">
        <v>196</v>
      </c>
      <c r="C19" s="3" t="s">
        <v>167</v>
      </c>
      <c r="D19" s="4" t="s">
        <v>11</v>
      </c>
      <c r="E19" s="30">
        <v>7.2</v>
      </c>
      <c r="F19" s="39"/>
      <c r="G19" s="44"/>
      <c r="H19" s="79">
        <f t="shared" si="0"/>
        <v>0</v>
      </c>
    </row>
    <row r="20" spans="1:8">
      <c r="A20" s="4">
        <f t="shared" si="1"/>
        <v>6</v>
      </c>
      <c r="B20" s="88" t="s">
        <v>196</v>
      </c>
      <c r="C20" s="3" t="s">
        <v>168</v>
      </c>
      <c r="D20" s="4" t="s">
        <v>4</v>
      </c>
      <c r="E20" s="30">
        <v>2</v>
      </c>
      <c r="F20" s="39"/>
      <c r="G20" s="44"/>
      <c r="H20" s="79">
        <f t="shared" si="0"/>
        <v>0</v>
      </c>
    </row>
    <row r="21" spans="1:8" s="67" customFormat="1">
      <c r="A21" s="4">
        <f t="shared" si="1"/>
        <v>7</v>
      </c>
      <c r="B21" s="88" t="s">
        <v>196</v>
      </c>
      <c r="C21" s="3" t="s">
        <v>105</v>
      </c>
      <c r="D21" s="4" t="s">
        <v>4</v>
      </c>
      <c r="E21" s="30">
        <v>6</v>
      </c>
      <c r="F21" s="39"/>
      <c r="G21" s="113"/>
      <c r="H21" s="79">
        <f t="shared" si="0"/>
        <v>0</v>
      </c>
    </row>
    <row r="22" spans="1:8">
      <c r="A22" s="4">
        <f t="shared" si="1"/>
        <v>8</v>
      </c>
      <c r="B22" s="88" t="s">
        <v>196</v>
      </c>
      <c r="C22" s="3" t="s">
        <v>106</v>
      </c>
      <c r="D22" s="4" t="s">
        <v>3</v>
      </c>
      <c r="E22" s="30">
        <v>26</v>
      </c>
      <c r="F22" s="39"/>
      <c r="G22" s="44"/>
      <c r="H22" s="79">
        <f t="shared" si="0"/>
        <v>0</v>
      </c>
    </row>
    <row r="23" spans="1:8" ht="15.75">
      <c r="A23" s="4">
        <f t="shared" si="1"/>
        <v>9</v>
      </c>
      <c r="B23" s="88" t="s">
        <v>196</v>
      </c>
      <c r="C23" s="3" t="s">
        <v>107</v>
      </c>
      <c r="D23" s="4" t="s">
        <v>13</v>
      </c>
      <c r="E23" s="30">
        <v>6</v>
      </c>
      <c r="F23" s="39"/>
      <c r="G23" s="44"/>
      <c r="H23" s="79">
        <f t="shared" si="0"/>
        <v>0</v>
      </c>
    </row>
    <row r="24" spans="1:8">
      <c r="A24" s="4">
        <f t="shared" si="1"/>
        <v>10</v>
      </c>
      <c r="B24" s="88" t="s">
        <v>196</v>
      </c>
      <c r="C24" s="3" t="s">
        <v>108</v>
      </c>
      <c r="D24" s="4" t="s">
        <v>3</v>
      </c>
      <c r="E24" s="30">
        <v>288</v>
      </c>
      <c r="F24" s="39"/>
      <c r="G24" s="44"/>
      <c r="H24" s="79">
        <f t="shared" si="0"/>
        <v>0</v>
      </c>
    </row>
    <row r="25" spans="1:8" ht="25.5">
      <c r="A25" s="4">
        <f t="shared" si="1"/>
        <v>11</v>
      </c>
      <c r="B25" s="88" t="s">
        <v>196</v>
      </c>
      <c r="C25" s="3" t="s">
        <v>109</v>
      </c>
      <c r="D25" s="4" t="s">
        <v>3</v>
      </c>
      <c r="E25" s="30">
        <v>13</v>
      </c>
      <c r="F25" s="39"/>
      <c r="G25" s="44"/>
      <c r="H25" s="79">
        <f t="shared" si="0"/>
        <v>0</v>
      </c>
    </row>
    <row r="26" spans="1:8" ht="15.75">
      <c r="A26" s="4">
        <f>A25+1</f>
        <v>12</v>
      </c>
      <c r="B26" s="88" t="s">
        <v>196</v>
      </c>
      <c r="C26" s="3" t="s">
        <v>110</v>
      </c>
      <c r="D26" s="4" t="s">
        <v>13</v>
      </c>
      <c r="E26" s="30">
        <v>6</v>
      </c>
      <c r="F26" s="39"/>
      <c r="G26" s="44"/>
      <c r="H26" s="79">
        <f t="shared" si="0"/>
        <v>0</v>
      </c>
    </row>
    <row r="27" spans="1:8">
      <c r="A27" s="4">
        <f t="shared" si="1"/>
        <v>13</v>
      </c>
      <c r="B27" s="88" t="s">
        <v>196</v>
      </c>
      <c r="C27" s="3" t="s">
        <v>111</v>
      </c>
      <c r="D27" s="4" t="s">
        <v>3</v>
      </c>
      <c r="E27" s="30">
        <v>319</v>
      </c>
      <c r="F27" s="39"/>
      <c r="G27" s="44"/>
      <c r="H27" s="79">
        <f t="shared" si="0"/>
        <v>0</v>
      </c>
    </row>
    <row r="28" spans="1:8" ht="25.5">
      <c r="A28" s="4">
        <f t="shared" si="1"/>
        <v>14</v>
      </c>
      <c r="B28" s="88" t="s">
        <v>196</v>
      </c>
      <c r="C28" s="3" t="s">
        <v>170</v>
      </c>
      <c r="D28" s="4" t="s">
        <v>11</v>
      </c>
      <c r="E28" s="30">
        <v>97</v>
      </c>
      <c r="F28" s="39"/>
      <c r="G28" s="44"/>
      <c r="H28" s="79">
        <f t="shared" si="0"/>
        <v>0</v>
      </c>
    </row>
    <row r="29" spans="1:8" ht="25.5">
      <c r="A29" s="4">
        <f t="shared" si="1"/>
        <v>15</v>
      </c>
      <c r="B29" s="88" t="s">
        <v>196</v>
      </c>
      <c r="C29" s="3" t="s">
        <v>112</v>
      </c>
      <c r="D29" s="4" t="s">
        <v>11</v>
      </c>
      <c r="E29" s="30">
        <v>468</v>
      </c>
      <c r="F29" s="39"/>
      <c r="G29" s="44"/>
      <c r="H29" s="79">
        <f t="shared" si="0"/>
        <v>0</v>
      </c>
    </row>
    <row r="30" spans="1:8" ht="15.75">
      <c r="A30" s="4">
        <f t="shared" si="1"/>
        <v>16</v>
      </c>
      <c r="B30" s="88" t="s">
        <v>196</v>
      </c>
      <c r="C30" s="3" t="s">
        <v>113</v>
      </c>
      <c r="D30" s="4" t="s">
        <v>11</v>
      </c>
      <c r="E30" s="30">
        <v>92</v>
      </c>
      <c r="F30" s="39"/>
      <c r="G30" s="44"/>
      <c r="H30" s="79">
        <f t="shared" si="0"/>
        <v>0</v>
      </c>
    </row>
    <row r="31" spans="1:8" s="67" customFormat="1" ht="25.5">
      <c r="A31" s="4">
        <f t="shared" si="1"/>
        <v>17</v>
      </c>
      <c r="B31" s="88" t="s">
        <v>196</v>
      </c>
      <c r="C31" s="3" t="s">
        <v>114</v>
      </c>
      <c r="D31" s="4" t="s">
        <v>4</v>
      </c>
      <c r="E31" s="30">
        <v>1</v>
      </c>
      <c r="F31" s="39"/>
      <c r="G31" s="113"/>
      <c r="H31" s="79">
        <f t="shared" si="0"/>
        <v>0</v>
      </c>
    </row>
    <row r="32" spans="1:8" ht="25.5">
      <c r="A32" s="4">
        <f t="shared" si="1"/>
        <v>18</v>
      </c>
      <c r="B32" s="88" t="s">
        <v>196</v>
      </c>
      <c r="C32" s="3" t="s">
        <v>115</v>
      </c>
      <c r="D32" s="4" t="s">
        <v>4</v>
      </c>
      <c r="E32" s="30">
        <v>1</v>
      </c>
      <c r="F32" s="39"/>
      <c r="G32" s="44"/>
      <c r="H32" s="79">
        <f t="shared" si="0"/>
        <v>0</v>
      </c>
    </row>
    <row r="33" spans="1:8" s="71" customFormat="1" ht="15.75">
      <c r="A33" s="4">
        <f t="shared" si="1"/>
        <v>19</v>
      </c>
      <c r="B33" s="88" t="s">
        <v>196</v>
      </c>
      <c r="C33" s="3" t="s">
        <v>192</v>
      </c>
      <c r="D33" s="4" t="s">
        <v>11</v>
      </c>
      <c r="E33" s="30">
        <v>32</v>
      </c>
      <c r="F33" s="39"/>
      <c r="G33" s="44"/>
      <c r="H33" s="79">
        <f t="shared" si="0"/>
        <v>0</v>
      </c>
    </row>
    <row r="34" spans="1:8" ht="15.75">
      <c r="A34" s="4">
        <f t="shared" si="1"/>
        <v>20</v>
      </c>
      <c r="B34" s="88" t="s">
        <v>196</v>
      </c>
      <c r="C34" s="3" t="s">
        <v>193</v>
      </c>
      <c r="D34" s="4" t="s">
        <v>11</v>
      </c>
      <c r="E34" s="30">
        <v>32</v>
      </c>
      <c r="F34" s="39"/>
      <c r="G34" s="44"/>
      <c r="H34" s="79">
        <f t="shared" si="0"/>
        <v>0</v>
      </c>
    </row>
    <row r="35" spans="1:8" ht="15.75">
      <c r="A35" s="4">
        <f t="shared" si="1"/>
        <v>21</v>
      </c>
      <c r="B35" s="88" t="s">
        <v>196</v>
      </c>
      <c r="C35" s="3" t="s">
        <v>116</v>
      </c>
      <c r="D35" s="4" t="s">
        <v>11</v>
      </c>
      <c r="E35" s="30">
        <v>15</v>
      </c>
      <c r="F35" s="39"/>
      <c r="G35" s="44"/>
      <c r="H35" s="79">
        <f t="shared" si="0"/>
        <v>0</v>
      </c>
    </row>
    <row r="36" spans="1:8">
      <c r="A36" s="4">
        <f t="shared" si="1"/>
        <v>22</v>
      </c>
      <c r="B36" s="88" t="s">
        <v>196</v>
      </c>
      <c r="C36" s="3" t="s">
        <v>194</v>
      </c>
      <c r="D36" s="4" t="s">
        <v>3</v>
      </c>
      <c r="E36" s="30">
        <v>75</v>
      </c>
      <c r="F36" s="39"/>
      <c r="G36" s="44"/>
      <c r="H36" s="79">
        <f t="shared" si="0"/>
        <v>0</v>
      </c>
    </row>
    <row r="37" spans="1:8" ht="51">
      <c r="A37" s="4">
        <f t="shared" si="1"/>
        <v>23</v>
      </c>
      <c r="B37" s="50" t="s">
        <v>195</v>
      </c>
      <c r="C37" s="3" t="s">
        <v>117</v>
      </c>
      <c r="D37" s="4" t="s">
        <v>7</v>
      </c>
      <c r="E37" s="30">
        <v>245</v>
      </c>
      <c r="F37" s="39"/>
      <c r="G37" s="44"/>
      <c r="H37" s="79">
        <f t="shared" si="0"/>
        <v>0</v>
      </c>
    </row>
    <row r="38" spans="1:8">
      <c r="A38" s="4">
        <f t="shared" si="1"/>
        <v>24</v>
      </c>
      <c r="B38" s="50" t="s">
        <v>195</v>
      </c>
      <c r="C38" s="3" t="s">
        <v>118</v>
      </c>
      <c r="D38" s="4" t="s">
        <v>7</v>
      </c>
      <c r="E38" s="30">
        <v>245</v>
      </c>
      <c r="F38" s="39"/>
      <c r="G38" s="39">
        <v>22</v>
      </c>
      <c r="H38" s="79">
        <f>ROUND(E38*F38*G38,2)</f>
        <v>0</v>
      </c>
    </row>
    <row r="39" spans="1:8" ht="13.5" thickBot="1">
      <c r="A39" s="4">
        <f t="shared" si="1"/>
        <v>25</v>
      </c>
      <c r="B39" s="50" t="s">
        <v>236</v>
      </c>
      <c r="C39" s="12" t="s">
        <v>119</v>
      </c>
      <c r="D39" s="13" t="s">
        <v>4</v>
      </c>
      <c r="E39" s="28">
        <v>4</v>
      </c>
      <c r="F39" s="48"/>
      <c r="G39" s="48"/>
      <c r="H39" s="114">
        <f t="shared" si="0"/>
        <v>0</v>
      </c>
    </row>
    <row r="40" spans="1:8" ht="13.5" thickBot="1">
      <c r="A40" s="70" t="s">
        <v>176</v>
      </c>
      <c r="B40" s="6" t="s">
        <v>14</v>
      </c>
      <c r="C40" s="68" t="s">
        <v>15</v>
      </c>
      <c r="D40" s="7"/>
      <c r="E40" s="25"/>
      <c r="F40" s="76"/>
      <c r="G40" s="76"/>
      <c r="H40" s="85">
        <f>SUM(H41:H50)</f>
        <v>0</v>
      </c>
    </row>
    <row r="41" spans="1:8" ht="25.5">
      <c r="A41" s="4">
        <v>26</v>
      </c>
      <c r="B41" s="50" t="s">
        <v>197</v>
      </c>
      <c r="C41" s="3" t="s">
        <v>120</v>
      </c>
      <c r="D41" s="4" t="s">
        <v>13</v>
      </c>
      <c r="E41" s="27">
        <v>228</v>
      </c>
      <c r="F41" s="39"/>
      <c r="G41" s="44"/>
      <c r="H41" s="79">
        <f>ROUND(E41*F41,2)</f>
        <v>0</v>
      </c>
    </row>
    <row r="42" spans="1:8" ht="25.5">
      <c r="A42" s="4">
        <v>27</v>
      </c>
      <c r="B42" s="50" t="s">
        <v>197</v>
      </c>
      <c r="C42" s="3" t="s">
        <v>220</v>
      </c>
      <c r="D42" s="4" t="s">
        <v>13</v>
      </c>
      <c r="E42" s="27">
        <v>228</v>
      </c>
      <c r="F42" s="39"/>
      <c r="G42" s="44">
        <v>4</v>
      </c>
      <c r="H42" s="79">
        <f>ROUND(E42*F42*G42,2)</f>
        <v>0</v>
      </c>
    </row>
    <row r="43" spans="1:8" ht="25.5">
      <c r="A43" s="4">
        <v>28</v>
      </c>
      <c r="B43" s="50" t="s">
        <v>197</v>
      </c>
      <c r="C43" s="3" t="s">
        <v>121</v>
      </c>
      <c r="D43" s="4" t="s">
        <v>13</v>
      </c>
      <c r="E43" s="27">
        <v>25</v>
      </c>
      <c r="F43" s="39"/>
      <c r="G43" s="44"/>
      <c r="H43" s="79">
        <f t="shared" ref="H43" si="2">ROUND(E43*F43,2)</f>
        <v>0</v>
      </c>
    </row>
    <row r="44" spans="1:8" ht="25.5">
      <c r="A44" s="4">
        <v>29</v>
      </c>
      <c r="B44" s="50" t="s">
        <v>197</v>
      </c>
      <c r="C44" s="12" t="s">
        <v>221</v>
      </c>
      <c r="D44" s="13" t="s">
        <v>13</v>
      </c>
      <c r="E44" s="28">
        <v>25</v>
      </c>
      <c r="F44" s="48"/>
      <c r="G44" s="80">
        <v>4</v>
      </c>
      <c r="H44" s="79">
        <f>ROUND(E44*F44*G44,2)</f>
        <v>0</v>
      </c>
    </row>
    <row r="45" spans="1:8" ht="25.5">
      <c r="A45" s="4">
        <v>30</v>
      </c>
      <c r="B45" s="50" t="s">
        <v>197</v>
      </c>
      <c r="C45" s="3" t="s">
        <v>122</v>
      </c>
      <c r="D45" s="4" t="s">
        <v>13</v>
      </c>
      <c r="E45" s="27">
        <v>168</v>
      </c>
      <c r="F45" s="39"/>
      <c r="G45" s="39"/>
      <c r="H45" s="79">
        <f>ROUND(E45*F45,2)</f>
        <v>0</v>
      </c>
    </row>
    <row r="46" spans="1:8" ht="25.5">
      <c r="A46" s="4">
        <v>31</v>
      </c>
      <c r="B46" s="50" t="s">
        <v>197</v>
      </c>
      <c r="C46" s="3" t="s">
        <v>222</v>
      </c>
      <c r="D46" s="4" t="s">
        <v>13</v>
      </c>
      <c r="E46" s="27">
        <v>168</v>
      </c>
      <c r="F46" s="39"/>
      <c r="G46" s="44">
        <v>4</v>
      </c>
      <c r="H46" s="79">
        <f>ROUND(E46*F46*G46,2)</f>
        <v>0</v>
      </c>
    </row>
    <row r="47" spans="1:8" ht="25.5">
      <c r="A47" s="4">
        <v>32</v>
      </c>
      <c r="B47" s="50" t="s">
        <v>198</v>
      </c>
      <c r="C47" s="3" t="s">
        <v>123</v>
      </c>
      <c r="D47" s="4" t="s">
        <v>13</v>
      </c>
      <c r="E47" s="27">
        <v>168</v>
      </c>
      <c r="F47" s="39"/>
      <c r="G47" s="44"/>
      <c r="H47" s="79">
        <f t="shared" ref="H47:H49" si="3">ROUND(E47*F47,2)</f>
        <v>0</v>
      </c>
    </row>
    <row r="48" spans="1:8" ht="25.5">
      <c r="A48" s="4">
        <v>33</v>
      </c>
      <c r="B48" s="50" t="s">
        <v>199</v>
      </c>
      <c r="C48" s="3" t="s">
        <v>124</v>
      </c>
      <c r="D48" s="4" t="s">
        <v>13</v>
      </c>
      <c r="E48" s="27">
        <v>168</v>
      </c>
      <c r="F48" s="39"/>
      <c r="G48" s="44"/>
      <c r="H48" s="79">
        <f t="shared" si="3"/>
        <v>0</v>
      </c>
    </row>
    <row r="49" spans="1:8" ht="15.75">
      <c r="A49" s="4">
        <v>34</v>
      </c>
      <c r="B49" s="50" t="s">
        <v>200</v>
      </c>
      <c r="C49" s="3" t="s">
        <v>125</v>
      </c>
      <c r="D49" s="4" t="s">
        <v>13</v>
      </c>
      <c r="E49" s="27">
        <v>8.4</v>
      </c>
      <c r="F49" s="39"/>
      <c r="G49" s="44"/>
      <c r="H49" s="79">
        <f t="shared" si="3"/>
        <v>0</v>
      </c>
    </row>
    <row r="50" spans="1:8" ht="26.25" thickBot="1">
      <c r="A50" s="4">
        <v>35</v>
      </c>
      <c r="B50" s="50" t="s">
        <v>201</v>
      </c>
      <c r="C50" s="12" t="s">
        <v>223</v>
      </c>
      <c r="D50" s="13" t="s">
        <v>13</v>
      </c>
      <c r="E50" s="28">
        <v>8.4</v>
      </c>
      <c r="F50" s="48"/>
      <c r="G50" s="80">
        <v>2</v>
      </c>
      <c r="H50" s="79">
        <f>ROUND(E50*F50*G50,2)</f>
        <v>0</v>
      </c>
    </row>
    <row r="51" spans="1:8" ht="13.5" thickBot="1">
      <c r="A51" s="70" t="s">
        <v>177</v>
      </c>
      <c r="B51" s="18" t="s">
        <v>16</v>
      </c>
      <c r="C51" s="69" t="s">
        <v>17</v>
      </c>
      <c r="D51" s="19"/>
      <c r="E51" s="32"/>
      <c r="F51" s="76"/>
      <c r="G51" s="76"/>
      <c r="H51" s="85">
        <f>SUM(H52:H54)</f>
        <v>0</v>
      </c>
    </row>
    <row r="52" spans="1:8">
      <c r="A52" s="5">
        <v>36</v>
      </c>
      <c r="B52" s="5" t="s">
        <v>213</v>
      </c>
      <c r="C52" s="9" t="s">
        <v>126</v>
      </c>
      <c r="D52" s="5" t="s">
        <v>4</v>
      </c>
      <c r="E52" s="26">
        <v>1</v>
      </c>
      <c r="F52" s="44"/>
      <c r="G52" s="44"/>
      <c r="H52" s="79">
        <f t="shared" ref="H52:H54" si="4">ROUND(E52*F52,2)</f>
        <v>0</v>
      </c>
    </row>
    <row r="53" spans="1:8">
      <c r="A53" s="4">
        <v>37</v>
      </c>
      <c r="B53" s="5" t="s">
        <v>213</v>
      </c>
      <c r="C53" s="3" t="s">
        <v>239</v>
      </c>
      <c r="D53" s="4" t="s">
        <v>4</v>
      </c>
      <c r="E53" s="27">
        <v>7</v>
      </c>
      <c r="F53" s="39"/>
      <c r="G53" s="44"/>
      <c r="H53" s="79">
        <f t="shared" si="4"/>
        <v>0</v>
      </c>
    </row>
    <row r="54" spans="1:8" ht="13.5" thickBot="1">
      <c r="A54" s="13">
        <v>38</v>
      </c>
      <c r="B54" s="5" t="s">
        <v>213</v>
      </c>
      <c r="C54" s="12" t="s">
        <v>127</v>
      </c>
      <c r="D54" s="13" t="s">
        <v>4</v>
      </c>
      <c r="E54" s="28">
        <v>5</v>
      </c>
      <c r="F54" s="48"/>
      <c r="G54" s="80"/>
      <c r="H54" s="79">
        <f t="shared" si="4"/>
        <v>0</v>
      </c>
    </row>
    <row r="55" spans="1:8" ht="13.5" thickBot="1">
      <c r="A55" s="70" t="s">
        <v>178</v>
      </c>
      <c r="B55" s="6" t="s">
        <v>18</v>
      </c>
      <c r="C55" s="56" t="s">
        <v>19</v>
      </c>
      <c r="D55" s="10"/>
      <c r="E55" s="33"/>
      <c r="F55" s="76"/>
      <c r="G55" s="76"/>
      <c r="H55" s="85">
        <f>SUM(H56:H61)</f>
        <v>0</v>
      </c>
    </row>
    <row r="56" spans="1:8" ht="15.75">
      <c r="A56" s="5">
        <v>39</v>
      </c>
      <c r="B56" s="5" t="s">
        <v>214</v>
      </c>
      <c r="C56" s="9" t="s">
        <v>241</v>
      </c>
      <c r="D56" s="5" t="s">
        <v>13</v>
      </c>
      <c r="E56" s="34">
        <v>2.5</v>
      </c>
      <c r="F56" s="44"/>
      <c r="G56" s="44"/>
      <c r="H56" s="79">
        <f t="shared" ref="H56:H61" si="5">ROUND(E56*F56,2)</f>
        <v>0</v>
      </c>
    </row>
    <row r="57" spans="1:8" ht="25.5">
      <c r="A57" s="4">
        <v>40</v>
      </c>
      <c r="B57" s="4" t="s">
        <v>214</v>
      </c>
      <c r="C57" s="15" t="s">
        <v>128</v>
      </c>
      <c r="D57" s="4" t="s">
        <v>4</v>
      </c>
      <c r="E57" s="35">
        <v>3</v>
      </c>
      <c r="F57" s="39"/>
      <c r="G57" s="39"/>
      <c r="H57" s="99">
        <f t="shared" si="5"/>
        <v>0</v>
      </c>
    </row>
    <row r="58" spans="1:8" ht="25.5">
      <c r="A58" s="4">
        <v>41</v>
      </c>
      <c r="B58" s="4" t="s">
        <v>214</v>
      </c>
      <c r="C58" s="15" t="s">
        <v>172</v>
      </c>
      <c r="D58" s="4" t="s">
        <v>20</v>
      </c>
      <c r="E58" s="35">
        <v>3</v>
      </c>
      <c r="F58" s="39"/>
      <c r="G58" s="39"/>
      <c r="H58" s="99">
        <f t="shared" si="5"/>
        <v>0</v>
      </c>
    </row>
    <row r="59" spans="1:8" s="71" customFormat="1">
      <c r="A59" s="4">
        <v>42</v>
      </c>
      <c r="B59" s="5" t="s">
        <v>214</v>
      </c>
      <c r="C59" s="3" t="s">
        <v>244</v>
      </c>
      <c r="D59" s="4" t="s">
        <v>20</v>
      </c>
      <c r="E59" s="27">
        <v>9</v>
      </c>
      <c r="F59" s="39"/>
      <c r="G59" s="44"/>
      <c r="H59" s="79">
        <f t="shared" si="5"/>
        <v>0</v>
      </c>
    </row>
    <row r="60" spans="1:8" s="71" customFormat="1" ht="25.5">
      <c r="A60" s="4">
        <v>43</v>
      </c>
      <c r="B60" s="5" t="s">
        <v>214</v>
      </c>
      <c r="C60" s="3" t="s">
        <v>129</v>
      </c>
      <c r="D60" s="4" t="s">
        <v>20</v>
      </c>
      <c r="E60" s="27">
        <v>3</v>
      </c>
      <c r="F60" s="39"/>
      <c r="G60" s="44"/>
      <c r="H60" s="79">
        <f t="shared" si="5"/>
        <v>0</v>
      </c>
    </row>
    <row r="61" spans="1:8" s="71" customFormat="1" ht="13.5" thickBot="1">
      <c r="A61" s="13">
        <v>44</v>
      </c>
      <c r="B61" s="5" t="s">
        <v>214</v>
      </c>
      <c r="C61" s="12" t="s">
        <v>242</v>
      </c>
      <c r="D61" s="13" t="s">
        <v>4</v>
      </c>
      <c r="E61" s="28">
        <v>3</v>
      </c>
      <c r="F61" s="48"/>
      <c r="G61" s="80"/>
      <c r="H61" s="79">
        <f t="shared" si="5"/>
        <v>0</v>
      </c>
    </row>
    <row r="62" spans="1:8" s="71" customFormat="1" ht="13.5" thickBot="1">
      <c r="A62" s="70" t="s">
        <v>179</v>
      </c>
      <c r="B62" s="6" t="s">
        <v>21</v>
      </c>
      <c r="C62" s="68" t="s">
        <v>22</v>
      </c>
      <c r="D62" s="7"/>
      <c r="E62" s="25"/>
      <c r="F62" s="76"/>
      <c r="G62" s="76"/>
      <c r="H62" s="85">
        <f>SUM(H63:H69)</f>
        <v>0</v>
      </c>
    </row>
    <row r="63" spans="1:8" s="71" customFormat="1" ht="25.5">
      <c r="A63" s="5">
        <v>45</v>
      </c>
      <c r="B63" s="5" t="s">
        <v>215</v>
      </c>
      <c r="C63" s="9" t="s">
        <v>130</v>
      </c>
      <c r="D63" s="5" t="s">
        <v>11</v>
      </c>
      <c r="E63" s="29">
        <v>1568</v>
      </c>
      <c r="F63" s="44"/>
      <c r="G63" s="44"/>
      <c r="H63" s="79">
        <f t="shared" ref="H63:H66" si="6">ROUND(E63*F63,2)</f>
        <v>0</v>
      </c>
    </row>
    <row r="64" spans="1:8" s="71" customFormat="1" ht="25.5">
      <c r="A64" s="4">
        <v>46</v>
      </c>
      <c r="B64" s="5" t="s">
        <v>215</v>
      </c>
      <c r="C64" s="3" t="s">
        <v>164</v>
      </c>
      <c r="D64" s="4" t="s">
        <v>11</v>
      </c>
      <c r="E64" s="30">
        <v>107</v>
      </c>
      <c r="F64" s="39"/>
      <c r="G64" s="39"/>
      <c r="H64" s="99">
        <f t="shared" si="6"/>
        <v>0</v>
      </c>
    </row>
    <row r="65" spans="1:8" s="71" customFormat="1" ht="25.5">
      <c r="A65" s="5">
        <v>47</v>
      </c>
      <c r="B65" s="5" t="s">
        <v>215</v>
      </c>
      <c r="C65" s="3" t="s">
        <v>165</v>
      </c>
      <c r="D65" s="4" t="s">
        <v>11</v>
      </c>
      <c r="E65" s="30">
        <v>100</v>
      </c>
      <c r="F65" s="39"/>
      <c r="G65" s="39"/>
      <c r="H65" s="99">
        <f t="shared" si="6"/>
        <v>0</v>
      </c>
    </row>
    <row r="66" spans="1:8" s="71" customFormat="1" ht="38.25">
      <c r="A66" s="4">
        <v>48</v>
      </c>
      <c r="B66" s="5" t="s">
        <v>215</v>
      </c>
      <c r="C66" s="3" t="s">
        <v>131</v>
      </c>
      <c r="D66" s="4" t="s">
        <v>11</v>
      </c>
      <c r="E66" s="30">
        <v>174</v>
      </c>
      <c r="F66" s="39"/>
      <c r="G66" s="39"/>
      <c r="H66" s="99">
        <f t="shared" si="6"/>
        <v>0</v>
      </c>
    </row>
    <row r="67" spans="1:8" s="71" customFormat="1" ht="25.5">
      <c r="A67" s="5">
        <v>49</v>
      </c>
      <c r="B67" s="5" t="s">
        <v>215</v>
      </c>
      <c r="C67" s="3" t="s">
        <v>132</v>
      </c>
      <c r="D67" s="4" t="s">
        <v>11</v>
      </c>
      <c r="E67" s="30">
        <v>1568</v>
      </c>
      <c r="F67" s="39"/>
      <c r="G67" s="39"/>
      <c r="H67" s="99">
        <f t="shared" ref="H67:H68" si="7">ROUND(E67*F67,2)</f>
        <v>0</v>
      </c>
    </row>
    <row r="68" spans="1:8" s="71" customFormat="1" ht="25.5">
      <c r="A68" s="4">
        <v>50</v>
      </c>
      <c r="B68" s="5" t="s">
        <v>215</v>
      </c>
      <c r="C68" s="3" t="s">
        <v>166</v>
      </c>
      <c r="D68" s="4" t="s">
        <v>11</v>
      </c>
      <c r="E68" s="30">
        <v>100</v>
      </c>
      <c r="F68" s="39"/>
      <c r="G68" s="39"/>
      <c r="H68" s="99">
        <f t="shared" si="7"/>
        <v>0</v>
      </c>
    </row>
    <row r="69" spans="1:8" s="71" customFormat="1" ht="26.25" thickBot="1">
      <c r="A69" s="5">
        <v>51</v>
      </c>
      <c r="B69" s="8" t="s">
        <v>215</v>
      </c>
      <c r="C69" s="14" t="s">
        <v>133</v>
      </c>
      <c r="D69" s="8" t="s">
        <v>11</v>
      </c>
      <c r="E69" s="36">
        <v>1568</v>
      </c>
      <c r="F69" s="80"/>
      <c r="G69" s="80"/>
      <c r="H69" s="100">
        <f t="shared" ref="H69" si="8">ROUND(E69*F69,2)</f>
        <v>0</v>
      </c>
    </row>
    <row r="70" spans="1:8" ht="13.5" thickBot="1">
      <c r="A70" s="104" t="s">
        <v>180</v>
      </c>
      <c r="B70" s="6" t="s">
        <v>23</v>
      </c>
      <c r="C70" s="68" t="s">
        <v>24</v>
      </c>
      <c r="D70" s="7"/>
      <c r="E70" s="25"/>
      <c r="F70" s="76"/>
      <c r="G70" s="76"/>
      <c r="H70" s="85">
        <f>SUM(H71:H75)</f>
        <v>0</v>
      </c>
    </row>
    <row r="71" spans="1:8" ht="25.5">
      <c r="A71" s="5">
        <v>52</v>
      </c>
      <c r="B71" s="115" t="s">
        <v>254</v>
      </c>
      <c r="C71" s="9" t="s">
        <v>240</v>
      </c>
      <c r="D71" s="5" t="s">
        <v>11</v>
      </c>
      <c r="E71" s="26">
        <v>394</v>
      </c>
      <c r="F71" s="44"/>
      <c r="G71" s="44"/>
      <c r="H71" s="79">
        <f t="shared" ref="H71" si="9">ROUND(E71*F71,2)</f>
        <v>0</v>
      </c>
    </row>
    <row r="72" spans="1:8" ht="15.75">
      <c r="A72" s="4">
        <v>53</v>
      </c>
      <c r="B72" s="5" t="s">
        <v>216</v>
      </c>
      <c r="C72" s="9" t="s">
        <v>134</v>
      </c>
      <c r="D72" s="5" t="s">
        <v>11</v>
      </c>
      <c r="E72" s="26">
        <v>394</v>
      </c>
      <c r="F72" s="44"/>
      <c r="G72" s="44"/>
      <c r="H72" s="79">
        <f t="shared" ref="H72:H74" si="10">ROUND(E72*F72,2)</f>
        <v>0</v>
      </c>
    </row>
    <row r="73" spans="1:8" ht="25.5">
      <c r="A73" s="5">
        <v>54</v>
      </c>
      <c r="B73" s="5" t="s">
        <v>216</v>
      </c>
      <c r="C73" s="16" t="s">
        <v>135</v>
      </c>
      <c r="D73" s="4" t="s">
        <v>11</v>
      </c>
      <c r="E73" s="27">
        <v>121</v>
      </c>
      <c r="F73" s="39"/>
      <c r="G73" s="44"/>
      <c r="H73" s="79">
        <f t="shared" si="10"/>
        <v>0</v>
      </c>
    </row>
    <row r="74" spans="1:8" ht="25.5">
      <c r="A74" s="4">
        <v>55</v>
      </c>
      <c r="B74" s="5" t="s">
        <v>216</v>
      </c>
      <c r="C74" s="16" t="s">
        <v>136</v>
      </c>
      <c r="D74" s="4" t="s">
        <v>13</v>
      </c>
      <c r="E74" s="27">
        <v>39.4</v>
      </c>
      <c r="F74" s="39"/>
      <c r="G74" s="44"/>
      <c r="H74" s="79">
        <f t="shared" si="10"/>
        <v>0</v>
      </c>
    </row>
    <row r="75" spans="1:8" ht="26.25" thickBot="1">
      <c r="A75" s="5">
        <v>56</v>
      </c>
      <c r="B75" s="5" t="s">
        <v>216</v>
      </c>
      <c r="C75" s="40" t="s">
        <v>243</v>
      </c>
      <c r="D75" s="13" t="s">
        <v>13</v>
      </c>
      <c r="E75" s="28">
        <v>39.4</v>
      </c>
      <c r="F75" s="48"/>
      <c r="G75" s="80">
        <v>5</v>
      </c>
      <c r="H75" s="79">
        <f>ROUND(E75*F75*G75,2)</f>
        <v>0</v>
      </c>
    </row>
    <row r="76" spans="1:8" ht="13.5" thickBot="1">
      <c r="A76" s="70" t="s">
        <v>180</v>
      </c>
      <c r="B76" s="6" t="s">
        <v>25</v>
      </c>
      <c r="C76" s="56" t="s">
        <v>26</v>
      </c>
      <c r="D76" s="7"/>
      <c r="E76" s="41"/>
      <c r="F76" s="76"/>
      <c r="G76" s="76"/>
      <c r="H76" s="85">
        <f>SUM(H77:H80)</f>
        <v>0</v>
      </c>
    </row>
    <row r="77" spans="1:8" ht="25.5">
      <c r="A77" s="5">
        <v>57</v>
      </c>
      <c r="B77" s="5" t="s">
        <v>217</v>
      </c>
      <c r="C77" s="9" t="s">
        <v>137</v>
      </c>
      <c r="D77" s="5" t="s">
        <v>11</v>
      </c>
      <c r="E77" s="26">
        <v>50</v>
      </c>
      <c r="F77" s="44"/>
      <c r="G77" s="44"/>
      <c r="H77" s="79">
        <f t="shared" ref="H77:H80" si="11">ROUND(E77*F77,2)</f>
        <v>0</v>
      </c>
    </row>
    <row r="78" spans="1:8" ht="25.5">
      <c r="A78" s="4">
        <v>58</v>
      </c>
      <c r="B78" s="5" t="s">
        <v>217</v>
      </c>
      <c r="C78" s="3" t="s">
        <v>138</v>
      </c>
      <c r="D78" s="4" t="s">
        <v>11</v>
      </c>
      <c r="E78" s="27">
        <v>9</v>
      </c>
      <c r="F78" s="39"/>
      <c r="G78" s="44"/>
      <c r="H78" s="79">
        <f t="shared" si="11"/>
        <v>0</v>
      </c>
    </row>
    <row r="79" spans="1:8" ht="15.75">
      <c r="A79" s="4">
        <v>59</v>
      </c>
      <c r="B79" s="5" t="s">
        <v>217</v>
      </c>
      <c r="C79" s="3" t="s">
        <v>139</v>
      </c>
      <c r="D79" s="4" t="s">
        <v>11</v>
      </c>
      <c r="E79" s="27">
        <v>24</v>
      </c>
      <c r="F79" s="39"/>
      <c r="G79" s="44"/>
      <c r="H79" s="79">
        <f t="shared" si="11"/>
        <v>0</v>
      </c>
    </row>
    <row r="80" spans="1:8" ht="26.25" thickBot="1">
      <c r="A80" s="13">
        <v>60</v>
      </c>
      <c r="B80" s="5" t="s">
        <v>217</v>
      </c>
      <c r="C80" s="12" t="s">
        <v>140</v>
      </c>
      <c r="D80" s="13" t="s">
        <v>11</v>
      </c>
      <c r="E80" s="28">
        <v>14</v>
      </c>
      <c r="F80" s="48"/>
      <c r="G80" s="80"/>
      <c r="H80" s="79">
        <f t="shared" si="11"/>
        <v>0</v>
      </c>
    </row>
    <row r="81" spans="1:8" ht="13.5" thickBot="1">
      <c r="A81" s="70" t="s">
        <v>181</v>
      </c>
      <c r="B81" s="6" t="s">
        <v>27</v>
      </c>
      <c r="C81" s="129" t="s">
        <v>28</v>
      </c>
      <c r="D81" s="129"/>
      <c r="E81" s="129"/>
      <c r="F81" s="76"/>
      <c r="G81" s="76"/>
      <c r="H81" s="85">
        <f>SUM(H82:H86)</f>
        <v>0</v>
      </c>
    </row>
    <row r="82" spans="1:8" ht="25.5">
      <c r="A82" s="5">
        <v>61</v>
      </c>
      <c r="B82" s="5" t="s">
        <v>218</v>
      </c>
      <c r="C82" s="9" t="s">
        <v>141</v>
      </c>
      <c r="D82" s="5" t="s">
        <v>12</v>
      </c>
      <c r="E82" s="26">
        <v>22</v>
      </c>
      <c r="F82" s="44"/>
      <c r="G82" s="44"/>
      <c r="H82" s="79">
        <f t="shared" ref="H82:H86" si="12">ROUND(E82*F82,2)</f>
        <v>0</v>
      </c>
    </row>
    <row r="83" spans="1:8" ht="25.5">
      <c r="A83" s="2">
        <v>62</v>
      </c>
      <c r="B83" s="5" t="s">
        <v>218</v>
      </c>
      <c r="C83" s="15" t="s">
        <v>142</v>
      </c>
      <c r="D83" s="2" t="s">
        <v>4</v>
      </c>
      <c r="E83" s="35">
        <v>27</v>
      </c>
      <c r="F83" s="39"/>
      <c r="G83" s="44"/>
      <c r="H83" s="79">
        <f t="shared" si="12"/>
        <v>0</v>
      </c>
    </row>
    <row r="84" spans="1:8">
      <c r="A84" s="2">
        <v>63</v>
      </c>
      <c r="B84" s="5" t="s">
        <v>202</v>
      </c>
      <c r="C84" s="15" t="s">
        <v>143</v>
      </c>
      <c r="D84" s="2" t="s">
        <v>4</v>
      </c>
      <c r="E84" s="35">
        <v>8</v>
      </c>
      <c r="F84" s="39"/>
      <c r="G84" s="44"/>
      <c r="H84" s="79">
        <f t="shared" si="12"/>
        <v>0</v>
      </c>
    </row>
    <row r="85" spans="1:8" ht="15.75">
      <c r="A85" s="2">
        <v>64</v>
      </c>
      <c r="B85" s="5" t="s">
        <v>202</v>
      </c>
      <c r="C85" s="3" t="s">
        <v>235</v>
      </c>
      <c r="D85" s="4" t="s">
        <v>11</v>
      </c>
      <c r="E85" s="27">
        <v>3.6</v>
      </c>
      <c r="F85" s="39"/>
      <c r="G85" s="44"/>
      <c r="H85" s="79">
        <f t="shared" si="12"/>
        <v>0</v>
      </c>
    </row>
    <row r="86" spans="1:8" ht="13.5" thickBot="1">
      <c r="A86" s="11">
        <v>65</v>
      </c>
      <c r="B86" s="5" t="s">
        <v>202</v>
      </c>
      <c r="C86" s="12" t="s">
        <v>144</v>
      </c>
      <c r="D86" s="13" t="s">
        <v>4</v>
      </c>
      <c r="E86" s="28">
        <v>1</v>
      </c>
      <c r="F86" s="48"/>
      <c r="G86" s="80"/>
      <c r="H86" s="79">
        <f t="shared" si="12"/>
        <v>0</v>
      </c>
    </row>
    <row r="87" spans="1:8" ht="13.5" thickBot="1">
      <c r="A87" s="70" t="s">
        <v>182</v>
      </c>
      <c r="B87" s="6" t="s">
        <v>29</v>
      </c>
      <c r="C87" s="56" t="s">
        <v>30</v>
      </c>
      <c r="D87" s="10"/>
      <c r="E87" s="25"/>
      <c r="F87" s="76"/>
      <c r="G87" s="76"/>
      <c r="H87" s="85">
        <f>SUM(H88:H95)</f>
        <v>0</v>
      </c>
    </row>
    <row r="88" spans="1:8">
      <c r="A88" s="5">
        <v>66</v>
      </c>
      <c r="B88" s="5" t="s">
        <v>203</v>
      </c>
      <c r="C88" s="9" t="s">
        <v>169</v>
      </c>
      <c r="D88" s="5" t="s">
        <v>3</v>
      </c>
      <c r="E88" s="26">
        <v>526</v>
      </c>
      <c r="F88" s="44"/>
      <c r="G88" s="44"/>
      <c r="H88" s="79">
        <f t="shared" ref="H88:H95" si="13">ROUND(E88*F88,2)</f>
        <v>0</v>
      </c>
    </row>
    <row r="89" spans="1:8" ht="25.5">
      <c r="A89" s="4">
        <v>67</v>
      </c>
      <c r="B89" s="5" t="s">
        <v>203</v>
      </c>
      <c r="C89" s="3" t="s">
        <v>145</v>
      </c>
      <c r="D89" s="4" t="s">
        <v>3</v>
      </c>
      <c r="E89" s="27">
        <v>115</v>
      </c>
      <c r="F89" s="39"/>
      <c r="G89" s="44"/>
      <c r="H89" s="79">
        <f t="shared" si="13"/>
        <v>0</v>
      </c>
    </row>
    <row r="90" spans="1:8" ht="25.5">
      <c r="A90" s="5">
        <v>68</v>
      </c>
      <c r="B90" s="5" t="s">
        <v>203</v>
      </c>
      <c r="C90" s="3" t="s">
        <v>230</v>
      </c>
      <c r="D90" s="4" t="s">
        <v>3</v>
      </c>
      <c r="E90" s="27">
        <v>22</v>
      </c>
      <c r="F90" s="39"/>
      <c r="G90" s="44"/>
      <c r="H90" s="79">
        <f t="shared" si="13"/>
        <v>0</v>
      </c>
    </row>
    <row r="91" spans="1:8" ht="25.5">
      <c r="A91" s="4">
        <v>69</v>
      </c>
      <c r="B91" s="5" t="s">
        <v>203</v>
      </c>
      <c r="C91" s="3" t="s">
        <v>146</v>
      </c>
      <c r="D91" s="4" t="s">
        <v>3</v>
      </c>
      <c r="E91" s="27">
        <v>237</v>
      </c>
      <c r="F91" s="39"/>
      <c r="G91" s="44"/>
      <c r="H91" s="79">
        <f t="shared" si="13"/>
        <v>0</v>
      </c>
    </row>
    <row r="92" spans="1:8" ht="25.5">
      <c r="A92" s="5">
        <v>70</v>
      </c>
      <c r="B92" s="5" t="s">
        <v>203</v>
      </c>
      <c r="C92" s="3" t="s">
        <v>233</v>
      </c>
      <c r="D92" s="4" t="s">
        <v>3</v>
      </c>
      <c r="E92" s="27">
        <v>16</v>
      </c>
      <c r="F92" s="39"/>
      <c r="G92" s="44"/>
      <c r="H92" s="79">
        <f t="shared" si="13"/>
        <v>0</v>
      </c>
    </row>
    <row r="93" spans="1:8" ht="25.5">
      <c r="A93" s="4">
        <v>71</v>
      </c>
      <c r="B93" s="5" t="s">
        <v>203</v>
      </c>
      <c r="C93" s="3" t="s">
        <v>231</v>
      </c>
      <c r="D93" s="4" t="s">
        <v>3</v>
      </c>
      <c r="E93" s="27">
        <v>107</v>
      </c>
      <c r="F93" s="39"/>
      <c r="G93" s="44"/>
      <c r="H93" s="79">
        <f t="shared" si="13"/>
        <v>0</v>
      </c>
    </row>
    <row r="94" spans="1:8" ht="25.5">
      <c r="A94" s="5">
        <v>72</v>
      </c>
      <c r="B94" s="5" t="s">
        <v>203</v>
      </c>
      <c r="C94" s="3" t="s">
        <v>232</v>
      </c>
      <c r="D94" s="4" t="s">
        <v>3</v>
      </c>
      <c r="E94" s="27">
        <v>29</v>
      </c>
      <c r="F94" s="39"/>
      <c r="G94" s="44"/>
      <c r="H94" s="79">
        <f t="shared" si="13"/>
        <v>0</v>
      </c>
    </row>
    <row r="95" spans="1:8" ht="26.25" thickBot="1">
      <c r="A95" s="4">
        <v>73</v>
      </c>
      <c r="B95" s="5" t="s">
        <v>203</v>
      </c>
      <c r="C95" s="3" t="s">
        <v>234</v>
      </c>
      <c r="D95" s="4" t="s">
        <v>3</v>
      </c>
      <c r="E95" s="27">
        <v>75</v>
      </c>
      <c r="F95" s="39"/>
      <c r="G95" s="44"/>
      <c r="H95" s="79">
        <f t="shared" si="13"/>
        <v>0</v>
      </c>
    </row>
    <row r="96" spans="1:8" ht="13.5" thickBot="1">
      <c r="A96" s="70" t="s">
        <v>183</v>
      </c>
      <c r="B96" s="6" t="s">
        <v>31</v>
      </c>
      <c r="C96" s="56" t="s">
        <v>32</v>
      </c>
      <c r="D96" s="17"/>
      <c r="E96" s="41"/>
      <c r="F96" s="76"/>
      <c r="G96" s="76"/>
      <c r="H96" s="85">
        <f>SUM(H97:H98)</f>
        <v>0</v>
      </c>
    </row>
    <row r="97" spans="1:8" ht="25.5">
      <c r="A97" s="5">
        <v>74</v>
      </c>
      <c r="B97" s="5" t="s">
        <v>206</v>
      </c>
      <c r="C97" s="9" t="s">
        <v>251</v>
      </c>
      <c r="D97" s="5" t="s">
        <v>11</v>
      </c>
      <c r="E97" s="26">
        <v>40</v>
      </c>
      <c r="F97" s="44"/>
      <c r="G97" s="44"/>
      <c r="H97" s="79">
        <f t="shared" ref="H97:H98" si="14">ROUND(E97*F97,2)</f>
        <v>0</v>
      </c>
    </row>
    <row r="98" spans="1:8" ht="26.25" thickBot="1">
      <c r="A98" s="13">
        <v>75</v>
      </c>
      <c r="B98" s="5" t="s">
        <v>206</v>
      </c>
      <c r="C98" s="12" t="s">
        <v>250</v>
      </c>
      <c r="D98" s="13" t="s">
        <v>11</v>
      </c>
      <c r="E98" s="28">
        <v>266</v>
      </c>
      <c r="F98" s="48"/>
      <c r="G98" s="80"/>
      <c r="H98" s="79">
        <f t="shared" si="14"/>
        <v>0</v>
      </c>
    </row>
    <row r="99" spans="1:8" ht="13.5" thickBot="1">
      <c r="A99" s="70" t="s">
        <v>184</v>
      </c>
      <c r="B99" s="6" t="s">
        <v>33</v>
      </c>
      <c r="C99" s="56" t="s">
        <v>171</v>
      </c>
      <c r="D99" s="10"/>
      <c r="E99" s="31"/>
      <c r="F99" s="76"/>
      <c r="G99" s="76"/>
      <c r="H99" s="85">
        <f>SUM(H100:H101)</f>
        <v>0</v>
      </c>
    </row>
    <row r="100" spans="1:8" ht="38.25">
      <c r="A100" s="5">
        <v>76</v>
      </c>
      <c r="B100" s="5" t="s">
        <v>204</v>
      </c>
      <c r="C100" s="9" t="s">
        <v>252</v>
      </c>
      <c r="D100" s="5" t="s">
        <v>11</v>
      </c>
      <c r="E100" s="26">
        <v>1014</v>
      </c>
      <c r="F100" s="44"/>
      <c r="G100" s="44"/>
      <c r="H100" s="79">
        <f t="shared" ref="H100:H101" si="15">ROUND(E100*F100,2)</f>
        <v>0</v>
      </c>
    </row>
    <row r="101" spans="1:8" ht="26.25" thickBot="1">
      <c r="A101" s="13">
        <v>77</v>
      </c>
      <c r="B101" s="5" t="s">
        <v>253</v>
      </c>
      <c r="C101" s="12" t="s">
        <v>246</v>
      </c>
      <c r="D101" s="13" t="s">
        <v>11</v>
      </c>
      <c r="E101" s="28">
        <v>28</v>
      </c>
      <c r="F101" s="48"/>
      <c r="G101" s="80"/>
      <c r="H101" s="79">
        <f t="shared" si="15"/>
        <v>0</v>
      </c>
    </row>
    <row r="102" spans="1:8" ht="13.5" thickBot="1">
      <c r="A102" s="70" t="s">
        <v>185</v>
      </c>
      <c r="B102" s="6" t="s">
        <v>34</v>
      </c>
      <c r="C102" s="56" t="s">
        <v>35</v>
      </c>
      <c r="D102" s="10"/>
      <c r="E102" s="31"/>
      <c r="F102" s="76"/>
      <c r="G102" s="76"/>
      <c r="H102" s="85">
        <f>SUM(H103:H104)</f>
        <v>0</v>
      </c>
    </row>
    <row r="103" spans="1:8" ht="25.5">
      <c r="A103" s="116">
        <v>78</v>
      </c>
      <c r="B103" s="116" t="s">
        <v>205</v>
      </c>
      <c r="C103" s="117" t="s">
        <v>147</v>
      </c>
      <c r="D103" s="116" t="s">
        <v>3</v>
      </c>
      <c r="E103" s="118">
        <v>74</v>
      </c>
      <c r="F103" s="119"/>
      <c r="G103" s="119"/>
      <c r="H103" s="120">
        <f t="shared" ref="H103:H104" si="16">ROUND(E103*F103,2)</f>
        <v>0</v>
      </c>
    </row>
    <row r="104" spans="1:8" ht="26.25" thickBot="1">
      <c r="A104" s="121">
        <v>79</v>
      </c>
      <c r="B104" s="121" t="s">
        <v>205</v>
      </c>
      <c r="C104" s="122" t="s">
        <v>148</v>
      </c>
      <c r="D104" s="121" t="s">
        <v>3</v>
      </c>
      <c r="E104" s="123">
        <v>667</v>
      </c>
      <c r="F104" s="124"/>
      <c r="G104" s="124"/>
      <c r="H104" s="125">
        <f t="shared" si="16"/>
        <v>0</v>
      </c>
    </row>
    <row r="105" spans="1:8" ht="13.5" thickBot="1">
      <c r="A105" s="70" t="s">
        <v>186</v>
      </c>
      <c r="B105" s="6" t="s">
        <v>36</v>
      </c>
      <c r="C105" s="68" t="s">
        <v>37</v>
      </c>
      <c r="D105" s="7"/>
      <c r="E105" s="25"/>
      <c r="F105" s="76"/>
      <c r="G105" s="76"/>
      <c r="H105" s="85">
        <f>SUM(H106)</f>
        <v>0</v>
      </c>
    </row>
    <row r="106" spans="1:8" ht="26.25" thickBot="1">
      <c r="A106" s="8">
        <v>80</v>
      </c>
      <c r="B106" s="5" t="s">
        <v>207</v>
      </c>
      <c r="C106" s="14" t="s">
        <v>247</v>
      </c>
      <c r="D106" s="8" t="s">
        <v>11</v>
      </c>
      <c r="E106" s="81">
        <v>113</v>
      </c>
      <c r="F106" s="80"/>
      <c r="G106" s="80"/>
      <c r="H106" s="100">
        <f t="shared" ref="H106" si="17">ROUND(E106*F106,2)</f>
        <v>0</v>
      </c>
    </row>
    <row r="107" spans="1:8" ht="13.5" thickBot="1">
      <c r="A107" s="70" t="s">
        <v>187</v>
      </c>
      <c r="B107" s="6" t="s">
        <v>38</v>
      </c>
      <c r="C107" s="56" t="s">
        <v>39</v>
      </c>
      <c r="D107" s="17"/>
      <c r="E107" s="41"/>
      <c r="F107" s="76"/>
      <c r="G107" s="76"/>
      <c r="H107" s="85">
        <f>SUM(H108:H109)</f>
        <v>0</v>
      </c>
    </row>
    <row r="108" spans="1:8" ht="38.25">
      <c r="A108" s="5">
        <v>81</v>
      </c>
      <c r="B108" s="5" t="s">
        <v>208</v>
      </c>
      <c r="C108" s="9" t="s">
        <v>248</v>
      </c>
      <c r="D108" s="5" t="s">
        <v>11</v>
      </c>
      <c r="E108" s="26">
        <v>94</v>
      </c>
      <c r="F108" s="44"/>
      <c r="G108" s="44"/>
      <c r="H108" s="79">
        <f t="shared" ref="H108:H109" si="18">ROUND(E108*F108,2)</f>
        <v>0</v>
      </c>
    </row>
    <row r="109" spans="1:8" ht="13.5" thickBot="1">
      <c r="A109" s="13">
        <v>82</v>
      </c>
      <c r="B109" s="5" t="s">
        <v>208</v>
      </c>
      <c r="C109" s="12" t="s">
        <v>149</v>
      </c>
      <c r="D109" s="13" t="s">
        <v>12</v>
      </c>
      <c r="E109" s="28">
        <v>2</v>
      </c>
      <c r="F109" s="48"/>
      <c r="G109" s="80"/>
      <c r="H109" s="79">
        <f t="shared" si="18"/>
        <v>0</v>
      </c>
    </row>
    <row r="110" spans="1:8" ht="13.5" thickBot="1">
      <c r="A110" s="70" t="s">
        <v>188</v>
      </c>
      <c r="B110" s="6" t="s">
        <v>40</v>
      </c>
      <c r="C110" s="56" t="s">
        <v>41</v>
      </c>
      <c r="D110" s="10"/>
      <c r="E110" s="25"/>
      <c r="F110" s="76"/>
      <c r="G110" s="76"/>
      <c r="H110" s="85">
        <f>SUM(H111:H111)</f>
        <v>0</v>
      </c>
    </row>
    <row r="111" spans="1:8" ht="26.25" thickBot="1">
      <c r="A111" s="5">
        <v>83</v>
      </c>
      <c r="B111" s="5" t="s">
        <v>209</v>
      </c>
      <c r="C111" s="9" t="s">
        <v>249</v>
      </c>
      <c r="D111" s="5" t="s">
        <v>11</v>
      </c>
      <c r="E111" s="26">
        <v>203</v>
      </c>
      <c r="F111" s="44"/>
      <c r="G111" s="44"/>
      <c r="H111" s="79">
        <f>ROUND(E111*F111,2)</f>
        <v>0</v>
      </c>
    </row>
    <row r="112" spans="1:8" s="71" customFormat="1" ht="13.5" thickBot="1">
      <c r="A112" s="74"/>
      <c r="B112" s="87"/>
      <c r="C112" s="49" t="s">
        <v>91</v>
      </c>
      <c r="D112" s="75"/>
      <c r="E112" s="45"/>
      <c r="F112" s="76"/>
      <c r="G112" s="76"/>
      <c r="H112" s="85">
        <f>H113+H149+H157+H164+H171</f>
        <v>0</v>
      </c>
    </row>
    <row r="113" spans="1:8" s="71" customFormat="1" ht="13.5" thickBot="1">
      <c r="A113" s="91" t="s">
        <v>224</v>
      </c>
      <c r="B113" s="87"/>
      <c r="C113" s="49" t="s">
        <v>92</v>
      </c>
      <c r="D113" s="75"/>
      <c r="E113" s="45"/>
      <c r="F113" s="76"/>
      <c r="G113" s="76"/>
      <c r="H113" s="85">
        <f>SUM(H114:H148)</f>
        <v>0</v>
      </c>
    </row>
    <row r="114" spans="1:8" s="71" customFormat="1">
      <c r="A114" s="42">
        <v>84</v>
      </c>
      <c r="B114" s="42" t="s">
        <v>210</v>
      </c>
      <c r="C114" s="58" t="s">
        <v>150</v>
      </c>
      <c r="D114" s="42" t="s">
        <v>2</v>
      </c>
      <c r="E114" s="43">
        <v>216.32</v>
      </c>
      <c r="F114" s="44"/>
      <c r="G114" s="44"/>
      <c r="H114" s="79">
        <f t="shared" ref="H114:H148" si="19">ROUND(E114*F114,2)</f>
        <v>0</v>
      </c>
    </row>
    <row r="115" spans="1:8" s="71" customFormat="1">
      <c r="A115" s="50">
        <v>85</v>
      </c>
      <c r="B115" s="50" t="s">
        <v>210</v>
      </c>
      <c r="C115" s="89" t="s">
        <v>151</v>
      </c>
      <c r="D115" s="20" t="s">
        <v>2</v>
      </c>
      <c r="E115" s="37">
        <v>36.799999999999997</v>
      </c>
      <c r="F115" s="39"/>
      <c r="G115" s="44"/>
      <c r="H115" s="79">
        <f t="shared" si="19"/>
        <v>0</v>
      </c>
    </row>
    <row r="116" spans="1:8" s="71" customFormat="1">
      <c r="A116" s="42">
        <v>86</v>
      </c>
      <c r="B116" s="50" t="s">
        <v>210</v>
      </c>
      <c r="C116" s="89" t="s">
        <v>237</v>
      </c>
      <c r="D116" s="20" t="s">
        <v>3</v>
      </c>
      <c r="E116" s="37">
        <v>676</v>
      </c>
      <c r="F116" s="39"/>
      <c r="G116" s="44"/>
      <c r="H116" s="79">
        <f t="shared" si="19"/>
        <v>0</v>
      </c>
    </row>
    <row r="117" spans="1:8" s="71" customFormat="1" ht="25.5">
      <c r="A117" s="50">
        <v>87</v>
      </c>
      <c r="B117" s="50" t="s">
        <v>210</v>
      </c>
      <c r="C117" s="89" t="s">
        <v>152</v>
      </c>
      <c r="D117" s="20" t="s">
        <v>3</v>
      </c>
      <c r="E117" s="37">
        <v>92</v>
      </c>
      <c r="F117" s="39"/>
      <c r="G117" s="44"/>
      <c r="H117" s="79">
        <f t="shared" si="19"/>
        <v>0</v>
      </c>
    </row>
    <row r="118" spans="1:8" s="71" customFormat="1">
      <c r="A118" s="42">
        <v>88</v>
      </c>
      <c r="B118" s="50" t="s">
        <v>210</v>
      </c>
      <c r="C118" s="89" t="s">
        <v>47</v>
      </c>
      <c r="D118" s="20" t="s">
        <v>3</v>
      </c>
      <c r="E118" s="37">
        <v>414</v>
      </c>
      <c r="F118" s="39"/>
      <c r="G118" s="44"/>
      <c r="H118" s="79">
        <f t="shared" si="19"/>
        <v>0</v>
      </c>
    </row>
    <row r="119" spans="1:8" s="71" customFormat="1">
      <c r="A119" s="50">
        <v>89</v>
      </c>
      <c r="B119" s="50" t="s">
        <v>210</v>
      </c>
      <c r="C119" s="89" t="s">
        <v>48</v>
      </c>
      <c r="D119" s="20" t="s">
        <v>3</v>
      </c>
      <c r="E119" s="37">
        <v>30</v>
      </c>
      <c r="F119" s="39"/>
      <c r="G119" s="44"/>
      <c r="H119" s="79">
        <f t="shared" si="19"/>
        <v>0</v>
      </c>
    </row>
    <row r="120" spans="1:8" s="71" customFormat="1">
      <c r="A120" s="42">
        <v>90</v>
      </c>
      <c r="B120" s="50" t="s">
        <v>210</v>
      </c>
      <c r="C120" s="89" t="s">
        <v>49</v>
      </c>
      <c r="D120" s="20" t="s">
        <v>3</v>
      </c>
      <c r="E120" s="37">
        <v>6</v>
      </c>
      <c r="F120" s="39"/>
      <c r="G120" s="44"/>
      <c r="H120" s="79">
        <f t="shared" si="19"/>
        <v>0</v>
      </c>
    </row>
    <row r="121" spans="1:8" s="71" customFormat="1">
      <c r="A121" s="50">
        <v>91</v>
      </c>
      <c r="B121" s="50" t="s">
        <v>210</v>
      </c>
      <c r="C121" s="89" t="s">
        <v>50</v>
      </c>
      <c r="D121" s="20" t="s">
        <v>3</v>
      </c>
      <c r="E121" s="37">
        <v>62</v>
      </c>
      <c r="F121" s="39"/>
      <c r="G121" s="44"/>
      <c r="H121" s="79">
        <f t="shared" si="19"/>
        <v>0</v>
      </c>
    </row>
    <row r="122" spans="1:8" s="71" customFormat="1">
      <c r="A122" s="42">
        <v>92</v>
      </c>
      <c r="B122" s="50" t="s">
        <v>210</v>
      </c>
      <c r="C122" s="89" t="s">
        <v>51</v>
      </c>
      <c r="D122" s="20" t="s">
        <v>3</v>
      </c>
      <c r="E122" s="37">
        <v>36</v>
      </c>
      <c r="F122" s="39"/>
      <c r="G122" s="44"/>
      <c r="H122" s="79">
        <f t="shared" si="19"/>
        <v>0</v>
      </c>
    </row>
    <row r="123" spans="1:8" s="71" customFormat="1">
      <c r="A123" s="50">
        <v>93</v>
      </c>
      <c r="B123" s="50" t="s">
        <v>210</v>
      </c>
      <c r="C123" s="89" t="s">
        <v>52</v>
      </c>
      <c r="D123" s="20" t="s">
        <v>3</v>
      </c>
      <c r="E123" s="37">
        <v>262</v>
      </c>
      <c r="F123" s="39"/>
      <c r="G123" s="44"/>
      <c r="H123" s="79">
        <f t="shared" si="19"/>
        <v>0</v>
      </c>
    </row>
    <row r="124" spans="1:8">
      <c r="A124" s="42">
        <v>94</v>
      </c>
      <c r="B124" s="50" t="s">
        <v>210</v>
      </c>
      <c r="C124" s="90" t="s">
        <v>153</v>
      </c>
      <c r="D124" s="21" t="s">
        <v>2</v>
      </c>
      <c r="E124" s="38">
        <v>162.24</v>
      </c>
      <c r="F124" s="39"/>
      <c r="G124" s="44"/>
      <c r="H124" s="79">
        <f t="shared" si="19"/>
        <v>0</v>
      </c>
    </row>
    <row r="125" spans="1:8">
      <c r="A125" s="50">
        <v>95</v>
      </c>
      <c r="B125" s="50" t="s">
        <v>210</v>
      </c>
      <c r="C125" s="90" t="s">
        <v>153</v>
      </c>
      <c r="D125" s="21" t="s">
        <v>2</v>
      </c>
      <c r="E125" s="38">
        <v>36.799999999999997</v>
      </c>
      <c r="F125" s="39"/>
      <c r="G125" s="44"/>
      <c r="H125" s="79">
        <f t="shared" si="19"/>
        <v>0</v>
      </c>
    </row>
    <row r="126" spans="1:8">
      <c r="A126" s="42">
        <v>96</v>
      </c>
      <c r="B126" s="50" t="s">
        <v>210</v>
      </c>
      <c r="C126" s="90" t="s">
        <v>53</v>
      </c>
      <c r="D126" s="21" t="s">
        <v>4</v>
      </c>
      <c r="E126" s="38">
        <v>1</v>
      </c>
      <c r="F126" s="39"/>
      <c r="G126" s="44"/>
      <c r="H126" s="79">
        <f t="shared" si="19"/>
        <v>0</v>
      </c>
    </row>
    <row r="127" spans="1:8">
      <c r="A127" s="50">
        <v>97</v>
      </c>
      <c r="B127" s="50" t="s">
        <v>210</v>
      </c>
      <c r="C127" s="90" t="s">
        <v>54</v>
      </c>
      <c r="D127" s="21" t="s">
        <v>4</v>
      </c>
      <c r="E127" s="38">
        <v>9</v>
      </c>
      <c r="F127" s="39"/>
      <c r="G127" s="44"/>
      <c r="H127" s="79">
        <f t="shared" si="19"/>
        <v>0</v>
      </c>
    </row>
    <row r="128" spans="1:8">
      <c r="A128" s="42">
        <v>98</v>
      </c>
      <c r="B128" s="50" t="s">
        <v>210</v>
      </c>
      <c r="C128" s="90" t="s">
        <v>154</v>
      </c>
      <c r="D128" s="21" t="s">
        <v>3</v>
      </c>
      <c r="E128" s="38">
        <v>9.6</v>
      </c>
      <c r="F128" s="39"/>
      <c r="G128" s="44"/>
      <c r="H128" s="79">
        <f t="shared" si="19"/>
        <v>0</v>
      </c>
    </row>
    <row r="129" spans="1:8" ht="25.5">
      <c r="A129" s="50">
        <v>99</v>
      </c>
      <c r="B129" s="50" t="s">
        <v>210</v>
      </c>
      <c r="C129" s="90" t="s">
        <v>155</v>
      </c>
      <c r="D129" s="21" t="s">
        <v>4</v>
      </c>
      <c r="E129" s="38">
        <v>12</v>
      </c>
      <c r="F129" s="39"/>
      <c r="G129" s="44"/>
      <c r="H129" s="79">
        <f t="shared" si="19"/>
        <v>0</v>
      </c>
    </row>
    <row r="130" spans="1:8" ht="25.5">
      <c r="A130" s="42">
        <v>100</v>
      </c>
      <c r="B130" s="50" t="s">
        <v>210</v>
      </c>
      <c r="C130" s="90" t="s">
        <v>156</v>
      </c>
      <c r="D130" s="21" t="s">
        <v>55</v>
      </c>
      <c r="E130" s="38">
        <v>12</v>
      </c>
      <c r="F130" s="39"/>
      <c r="G130" s="44"/>
      <c r="H130" s="79">
        <f t="shared" si="19"/>
        <v>0</v>
      </c>
    </row>
    <row r="131" spans="1:8">
      <c r="A131" s="50">
        <v>101</v>
      </c>
      <c r="B131" s="50" t="s">
        <v>210</v>
      </c>
      <c r="C131" s="90" t="s">
        <v>56</v>
      </c>
      <c r="D131" s="21" t="s">
        <v>57</v>
      </c>
      <c r="E131" s="38">
        <v>36</v>
      </c>
      <c r="F131" s="39"/>
      <c r="G131" s="44"/>
      <c r="H131" s="79">
        <f t="shared" si="19"/>
        <v>0</v>
      </c>
    </row>
    <row r="132" spans="1:8" ht="25.5">
      <c r="A132" s="42">
        <v>102</v>
      </c>
      <c r="B132" s="50" t="s">
        <v>210</v>
      </c>
      <c r="C132" s="90" t="s">
        <v>58</v>
      </c>
      <c r="D132" s="21" t="s">
        <v>4</v>
      </c>
      <c r="E132" s="38">
        <v>2</v>
      </c>
      <c r="F132" s="39"/>
      <c r="G132" s="44"/>
      <c r="H132" s="79">
        <f t="shared" si="19"/>
        <v>0</v>
      </c>
    </row>
    <row r="133" spans="1:8" ht="25.5">
      <c r="A133" s="50">
        <v>103</v>
      </c>
      <c r="B133" s="50" t="s">
        <v>210</v>
      </c>
      <c r="C133" s="90" t="s">
        <v>59</v>
      </c>
      <c r="D133" s="21" t="s">
        <v>4</v>
      </c>
      <c r="E133" s="38">
        <v>24</v>
      </c>
      <c r="F133" s="39"/>
      <c r="G133" s="44"/>
      <c r="H133" s="79">
        <f t="shared" si="19"/>
        <v>0</v>
      </c>
    </row>
    <row r="134" spans="1:8" ht="25.5">
      <c r="A134" s="42">
        <v>104</v>
      </c>
      <c r="B134" s="50" t="s">
        <v>210</v>
      </c>
      <c r="C134" s="90" t="s">
        <v>157</v>
      </c>
      <c r="D134" s="21" t="s">
        <v>3</v>
      </c>
      <c r="E134" s="38">
        <v>12</v>
      </c>
      <c r="F134" s="39"/>
      <c r="G134" s="44"/>
      <c r="H134" s="79">
        <f t="shared" si="19"/>
        <v>0</v>
      </c>
    </row>
    <row r="135" spans="1:8" ht="25.5">
      <c r="A135" s="50">
        <v>105</v>
      </c>
      <c r="B135" s="50" t="s">
        <v>210</v>
      </c>
      <c r="C135" s="90" t="s">
        <v>60</v>
      </c>
      <c r="D135" s="21" t="s">
        <v>3</v>
      </c>
      <c r="E135" s="38">
        <v>422</v>
      </c>
      <c r="F135" s="39"/>
      <c r="G135" s="44"/>
      <c r="H135" s="79">
        <f t="shared" si="19"/>
        <v>0</v>
      </c>
    </row>
    <row r="136" spans="1:8" ht="25.5">
      <c r="A136" s="42">
        <v>106</v>
      </c>
      <c r="B136" s="50" t="s">
        <v>210</v>
      </c>
      <c r="C136" s="90" t="s">
        <v>61</v>
      </c>
      <c r="D136" s="21" t="s">
        <v>4</v>
      </c>
      <c r="E136" s="38">
        <v>12</v>
      </c>
      <c r="F136" s="39"/>
      <c r="G136" s="44"/>
      <c r="H136" s="79">
        <f t="shared" si="19"/>
        <v>0</v>
      </c>
    </row>
    <row r="137" spans="1:8">
      <c r="A137" s="50">
        <v>107</v>
      </c>
      <c r="B137" s="50" t="s">
        <v>210</v>
      </c>
      <c r="C137" s="90" t="s">
        <v>62</v>
      </c>
      <c r="D137" s="21" t="s">
        <v>63</v>
      </c>
      <c r="E137" s="38">
        <v>12</v>
      </c>
      <c r="F137" s="39"/>
      <c r="G137" s="44"/>
      <c r="H137" s="79">
        <f t="shared" si="19"/>
        <v>0</v>
      </c>
    </row>
    <row r="138" spans="1:8">
      <c r="A138" s="42">
        <v>108</v>
      </c>
      <c r="B138" s="50" t="s">
        <v>210</v>
      </c>
      <c r="C138" s="90" t="s">
        <v>64</v>
      </c>
      <c r="D138" s="21" t="s">
        <v>4</v>
      </c>
      <c r="E138" s="38">
        <v>1</v>
      </c>
      <c r="F138" s="39"/>
      <c r="G138" s="44"/>
      <c r="H138" s="79">
        <f t="shared" si="19"/>
        <v>0</v>
      </c>
    </row>
    <row r="139" spans="1:8">
      <c r="A139" s="50">
        <v>109</v>
      </c>
      <c r="B139" s="50" t="s">
        <v>210</v>
      </c>
      <c r="C139" s="90" t="s">
        <v>65</v>
      </c>
      <c r="D139" s="21" t="s">
        <v>4</v>
      </c>
      <c r="E139" s="38">
        <v>11</v>
      </c>
      <c r="F139" s="39"/>
      <c r="G139" s="44"/>
      <c r="H139" s="79">
        <f t="shared" si="19"/>
        <v>0</v>
      </c>
    </row>
    <row r="140" spans="1:8">
      <c r="A140" s="42">
        <v>110</v>
      </c>
      <c r="B140" s="50" t="s">
        <v>210</v>
      </c>
      <c r="C140" s="90" t="s">
        <v>66</v>
      </c>
      <c r="D140" s="21" t="s">
        <v>4</v>
      </c>
      <c r="E140" s="38">
        <v>1</v>
      </c>
      <c r="F140" s="39"/>
      <c r="G140" s="44"/>
      <c r="H140" s="79">
        <f t="shared" si="19"/>
        <v>0</v>
      </c>
    </row>
    <row r="141" spans="1:8">
      <c r="A141" s="50">
        <v>111</v>
      </c>
      <c r="B141" s="50" t="s">
        <v>210</v>
      </c>
      <c r="C141" s="90" t="s">
        <v>67</v>
      </c>
      <c r="D141" s="21" t="s">
        <v>4</v>
      </c>
      <c r="E141" s="38">
        <v>11</v>
      </c>
      <c r="F141" s="39"/>
      <c r="G141" s="44"/>
      <c r="H141" s="79">
        <f t="shared" si="19"/>
        <v>0</v>
      </c>
    </row>
    <row r="142" spans="1:8">
      <c r="A142" s="42">
        <v>112</v>
      </c>
      <c r="B142" s="50" t="s">
        <v>210</v>
      </c>
      <c r="C142" s="90" t="s">
        <v>68</v>
      </c>
      <c r="D142" s="21" t="s">
        <v>69</v>
      </c>
      <c r="E142" s="38">
        <v>1</v>
      </c>
      <c r="F142" s="39"/>
      <c r="G142" s="44"/>
      <c r="H142" s="79">
        <f t="shared" si="19"/>
        <v>0</v>
      </c>
    </row>
    <row r="143" spans="1:8">
      <c r="A143" s="50">
        <v>113</v>
      </c>
      <c r="B143" s="50" t="s">
        <v>210</v>
      </c>
      <c r="C143" s="90" t="s">
        <v>70</v>
      </c>
      <c r="D143" s="21" t="s">
        <v>69</v>
      </c>
      <c r="E143" s="38">
        <v>11</v>
      </c>
      <c r="F143" s="39"/>
      <c r="G143" s="44"/>
      <c r="H143" s="79">
        <f t="shared" si="19"/>
        <v>0</v>
      </c>
    </row>
    <row r="144" spans="1:8" ht="25.5">
      <c r="A144" s="42">
        <v>114</v>
      </c>
      <c r="B144" s="50" t="s">
        <v>210</v>
      </c>
      <c r="C144" s="90" t="s">
        <v>71</v>
      </c>
      <c r="D144" s="21" t="s">
        <v>72</v>
      </c>
      <c r="E144" s="38">
        <v>1</v>
      </c>
      <c r="F144" s="39"/>
      <c r="G144" s="44"/>
      <c r="H144" s="79">
        <f t="shared" si="19"/>
        <v>0</v>
      </c>
    </row>
    <row r="145" spans="1:8" ht="25.5">
      <c r="A145" s="50">
        <v>115</v>
      </c>
      <c r="B145" s="50" t="s">
        <v>210</v>
      </c>
      <c r="C145" s="90" t="s">
        <v>73</v>
      </c>
      <c r="D145" s="21" t="s">
        <v>72</v>
      </c>
      <c r="E145" s="38">
        <v>11</v>
      </c>
      <c r="F145" s="39"/>
      <c r="G145" s="44"/>
      <c r="H145" s="79">
        <f t="shared" si="19"/>
        <v>0</v>
      </c>
    </row>
    <row r="146" spans="1:8" ht="25.5">
      <c r="A146" s="42">
        <v>116</v>
      </c>
      <c r="B146" s="50" t="s">
        <v>210</v>
      </c>
      <c r="C146" s="90" t="s">
        <v>74</v>
      </c>
      <c r="D146" s="21" t="s">
        <v>75</v>
      </c>
      <c r="E146" s="38">
        <v>1</v>
      </c>
      <c r="F146" s="39"/>
      <c r="G146" s="44"/>
      <c r="H146" s="79">
        <f t="shared" si="19"/>
        <v>0</v>
      </c>
    </row>
    <row r="147" spans="1:8" ht="25.5">
      <c r="A147" s="50">
        <v>117</v>
      </c>
      <c r="B147" s="50" t="s">
        <v>210</v>
      </c>
      <c r="C147" s="90" t="s">
        <v>76</v>
      </c>
      <c r="D147" s="21" t="s">
        <v>75</v>
      </c>
      <c r="E147" s="38">
        <v>11</v>
      </c>
      <c r="F147" s="39"/>
      <c r="G147" s="44"/>
      <c r="H147" s="79">
        <f t="shared" si="19"/>
        <v>0</v>
      </c>
    </row>
    <row r="148" spans="1:8" ht="13.5" thickBot="1">
      <c r="A148" s="42">
        <v>118</v>
      </c>
      <c r="B148" s="42" t="s">
        <v>210</v>
      </c>
      <c r="C148" s="60" t="s">
        <v>45</v>
      </c>
      <c r="D148" s="21" t="s">
        <v>46</v>
      </c>
      <c r="E148" s="38">
        <v>1</v>
      </c>
      <c r="F148" s="48"/>
      <c r="G148" s="80"/>
      <c r="H148" s="79">
        <f t="shared" si="19"/>
        <v>0</v>
      </c>
    </row>
    <row r="149" spans="1:8" s="71" customFormat="1" ht="13.5" thickBot="1">
      <c r="A149" s="91" t="s">
        <v>225</v>
      </c>
      <c r="B149" s="87"/>
      <c r="C149" s="49" t="s">
        <v>93</v>
      </c>
      <c r="D149" s="75"/>
      <c r="E149" s="45"/>
      <c r="F149" s="76"/>
      <c r="G149" s="76"/>
      <c r="H149" s="85">
        <f>SUM(H150:H156)</f>
        <v>0</v>
      </c>
    </row>
    <row r="150" spans="1:8">
      <c r="A150" s="42">
        <v>119</v>
      </c>
      <c r="B150" s="42" t="s">
        <v>210</v>
      </c>
      <c r="C150" s="61" t="s">
        <v>77</v>
      </c>
      <c r="D150" s="46" t="s">
        <v>12</v>
      </c>
      <c r="E150" s="47">
        <v>12</v>
      </c>
      <c r="F150" s="44"/>
      <c r="G150" s="44"/>
      <c r="H150" s="79">
        <f t="shared" ref="H150:H156" si="20">ROUND(E150*F150,2)</f>
        <v>0</v>
      </c>
    </row>
    <row r="151" spans="1:8">
      <c r="A151" s="50">
        <v>120</v>
      </c>
      <c r="B151" s="50" t="s">
        <v>210</v>
      </c>
      <c r="C151" s="90" t="s">
        <v>78</v>
      </c>
      <c r="D151" s="21" t="s">
        <v>4</v>
      </c>
      <c r="E151" s="38">
        <v>12</v>
      </c>
      <c r="F151" s="39"/>
      <c r="G151" s="44"/>
      <c r="H151" s="79">
        <f t="shared" si="20"/>
        <v>0</v>
      </c>
    </row>
    <row r="152" spans="1:8" ht="25.5">
      <c r="A152" s="42">
        <v>121</v>
      </c>
      <c r="B152" s="50" t="s">
        <v>210</v>
      </c>
      <c r="C152" s="90" t="s">
        <v>79</v>
      </c>
      <c r="D152" s="21" t="s">
        <v>3</v>
      </c>
      <c r="E152" s="38">
        <v>88</v>
      </c>
      <c r="F152" s="39"/>
      <c r="G152" s="44"/>
      <c r="H152" s="79">
        <f t="shared" si="20"/>
        <v>0</v>
      </c>
    </row>
    <row r="153" spans="1:8" ht="25.5">
      <c r="A153" s="50">
        <v>122</v>
      </c>
      <c r="B153" s="50" t="s">
        <v>210</v>
      </c>
      <c r="C153" s="90" t="s">
        <v>80</v>
      </c>
      <c r="D153" s="21" t="s">
        <v>2</v>
      </c>
      <c r="E153" s="38">
        <v>5</v>
      </c>
      <c r="F153" s="39"/>
      <c r="G153" s="44"/>
      <c r="H153" s="79">
        <f t="shared" si="20"/>
        <v>0</v>
      </c>
    </row>
    <row r="154" spans="1:8">
      <c r="A154" s="42">
        <v>123</v>
      </c>
      <c r="B154" s="50" t="s">
        <v>210</v>
      </c>
      <c r="C154" s="90" t="s">
        <v>245</v>
      </c>
      <c r="D154" s="21" t="s">
        <v>2</v>
      </c>
      <c r="E154" s="38">
        <v>5</v>
      </c>
      <c r="F154" s="39"/>
      <c r="G154" s="44">
        <v>11</v>
      </c>
      <c r="H154" s="79">
        <f>ROUND(E154*F154*G154,2)</f>
        <v>0</v>
      </c>
    </row>
    <row r="155" spans="1:8" ht="38.25">
      <c r="A155" s="50">
        <v>124</v>
      </c>
      <c r="B155" s="50" t="s">
        <v>210</v>
      </c>
      <c r="C155" s="90" t="s">
        <v>81</v>
      </c>
      <c r="D155" s="21" t="s">
        <v>12</v>
      </c>
      <c r="E155" s="38">
        <v>8</v>
      </c>
      <c r="F155" s="39"/>
      <c r="G155" s="44"/>
      <c r="H155" s="79">
        <f t="shared" si="20"/>
        <v>0</v>
      </c>
    </row>
    <row r="156" spans="1:8" ht="13.5" thickBot="1">
      <c r="A156" s="42">
        <v>125</v>
      </c>
      <c r="B156" s="42" t="s">
        <v>210</v>
      </c>
      <c r="C156" s="60" t="s">
        <v>82</v>
      </c>
      <c r="D156" s="21" t="s">
        <v>3</v>
      </c>
      <c r="E156" s="38">
        <v>70</v>
      </c>
      <c r="F156" s="48"/>
      <c r="G156" s="80"/>
      <c r="H156" s="79">
        <f t="shared" si="20"/>
        <v>0</v>
      </c>
    </row>
    <row r="157" spans="1:8" s="71" customFormat="1" ht="13.5" thickBot="1">
      <c r="A157" s="91" t="s">
        <v>226</v>
      </c>
      <c r="B157" s="87"/>
      <c r="C157" s="49" t="s">
        <v>94</v>
      </c>
      <c r="D157" s="75"/>
      <c r="E157" s="45"/>
      <c r="F157" s="76"/>
      <c r="G157" s="76"/>
      <c r="H157" s="85">
        <f>SUM(H158:H163)</f>
        <v>0</v>
      </c>
    </row>
    <row r="158" spans="1:8" s="71" customFormat="1">
      <c r="A158" s="42">
        <v>126</v>
      </c>
      <c r="B158" s="42" t="s">
        <v>211</v>
      </c>
      <c r="C158" s="58" t="s">
        <v>158</v>
      </c>
      <c r="D158" s="42" t="s">
        <v>2</v>
      </c>
      <c r="E158" s="43">
        <v>19.600000000000001</v>
      </c>
      <c r="F158" s="44"/>
      <c r="G158" s="44"/>
      <c r="H158" s="79">
        <f t="shared" ref="H158:H163" si="21">ROUND(E158*F158,2)</f>
        <v>0</v>
      </c>
    </row>
    <row r="159" spans="1:8" s="71" customFormat="1" ht="25.5">
      <c r="A159" s="50">
        <v>127</v>
      </c>
      <c r="B159" s="50" t="s">
        <v>211</v>
      </c>
      <c r="C159" s="89" t="s">
        <v>159</v>
      </c>
      <c r="D159" s="20" t="s">
        <v>3</v>
      </c>
      <c r="E159" s="37">
        <v>43</v>
      </c>
      <c r="F159" s="39"/>
      <c r="G159" s="44"/>
      <c r="H159" s="79">
        <f t="shared" si="21"/>
        <v>0</v>
      </c>
    </row>
    <row r="160" spans="1:8" s="71" customFormat="1" ht="25.5">
      <c r="A160" s="42">
        <v>128</v>
      </c>
      <c r="B160" s="127" t="s">
        <v>211</v>
      </c>
      <c r="C160" s="89" t="s">
        <v>160</v>
      </c>
      <c r="D160" s="20" t="s">
        <v>3</v>
      </c>
      <c r="E160" s="37">
        <v>6</v>
      </c>
      <c r="F160" s="48"/>
      <c r="G160" s="80"/>
      <c r="H160" s="100">
        <f t="shared" si="21"/>
        <v>0</v>
      </c>
    </row>
    <row r="161" spans="1:8" s="71" customFormat="1">
      <c r="A161" s="50">
        <v>129</v>
      </c>
      <c r="B161" s="50" t="s">
        <v>211</v>
      </c>
      <c r="C161" s="126" t="s">
        <v>161</v>
      </c>
      <c r="D161" s="50" t="s">
        <v>2</v>
      </c>
      <c r="E161" s="51">
        <v>19.600000000000001</v>
      </c>
      <c r="F161" s="39"/>
      <c r="G161" s="39"/>
      <c r="H161" s="99">
        <f t="shared" si="21"/>
        <v>0</v>
      </c>
    </row>
    <row r="162" spans="1:8" s="71" customFormat="1">
      <c r="A162" s="50">
        <v>130</v>
      </c>
      <c r="B162" s="50" t="s">
        <v>211</v>
      </c>
      <c r="C162" s="126" t="s">
        <v>238</v>
      </c>
      <c r="D162" s="50" t="s">
        <v>3</v>
      </c>
      <c r="E162" s="51">
        <v>49</v>
      </c>
      <c r="F162" s="39"/>
      <c r="G162" s="39"/>
      <c r="H162" s="99">
        <f t="shared" si="21"/>
        <v>0</v>
      </c>
    </row>
    <row r="163" spans="1:8" s="71" customFormat="1" ht="13.5" thickBot="1">
      <c r="A163" s="128">
        <v>131</v>
      </c>
      <c r="B163" s="42" t="s">
        <v>211</v>
      </c>
      <c r="C163" s="58" t="s">
        <v>45</v>
      </c>
      <c r="D163" s="42" t="s">
        <v>46</v>
      </c>
      <c r="E163" s="43">
        <v>1</v>
      </c>
      <c r="F163" s="80"/>
      <c r="G163" s="80"/>
      <c r="H163" s="79">
        <f t="shared" si="21"/>
        <v>0</v>
      </c>
    </row>
    <row r="164" spans="1:8" s="71" customFormat="1" ht="13.5" thickBot="1">
      <c r="A164" s="91" t="s">
        <v>227</v>
      </c>
      <c r="B164" s="87"/>
      <c r="C164" s="49" t="s">
        <v>95</v>
      </c>
      <c r="D164" s="75"/>
      <c r="E164" s="45"/>
      <c r="F164" s="76"/>
      <c r="G164" s="76"/>
      <c r="H164" s="85">
        <f>SUM(H165:H170)</f>
        <v>0</v>
      </c>
    </row>
    <row r="165" spans="1:8" s="71" customFormat="1">
      <c r="A165" s="42">
        <v>132</v>
      </c>
      <c r="B165" s="42" t="s">
        <v>211</v>
      </c>
      <c r="C165" s="58" t="s">
        <v>162</v>
      </c>
      <c r="D165" s="42" t="s">
        <v>2</v>
      </c>
      <c r="E165" s="43">
        <v>104</v>
      </c>
      <c r="F165" s="44"/>
      <c r="G165" s="44"/>
      <c r="H165" s="79">
        <f t="shared" ref="H165:H170" si="22">ROUND(E165*F165,2)</f>
        <v>0</v>
      </c>
    </row>
    <row r="166" spans="1:8" s="71" customFormat="1" ht="25.5">
      <c r="A166" s="50">
        <v>133</v>
      </c>
      <c r="B166" s="50" t="s">
        <v>211</v>
      </c>
      <c r="C166" s="89" t="s">
        <v>152</v>
      </c>
      <c r="D166" s="20" t="s">
        <v>3</v>
      </c>
      <c r="E166" s="37">
        <v>145</v>
      </c>
      <c r="F166" s="39"/>
      <c r="G166" s="44"/>
      <c r="H166" s="79">
        <f t="shared" si="22"/>
        <v>0</v>
      </c>
    </row>
    <row r="167" spans="1:8" s="71" customFormat="1" ht="25.5">
      <c r="A167" s="42">
        <v>134</v>
      </c>
      <c r="B167" s="50" t="s">
        <v>211</v>
      </c>
      <c r="C167" s="89" t="s">
        <v>163</v>
      </c>
      <c r="D167" s="20" t="s">
        <v>3</v>
      </c>
      <c r="E167" s="37">
        <v>115</v>
      </c>
      <c r="F167" s="39"/>
      <c r="G167" s="44"/>
      <c r="H167" s="79">
        <f t="shared" si="22"/>
        <v>0</v>
      </c>
    </row>
    <row r="168" spans="1:8" s="71" customFormat="1">
      <c r="A168" s="50">
        <v>135</v>
      </c>
      <c r="B168" s="50" t="s">
        <v>211</v>
      </c>
      <c r="C168" s="89" t="s">
        <v>153</v>
      </c>
      <c r="D168" s="20" t="s">
        <v>2</v>
      </c>
      <c r="E168" s="37">
        <v>104</v>
      </c>
      <c r="F168" s="39"/>
      <c r="G168" s="44"/>
      <c r="H168" s="79">
        <f t="shared" si="22"/>
        <v>0</v>
      </c>
    </row>
    <row r="169" spans="1:8" s="71" customFormat="1">
      <c r="A169" s="42">
        <v>136</v>
      </c>
      <c r="B169" s="50" t="s">
        <v>211</v>
      </c>
      <c r="C169" s="89" t="s">
        <v>237</v>
      </c>
      <c r="D169" s="20" t="s">
        <v>3</v>
      </c>
      <c r="E169" s="37">
        <v>260</v>
      </c>
      <c r="F169" s="39"/>
      <c r="G169" s="44"/>
      <c r="H169" s="79">
        <f t="shared" si="22"/>
        <v>0</v>
      </c>
    </row>
    <row r="170" spans="1:8" s="71" customFormat="1" ht="13.5" thickBot="1">
      <c r="A170" s="50">
        <v>137</v>
      </c>
      <c r="B170" s="42" t="s">
        <v>211</v>
      </c>
      <c r="C170" s="59" t="s">
        <v>45</v>
      </c>
      <c r="D170" s="20" t="s">
        <v>46</v>
      </c>
      <c r="E170" s="37">
        <v>1</v>
      </c>
      <c r="F170" s="48"/>
      <c r="G170" s="80"/>
      <c r="H170" s="79">
        <f t="shared" si="22"/>
        <v>0</v>
      </c>
    </row>
    <row r="171" spans="1:8" s="71" customFormat="1" ht="13.5" thickBot="1">
      <c r="A171" s="91" t="s">
        <v>228</v>
      </c>
      <c r="B171" s="87"/>
      <c r="C171" s="49" t="s">
        <v>96</v>
      </c>
      <c r="D171" s="75"/>
      <c r="E171" s="45"/>
      <c r="F171" s="96"/>
      <c r="G171" s="76"/>
      <c r="H171" s="85">
        <f>SUM(H172:H178)</f>
        <v>0</v>
      </c>
    </row>
    <row r="172" spans="1:8" s="71" customFormat="1">
      <c r="A172" s="42">
        <v>138</v>
      </c>
      <c r="B172" s="42" t="s">
        <v>212</v>
      </c>
      <c r="C172" s="58" t="s">
        <v>90</v>
      </c>
      <c r="D172" s="42" t="s">
        <v>4</v>
      </c>
      <c r="E172" s="43">
        <v>2</v>
      </c>
      <c r="F172" s="39"/>
      <c r="G172" s="95"/>
      <c r="H172" s="79">
        <f t="shared" ref="H172:H178" si="23">ROUND(E172*F172,2)</f>
        <v>0</v>
      </c>
    </row>
    <row r="173" spans="1:8" s="71" customFormat="1">
      <c r="A173" s="50">
        <v>139</v>
      </c>
      <c r="B173" s="50" t="s">
        <v>212</v>
      </c>
      <c r="C173" s="89" t="s">
        <v>89</v>
      </c>
      <c r="D173" s="20" t="s">
        <v>4</v>
      </c>
      <c r="E173" s="37">
        <v>2</v>
      </c>
      <c r="F173" s="39"/>
      <c r="G173" s="93"/>
      <c r="H173" s="99">
        <f t="shared" si="23"/>
        <v>0</v>
      </c>
    </row>
    <row r="174" spans="1:8" s="71" customFormat="1">
      <c r="A174" s="42">
        <v>140</v>
      </c>
      <c r="B174" s="50" t="s">
        <v>212</v>
      </c>
      <c r="C174" s="89" t="s">
        <v>88</v>
      </c>
      <c r="D174" s="20" t="s">
        <v>87</v>
      </c>
      <c r="E174" s="37">
        <v>1</v>
      </c>
      <c r="F174" s="39"/>
      <c r="G174" s="93"/>
      <c r="H174" s="99">
        <f t="shared" si="23"/>
        <v>0</v>
      </c>
    </row>
    <row r="175" spans="1:8" s="71" customFormat="1">
      <c r="A175" s="50">
        <v>141</v>
      </c>
      <c r="B175" s="50" t="s">
        <v>212</v>
      </c>
      <c r="C175" s="89" t="s">
        <v>86</v>
      </c>
      <c r="D175" s="20" t="s">
        <v>3</v>
      </c>
      <c r="E175" s="37">
        <v>1.3</v>
      </c>
      <c r="F175" s="39"/>
      <c r="G175" s="93"/>
      <c r="H175" s="99">
        <f t="shared" si="23"/>
        <v>0</v>
      </c>
    </row>
    <row r="176" spans="1:8" s="71" customFormat="1">
      <c r="A176" s="42">
        <v>142</v>
      </c>
      <c r="B176" s="50" t="s">
        <v>212</v>
      </c>
      <c r="C176" s="89" t="s">
        <v>45</v>
      </c>
      <c r="D176" s="20" t="s">
        <v>46</v>
      </c>
      <c r="E176" s="37">
        <v>1</v>
      </c>
      <c r="F176" s="39"/>
      <c r="G176" s="93"/>
      <c r="H176" s="99">
        <f t="shared" si="23"/>
        <v>0</v>
      </c>
    </row>
    <row r="177" spans="1:8" s="71" customFormat="1">
      <c r="A177" s="50">
        <v>143</v>
      </c>
      <c r="B177" s="50" t="s">
        <v>212</v>
      </c>
      <c r="C177" s="89" t="s">
        <v>85</v>
      </c>
      <c r="D177" s="20" t="s">
        <v>63</v>
      </c>
      <c r="E177" s="37">
        <v>2</v>
      </c>
      <c r="F177" s="39"/>
      <c r="G177" s="93"/>
      <c r="H177" s="99">
        <f t="shared" si="23"/>
        <v>0</v>
      </c>
    </row>
    <row r="178" spans="1:8" s="71" customFormat="1">
      <c r="A178" s="50">
        <v>144</v>
      </c>
      <c r="B178" s="50" t="s">
        <v>212</v>
      </c>
      <c r="C178" s="126" t="s">
        <v>84</v>
      </c>
      <c r="D178" s="50" t="s">
        <v>83</v>
      </c>
      <c r="E178" s="51">
        <v>2</v>
      </c>
      <c r="F178" s="39"/>
      <c r="G178" s="93"/>
      <c r="H178" s="99">
        <f t="shared" si="23"/>
        <v>0</v>
      </c>
    </row>
    <row r="179" spans="1:8">
      <c r="E179" s="94"/>
      <c r="F179" s="134" t="s">
        <v>97</v>
      </c>
      <c r="G179" s="98" t="s">
        <v>98</v>
      </c>
      <c r="H179" s="77">
        <f>H12+H112</f>
        <v>0</v>
      </c>
    </row>
    <row r="180" spans="1:8">
      <c r="B180" s="62" t="s">
        <v>190</v>
      </c>
      <c r="E180" s="94"/>
      <c r="F180" s="135"/>
      <c r="G180" s="98" t="s">
        <v>100</v>
      </c>
      <c r="H180" s="77">
        <f>H181-H179</f>
        <v>0</v>
      </c>
    </row>
    <row r="181" spans="1:8">
      <c r="E181" s="97"/>
      <c r="F181" s="136"/>
      <c r="G181" s="98" t="s">
        <v>99</v>
      </c>
      <c r="H181" s="77">
        <f>ROUND(H179*1.23,2)</f>
        <v>0</v>
      </c>
    </row>
  </sheetData>
  <mergeCells count="5">
    <mergeCell ref="C81:E81"/>
    <mergeCell ref="E1:H3"/>
    <mergeCell ref="B6:H6"/>
    <mergeCell ref="B7:H7"/>
    <mergeCell ref="F179:F181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msoltysiak</cp:lastModifiedBy>
  <cp:lastPrinted>2016-06-09T08:59:33Z</cp:lastPrinted>
  <dcterms:created xsi:type="dcterms:W3CDTF">2013-09-06T18:44:14Z</dcterms:created>
  <dcterms:modified xsi:type="dcterms:W3CDTF">2016-06-09T09:01:35Z</dcterms:modified>
</cp:coreProperties>
</file>