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3" sheetId="1" r:id="rId1"/>
  </sheets>
  <definedNames>
    <definedName name="_xlnm.Print_Area" localSheetId="0">'3'!$A$1:$N$52</definedName>
    <definedName name="_xlnm.Print_Titles" localSheetId="0">'3'!$3:$5</definedName>
  </definedNames>
  <calcPr fullCalcOnLoad="1"/>
</workbook>
</file>

<file path=xl/sharedStrings.xml><?xml version="1.0" encoding="utf-8"?>
<sst xmlns="http://schemas.openxmlformats.org/spreadsheetml/2006/main" count="150" uniqueCount="87">
  <si>
    <t>Rozwój Czterech Zakątków jako zrównoważonego miejsca pobytu opartego na naturalnym i kulturowym dziedzictwie</t>
  </si>
  <si>
    <t>2010 r.</t>
  </si>
  <si>
    <t>Lata realizacji projektu</t>
  </si>
  <si>
    <t>Wartość całkowita projektu
(w zł)</t>
  </si>
  <si>
    <t>środki UE</t>
  </si>
  <si>
    <t>4.</t>
  </si>
  <si>
    <t>Dział</t>
  </si>
  <si>
    <t>1.</t>
  </si>
  <si>
    <t>2.</t>
  </si>
  <si>
    <t>3.</t>
  </si>
  <si>
    <t>Nazwa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</si>
  <si>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</si>
  <si>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</si>
  <si>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</si>
  <si>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</si>
  <si>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</si>
  <si>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</si>
  <si>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</si>
  <si>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</si>
  <si>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Lp.</t>
  </si>
  <si>
    <t>600</t>
  </si>
  <si>
    <t>630</t>
  </si>
  <si>
    <t>750</t>
  </si>
  <si>
    <t>853</t>
  </si>
  <si>
    <t>900</t>
  </si>
  <si>
    <t>60016</t>
  </si>
  <si>
    <t>63095</t>
  </si>
  <si>
    <t>75095</t>
  </si>
  <si>
    <t>801</t>
  </si>
  <si>
    <t>85395</t>
  </si>
  <si>
    <t>90004</t>
  </si>
  <si>
    <t>926</t>
  </si>
  <si>
    <t>92601</t>
  </si>
  <si>
    <t>60015</t>
  </si>
  <si>
    <t>80130</t>
  </si>
  <si>
    <t>9.</t>
  </si>
  <si>
    <t>10.</t>
  </si>
  <si>
    <t>11.</t>
  </si>
  <si>
    <t>12.</t>
  </si>
  <si>
    <t>Urząd Miasta</t>
  </si>
  <si>
    <t>Planowane płatności w latach w ramach projektu</t>
  </si>
  <si>
    <t>Źródła finansowania w odniesieniu do kosztów kwalifikowa-
nych</t>
  </si>
  <si>
    <t>OGÓŁEM</t>
  </si>
  <si>
    <t>2008-2010</t>
  </si>
  <si>
    <t>2011 r.</t>
  </si>
  <si>
    <t>Program Operacyjny 
Kapitał Ludzki</t>
  </si>
  <si>
    <t>Doradca zawodowy i pośrednik pracy w standardach unijnych</t>
  </si>
  <si>
    <t>Przebudowa centralnego układu komunikacyjnego śródmieścia w Świnoujściu</t>
  </si>
  <si>
    <t>Zagospodarowanie Basenu Północnego na port jachtowy</t>
  </si>
  <si>
    <t>2007-2010</t>
  </si>
  <si>
    <t>2008-2011</t>
  </si>
  <si>
    <t>Transgraniczna promenada pomiędzy Świnoujściem a Gminą Heringsdorf</t>
  </si>
  <si>
    <t>2012 r.</t>
  </si>
  <si>
    <t>po roku 2012</t>
  </si>
  <si>
    <t>Zespół Szkół Morskich w Świnoujściu - szkoła nowoczesna i bezpieczna</t>
  </si>
  <si>
    <t>środki Funduszu Pracy</t>
  </si>
  <si>
    <t>środki BP</t>
  </si>
  <si>
    <t>wkład niepieniężny beneficjenta</t>
  </si>
  <si>
    <t>Szkolenie drogą do zapewnienia wysokiej jakości usług świadczonych przez JST w obszarze wysp Uznam-Wolin</t>
  </si>
  <si>
    <t>Limity wydatków na programy finansowane z udziałem środków pochodzących z budżetu Unii Europejskiej 
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</si>
  <si>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Razem:</t>
  </si>
  <si>
    <t>wkład pieniężny beneficjenta</t>
  </si>
  <si>
    <t>Budowa Centrum Kultury i Sportu przy ul. Matejki w Świnoujściu</t>
  </si>
  <si>
    <t>Koszty kwalifiko-
wane w ramach projektu
(w zł)</t>
  </si>
  <si>
    <t>inne środki beneficjenta</t>
  </si>
  <si>
    <t>Program Współpracy Terytorialnej Południowy Bałtyk 2007-2013</t>
  </si>
  <si>
    <t>630
750</t>
  </si>
  <si>
    <t>63003
75095</t>
  </si>
  <si>
    <t>2009-2012</t>
  </si>
  <si>
    <t>Regionalny Program Operacyjny Województwa Zachodniopomorskiego
na lata 2007-2013</t>
  </si>
  <si>
    <t>2009-2011</t>
  </si>
  <si>
    <t>Regionalny Program Operacyjny Województwa Zachodniopomorskiego na lata 2007-2013</t>
  </si>
  <si>
    <t>(wariant 1 - bez pomocy publicznej) 
18 800 000
(wariant 2 - z pomocą publiczną)
 17 882 000</t>
  </si>
  <si>
    <t>Rewaloryzacja zabytkowego Parku Zdrojowego II etap</t>
  </si>
  <si>
    <t>Razem limit wydatków</t>
  </si>
  <si>
    <t xml:space="preserve">Program Operacyjny Celu 3 - "Europejska Współpraca Terytorialna - Współpraca Transgraniczna" Krajów Meklemburgia Pomorze Przednie/Brandenburgia - Rzeczpospolita Polska (województwo zachodniopomorskie) 2007-2013 </t>
  </si>
  <si>
    <t>Edukacyjny plac Zabaw na terenie Parku Zdrojowego w Świnoujściu w ramach projektu "Morze Bałtyckie - łączące wyspy, kraje kultury i regiony przyrodnicze - wspólny polsko-niemiecki projekt w zakresie edukacji ekologicznej"</t>
  </si>
  <si>
    <t>programu</t>
  </si>
  <si>
    <t>projektu</t>
  </si>
  <si>
    <t>Zespół Szkół Morskich</t>
  </si>
  <si>
    <t>Powiatowy Urząd Pracy</t>
  </si>
  <si>
    <t>Gimnazjum Publiczne nr 1 im. Olimpijczyków Polskich w Świnoujściu</t>
  </si>
  <si>
    <t>2009-2010</t>
  </si>
  <si>
    <t>Zespół Szkół Morskich w Świnoujściu - edukacja zawodowa w nowoczesnej i bezpiecznej szkole</t>
  </si>
  <si>
    <t>Równe szanse dla każdego - kluczem na lepsze jutro</t>
  </si>
  <si>
    <t>Jednostki organizacyjne realizujące programy lub koordynujące wykonanie</t>
  </si>
  <si>
    <t>Zespół Szkół Morskich   Urząd Miasta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</si>
</sst>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77"/>
  <sheetViews>
    <sheetView tabSelected="1" view="pageBreakPreview" zoomScale="90" zoomScaleSheetLayoutView="90" zoomScalePageLayoutView="0" workbookViewId="0" topLeftCell="A1">
      <pane ySplit="5" topLeftCell="A13" activePane="bottomLeft" state="frozen"/>
      <selection pane="topLeft" activeCell="C20" sqref="C20"/>
      <selection pane="bottomLeft" activeCell="G20" sqref="G20:G22"/>
    </sheetView>
  </sheetViews>
  <sheetFormatPr defaultColWidth="9.00390625" defaultRowHeight="12.75"/>
  <cols>
    <col min="1" max="1" width="3.625" style="2" customWidth="1"/>
    <col min="2" max="2" width="4.75390625" style="2" customWidth="1"/>
    <col min="3" max="3" width="6.25390625" style="2" customWidth="1"/>
    <col min="4" max="4" width="18.625" style="1" customWidth="1"/>
    <col min="5" max="5" width="20.00390625" style="1" customWidth="1"/>
    <col min="6" max="6" width="11.875" style="1" customWidth="1"/>
    <col min="7" max="7" width="9.00390625" style="1" customWidth="1"/>
    <col min="8" max="8" width="9.625" style="1" customWidth="1"/>
    <col min="9" max="9" width="9.375" style="1" customWidth="1"/>
    <col min="10" max="10" width="11.75390625" style="1" customWidth="1"/>
    <col min="11" max="11" width="9.25390625" style="1" customWidth="1"/>
    <col min="12" max="12" width="9.375" style="1" customWidth="1"/>
    <col min="13" max="13" width="8.75390625" style="1" customWidth="1"/>
    <col min="14" max="14" width="7.25390625" style="1" customWidth="1"/>
    <col min="15" max="16384" width="9.125" style="1" customWidth="1"/>
  </cols>
  <sheetData>
    <row r="1" spans="1:14" ht="74.2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18</v>
      </c>
    </row>
    <row r="3" spans="1:14" ht="49.5" customHeight="1">
      <c r="A3" s="41" t="s">
        <v>19</v>
      </c>
      <c r="B3" s="41" t="s">
        <v>6</v>
      </c>
      <c r="C3" s="41" t="s">
        <v>17</v>
      </c>
      <c r="D3" s="47" t="s">
        <v>10</v>
      </c>
      <c r="E3" s="49"/>
      <c r="F3" s="44" t="s">
        <v>85</v>
      </c>
      <c r="G3" s="44" t="s">
        <v>2</v>
      </c>
      <c r="H3" s="44" t="s">
        <v>3</v>
      </c>
      <c r="I3" s="44" t="s">
        <v>63</v>
      </c>
      <c r="J3" s="44" t="s">
        <v>41</v>
      </c>
      <c r="K3" s="47" t="s">
        <v>40</v>
      </c>
      <c r="L3" s="48"/>
      <c r="M3" s="48"/>
      <c r="N3" s="49"/>
    </row>
    <row r="4" spans="1:14" ht="39.75" customHeight="1">
      <c r="A4" s="42"/>
      <c r="B4" s="42"/>
      <c r="C4" s="42"/>
      <c r="D4" s="12" t="s">
        <v>77</v>
      </c>
      <c r="E4" s="12" t="s">
        <v>78</v>
      </c>
      <c r="F4" s="45"/>
      <c r="G4" s="45"/>
      <c r="H4" s="45"/>
      <c r="I4" s="45"/>
      <c r="J4" s="45"/>
      <c r="K4" s="13" t="s">
        <v>1</v>
      </c>
      <c r="L4" s="13" t="s">
        <v>44</v>
      </c>
      <c r="M4" s="13" t="s">
        <v>52</v>
      </c>
      <c r="N4" s="13" t="s">
        <v>53</v>
      </c>
    </row>
    <row r="5" spans="1:14" s="6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</row>
    <row r="6" spans="1:14" s="7" customFormat="1" ht="23.25" customHeight="1">
      <c r="A6" s="50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24" customHeight="1">
      <c r="A7" s="29" t="s">
        <v>7</v>
      </c>
      <c r="B7" s="35" t="s">
        <v>66</v>
      </c>
      <c r="C7" s="35" t="s">
        <v>67</v>
      </c>
      <c r="D7" s="23" t="s">
        <v>65</v>
      </c>
      <c r="E7" s="23" t="s">
        <v>0</v>
      </c>
      <c r="F7" s="23" t="s">
        <v>39</v>
      </c>
      <c r="G7" s="23" t="s">
        <v>50</v>
      </c>
      <c r="H7" s="26">
        <v>993648</v>
      </c>
      <c r="I7" s="26">
        <v>993648</v>
      </c>
      <c r="J7" s="15" t="s">
        <v>60</v>
      </c>
      <c r="K7" s="16">
        <f>SUM(K8,K9)</f>
        <v>432000</v>
      </c>
      <c r="L7" s="16">
        <f>SUM(L8,L9)</f>
        <v>300000</v>
      </c>
      <c r="M7" s="16">
        <f>SUM(M8,M9)</f>
        <v>0</v>
      </c>
      <c r="N7" s="16">
        <f>SUM(N8,N9)</f>
        <v>0</v>
      </c>
    </row>
    <row r="8" spans="1:14" ht="22.5" customHeight="1">
      <c r="A8" s="30"/>
      <c r="B8" s="33"/>
      <c r="C8" s="33"/>
      <c r="D8" s="24"/>
      <c r="E8" s="24"/>
      <c r="F8" s="24"/>
      <c r="G8" s="24"/>
      <c r="H8" s="27"/>
      <c r="I8" s="27"/>
      <c r="J8" s="17" t="s">
        <v>4</v>
      </c>
      <c r="K8" s="18">
        <f>223000+144500</f>
        <v>367500</v>
      </c>
      <c r="L8" s="18">
        <f>170000+85000</f>
        <v>255000</v>
      </c>
      <c r="M8" s="18">
        <v>0</v>
      </c>
      <c r="N8" s="17">
        <v>0</v>
      </c>
    </row>
    <row r="9" spans="1:14" ht="22.5" customHeight="1">
      <c r="A9" s="30"/>
      <c r="B9" s="33"/>
      <c r="C9" s="33"/>
      <c r="D9" s="24"/>
      <c r="E9" s="24"/>
      <c r="F9" s="25"/>
      <c r="G9" s="24"/>
      <c r="H9" s="27"/>
      <c r="I9" s="27"/>
      <c r="J9" s="17" t="s">
        <v>61</v>
      </c>
      <c r="K9" s="18">
        <f>39000+25500</f>
        <v>64500</v>
      </c>
      <c r="L9" s="18">
        <f>30000+15000</f>
        <v>45000</v>
      </c>
      <c r="M9" s="18">
        <v>0</v>
      </c>
      <c r="N9" s="17">
        <v>0</v>
      </c>
    </row>
    <row r="10" spans="1:14" ht="24" customHeight="1">
      <c r="A10" s="29" t="s">
        <v>8</v>
      </c>
      <c r="B10" s="32" t="s">
        <v>22</v>
      </c>
      <c r="C10" s="32" t="s">
        <v>27</v>
      </c>
      <c r="D10" s="23" t="s">
        <v>45</v>
      </c>
      <c r="E10" s="23" t="s">
        <v>58</v>
      </c>
      <c r="F10" s="23" t="s">
        <v>39</v>
      </c>
      <c r="G10" s="23" t="s">
        <v>50</v>
      </c>
      <c r="H10" s="26">
        <v>1678145</v>
      </c>
      <c r="I10" s="26">
        <v>1678145</v>
      </c>
      <c r="J10" s="15" t="s">
        <v>60</v>
      </c>
      <c r="K10" s="16">
        <f>SUM(K11,K12,K13)</f>
        <v>799398</v>
      </c>
      <c r="L10" s="16">
        <f>SUM(L11,L12,L13)</f>
        <v>235209</v>
      </c>
      <c r="M10" s="16">
        <f>SUM(M11,M12,M13)</f>
        <v>0</v>
      </c>
      <c r="N10" s="16">
        <f>SUM(N11,N12,N13)</f>
        <v>0</v>
      </c>
    </row>
    <row r="11" spans="1:14" ht="22.5" customHeight="1">
      <c r="A11" s="30"/>
      <c r="B11" s="33"/>
      <c r="C11" s="33"/>
      <c r="D11" s="24"/>
      <c r="E11" s="24"/>
      <c r="F11" s="24"/>
      <c r="G11" s="24"/>
      <c r="H11" s="27"/>
      <c r="I11" s="27"/>
      <c r="J11" s="17" t="s">
        <v>4</v>
      </c>
      <c r="K11" s="18">
        <v>674450</v>
      </c>
      <c r="L11" s="18">
        <v>198238</v>
      </c>
      <c r="M11" s="18">
        <v>0</v>
      </c>
      <c r="N11" s="17">
        <v>0</v>
      </c>
    </row>
    <row r="12" spans="1:14" ht="22.5" customHeight="1">
      <c r="A12" s="30"/>
      <c r="B12" s="33"/>
      <c r="C12" s="33"/>
      <c r="D12" s="24"/>
      <c r="E12" s="24"/>
      <c r="F12" s="24"/>
      <c r="G12" s="24"/>
      <c r="H12" s="27"/>
      <c r="I12" s="27"/>
      <c r="J12" s="17" t="s">
        <v>56</v>
      </c>
      <c r="K12" s="18">
        <v>119021</v>
      </c>
      <c r="L12" s="18">
        <v>34983</v>
      </c>
      <c r="M12" s="18">
        <v>0</v>
      </c>
      <c r="N12" s="17">
        <v>0</v>
      </c>
    </row>
    <row r="13" spans="1:14" ht="22.5" customHeight="1">
      <c r="A13" s="31"/>
      <c r="B13" s="34"/>
      <c r="C13" s="34"/>
      <c r="D13" s="25"/>
      <c r="E13" s="25"/>
      <c r="F13" s="25"/>
      <c r="G13" s="25"/>
      <c r="H13" s="28"/>
      <c r="I13" s="28"/>
      <c r="J13" s="22" t="s">
        <v>57</v>
      </c>
      <c r="K13" s="18">
        <v>5927</v>
      </c>
      <c r="L13" s="18">
        <v>1988</v>
      </c>
      <c r="M13" s="18">
        <v>0</v>
      </c>
      <c r="N13" s="17">
        <v>0</v>
      </c>
    </row>
    <row r="14" spans="1:14" ht="24" customHeight="1">
      <c r="A14" s="29" t="s">
        <v>9</v>
      </c>
      <c r="B14" s="32" t="s">
        <v>28</v>
      </c>
      <c r="C14" s="32" t="s">
        <v>34</v>
      </c>
      <c r="D14" s="23" t="s">
        <v>71</v>
      </c>
      <c r="E14" s="23" t="s">
        <v>54</v>
      </c>
      <c r="F14" s="23" t="s">
        <v>79</v>
      </c>
      <c r="G14" s="23" t="s">
        <v>49</v>
      </c>
      <c r="H14" s="26">
        <v>1202237</v>
      </c>
      <c r="I14" s="26">
        <v>1024056</v>
      </c>
      <c r="J14" s="15" t="s">
        <v>60</v>
      </c>
      <c r="K14" s="16">
        <f>SUM(K15,K16)</f>
        <v>473650</v>
      </c>
      <c r="L14" s="16">
        <f>SUM(L15,L16)</f>
        <v>0</v>
      </c>
      <c r="M14" s="16">
        <f>SUM(M15,M16)</f>
        <v>0</v>
      </c>
      <c r="N14" s="16">
        <f>SUM(N15,N16)</f>
        <v>0</v>
      </c>
    </row>
    <row r="15" spans="1:14" ht="22.5" customHeight="1">
      <c r="A15" s="30"/>
      <c r="B15" s="33"/>
      <c r="C15" s="33"/>
      <c r="D15" s="24"/>
      <c r="E15" s="24"/>
      <c r="F15" s="24"/>
      <c r="G15" s="24"/>
      <c r="H15" s="27"/>
      <c r="I15" s="27"/>
      <c r="J15" s="17" t="s">
        <v>4</v>
      </c>
      <c r="K15" s="18">
        <v>236825</v>
      </c>
      <c r="L15" s="18">
        <v>0</v>
      </c>
      <c r="M15" s="18">
        <v>0</v>
      </c>
      <c r="N15" s="17">
        <v>0</v>
      </c>
    </row>
    <row r="16" spans="1:14" ht="22.5" customHeight="1">
      <c r="A16" s="31"/>
      <c r="B16" s="34"/>
      <c r="C16" s="34"/>
      <c r="D16" s="25"/>
      <c r="E16" s="25"/>
      <c r="F16" s="25"/>
      <c r="G16" s="25"/>
      <c r="H16" s="28"/>
      <c r="I16" s="28"/>
      <c r="J16" s="17" t="s">
        <v>61</v>
      </c>
      <c r="K16" s="18">
        <v>236825</v>
      </c>
      <c r="L16" s="18">
        <v>0</v>
      </c>
      <c r="M16" s="18">
        <v>0</v>
      </c>
      <c r="N16" s="17">
        <v>0</v>
      </c>
    </row>
    <row r="17" spans="1:14" ht="22.5" customHeight="1">
      <c r="A17" s="29" t="s">
        <v>5</v>
      </c>
      <c r="B17" s="32" t="s">
        <v>28</v>
      </c>
      <c r="C17" s="32" t="s">
        <v>34</v>
      </c>
      <c r="D17" s="23" t="s">
        <v>71</v>
      </c>
      <c r="E17" s="23" t="s">
        <v>83</v>
      </c>
      <c r="F17" s="23" t="s">
        <v>86</v>
      </c>
      <c r="G17" s="23" t="s">
        <v>82</v>
      </c>
      <c r="H17" s="26">
        <v>1452672</v>
      </c>
      <c r="I17" s="26">
        <v>1452672</v>
      </c>
      <c r="J17" s="15" t="s">
        <v>60</v>
      </c>
      <c r="K17" s="16">
        <f>SUM(K18,K19)</f>
        <v>1256336</v>
      </c>
      <c r="L17" s="16">
        <f>SUM(L18,L19)</f>
        <v>0</v>
      </c>
      <c r="M17" s="16">
        <f>SUM(M18,M19)</f>
        <v>0</v>
      </c>
      <c r="N17" s="16">
        <f>SUM(N18,N19)</f>
        <v>0</v>
      </c>
    </row>
    <row r="18" spans="1:14" ht="22.5" customHeight="1">
      <c r="A18" s="30"/>
      <c r="B18" s="33"/>
      <c r="C18" s="33"/>
      <c r="D18" s="24"/>
      <c r="E18" s="24"/>
      <c r="F18" s="24"/>
      <c r="G18" s="24"/>
      <c r="H18" s="27"/>
      <c r="I18" s="27"/>
      <c r="J18" s="17" t="s">
        <v>4</v>
      </c>
      <c r="K18" s="18">
        <v>726336</v>
      </c>
      <c r="L18" s="18">
        <v>0</v>
      </c>
      <c r="M18" s="18">
        <v>0</v>
      </c>
      <c r="N18" s="17">
        <v>0</v>
      </c>
    </row>
    <row r="19" spans="1:14" ht="22.5" customHeight="1">
      <c r="A19" s="31"/>
      <c r="B19" s="34"/>
      <c r="C19" s="34"/>
      <c r="D19" s="25"/>
      <c r="E19" s="25"/>
      <c r="F19" s="25"/>
      <c r="G19" s="25"/>
      <c r="H19" s="28"/>
      <c r="I19" s="28"/>
      <c r="J19" s="17" t="s">
        <v>61</v>
      </c>
      <c r="K19" s="18">
        <v>530000</v>
      </c>
      <c r="L19" s="18">
        <v>0</v>
      </c>
      <c r="M19" s="18">
        <v>0</v>
      </c>
      <c r="N19" s="17">
        <v>0</v>
      </c>
    </row>
    <row r="20" spans="1:14" ht="22.5" customHeight="1">
      <c r="A20" s="29" t="s">
        <v>11</v>
      </c>
      <c r="B20" s="32" t="s">
        <v>23</v>
      </c>
      <c r="C20" s="32" t="s">
        <v>29</v>
      </c>
      <c r="D20" s="23" t="s">
        <v>45</v>
      </c>
      <c r="E20" s="23" t="s">
        <v>84</v>
      </c>
      <c r="F20" s="23" t="s">
        <v>81</v>
      </c>
      <c r="G20" s="23" t="s">
        <v>82</v>
      </c>
      <c r="H20" s="26">
        <v>990445</v>
      </c>
      <c r="I20" s="26">
        <v>990445</v>
      </c>
      <c r="J20" s="15" t="s">
        <v>60</v>
      </c>
      <c r="K20" s="16">
        <f>SUM(K21,K22)</f>
        <v>790445</v>
      </c>
      <c r="L20" s="16">
        <f>SUM(L21,L22)</f>
        <v>0</v>
      </c>
      <c r="M20" s="16">
        <f>SUM(M21,M22)</f>
        <v>0</v>
      </c>
      <c r="N20" s="16">
        <f>SUM(N21,N22)</f>
        <v>0</v>
      </c>
    </row>
    <row r="21" spans="1:14" ht="22.5" customHeight="1">
      <c r="A21" s="30"/>
      <c r="B21" s="33"/>
      <c r="C21" s="33"/>
      <c r="D21" s="24"/>
      <c r="E21" s="24"/>
      <c r="F21" s="24"/>
      <c r="G21" s="24"/>
      <c r="H21" s="27"/>
      <c r="I21" s="27"/>
      <c r="J21" s="17" t="s">
        <v>4</v>
      </c>
      <c r="K21" s="18">
        <v>671879</v>
      </c>
      <c r="L21" s="18">
        <v>0</v>
      </c>
      <c r="M21" s="18">
        <v>0</v>
      </c>
      <c r="N21" s="17">
        <v>0</v>
      </c>
    </row>
    <row r="22" spans="1:14" ht="22.5" customHeight="1">
      <c r="A22" s="31"/>
      <c r="B22" s="34"/>
      <c r="C22" s="34"/>
      <c r="D22" s="25"/>
      <c r="E22" s="25"/>
      <c r="F22" s="25"/>
      <c r="G22" s="25"/>
      <c r="H22" s="28"/>
      <c r="I22" s="28"/>
      <c r="J22" s="17" t="s">
        <v>56</v>
      </c>
      <c r="K22" s="18">
        <v>118566</v>
      </c>
      <c r="L22" s="18">
        <v>0</v>
      </c>
      <c r="M22" s="18">
        <v>0</v>
      </c>
      <c r="N22" s="17">
        <v>0</v>
      </c>
    </row>
    <row r="23" spans="1:14" ht="22.5" customHeight="1">
      <c r="A23" s="29" t="s">
        <v>12</v>
      </c>
      <c r="B23" s="32" t="s">
        <v>23</v>
      </c>
      <c r="C23" s="32" t="s">
        <v>29</v>
      </c>
      <c r="D23" s="23" t="s">
        <v>45</v>
      </c>
      <c r="E23" s="23" t="s">
        <v>46</v>
      </c>
      <c r="F23" s="23" t="s">
        <v>80</v>
      </c>
      <c r="G23" s="23" t="s">
        <v>43</v>
      </c>
      <c r="H23" s="26">
        <v>279142</v>
      </c>
      <c r="I23" s="26">
        <v>279142</v>
      </c>
      <c r="J23" s="15" t="s">
        <v>60</v>
      </c>
      <c r="K23" s="16">
        <f>SUM(K24,K25)</f>
        <v>94115</v>
      </c>
      <c r="L23" s="16">
        <f>SUM(L24,L25)</f>
        <v>0</v>
      </c>
      <c r="M23" s="16">
        <f>SUM(M24,M25)</f>
        <v>0</v>
      </c>
      <c r="N23" s="16">
        <f>SUM(N24,N25)</f>
        <v>0</v>
      </c>
    </row>
    <row r="24" spans="1:14" ht="22.5" customHeight="1">
      <c r="A24" s="30"/>
      <c r="B24" s="33"/>
      <c r="C24" s="33"/>
      <c r="D24" s="24"/>
      <c r="E24" s="24"/>
      <c r="F24" s="24"/>
      <c r="G24" s="24"/>
      <c r="H24" s="27"/>
      <c r="I24" s="27"/>
      <c r="J24" s="17" t="s">
        <v>4</v>
      </c>
      <c r="K24" s="18">
        <v>86787</v>
      </c>
      <c r="L24" s="18">
        <v>0</v>
      </c>
      <c r="M24" s="18">
        <v>0</v>
      </c>
      <c r="N24" s="17">
        <v>0</v>
      </c>
    </row>
    <row r="25" spans="1:14" ht="22.5" customHeight="1">
      <c r="A25" s="31"/>
      <c r="B25" s="34"/>
      <c r="C25" s="34"/>
      <c r="D25" s="25"/>
      <c r="E25" s="25"/>
      <c r="F25" s="25"/>
      <c r="G25" s="25"/>
      <c r="H25" s="28"/>
      <c r="I25" s="28"/>
      <c r="J25" s="17" t="s">
        <v>55</v>
      </c>
      <c r="K25" s="18">
        <v>7328</v>
      </c>
      <c r="L25" s="18">
        <v>0</v>
      </c>
      <c r="M25" s="18">
        <v>0</v>
      </c>
      <c r="N25" s="17">
        <v>0</v>
      </c>
    </row>
    <row r="26" spans="1:14" ht="22.5" customHeight="1">
      <c r="A26" s="53" t="s">
        <v>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24" customHeight="1">
      <c r="A27" s="29" t="s">
        <v>13</v>
      </c>
      <c r="B27" s="32" t="s">
        <v>20</v>
      </c>
      <c r="C27" s="32" t="s">
        <v>33</v>
      </c>
      <c r="D27" s="23" t="s">
        <v>69</v>
      </c>
      <c r="E27" s="23" t="s">
        <v>47</v>
      </c>
      <c r="F27" s="23" t="s">
        <v>39</v>
      </c>
      <c r="G27" s="23" t="s">
        <v>68</v>
      </c>
      <c r="H27" s="26">
        <v>18069000</v>
      </c>
      <c r="I27" s="26">
        <v>18000000</v>
      </c>
      <c r="J27" s="15" t="s">
        <v>60</v>
      </c>
      <c r="K27" s="16">
        <f>SUM(K28,K29,K30)</f>
        <v>6164000</v>
      </c>
      <c r="L27" s="16">
        <f>SUM(L28,L29,L30)</f>
        <v>5444000</v>
      </c>
      <c r="M27" s="16">
        <f>SUM(M28,M29,M30)</f>
        <v>6392000</v>
      </c>
      <c r="N27" s="16">
        <f>SUM(N28,N29,N30)</f>
        <v>0</v>
      </c>
    </row>
    <row r="28" spans="1:14" ht="22.5" customHeight="1">
      <c r="A28" s="30"/>
      <c r="B28" s="33"/>
      <c r="C28" s="33"/>
      <c r="D28" s="24"/>
      <c r="E28" s="24"/>
      <c r="F28" s="24"/>
      <c r="G28" s="24"/>
      <c r="H28" s="27"/>
      <c r="I28" s="27"/>
      <c r="J28" s="17" t="s">
        <v>4</v>
      </c>
      <c r="K28" s="18">
        <v>2050000</v>
      </c>
      <c r="L28" s="18">
        <v>1819000</v>
      </c>
      <c r="M28" s="18">
        <v>2118000</v>
      </c>
      <c r="N28" s="17">
        <v>0</v>
      </c>
    </row>
    <row r="29" spans="1:14" ht="22.5" customHeight="1">
      <c r="A29" s="30"/>
      <c r="B29" s="33"/>
      <c r="C29" s="33"/>
      <c r="D29" s="24"/>
      <c r="E29" s="24"/>
      <c r="F29" s="24"/>
      <c r="G29" s="24"/>
      <c r="H29" s="27"/>
      <c r="I29" s="27"/>
      <c r="J29" s="17" t="s">
        <v>61</v>
      </c>
      <c r="K29" s="18">
        <v>4045000</v>
      </c>
      <c r="L29" s="18">
        <v>3625000</v>
      </c>
      <c r="M29" s="18">
        <v>4274000</v>
      </c>
      <c r="N29" s="17">
        <v>0</v>
      </c>
    </row>
    <row r="30" spans="1:14" ht="22.5" customHeight="1">
      <c r="A30" s="31"/>
      <c r="B30" s="34"/>
      <c r="C30" s="34"/>
      <c r="D30" s="25"/>
      <c r="E30" s="25"/>
      <c r="F30" s="25"/>
      <c r="G30" s="25"/>
      <c r="H30" s="28"/>
      <c r="I30" s="28"/>
      <c r="J30" s="17" t="s">
        <v>64</v>
      </c>
      <c r="K30" s="18">
        <v>69000</v>
      </c>
      <c r="L30" s="18">
        <v>0</v>
      </c>
      <c r="M30" s="18">
        <v>0</v>
      </c>
      <c r="N30" s="17">
        <v>0</v>
      </c>
    </row>
    <row r="31" spans="1:14" ht="31.5" customHeight="1">
      <c r="A31" s="29" t="s">
        <v>14</v>
      </c>
      <c r="B31" s="32" t="s">
        <v>20</v>
      </c>
      <c r="C31" s="32" t="s">
        <v>25</v>
      </c>
      <c r="D31" s="23" t="s">
        <v>75</v>
      </c>
      <c r="E31" s="23" t="s">
        <v>51</v>
      </c>
      <c r="F31" s="23" t="s">
        <v>39</v>
      </c>
      <c r="G31" s="23" t="s">
        <v>70</v>
      </c>
      <c r="H31" s="26">
        <v>5510000</v>
      </c>
      <c r="I31" s="26">
        <v>5500000</v>
      </c>
      <c r="J31" s="15" t="s">
        <v>60</v>
      </c>
      <c r="K31" s="16">
        <f>SUM(K32,K33,K34)</f>
        <v>3300000</v>
      </c>
      <c r="L31" s="16">
        <f>SUM(L32,L33,L34)</f>
        <v>2200000</v>
      </c>
      <c r="M31" s="16">
        <f>SUM(M32,M33,M34)</f>
        <v>0</v>
      </c>
      <c r="N31" s="16">
        <f>SUM(N32,N33,N34)</f>
        <v>0</v>
      </c>
    </row>
    <row r="32" spans="1:14" ht="31.5" customHeight="1">
      <c r="A32" s="30"/>
      <c r="B32" s="33"/>
      <c r="C32" s="33"/>
      <c r="D32" s="24"/>
      <c r="E32" s="24"/>
      <c r="F32" s="24"/>
      <c r="G32" s="24"/>
      <c r="H32" s="27"/>
      <c r="I32" s="27"/>
      <c r="J32" s="17" t="s">
        <v>4</v>
      </c>
      <c r="K32" s="18">
        <v>2805000</v>
      </c>
      <c r="L32" s="18">
        <v>1870000</v>
      </c>
      <c r="M32" s="18">
        <v>0</v>
      </c>
      <c r="N32" s="17">
        <v>0</v>
      </c>
    </row>
    <row r="33" spans="1:14" ht="31.5" customHeight="1">
      <c r="A33" s="30"/>
      <c r="B33" s="33"/>
      <c r="C33" s="33"/>
      <c r="D33" s="24"/>
      <c r="E33" s="24"/>
      <c r="F33" s="24"/>
      <c r="G33" s="24"/>
      <c r="H33" s="27"/>
      <c r="I33" s="27"/>
      <c r="J33" s="17" t="s">
        <v>61</v>
      </c>
      <c r="K33" s="18">
        <v>485000</v>
      </c>
      <c r="L33" s="18">
        <v>330000</v>
      </c>
      <c r="M33" s="18">
        <v>0</v>
      </c>
      <c r="N33" s="17">
        <v>0</v>
      </c>
    </row>
    <row r="34" spans="1:14" ht="31.5" customHeight="1">
      <c r="A34" s="31"/>
      <c r="B34" s="34"/>
      <c r="C34" s="34"/>
      <c r="D34" s="25"/>
      <c r="E34" s="25"/>
      <c r="F34" s="25"/>
      <c r="G34" s="25"/>
      <c r="H34" s="28"/>
      <c r="I34" s="28"/>
      <c r="J34" s="17" t="s">
        <v>64</v>
      </c>
      <c r="K34" s="18">
        <v>10000</v>
      </c>
      <c r="L34" s="18">
        <v>0</v>
      </c>
      <c r="M34" s="18">
        <v>0</v>
      </c>
      <c r="N34" s="17">
        <v>0</v>
      </c>
    </row>
    <row r="35" spans="1:14" ht="24" customHeight="1">
      <c r="A35" s="29" t="s">
        <v>35</v>
      </c>
      <c r="B35" s="32" t="s">
        <v>21</v>
      </c>
      <c r="C35" s="32" t="s">
        <v>26</v>
      </c>
      <c r="D35" s="23" t="s">
        <v>71</v>
      </c>
      <c r="E35" s="23" t="s">
        <v>48</v>
      </c>
      <c r="F35" s="23" t="s">
        <v>39</v>
      </c>
      <c r="G35" s="23" t="s">
        <v>68</v>
      </c>
      <c r="H35" s="26">
        <v>19670000</v>
      </c>
      <c r="I35" s="40" t="s">
        <v>72</v>
      </c>
      <c r="J35" s="15" t="s">
        <v>60</v>
      </c>
      <c r="K35" s="16">
        <f>SUM(K36,K37,K38)</f>
        <v>5150000</v>
      </c>
      <c r="L35" s="16">
        <f>SUM(L36,L37,L38)</f>
        <v>11240000</v>
      </c>
      <c r="M35" s="16">
        <f>SUM(M36,M37,M38)</f>
        <v>3000000</v>
      </c>
      <c r="N35" s="16">
        <f>SUM(N36,N37,N38)</f>
        <v>0</v>
      </c>
    </row>
    <row r="36" spans="1:14" ht="22.5" customHeight="1">
      <c r="A36" s="30"/>
      <c r="B36" s="33"/>
      <c r="C36" s="33"/>
      <c r="D36" s="24"/>
      <c r="E36" s="24"/>
      <c r="F36" s="24"/>
      <c r="G36" s="24"/>
      <c r="H36" s="27"/>
      <c r="I36" s="27"/>
      <c r="J36" s="17" t="s">
        <v>4</v>
      </c>
      <c r="K36" s="18">
        <v>2060000</v>
      </c>
      <c r="L36" s="18">
        <v>4694000</v>
      </c>
      <c r="M36" s="18">
        <v>1200000</v>
      </c>
      <c r="N36" s="17">
        <v>0</v>
      </c>
    </row>
    <row r="37" spans="1:14" ht="22.5" customHeight="1">
      <c r="A37" s="30"/>
      <c r="B37" s="33"/>
      <c r="C37" s="33"/>
      <c r="D37" s="24"/>
      <c r="E37" s="24"/>
      <c r="F37" s="24"/>
      <c r="G37" s="24"/>
      <c r="H37" s="27"/>
      <c r="I37" s="27"/>
      <c r="J37" s="17" t="s">
        <v>61</v>
      </c>
      <c r="K37" s="18">
        <v>3065000</v>
      </c>
      <c r="L37" s="18">
        <v>6546000</v>
      </c>
      <c r="M37" s="18">
        <v>1800000</v>
      </c>
      <c r="N37" s="17">
        <v>0</v>
      </c>
    </row>
    <row r="38" spans="1:14" ht="22.5" customHeight="1">
      <c r="A38" s="31"/>
      <c r="B38" s="34"/>
      <c r="C38" s="34"/>
      <c r="D38" s="25"/>
      <c r="E38" s="25"/>
      <c r="F38" s="25"/>
      <c r="G38" s="25"/>
      <c r="H38" s="28"/>
      <c r="I38" s="28"/>
      <c r="J38" s="17" t="s">
        <v>64</v>
      </c>
      <c r="K38" s="18">
        <v>25000</v>
      </c>
      <c r="L38" s="18">
        <v>0</v>
      </c>
      <c r="M38" s="18">
        <v>0</v>
      </c>
      <c r="N38" s="17">
        <v>0</v>
      </c>
    </row>
    <row r="39" spans="1:14" ht="24" customHeight="1">
      <c r="A39" s="29" t="s">
        <v>36</v>
      </c>
      <c r="B39" s="32" t="s">
        <v>24</v>
      </c>
      <c r="C39" s="32" t="s">
        <v>30</v>
      </c>
      <c r="D39" s="23" t="s">
        <v>71</v>
      </c>
      <c r="E39" s="23" t="s">
        <v>73</v>
      </c>
      <c r="F39" s="23" t="s">
        <v>39</v>
      </c>
      <c r="G39" s="23" t="s">
        <v>70</v>
      </c>
      <c r="H39" s="26">
        <v>7811306</v>
      </c>
      <c r="I39" s="26">
        <v>7811306</v>
      </c>
      <c r="J39" s="15" t="s">
        <v>60</v>
      </c>
      <c r="K39" s="16">
        <f>SUM(K40,K41,K42)</f>
        <v>5350000</v>
      </c>
      <c r="L39" s="16">
        <f>SUM(L40,L41,L42)</f>
        <v>1920000</v>
      </c>
      <c r="M39" s="16">
        <f>SUM(M40,M41,M42)</f>
        <v>0</v>
      </c>
      <c r="N39" s="16">
        <f>SUM(N40,N41,N42)</f>
        <v>0</v>
      </c>
    </row>
    <row r="40" spans="1:14" ht="22.5" customHeight="1">
      <c r="A40" s="30"/>
      <c r="B40" s="33"/>
      <c r="C40" s="33"/>
      <c r="D40" s="24"/>
      <c r="E40" s="24"/>
      <c r="F40" s="24"/>
      <c r="G40" s="24"/>
      <c r="H40" s="27"/>
      <c r="I40" s="27"/>
      <c r="J40" s="17" t="s">
        <v>4</v>
      </c>
      <c r="K40" s="18">
        <v>2650000</v>
      </c>
      <c r="L40" s="18">
        <v>1255000</v>
      </c>
      <c r="M40" s="18">
        <v>0</v>
      </c>
      <c r="N40" s="17">
        <v>0</v>
      </c>
    </row>
    <row r="41" spans="1:14" ht="22.5" customHeight="1">
      <c r="A41" s="30"/>
      <c r="B41" s="33"/>
      <c r="C41" s="33"/>
      <c r="D41" s="24"/>
      <c r="E41" s="24"/>
      <c r="F41" s="24"/>
      <c r="G41" s="24"/>
      <c r="H41" s="27"/>
      <c r="I41" s="27"/>
      <c r="J41" s="17" t="s">
        <v>61</v>
      </c>
      <c r="K41" s="18">
        <v>2650000</v>
      </c>
      <c r="L41" s="18">
        <v>665000</v>
      </c>
      <c r="M41" s="18">
        <v>0</v>
      </c>
      <c r="N41" s="17">
        <v>0</v>
      </c>
    </row>
    <row r="42" spans="1:14" ht="22.5" customHeight="1">
      <c r="A42" s="31"/>
      <c r="B42" s="34"/>
      <c r="C42" s="34"/>
      <c r="D42" s="25"/>
      <c r="E42" s="25"/>
      <c r="F42" s="25"/>
      <c r="G42" s="25"/>
      <c r="H42" s="28"/>
      <c r="I42" s="28"/>
      <c r="J42" s="17" t="s">
        <v>64</v>
      </c>
      <c r="K42" s="18">
        <v>50000</v>
      </c>
      <c r="L42" s="18">
        <v>0</v>
      </c>
      <c r="M42" s="18">
        <v>0</v>
      </c>
      <c r="N42" s="17">
        <v>0</v>
      </c>
    </row>
    <row r="43" spans="1:14" ht="31.5" customHeight="1">
      <c r="A43" s="29" t="s">
        <v>37</v>
      </c>
      <c r="B43" s="32" t="s">
        <v>24</v>
      </c>
      <c r="C43" s="32" t="s">
        <v>30</v>
      </c>
      <c r="D43" s="23" t="s">
        <v>75</v>
      </c>
      <c r="E43" s="23" t="s">
        <v>76</v>
      </c>
      <c r="F43" s="23" t="s">
        <v>39</v>
      </c>
      <c r="G43" s="23" t="s">
        <v>70</v>
      </c>
      <c r="H43" s="26">
        <v>2330000</v>
      </c>
      <c r="I43" s="26">
        <v>2296283</v>
      </c>
      <c r="J43" s="15" t="s">
        <v>60</v>
      </c>
      <c r="K43" s="16">
        <f>SUM(K44,K45,K46)</f>
        <v>1730000</v>
      </c>
      <c r="L43" s="16">
        <f>SUM(L44,L45,L46)</f>
        <v>600000</v>
      </c>
      <c r="M43" s="16">
        <f>SUM(M44,M45,M46)</f>
        <v>0</v>
      </c>
      <c r="N43" s="16">
        <f>SUM(N44,N45,N46)</f>
        <v>0</v>
      </c>
    </row>
    <row r="44" spans="1:14" ht="31.5" customHeight="1">
      <c r="A44" s="30"/>
      <c r="B44" s="33"/>
      <c r="C44" s="33"/>
      <c r="D44" s="24"/>
      <c r="E44" s="24"/>
      <c r="F44" s="24"/>
      <c r="G44" s="24"/>
      <c r="H44" s="27"/>
      <c r="I44" s="27"/>
      <c r="J44" s="17" t="s">
        <v>4</v>
      </c>
      <c r="K44" s="18">
        <v>1445000</v>
      </c>
      <c r="L44" s="18">
        <v>510000</v>
      </c>
      <c r="M44" s="18">
        <v>0</v>
      </c>
      <c r="N44" s="17">
        <v>0</v>
      </c>
    </row>
    <row r="45" spans="1:14" ht="31.5" customHeight="1">
      <c r="A45" s="30"/>
      <c r="B45" s="33"/>
      <c r="C45" s="33"/>
      <c r="D45" s="24"/>
      <c r="E45" s="24"/>
      <c r="F45" s="24"/>
      <c r="G45" s="24"/>
      <c r="H45" s="27"/>
      <c r="I45" s="27"/>
      <c r="J45" s="17" t="s">
        <v>61</v>
      </c>
      <c r="K45" s="18">
        <v>255000</v>
      </c>
      <c r="L45" s="18">
        <v>90000</v>
      </c>
      <c r="M45" s="18">
        <v>0</v>
      </c>
      <c r="N45" s="17">
        <v>0</v>
      </c>
    </row>
    <row r="46" spans="1:14" ht="31.5" customHeight="1">
      <c r="A46" s="31"/>
      <c r="B46" s="34"/>
      <c r="C46" s="34"/>
      <c r="D46" s="25"/>
      <c r="E46" s="25"/>
      <c r="F46" s="25"/>
      <c r="G46" s="25"/>
      <c r="H46" s="28"/>
      <c r="I46" s="28"/>
      <c r="J46" s="17" t="s">
        <v>64</v>
      </c>
      <c r="K46" s="18">
        <v>30000</v>
      </c>
      <c r="L46" s="18">
        <v>0</v>
      </c>
      <c r="M46" s="18">
        <v>0</v>
      </c>
      <c r="N46" s="17">
        <v>0</v>
      </c>
    </row>
    <row r="47" spans="1:14" ht="24" customHeight="1">
      <c r="A47" s="29" t="s">
        <v>38</v>
      </c>
      <c r="B47" s="32" t="s">
        <v>31</v>
      </c>
      <c r="C47" s="32" t="s">
        <v>32</v>
      </c>
      <c r="D47" s="23" t="s">
        <v>69</v>
      </c>
      <c r="E47" s="23" t="s">
        <v>62</v>
      </c>
      <c r="F47" s="23" t="s">
        <v>39</v>
      </c>
      <c r="G47" s="23" t="s">
        <v>43</v>
      </c>
      <c r="H47" s="26">
        <v>17022099</v>
      </c>
      <c r="I47" s="26">
        <v>16972099</v>
      </c>
      <c r="J47" s="15" t="s">
        <v>60</v>
      </c>
      <c r="K47" s="16">
        <f>SUM(K48,K49,K50)</f>
        <v>6500000</v>
      </c>
      <c r="L47" s="16">
        <f>SUM(L48,L49,L50)</f>
        <v>0</v>
      </c>
      <c r="M47" s="16">
        <f>SUM(M48,M49,M50)</f>
        <v>0</v>
      </c>
      <c r="N47" s="16">
        <f>SUM(N48,N49,N50)</f>
        <v>0</v>
      </c>
    </row>
    <row r="48" spans="1:14" ht="24" customHeight="1">
      <c r="A48" s="30"/>
      <c r="B48" s="33"/>
      <c r="C48" s="33"/>
      <c r="D48" s="24"/>
      <c r="E48" s="24"/>
      <c r="F48" s="24"/>
      <c r="G48" s="24"/>
      <c r="H48" s="27"/>
      <c r="I48" s="27"/>
      <c r="J48" s="17" t="s">
        <v>4</v>
      </c>
      <c r="K48" s="18">
        <v>5000000</v>
      </c>
      <c r="L48" s="18">
        <v>0</v>
      </c>
      <c r="M48" s="18">
        <v>0</v>
      </c>
      <c r="N48" s="17">
        <v>0</v>
      </c>
    </row>
    <row r="49" spans="1:14" ht="22.5" customHeight="1">
      <c r="A49" s="30"/>
      <c r="B49" s="33"/>
      <c r="C49" s="33"/>
      <c r="D49" s="24"/>
      <c r="E49" s="24"/>
      <c r="F49" s="24"/>
      <c r="G49" s="24"/>
      <c r="H49" s="27"/>
      <c r="I49" s="27"/>
      <c r="J49" s="17" t="s">
        <v>61</v>
      </c>
      <c r="K49" s="18">
        <v>1450000</v>
      </c>
      <c r="L49" s="18">
        <v>0</v>
      </c>
      <c r="M49" s="18">
        <v>0</v>
      </c>
      <c r="N49" s="17">
        <v>0</v>
      </c>
    </row>
    <row r="50" spans="1:14" ht="22.5" customHeight="1">
      <c r="A50" s="31"/>
      <c r="B50" s="34"/>
      <c r="C50" s="34"/>
      <c r="D50" s="25"/>
      <c r="E50" s="25"/>
      <c r="F50" s="25"/>
      <c r="G50" s="25"/>
      <c r="H50" s="28"/>
      <c r="I50" s="28"/>
      <c r="J50" s="17" t="s">
        <v>64</v>
      </c>
      <c r="K50" s="17">
        <v>50000</v>
      </c>
      <c r="L50" s="18">
        <v>0</v>
      </c>
      <c r="M50" s="18">
        <v>0</v>
      </c>
      <c r="N50" s="17">
        <v>0</v>
      </c>
    </row>
    <row r="51" spans="1:14" s="3" customFormat="1" ht="24" customHeight="1">
      <c r="A51" s="43" t="s">
        <v>42</v>
      </c>
      <c r="B51" s="43"/>
      <c r="C51" s="43"/>
      <c r="D51" s="43"/>
      <c r="E51" s="43"/>
      <c r="F51" s="43"/>
      <c r="G51" s="43"/>
      <c r="H51" s="43"/>
      <c r="I51" s="43"/>
      <c r="J51" s="19"/>
      <c r="K51" s="20">
        <f>SUM(K7,K10,K14,K17,K20,K23,K27,K31,K35,K39,K43,K47)</f>
        <v>32039944</v>
      </c>
      <c r="L51" s="20">
        <f>SUM(L7,L10,L14,L17,L20,L23,L27,L31,L35,L39,L43,L47)</f>
        <v>21939209</v>
      </c>
      <c r="M51" s="20">
        <f>SUM(M7,M10,M14,M17,M20,M23,M27,M31,M35,M39,M43,M47)</f>
        <v>9392000</v>
      </c>
      <c r="N51" s="20">
        <f>SUM(N7,N10,N14,N17,N20,N23,N27,N31,N35,N39,N43,N47)</f>
        <v>0</v>
      </c>
    </row>
    <row r="52" spans="1:14" s="11" customFormat="1" ht="27" customHeight="1">
      <c r="A52" s="36" t="s">
        <v>74</v>
      </c>
      <c r="B52" s="36"/>
      <c r="C52" s="36"/>
      <c r="D52" s="36"/>
      <c r="E52" s="36"/>
      <c r="F52" s="36"/>
      <c r="G52" s="36"/>
      <c r="H52" s="36"/>
      <c r="I52" s="36"/>
      <c r="J52" s="21"/>
      <c r="K52" s="37">
        <f>SUM(K51,L51,M51,N51)</f>
        <v>63371153</v>
      </c>
      <c r="L52" s="38"/>
      <c r="M52" s="38"/>
      <c r="N52" s="39"/>
    </row>
    <row r="53" spans="1:14" ht="12.75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8"/>
      <c r="B55" s="8"/>
      <c r="C55" s="8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</row>
    <row r="56" spans="1:14" ht="12.75">
      <c r="A56" s="8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8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8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8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8"/>
      <c r="B60" s="8"/>
      <c r="C60" s="8"/>
      <c r="D60" s="9"/>
      <c r="E60" s="9"/>
      <c r="F60" s="9"/>
      <c r="G60" s="9"/>
      <c r="H60" s="9"/>
      <c r="I60" s="9"/>
      <c r="J60" s="9"/>
      <c r="K60" s="9"/>
      <c r="L60" s="10"/>
      <c r="M60" s="9"/>
      <c r="N60" s="9"/>
    </row>
    <row r="61" spans="1:14" ht="12.7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8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8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8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8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8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8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8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8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8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8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8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8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 formatCells="0" formatColumns="0" formatRows="0" insertColumns="0" insertRows="0" insertHyperlinks="0" deleteColumns="0" deleteRows="0" sort="0" autoFilter="0" pivotTables="0"/>
  <mergeCells count="124">
    <mergeCell ref="F23:F25"/>
    <mergeCell ref="A6:N6"/>
    <mergeCell ref="A26:N26"/>
    <mergeCell ref="E14:E16"/>
    <mergeCell ref="G14:G16"/>
    <mergeCell ref="H14:H16"/>
    <mergeCell ref="I14:I16"/>
    <mergeCell ref="D14:D16"/>
    <mergeCell ref="E10:E13"/>
    <mergeCell ref="G10:G13"/>
    <mergeCell ref="F7:F9"/>
    <mergeCell ref="F10:F13"/>
    <mergeCell ref="F14:F16"/>
    <mergeCell ref="H10:H13"/>
    <mergeCell ref="I10:I13"/>
    <mergeCell ref="A10:A13"/>
    <mergeCell ref="B10:B13"/>
    <mergeCell ref="C10:C13"/>
    <mergeCell ref="D10:D13"/>
    <mergeCell ref="I3:I4"/>
    <mergeCell ref="A1:N1"/>
    <mergeCell ref="G3:G4"/>
    <mergeCell ref="J3:J4"/>
    <mergeCell ref="K3:N3"/>
    <mergeCell ref="H3:H4"/>
    <mergeCell ref="B3:B4"/>
    <mergeCell ref="A3:A4"/>
    <mergeCell ref="D3:E3"/>
    <mergeCell ref="F3:F4"/>
    <mergeCell ref="C3:C4"/>
    <mergeCell ref="A51:I51"/>
    <mergeCell ref="A23:A25"/>
    <mergeCell ref="B23:B25"/>
    <mergeCell ref="C23:C25"/>
    <mergeCell ref="D23:D25"/>
    <mergeCell ref="I23:I25"/>
    <mergeCell ref="E23:E25"/>
    <mergeCell ref="G23:G25"/>
    <mergeCell ref="H23:H25"/>
    <mergeCell ref="A35:A38"/>
    <mergeCell ref="B35:B38"/>
    <mergeCell ref="C35:C38"/>
    <mergeCell ref="D35:D38"/>
    <mergeCell ref="E35:E38"/>
    <mergeCell ref="G35:G38"/>
    <mergeCell ref="A39:A42"/>
    <mergeCell ref="B39:B42"/>
    <mergeCell ref="C39:C42"/>
    <mergeCell ref="D39:D42"/>
    <mergeCell ref="E39:E42"/>
    <mergeCell ref="G39:G42"/>
    <mergeCell ref="H47:H50"/>
    <mergeCell ref="I47:I50"/>
    <mergeCell ref="H35:H38"/>
    <mergeCell ref="I35:I38"/>
    <mergeCell ref="F35:F38"/>
    <mergeCell ref="H39:H42"/>
    <mergeCell ref="F47:F50"/>
    <mergeCell ref="I43:I46"/>
    <mergeCell ref="F43:F46"/>
    <mergeCell ref="A47:A50"/>
    <mergeCell ref="B47:B50"/>
    <mergeCell ref="C47:C50"/>
    <mergeCell ref="D47:D50"/>
    <mergeCell ref="E47:E50"/>
    <mergeCell ref="G47:G50"/>
    <mergeCell ref="A27:A30"/>
    <mergeCell ref="B27:B30"/>
    <mergeCell ref="C27:C30"/>
    <mergeCell ref="D27:D30"/>
    <mergeCell ref="E27:E30"/>
    <mergeCell ref="A43:A46"/>
    <mergeCell ref="B43:B46"/>
    <mergeCell ref="C43:C46"/>
    <mergeCell ref="D43:D46"/>
    <mergeCell ref="E43:E46"/>
    <mergeCell ref="G27:G30"/>
    <mergeCell ref="I39:I42"/>
    <mergeCell ref="F39:F42"/>
    <mergeCell ref="D31:D34"/>
    <mergeCell ref="E31:E34"/>
    <mergeCell ref="G31:G34"/>
    <mergeCell ref="H31:H34"/>
    <mergeCell ref="H27:H30"/>
    <mergeCell ref="I27:I30"/>
    <mergeCell ref="G43:G46"/>
    <mergeCell ref="H43:H46"/>
    <mergeCell ref="A52:I52"/>
    <mergeCell ref="K52:N52"/>
    <mergeCell ref="E7:E9"/>
    <mergeCell ref="G7:G9"/>
    <mergeCell ref="H7:H9"/>
    <mergeCell ref="I7:I9"/>
    <mergeCell ref="A7:A9"/>
    <mergeCell ref="B7:B9"/>
    <mergeCell ref="A20:A22"/>
    <mergeCell ref="B20:B22"/>
    <mergeCell ref="C20:C22"/>
    <mergeCell ref="D20:D22"/>
    <mergeCell ref="I31:I34"/>
    <mergeCell ref="F31:F34"/>
    <mergeCell ref="F27:F30"/>
    <mergeCell ref="A31:A34"/>
    <mergeCell ref="B31:B34"/>
    <mergeCell ref="C31:C34"/>
    <mergeCell ref="A17:A19"/>
    <mergeCell ref="B17:B19"/>
    <mergeCell ref="C17:C19"/>
    <mergeCell ref="D17:D19"/>
    <mergeCell ref="E17:E19"/>
    <mergeCell ref="C7:C9"/>
    <mergeCell ref="D7:D9"/>
    <mergeCell ref="A14:A16"/>
    <mergeCell ref="B14:B16"/>
    <mergeCell ref="C14:C16"/>
    <mergeCell ref="F17:F19"/>
    <mergeCell ref="G17:G19"/>
    <mergeCell ref="H17:H19"/>
    <mergeCell ref="I17:I19"/>
    <mergeCell ref="E20:E22"/>
    <mergeCell ref="F20:F22"/>
    <mergeCell ref="G20:G22"/>
    <mergeCell ref="H20:H22"/>
    <mergeCell ref="I20:I22"/>
  </mergeCells>
  <printOptions horizontalCentered="1" verticalCentered="1"/>
  <pageMargins left="0.5905511811023623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3  
do uchwały Nr LXIV/514/2010        
Rady Miasta Świnoujście
z dnia 21 stycznia 2010 roku  </oddHeader>
  </headerFooter>
  <rowBreaks count="3" manualBreakCount="3">
    <brk id="16" max="255" man="1"/>
    <brk id="30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2010-01-08T10:33:29Z</cp:lastPrinted>
  <dcterms:created xsi:type="dcterms:W3CDTF">1998-12-09T13:02:10Z</dcterms:created>
  <dcterms:modified xsi:type="dcterms:W3CDTF">2010-01-21T12:25:18Z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