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" sheetId="1" r:id="rId1"/>
    <sheet name="Arkusz1" sheetId="2" r:id="rId2"/>
  </sheets>
  <definedNames>
    <definedName name="_xlnm.Print_Area" localSheetId="0">'2'!$A$1:$K$37</definedName>
    <definedName name="_xlnm.Print_Titles" localSheetId="0">'2'!$5:$9</definedName>
  </definedNames>
  <calcPr fullCalcOnLoad="1"/>
</workbook>
</file>

<file path=xl/sharedStrings.xml><?xml version="1.0" encoding="utf-8"?>
<sst xmlns="http://schemas.openxmlformats.org/spreadsheetml/2006/main" count="169" uniqueCount="60">
  <si>
    <t>Lp.</t>
  </si>
  <si>
    <t>1.</t>
  </si>
  <si>
    <t>w złotych</t>
  </si>
  <si>
    <t>Urząd Miasta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</si>
  <si>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</si>
  <si>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</si>
  <si>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</si>
  <si>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</si>
  <si>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</si>
  <si>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</si>
  <si>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</si>
  <si>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</si>
  <si>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</si>
  <si>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</si>
  <si>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Plan przychodów i wydatków zakładów budżetowych</t>
  </si>
  <si>
    <t xml:space="preserve"> oraz rachunków dochodów własnych jednostek budżetowych na 2009 r.</t>
  </si>
  <si>
    <t>Wyszczególnienie</t>
  </si>
  <si>
    <t>Stan środków obrotowych na początek roku</t>
  </si>
  <si>
    <t>Przychody</t>
  </si>
  <si>
    <t>Wydatki</t>
  </si>
  <si>
    <t>Stan środków obrotowych na koniec roku</t>
  </si>
  <si>
    <t>Rozliczenia
z budżetem
z tytułu wpłat nadwyżek środków za 2008 r.</t>
  </si>
  <si>
    <t>ogółem</t>
  </si>
  <si>
    <t>w tym:</t>
  </si>
  <si>
    <t>w tym: wpłata do budżetu</t>
  </si>
  <si>
    <t>dotacje
z budżetu</t>
  </si>
  <si>
    <t>z tego:</t>
  </si>
  <si>
    <t>na inwestycje</t>
  </si>
  <si>
    <t>I.</t>
  </si>
  <si>
    <t>Gminne zakłady budżetowe, z tego</t>
  </si>
  <si>
    <t>x</t>
  </si>
  <si>
    <t>Zakład Gospodarki Mieszkaniowej</t>
  </si>
  <si>
    <t>Przedszkola miejskie</t>
  </si>
  <si>
    <t>Ośrodek Sportu i Rekreacji 
    "Wyspiarz"</t>
  </si>
  <si>
    <t>II.</t>
  </si>
  <si>
    <t>Rachunek dochodów własnych gminnych jednostek budżetowych,
z tego:</t>
  </si>
  <si>
    <t>Szkoła Podstawowa Nr 1</t>
  </si>
  <si>
    <t>Szkoła Podstawowa Nr 2</t>
  </si>
  <si>
    <t>Zespół Szkół Publicznych Nr 4 
   z Oddziałami Integracyjnymi</t>
  </si>
  <si>
    <t>Szkoła Podstawowa Nr 6</t>
  </si>
  <si>
    <t>Gimnazjum Publiczne Nr 1</t>
  </si>
  <si>
    <t>Gimnazjum Publiczne Nr 2</t>
  </si>
  <si>
    <t>Gimnazjum Publiczne Nr 3</t>
  </si>
  <si>
    <t>Żłobek Miejski</t>
  </si>
  <si>
    <t>Młodzieżowy Dom Kultury</t>
  </si>
  <si>
    <t>III.</t>
  </si>
  <si>
    <t>Rachunek dochodów własnych powiatowych jednostek budżetowych, z tego:</t>
  </si>
  <si>
    <t xml:space="preserve">      Żegluga Świnoujska</t>
  </si>
  <si>
    <t xml:space="preserve">      Urząd Miasta</t>
  </si>
  <si>
    <t xml:space="preserve">       Komenda Miejska Państwowej 
       Straży Pożarnej</t>
  </si>
  <si>
    <t>Liceum Ogólnokształcące 
z Oddziałami Integracyjnymi</t>
  </si>
  <si>
    <t>Zespół Szkół Morskich 
    - szkoły zawodowe</t>
  </si>
  <si>
    <t>Zespół Szkół w Świnoujściu</t>
  </si>
  <si>
    <t>Specjalny Ośrodek Szkolno
    -Wychowawczy</t>
  </si>
  <si>
    <t>Poradnia Psychologiczno
    -Pedagogiczna</t>
  </si>
  <si>
    <t>Zespół Szkół Morskich - internaty</t>
  </si>
  <si>
    <t>Razem rachunek dochodów własnych  
(gmina+powiat)</t>
  </si>
  <si>
    <t>Ogółem (gmina + powiat)</t>
  </si>
  <si>
    <t>Zespół Szkolno-Przedszkolny</t>
  </si>
  <si>
    <r>
      <t xml:space="preserve">wydatki bieżące </t>
    </r>
    <r>
      <rPr>
        <i/>
        <sz val="8"/>
        <rFont val="Arial CE"/>
        <family val="0"/>
      </rPr>
      <t>(bez VAT)</t>
    </r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</si>
</sst>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</numFmts>
  <fonts count="3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sz val="10"/>
      <color indexed="10"/>
      <name val="Arial CE"/>
      <family val="2"/>
    </font>
    <font>
      <sz val="10"/>
      <color indexed="18"/>
      <name val="Arial CE"/>
      <family val="2"/>
    </font>
    <font>
      <i/>
      <sz val="10"/>
      <color indexed="18"/>
      <name val="Arial CE"/>
      <family val="2"/>
    </font>
    <font>
      <i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52" applyFont="1">
      <alignment/>
      <protection/>
    </xf>
    <xf numFmtId="0" fontId="26" fillId="0" borderId="0" xfId="52" applyFont="1">
      <alignment/>
      <protection/>
    </xf>
    <xf numFmtId="0" fontId="23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5" fillId="20" borderId="10" xfId="52" applyFont="1" applyFill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vertical="center"/>
      <protection/>
    </xf>
    <xf numFmtId="0" fontId="5" fillId="0" borderId="0" xfId="52" applyFont="1">
      <alignment/>
      <protection/>
    </xf>
    <xf numFmtId="0" fontId="1" fillId="0" borderId="13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left" vertical="center" indent="2"/>
      <protection/>
    </xf>
    <xf numFmtId="3" fontId="1" fillId="0" borderId="13" xfId="52" applyNumberFormat="1" applyFont="1" applyBorder="1" applyAlignment="1">
      <alignment horizontal="center" vertical="center"/>
      <protection/>
    </xf>
    <xf numFmtId="3" fontId="1" fillId="0" borderId="0" xfId="52" applyNumberFormat="1" applyFont="1">
      <alignment/>
      <protection/>
    </xf>
    <xf numFmtId="3" fontId="1" fillId="0" borderId="14" xfId="52" applyNumberFormat="1" applyFont="1" applyBorder="1" applyAlignment="1">
      <alignment vertical="center"/>
      <protection/>
    </xf>
    <xf numFmtId="0" fontId="1" fillId="0" borderId="13" xfId="52" applyFont="1" applyBorder="1" applyAlignment="1">
      <alignment horizontal="left" vertical="center" wrapText="1" indent="2"/>
      <protection/>
    </xf>
    <xf numFmtId="0" fontId="5" fillId="0" borderId="12" xfId="52" applyFont="1" applyBorder="1" applyAlignment="1">
      <alignment vertical="center" wrapText="1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left" vertical="center" indent="2"/>
      <protection/>
    </xf>
    <xf numFmtId="3" fontId="1" fillId="0" borderId="14" xfId="52" applyNumberFormat="1" applyFont="1" applyBorder="1" applyAlignment="1">
      <alignment horizontal="center" vertical="center"/>
      <protection/>
    </xf>
    <xf numFmtId="3" fontId="1" fillId="0" borderId="15" xfId="52" applyNumberFormat="1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left" vertical="center" wrapText="1" indent="2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left" vertical="center" indent="2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vertical="center" wrapText="1"/>
      <protection/>
    </xf>
    <xf numFmtId="0" fontId="1" fillId="0" borderId="14" xfId="52" applyFont="1" applyBorder="1" applyAlignment="1">
      <alignment vertical="center" wrapText="1"/>
      <protection/>
    </xf>
    <xf numFmtId="0" fontId="1" fillId="0" borderId="14" xfId="53" applyFont="1" applyBorder="1" applyAlignment="1">
      <alignment horizontal="left" vertical="center" wrapText="1"/>
      <protection/>
    </xf>
    <xf numFmtId="0" fontId="1" fillId="0" borderId="17" xfId="52" applyFont="1" applyBorder="1" applyAlignment="1">
      <alignment horizontal="left" vertical="center" wrapText="1" indent="2"/>
      <protection/>
    </xf>
    <xf numFmtId="0" fontId="1" fillId="0" borderId="15" xfId="52" applyFont="1" applyBorder="1" applyAlignment="1">
      <alignment horizontal="left" vertical="center" indent="2"/>
      <protection/>
    </xf>
    <xf numFmtId="0" fontId="1" fillId="0" borderId="15" xfId="52" applyFont="1" applyBorder="1" applyAlignment="1">
      <alignment horizontal="left" vertical="center" wrapText="1" indent="2"/>
      <protection/>
    </xf>
    <xf numFmtId="0" fontId="27" fillId="0" borderId="0" xfId="52" applyFont="1" applyAlignment="1">
      <alignment horizontal="center"/>
      <protection/>
    </xf>
    <xf numFmtId="0" fontId="27" fillId="0" borderId="0" xfId="52" applyFont="1">
      <alignment/>
      <protection/>
    </xf>
    <xf numFmtId="0" fontId="28" fillId="0" borderId="0" xfId="52" applyFont="1" applyAlignment="1">
      <alignment horizontal="left"/>
      <protection/>
    </xf>
    <xf numFmtId="0" fontId="27" fillId="0" borderId="0" xfId="52" applyFont="1" applyAlignment="1">
      <alignment horizontal="left"/>
      <protection/>
    </xf>
    <xf numFmtId="3" fontId="26" fillId="0" borderId="13" xfId="52" applyNumberFormat="1" applyFont="1" applyBorder="1" applyAlignment="1">
      <alignment vertical="center"/>
      <protection/>
    </xf>
    <xf numFmtId="3" fontId="26" fillId="0" borderId="14" xfId="52" applyNumberFormat="1" applyFont="1" applyBorder="1" applyAlignment="1">
      <alignment vertical="center"/>
      <protection/>
    </xf>
    <xf numFmtId="3" fontId="26" fillId="0" borderId="16" xfId="52" applyNumberFormat="1" applyFont="1" applyBorder="1" applyAlignment="1">
      <alignment vertical="center"/>
      <protection/>
    </xf>
    <xf numFmtId="3" fontId="26" fillId="0" borderId="14" xfId="52" applyNumberFormat="1" applyFont="1" applyBorder="1" applyAlignment="1">
      <alignment horizontal="center" vertical="center"/>
      <protection/>
    </xf>
    <xf numFmtId="3" fontId="1" fillId="0" borderId="13" xfId="52" applyNumberFormat="1" applyFont="1" applyBorder="1" applyAlignment="1">
      <alignment vertical="center"/>
      <protection/>
    </xf>
    <xf numFmtId="3" fontId="1" fillId="0" borderId="18" xfId="52" applyNumberFormat="1" applyFont="1" applyBorder="1" applyAlignment="1">
      <alignment horizontal="center" vertical="center"/>
      <protection/>
    </xf>
    <xf numFmtId="3" fontId="1" fillId="0" borderId="19" xfId="52" applyNumberFormat="1" applyFont="1" applyBorder="1" applyAlignment="1">
      <alignment horizontal="center" vertical="center"/>
      <protection/>
    </xf>
    <xf numFmtId="3" fontId="1" fillId="0" borderId="19" xfId="52" applyNumberFormat="1" applyFont="1" applyBorder="1" applyAlignment="1">
      <alignment vertical="center"/>
      <protection/>
    </xf>
    <xf numFmtId="3" fontId="1" fillId="0" borderId="16" xfId="52" applyNumberFormat="1" applyFont="1" applyBorder="1" applyAlignment="1">
      <alignment vertical="center"/>
      <protection/>
    </xf>
    <xf numFmtId="3" fontId="1" fillId="0" borderId="16" xfId="52" applyNumberFormat="1" applyFont="1" applyBorder="1" applyAlignment="1">
      <alignment horizontal="center" vertical="center"/>
      <protection/>
    </xf>
    <xf numFmtId="3" fontId="5" fillId="0" borderId="14" xfId="52" applyNumberFormat="1" applyFont="1" applyBorder="1" applyAlignment="1">
      <alignment vertical="center"/>
      <protection/>
    </xf>
    <xf numFmtId="3" fontId="5" fillId="0" borderId="14" xfId="52" applyNumberFormat="1" applyFont="1" applyBorder="1" applyAlignment="1">
      <alignment horizontal="center" vertical="center"/>
      <protection/>
    </xf>
    <xf numFmtId="3" fontId="1" fillId="0" borderId="17" xfId="52" applyNumberFormat="1" applyFont="1" applyBorder="1" applyAlignment="1">
      <alignment vertical="center"/>
      <protection/>
    </xf>
    <xf numFmtId="3" fontId="1" fillId="0" borderId="17" xfId="52" applyNumberFormat="1" applyFont="1" applyBorder="1" applyAlignment="1">
      <alignment horizontal="center" vertical="center"/>
      <protection/>
    </xf>
    <xf numFmtId="3" fontId="1" fillId="0" borderId="15" xfId="52" applyNumberFormat="1" applyFont="1" applyBorder="1" applyAlignment="1">
      <alignment vertical="center"/>
      <protection/>
    </xf>
    <xf numFmtId="3" fontId="5" fillId="0" borderId="17" xfId="52" applyNumberFormat="1" applyFont="1" applyBorder="1" applyAlignment="1">
      <alignment vertical="center"/>
      <protection/>
    </xf>
    <xf numFmtId="3" fontId="5" fillId="0" borderId="17" xfId="52" applyNumberFormat="1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vertical="center"/>
      <protection/>
    </xf>
    <xf numFmtId="3" fontId="5" fillId="0" borderId="11" xfId="52" applyNumberFormat="1" applyFont="1" applyBorder="1" applyAlignment="1">
      <alignment horizontal="center" vertical="center"/>
      <protection/>
    </xf>
    <xf numFmtId="3" fontId="5" fillId="0" borderId="12" xfId="52" applyNumberFormat="1" applyFont="1" applyBorder="1" applyAlignment="1">
      <alignment vertical="center"/>
      <protection/>
    </xf>
    <xf numFmtId="3" fontId="5" fillId="0" borderId="12" xfId="52" applyNumberFormat="1" applyFont="1" applyBorder="1" applyAlignment="1">
      <alignment horizontal="center" vertical="center"/>
      <protection/>
    </xf>
    <xf numFmtId="3" fontId="5" fillId="0" borderId="0" xfId="52" applyNumberFormat="1" applyFont="1">
      <alignment/>
      <protection/>
    </xf>
    <xf numFmtId="0" fontId="5" fillId="0" borderId="11" xfId="52" applyFont="1" applyBorder="1" applyAlignment="1">
      <alignment horizontal="center" vertical="center"/>
      <protection/>
    </xf>
    <xf numFmtId="0" fontId="5" fillId="20" borderId="11" xfId="52" applyFont="1" applyFill="1" applyBorder="1" applyAlignment="1">
      <alignment horizontal="center" vertical="center" wrapText="1"/>
      <protection/>
    </xf>
    <xf numFmtId="0" fontId="25" fillId="0" borderId="0" xfId="52" applyFont="1" applyAlignment="1">
      <alignment horizontal="center" vertical="center"/>
      <protection/>
    </xf>
    <xf numFmtId="0" fontId="5" fillId="20" borderId="11" xfId="52" applyFont="1" applyFill="1" applyBorder="1" applyAlignment="1">
      <alignment horizontal="center" vertical="center"/>
      <protection/>
    </xf>
    <xf numFmtId="0" fontId="5" fillId="20" borderId="20" xfId="52" applyFont="1" applyFill="1" applyBorder="1" applyAlignment="1">
      <alignment horizontal="center" vertical="center" wrapText="1"/>
      <protection/>
    </xf>
    <xf numFmtId="0" fontId="5" fillId="20" borderId="21" xfId="52" applyFont="1" applyFill="1" applyBorder="1" applyAlignment="1">
      <alignment horizontal="center" vertical="center" wrapText="1"/>
      <protection/>
    </xf>
    <xf numFmtId="0" fontId="5" fillId="20" borderId="22" xfId="52" applyFont="1" applyFill="1" applyBorder="1" applyAlignment="1">
      <alignment horizontal="center" vertical="center" wrapText="1"/>
      <protection/>
    </xf>
    <xf numFmtId="0" fontId="5" fillId="20" borderId="10" xfId="52" applyFont="1" applyFill="1" applyBorder="1" applyAlignment="1">
      <alignment horizontal="center" vertical="center" wrapText="1"/>
      <protection/>
    </xf>
    <xf numFmtId="0" fontId="5" fillId="20" borderId="23" xfId="52" applyFont="1" applyFill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20" borderId="20" xfId="52" applyFont="1" applyFill="1" applyBorder="1" applyAlignment="1">
      <alignment horizontal="center" vertical="center"/>
      <protection/>
    </xf>
    <xf numFmtId="0" fontId="5" fillId="20" borderId="21" xfId="52" applyFont="1" applyFill="1" applyBorder="1" applyAlignment="1">
      <alignment horizontal="center" vertical="center"/>
      <protection/>
    </xf>
    <xf numFmtId="0" fontId="5" fillId="20" borderId="22" xfId="52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acznik do korekty doch własne" xfId="52"/>
    <cellStyle name="Normalny_załącznik do kor19.1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M42"/>
  <sheetViews>
    <sheetView tabSelected="1" view="pageLayout" zoomScaleSheetLayoutView="100" workbookViewId="0" topLeftCell="A1">
      <selection activeCell="A2" sqref="A2:J2"/>
    </sheetView>
  </sheetViews>
  <sheetFormatPr defaultColWidth="9.140625" defaultRowHeight="12.75"/>
  <cols>
    <col min="1" max="1" width="3.00390625" style="33" customWidth="1"/>
    <col min="2" max="2" width="34.28125" style="34" customWidth="1"/>
    <col min="3" max="3" width="12.8515625" style="34" customWidth="1"/>
    <col min="4" max="4" width="10.7109375" style="34" customWidth="1"/>
    <col min="5" max="5" width="10.28125" style="34" customWidth="1"/>
    <col min="6" max="6" width="10.140625" style="34" customWidth="1"/>
    <col min="7" max="7" width="10.421875" style="34" customWidth="1"/>
    <col min="8" max="8" width="10.140625" style="34" bestFit="1" customWidth="1"/>
    <col min="9" max="9" width="10.57421875" style="34" bestFit="1" customWidth="1"/>
    <col min="10" max="10" width="14.140625" style="34" customWidth="1"/>
    <col min="11" max="11" width="13.57421875" style="34" customWidth="1"/>
    <col min="12" max="12" width="9.140625" style="2" customWidth="1"/>
    <col min="13" max="16384" width="9.140625" style="34" customWidth="1"/>
  </cols>
  <sheetData>
    <row r="1" spans="1:12" s="1" customFormat="1" ht="16.5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L1" s="2"/>
    </row>
    <row r="2" spans="1:12" s="1" customFormat="1" ht="16.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L2" s="2"/>
    </row>
    <row r="3" spans="1:12" s="1" customFormat="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L3" s="2"/>
    </row>
    <row r="4" spans="1:12" s="1" customFormat="1" ht="12.75">
      <c r="A4" s="4"/>
      <c r="B4" s="5"/>
      <c r="C4" s="5"/>
      <c r="D4" s="5"/>
      <c r="E4" s="5"/>
      <c r="F4" s="5"/>
      <c r="G4" s="5"/>
      <c r="H4" s="5"/>
      <c r="I4" s="5"/>
      <c r="K4" s="6" t="s">
        <v>2</v>
      </c>
      <c r="L4" s="2"/>
    </row>
    <row r="5" spans="1:12" s="1" customFormat="1" ht="15" customHeight="1">
      <c r="A5" s="62" t="s">
        <v>0</v>
      </c>
      <c r="B5" s="62" t="s">
        <v>16</v>
      </c>
      <c r="C5" s="60" t="s">
        <v>17</v>
      </c>
      <c r="D5" s="63" t="s">
        <v>18</v>
      </c>
      <c r="E5" s="64"/>
      <c r="F5" s="64"/>
      <c r="G5" s="65"/>
      <c r="H5" s="60" t="s">
        <v>19</v>
      </c>
      <c r="I5" s="60"/>
      <c r="J5" s="60" t="s">
        <v>20</v>
      </c>
      <c r="K5" s="60" t="s">
        <v>21</v>
      </c>
      <c r="L5" s="2"/>
    </row>
    <row r="6" spans="1:12" s="1" customFormat="1" ht="15" customHeight="1">
      <c r="A6" s="62"/>
      <c r="B6" s="62"/>
      <c r="C6" s="60"/>
      <c r="D6" s="60" t="s">
        <v>22</v>
      </c>
      <c r="E6" s="70" t="s">
        <v>23</v>
      </c>
      <c r="F6" s="71"/>
      <c r="G6" s="72"/>
      <c r="H6" s="60" t="s">
        <v>22</v>
      </c>
      <c r="I6" s="60" t="s">
        <v>24</v>
      </c>
      <c r="J6" s="60"/>
      <c r="K6" s="60"/>
      <c r="L6" s="2"/>
    </row>
    <row r="7" spans="1:12" s="1" customFormat="1" ht="18" customHeight="1">
      <c r="A7" s="62"/>
      <c r="B7" s="62"/>
      <c r="C7" s="60"/>
      <c r="D7" s="60"/>
      <c r="E7" s="66" t="s">
        <v>25</v>
      </c>
      <c r="F7" s="70" t="s">
        <v>26</v>
      </c>
      <c r="G7" s="72"/>
      <c r="H7" s="60"/>
      <c r="I7" s="60"/>
      <c r="J7" s="60"/>
      <c r="K7" s="60"/>
      <c r="L7" s="2"/>
    </row>
    <row r="8" spans="1:12" s="1" customFormat="1" ht="42" customHeight="1">
      <c r="A8" s="62"/>
      <c r="B8" s="62"/>
      <c r="C8" s="60"/>
      <c r="D8" s="60"/>
      <c r="E8" s="67"/>
      <c r="F8" s="7" t="s">
        <v>59</v>
      </c>
      <c r="G8" s="7" t="s">
        <v>27</v>
      </c>
      <c r="H8" s="60"/>
      <c r="I8" s="60"/>
      <c r="J8" s="60"/>
      <c r="K8" s="60"/>
      <c r="L8" s="2"/>
    </row>
    <row r="9" spans="1:12" s="1" customFormat="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2"/>
    </row>
    <row r="10" spans="1:11" s="11" customFormat="1" ht="27.75" customHeight="1">
      <c r="A10" s="9" t="s">
        <v>28</v>
      </c>
      <c r="B10" s="10" t="s">
        <v>29</v>
      </c>
      <c r="C10" s="56">
        <f aca="true" t="shared" si="0" ref="C10:J10">C11+C12+C13</f>
        <v>346525</v>
      </c>
      <c r="D10" s="56">
        <f t="shared" si="0"/>
        <v>26938412</v>
      </c>
      <c r="E10" s="56">
        <f t="shared" si="0"/>
        <v>8876086</v>
      </c>
      <c r="F10" s="56">
        <f t="shared" si="0"/>
        <v>6714966</v>
      </c>
      <c r="G10" s="56">
        <f t="shared" si="0"/>
        <v>2161120</v>
      </c>
      <c r="H10" s="56">
        <f t="shared" si="0"/>
        <v>26816003</v>
      </c>
      <c r="I10" s="56">
        <f t="shared" si="0"/>
        <v>0</v>
      </c>
      <c r="J10" s="56">
        <f t="shared" si="0"/>
        <v>468934</v>
      </c>
      <c r="K10" s="57" t="s">
        <v>30</v>
      </c>
    </row>
    <row r="11" spans="1:12" s="1" customFormat="1" ht="24.75" customHeight="1">
      <c r="A11" s="12" t="s">
        <v>1</v>
      </c>
      <c r="B11" s="13" t="s">
        <v>31</v>
      </c>
      <c r="C11" s="41">
        <v>144332</v>
      </c>
      <c r="D11" s="41">
        <v>11830965</v>
      </c>
      <c r="E11" s="41">
        <f>F11+G11</f>
        <v>1722165</v>
      </c>
      <c r="F11" s="41">
        <v>731045</v>
      </c>
      <c r="G11" s="41">
        <v>991120</v>
      </c>
      <c r="H11" s="41">
        <v>11651197</v>
      </c>
      <c r="I11" s="41">
        <v>0</v>
      </c>
      <c r="J11" s="41">
        <f>C11+D11-H11</f>
        <v>324100</v>
      </c>
      <c r="K11" s="14" t="s">
        <v>30</v>
      </c>
      <c r="L11" s="15">
        <f aca="true" t="shared" si="1" ref="L11:L26">C11+D11-H11-J11</f>
        <v>0</v>
      </c>
    </row>
    <row r="12" spans="1:12" s="1" customFormat="1" ht="24.75" customHeight="1">
      <c r="A12" s="12" t="s">
        <v>4</v>
      </c>
      <c r="B12" s="13" t="s">
        <v>32</v>
      </c>
      <c r="C12" s="41">
        <v>-174141</v>
      </c>
      <c r="D12" s="41">
        <v>8619047</v>
      </c>
      <c r="E12" s="41">
        <f>F12+G12</f>
        <v>6138221</v>
      </c>
      <c r="F12" s="41">
        <v>5208221</v>
      </c>
      <c r="G12" s="16">
        <v>930000</v>
      </c>
      <c r="H12" s="16">
        <v>8384906</v>
      </c>
      <c r="I12" s="16">
        <v>0</v>
      </c>
      <c r="J12" s="16">
        <f>C12+D12-H12</f>
        <v>60000</v>
      </c>
      <c r="K12" s="14" t="s">
        <v>30</v>
      </c>
      <c r="L12" s="15">
        <f t="shared" si="1"/>
        <v>0</v>
      </c>
    </row>
    <row r="13" spans="1:12" s="1" customFormat="1" ht="26.25" customHeight="1">
      <c r="A13" s="12" t="s">
        <v>5</v>
      </c>
      <c r="B13" s="17" t="s">
        <v>33</v>
      </c>
      <c r="C13" s="41">
        <v>376334</v>
      </c>
      <c r="D13" s="41">
        <v>6488400</v>
      </c>
      <c r="E13" s="41">
        <f>F13+G13</f>
        <v>1015700</v>
      </c>
      <c r="F13" s="41">
        <v>775700</v>
      </c>
      <c r="G13" s="45">
        <f>240000</f>
        <v>240000</v>
      </c>
      <c r="H13" s="45">
        <v>6779900</v>
      </c>
      <c r="I13" s="45">
        <v>0</v>
      </c>
      <c r="J13" s="45">
        <f>C13+D13-H13</f>
        <v>84834</v>
      </c>
      <c r="K13" s="14" t="s">
        <v>30</v>
      </c>
      <c r="L13" s="15">
        <f t="shared" si="1"/>
        <v>0</v>
      </c>
    </row>
    <row r="14" spans="1:12" s="10" customFormat="1" ht="42" customHeight="1">
      <c r="A14" s="9" t="s">
        <v>34</v>
      </c>
      <c r="B14" s="18" t="s">
        <v>35</v>
      </c>
      <c r="C14" s="56">
        <f>SUM(C15,C16,C17,C18,C19,C20,C21,C22,C23,C24,C25)</f>
        <v>273112</v>
      </c>
      <c r="D14" s="56">
        <f>SUM(D15,D16,D17,D18,D19,D20,D21,D22,D23,D24,D25)</f>
        <v>2107897</v>
      </c>
      <c r="E14" s="57" t="s">
        <v>30</v>
      </c>
      <c r="F14" s="57" t="s">
        <v>30</v>
      </c>
      <c r="G14" s="48" t="s">
        <v>30</v>
      </c>
      <c r="H14" s="47">
        <f>SUM(H15,H16,H17,H18,H19,H20,H21,H22,H23,H24,H25)</f>
        <v>2314328</v>
      </c>
      <c r="I14" s="48" t="s">
        <v>30</v>
      </c>
      <c r="J14" s="47">
        <f>SUM(J15,J16,J17,J18,J19,J20,J21,J22,J23,J24,J25)</f>
        <v>66681</v>
      </c>
      <c r="K14" s="56"/>
      <c r="L14" s="58">
        <f t="shared" si="1"/>
        <v>0</v>
      </c>
    </row>
    <row r="15" spans="1:12" s="1" customFormat="1" ht="24.75" customHeight="1">
      <c r="A15" s="19" t="s">
        <v>1</v>
      </c>
      <c r="B15" s="20" t="s">
        <v>3</v>
      </c>
      <c r="C15" s="16">
        <v>146225</v>
      </c>
      <c r="D15" s="16">
        <v>540000</v>
      </c>
      <c r="E15" s="21" t="s">
        <v>30</v>
      </c>
      <c r="F15" s="22" t="s">
        <v>30</v>
      </c>
      <c r="G15" s="22" t="s">
        <v>30</v>
      </c>
      <c r="H15" s="16">
        <v>686225</v>
      </c>
      <c r="I15" s="22" t="s">
        <v>30</v>
      </c>
      <c r="J15" s="16">
        <f aca="true" t="shared" si="2" ref="J15:J25">C15+D15-H15</f>
        <v>0</v>
      </c>
      <c r="K15" s="16"/>
      <c r="L15" s="15">
        <f t="shared" si="1"/>
        <v>0</v>
      </c>
    </row>
    <row r="16" spans="1:12" s="1" customFormat="1" ht="24.75" customHeight="1">
      <c r="A16" s="19" t="s">
        <v>4</v>
      </c>
      <c r="B16" s="20" t="s">
        <v>36</v>
      </c>
      <c r="C16" s="16">
        <v>21606</v>
      </c>
      <c r="D16" s="16">
        <v>232167</v>
      </c>
      <c r="E16" s="21" t="s">
        <v>30</v>
      </c>
      <c r="F16" s="42" t="s">
        <v>30</v>
      </c>
      <c r="G16" s="43" t="s">
        <v>30</v>
      </c>
      <c r="H16" s="16">
        <v>248700</v>
      </c>
      <c r="I16" s="43" t="s">
        <v>30</v>
      </c>
      <c r="J16" s="16">
        <f t="shared" si="2"/>
        <v>5073</v>
      </c>
      <c r="K16" s="16"/>
      <c r="L16" s="15">
        <f t="shared" si="1"/>
        <v>0</v>
      </c>
    </row>
    <row r="17" spans="1:12" s="1" customFormat="1" ht="24.75" customHeight="1">
      <c r="A17" s="19" t="s">
        <v>5</v>
      </c>
      <c r="B17" s="20" t="s">
        <v>37</v>
      </c>
      <c r="C17" s="16">
        <v>2668</v>
      </c>
      <c r="D17" s="16">
        <v>11300</v>
      </c>
      <c r="E17" s="21" t="s">
        <v>30</v>
      </c>
      <c r="F17" s="42" t="s">
        <v>30</v>
      </c>
      <c r="G17" s="43" t="s">
        <v>30</v>
      </c>
      <c r="H17" s="16">
        <v>13968</v>
      </c>
      <c r="I17" s="43" t="s">
        <v>30</v>
      </c>
      <c r="J17" s="16">
        <f t="shared" si="2"/>
        <v>0</v>
      </c>
      <c r="K17" s="16"/>
      <c r="L17" s="15">
        <f t="shared" si="1"/>
        <v>0</v>
      </c>
    </row>
    <row r="18" spans="1:13" s="1" customFormat="1" ht="30" customHeight="1">
      <c r="A18" s="19" t="s">
        <v>6</v>
      </c>
      <c r="B18" s="23" t="s">
        <v>38</v>
      </c>
      <c r="C18" s="16">
        <v>4879</v>
      </c>
      <c r="D18" s="16">
        <v>147115</v>
      </c>
      <c r="E18" s="21" t="s">
        <v>30</v>
      </c>
      <c r="F18" s="42" t="s">
        <v>30</v>
      </c>
      <c r="G18" s="43" t="s">
        <v>30</v>
      </c>
      <c r="H18" s="16">
        <v>147494</v>
      </c>
      <c r="I18" s="43" t="s">
        <v>30</v>
      </c>
      <c r="J18" s="16">
        <f t="shared" si="2"/>
        <v>4500</v>
      </c>
      <c r="K18" s="38"/>
      <c r="L18" s="15">
        <f t="shared" si="1"/>
        <v>0</v>
      </c>
      <c r="M18" s="15" t="e">
        <f>#REF!+#REF!-#REF!-#REF!</f>
        <v>#REF!</v>
      </c>
    </row>
    <row r="19" spans="1:12" s="1" customFormat="1" ht="24.75" customHeight="1">
      <c r="A19" s="19" t="s">
        <v>7</v>
      </c>
      <c r="B19" s="13" t="s">
        <v>39</v>
      </c>
      <c r="C19" s="41">
        <v>5192</v>
      </c>
      <c r="D19" s="41">
        <v>210808</v>
      </c>
      <c r="E19" s="14" t="s">
        <v>30</v>
      </c>
      <c r="F19" s="42" t="s">
        <v>30</v>
      </c>
      <c r="G19" s="43" t="s">
        <v>30</v>
      </c>
      <c r="H19" s="44">
        <v>216000</v>
      </c>
      <c r="I19" s="43" t="s">
        <v>30</v>
      </c>
      <c r="J19" s="16">
        <f t="shared" si="2"/>
        <v>0</v>
      </c>
      <c r="K19" s="41"/>
      <c r="L19" s="15">
        <f t="shared" si="1"/>
        <v>0</v>
      </c>
    </row>
    <row r="20" spans="1:12" s="1" customFormat="1" ht="24.75" customHeight="1">
      <c r="A20" s="19" t="s">
        <v>8</v>
      </c>
      <c r="B20" s="13" t="s">
        <v>58</v>
      </c>
      <c r="C20" s="41">
        <v>82</v>
      </c>
      <c r="D20" s="41">
        <v>143000</v>
      </c>
      <c r="E20" s="14" t="s">
        <v>30</v>
      </c>
      <c r="F20" s="22" t="s">
        <v>30</v>
      </c>
      <c r="G20" s="22" t="s">
        <v>30</v>
      </c>
      <c r="H20" s="41">
        <v>143082</v>
      </c>
      <c r="I20" s="22" t="s">
        <v>30</v>
      </c>
      <c r="J20" s="16">
        <f t="shared" si="2"/>
        <v>0</v>
      </c>
      <c r="K20" s="41"/>
      <c r="L20" s="15">
        <f t="shared" si="1"/>
        <v>0</v>
      </c>
    </row>
    <row r="21" spans="1:12" s="1" customFormat="1" ht="24.75" customHeight="1">
      <c r="A21" s="19" t="s">
        <v>9</v>
      </c>
      <c r="B21" s="20" t="s">
        <v>40</v>
      </c>
      <c r="C21" s="16">
        <v>28703</v>
      </c>
      <c r="D21" s="16">
        <v>282000</v>
      </c>
      <c r="E21" s="21" t="s">
        <v>30</v>
      </c>
      <c r="F21" s="22" t="s">
        <v>30</v>
      </c>
      <c r="G21" s="22" t="s">
        <v>30</v>
      </c>
      <c r="H21" s="16">
        <v>280703</v>
      </c>
      <c r="I21" s="22" t="s">
        <v>30</v>
      </c>
      <c r="J21" s="16">
        <f t="shared" si="2"/>
        <v>30000</v>
      </c>
      <c r="K21" s="16"/>
      <c r="L21" s="15">
        <f t="shared" si="1"/>
        <v>0</v>
      </c>
    </row>
    <row r="22" spans="1:12" s="1" customFormat="1" ht="24.75" customHeight="1">
      <c r="A22" s="19" t="s">
        <v>10</v>
      </c>
      <c r="B22" s="20" t="s">
        <v>41</v>
      </c>
      <c r="C22" s="16">
        <v>2579</v>
      </c>
      <c r="D22" s="16">
        <v>128002</v>
      </c>
      <c r="E22" s="21" t="s">
        <v>30</v>
      </c>
      <c r="F22" s="22" t="s">
        <v>30</v>
      </c>
      <c r="G22" s="22" t="s">
        <v>30</v>
      </c>
      <c r="H22" s="16">
        <v>129081</v>
      </c>
      <c r="I22" s="22" t="s">
        <v>30</v>
      </c>
      <c r="J22" s="16">
        <f t="shared" si="2"/>
        <v>1500</v>
      </c>
      <c r="K22" s="38"/>
      <c r="L22" s="15">
        <f t="shared" si="1"/>
        <v>0</v>
      </c>
    </row>
    <row r="23" spans="1:12" s="1" customFormat="1" ht="24.75" customHeight="1">
      <c r="A23" s="19" t="s">
        <v>11</v>
      </c>
      <c r="B23" s="20" t="s">
        <v>42</v>
      </c>
      <c r="C23" s="16">
        <v>10822</v>
      </c>
      <c r="D23" s="16">
        <v>15000</v>
      </c>
      <c r="E23" s="21" t="s">
        <v>30</v>
      </c>
      <c r="F23" s="22" t="s">
        <v>30</v>
      </c>
      <c r="G23" s="22" t="s">
        <v>30</v>
      </c>
      <c r="H23" s="16">
        <v>5000</v>
      </c>
      <c r="I23" s="22" t="s">
        <v>30</v>
      </c>
      <c r="J23" s="16">
        <f t="shared" si="2"/>
        <v>20822</v>
      </c>
      <c r="K23" s="38"/>
      <c r="L23" s="15">
        <f t="shared" si="1"/>
        <v>0</v>
      </c>
    </row>
    <row r="24" spans="1:12" s="1" customFormat="1" ht="24.75" customHeight="1">
      <c r="A24" s="19" t="s">
        <v>12</v>
      </c>
      <c r="B24" s="20" t="s">
        <v>43</v>
      </c>
      <c r="C24" s="16">
        <v>8332</v>
      </c>
      <c r="D24" s="16">
        <v>185618</v>
      </c>
      <c r="E24" s="21" t="s">
        <v>30</v>
      </c>
      <c r="F24" s="22" t="s">
        <v>30</v>
      </c>
      <c r="G24" s="22" t="s">
        <v>30</v>
      </c>
      <c r="H24" s="16">
        <v>189164</v>
      </c>
      <c r="I24" s="22" t="s">
        <v>30</v>
      </c>
      <c r="J24" s="16">
        <f t="shared" si="2"/>
        <v>4786</v>
      </c>
      <c r="K24" s="38"/>
      <c r="L24" s="15">
        <f t="shared" si="1"/>
        <v>0</v>
      </c>
    </row>
    <row r="25" spans="1:12" s="1" customFormat="1" ht="24.75" customHeight="1">
      <c r="A25" s="24" t="s">
        <v>13</v>
      </c>
      <c r="B25" s="25" t="s">
        <v>44</v>
      </c>
      <c r="C25" s="45">
        <v>42024</v>
      </c>
      <c r="D25" s="45">
        <v>212887</v>
      </c>
      <c r="E25" s="46" t="s">
        <v>30</v>
      </c>
      <c r="F25" s="46" t="s">
        <v>30</v>
      </c>
      <c r="G25" s="46" t="s">
        <v>30</v>
      </c>
      <c r="H25" s="45">
        <v>254911</v>
      </c>
      <c r="I25" s="46" t="s">
        <v>30</v>
      </c>
      <c r="J25" s="45">
        <f t="shared" si="2"/>
        <v>0</v>
      </c>
      <c r="K25" s="39"/>
      <c r="L25" s="15">
        <f t="shared" si="1"/>
        <v>0</v>
      </c>
    </row>
    <row r="26" spans="1:12" s="11" customFormat="1" ht="42" customHeight="1">
      <c r="A26" s="26" t="s">
        <v>45</v>
      </c>
      <c r="B26" s="27" t="s">
        <v>46</v>
      </c>
      <c r="C26" s="47">
        <f>SUM(C27,C28,C29,C30,C31,C32,C33,C34,C35)</f>
        <v>501911</v>
      </c>
      <c r="D26" s="47">
        <f>SUM(D27,D28,D29,D30,D31,D32,D33,D34,D35)</f>
        <v>2230578</v>
      </c>
      <c r="E26" s="48" t="s">
        <v>30</v>
      </c>
      <c r="F26" s="48" t="s">
        <v>30</v>
      </c>
      <c r="G26" s="48" t="s">
        <v>30</v>
      </c>
      <c r="H26" s="47">
        <f>SUM(H27,H28,H29,H30,H31,H32,H33,H34,H35)</f>
        <v>2609219</v>
      </c>
      <c r="I26" s="48" t="s">
        <v>30</v>
      </c>
      <c r="J26" s="47">
        <f>SUM(J27,J28,J29,J30,J31,J32,J33,J34,J35)</f>
        <v>123270</v>
      </c>
      <c r="K26" s="48"/>
      <c r="L26" s="58">
        <f t="shared" si="1"/>
        <v>0</v>
      </c>
    </row>
    <row r="27" spans="1:12" s="1" customFormat="1" ht="24.75" customHeight="1">
      <c r="A27" s="19" t="s">
        <v>1</v>
      </c>
      <c r="B27" s="28" t="s">
        <v>47</v>
      </c>
      <c r="C27" s="16">
        <v>280133</v>
      </c>
      <c r="D27" s="16">
        <v>510200</v>
      </c>
      <c r="E27" s="21" t="s">
        <v>30</v>
      </c>
      <c r="F27" s="14" t="s">
        <v>30</v>
      </c>
      <c r="G27" s="14" t="s">
        <v>30</v>
      </c>
      <c r="H27" s="16">
        <v>790333</v>
      </c>
      <c r="I27" s="14" t="s">
        <v>30</v>
      </c>
      <c r="J27" s="16">
        <f aca="true" t="shared" si="3" ref="J27:J35">C27+D27-H27</f>
        <v>0</v>
      </c>
      <c r="K27" s="40"/>
      <c r="L27" s="15"/>
    </row>
    <row r="28" spans="1:12" s="1" customFormat="1" ht="24.75" customHeight="1">
      <c r="A28" s="19" t="s">
        <v>4</v>
      </c>
      <c r="B28" s="28" t="s">
        <v>48</v>
      </c>
      <c r="C28" s="16">
        <v>876</v>
      </c>
      <c r="D28" s="16">
        <v>300000</v>
      </c>
      <c r="E28" s="21" t="s">
        <v>30</v>
      </c>
      <c r="F28" s="14" t="s">
        <v>30</v>
      </c>
      <c r="G28" s="14" t="s">
        <v>30</v>
      </c>
      <c r="H28" s="16">
        <v>300876</v>
      </c>
      <c r="I28" s="14" t="s">
        <v>30</v>
      </c>
      <c r="J28" s="16">
        <f t="shared" si="3"/>
        <v>0</v>
      </c>
      <c r="K28" s="21"/>
      <c r="L28" s="15"/>
    </row>
    <row r="29" spans="1:12" s="1" customFormat="1" ht="24.75" customHeight="1">
      <c r="A29" s="19" t="s">
        <v>5</v>
      </c>
      <c r="B29" s="29" t="s">
        <v>49</v>
      </c>
      <c r="C29" s="16">
        <v>7426</v>
      </c>
      <c r="D29" s="16">
        <v>30477</v>
      </c>
      <c r="E29" s="21" t="s">
        <v>30</v>
      </c>
      <c r="F29" s="14" t="s">
        <v>30</v>
      </c>
      <c r="G29" s="14" t="s">
        <v>30</v>
      </c>
      <c r="H29" s="16">
        <v>37903</v>
      </c>
      <c r="I29" s="14" t="s">
        <v>30</v>
      </c>
      <c r="J29" s="16">
        <f t="shared" si="3"/>
        <v>0</v>
      </c>
      <c r="K29" s="40"/>
      <c r="L29" s="15"/>
    </row>
    <row r="30" spans="1:12" s="1" customFormat="1" ht="29.25" customHeight="1">
      <c r="A30" s="12" t="s">
        <v>6</v>
      </c>
      <c r="B30" s="17" t="s">
        <v>50</v>
      </c>
      <c r="C30" s="41">
        <v>1879</v>
      </c>
      <c r="D30" s="41">
        <v>44502</v>
      </c>
      <c r="E30" s="14" t="s">
        <v>30</v>
      </c>
      <c r="F30" s="14" t="s">
        <v>30</v>
      </c>
      <c r="G30" s="14" t="s">
        <v>30</v>
      </c>
      <c r="H30" s="41">
        <v>46381</v>
      </c>
      <c r="I30" s="14" t="s">
        <v>30</v>
      </c>
      <c r="J30" s="16">
        <f t="shared" si="3"/>
        <v>0</v>
      </c>
      <c r="K30" s="37"/>
      <c r="L30" s="15">
        <f>C30+D30-H30-J30</f>
        <v>0</v>
      </c>
    </row>
    <row r="31" spans="1:12" s="1" customFormat="1" ht="28.5" customHeight="1">
      <c r="A31" s="19" t="s">
        <v>7</v>
      </c>
      <c r="B31" s="30" t="s">
        <v>51</v>
      </c>
      <c r="C31" s="49">
        <v>4225</v>
      </c>
      <c r="D31" s="49">
        <v>34741</v>
      </c>
      <c r="E31" s="50" t="s">
        <v>30</v>
      </c>
      <c r="F31" s="21" t="s">
        <v>30</v>
      </c>
      <c r="G31" s="21" t="s">
        <v>30</v>
      </c>
      <c r="H31" s="49">
        <v>33766</v>
      </c>
      <c r="I31" s="21" t="s">
        <v>30</v>
      </c>
      <c r="J31" s="16">
        <f t="shared" si="3"/>
        <v>5200</v>
      </c>
      <c r="K31" s="49"/>
      <c r="L31" s="15">
        <f>C31+D31-H31-J31</f>
        <v>0</v>
      </c>
    </row>
    <row r="32" spans="1:12" s="1" customFormat="1" ht="24.75" customHeight="1">
      <c r="A32" s="19" t="s">
        <v>8</v>
      </c>
      <c r="B32" s="31" t="s">
        <v>52</v>
      </c>
      <c r="C32" s="51">
        <v>179986</v>
      </c>
      <c r="D32" s="51">
        <v>284770</v>
      </c>
      <c r="E32" s="22" t="s">
        <v>30</v>
      </c>
      <c r="F32" s="14" t="s">
        <v>30</v>
      </c>
      <c r="G32" s="14" t="s">
        <v>30</v>
      </c>
      <c r="H32" s="51">
        <v>350756</v>
      </c>
      <c r="I32" s="14" t="s">
        <v>30</v>
      </c>
      <c r="J32" s="16">
        <f t="shared" si="3"/>
        <v>114000</v>
      </c>
      <c r="K32" s="51"/>
      <c r="L32" s="15">
        <f>C32+D32-H32-J32</f>
        <v>0</v>
      </c>
    </row>
    <row r="33" spans="1:12" s="1" customFormat="1" ht="29.25" customHeight="1">
      <c r="A33" s="19" t="s">
        <v>9</v>
      </c>
      <c r="B33" s="32" t="s">
        <v>53</v>
      </c>
      <c r="C33" s="51">
        <v>19943</v>
      </c>
      <c r="D33" s="51">
        <v>375057</v>
      </c>
      <c r="E33" s="22" t="s">
        <v>30</v>
      </c>
      <c r="F33" s="14" t="s">
        <v>30</v>
      </c>
      <c r="G33" s="14" t="s">
        <v>30</v>
      </c>
      <c r="H33" s="51">
        <v>395000</v>
      </c>
      <c r="I33" s="14" t="s">
        <v>30</v>
      </c>
      <c r="J33" s="16">
        <f t="shared" si="3"/>
        <v>0</v>
      </c>
      <c r="K33" s="51"/>
      <c r="L33" s="15"/>
    </row>
    <row r="34" spans="1:12" s="1" customFormat="1" ht="29.25" customHeight="1">
      <c r="A34" s="19" t="s">
        <v>10</v>
      </c>
      <c r="B34" s="32" t="s">
        <v>54</v>
      </c>
      <c r="C34" s="51">
        <v>7294</v>
      </c>
      <c r="D34" s="51">
        <v>6462</v>
      </c>
      <c r="E34" s="22" t="s">
        <v>30</v>
      </c>
      <c r="F34" s="14" t="s">
        <v>30</v>
      </c>
      <c r="G34" s="14" t="s">
        <v>30</v>
      </c>
      <c r="H34" s="51">
        <v>11186</v>
      </c>
      <c r="I34" s="14" t="s">
        <v>30</v>
      </c>
      <c r="J34" s="16">
        <f t="shared" si="3"/>
        <v>2570</v>
      </c>
      <c r="K34" s="51"/>
      <c r="L34" s="15"/>
    </row>
    <row r="35" spans="1:12" s="1" customFormat="1" ht="24.75" customHeight="1">
      <c r="A35" s="24" t="s">
        <v>11</v>
      </c>
      <c r="B35" s="25" t="s">
        <v>55</v>
      </c>
      <c r="C35" s="45">
        <v>149</v>
      </c>
      <c r="D35" s="45">
        <v>644369</v>
      </c>
      <c r="E35" s="46" t="s">
        <v>30</v>
      </c>
      <c r="F35" s="46" t="s">
        <v>30</v>
      </c>
      <c r="G35" s="46" t="s">
        <v>30</v>
      </c>
      <c r="H35" s="45">
        <v>643018</v>
      </c>
      <c r="I35" s="46" t="s">
        <v>30</v>
      </c>
      <c r="J35" s="45">
        <f t="shared" si="3"/>
        <v>1500</v>
      </c>
      <c r="K35" s="45"/>
      <c r="L35" s="15"/>
    </row>
    <row r="36" spans="1:12" s="1" customFormat="1" ht="31.5" customHeight="1">
      <c r="A36" s="68" t="s">
        <v>56</v>
      </c>
      <c r="B36" s="69"/>
      <c r="C36" s="52">
        <f>C26+C14</f>
        <v>775023</v>
      </c>
      <c r="D36" s="52">
        <f>D26+D14</f>
        <v>4338475</v>
      </c>
      <c r="E36" s="53" t="s">
        <v>30</v>
      </c>
      <c r="F36" s="53" t="s">
        <v>30</v>
      </c>
      <c r="G36" s="53" t="s">
        <v>30</v>
      </c>
      <c r="H36" s="52">
        <f>H26+H14</f>
        <v>4923547</v>
      </c>
      <c r="I36" s="53" t="s">
        <v>30</v>
      </c>
      <c r="J36" s="52">
        <f>J26+J14</f>
        <v>189951</v>
      </c>
      <c r="K36" s="52">
        <f>K26+K14</f>
        <v>0</v>
      </c>
      <c r="L36" s="15"/>
    </row>
    <row r="37" spans="1:12" s="11" customFormat="1" ht="24" customHeight="1">
      <c r="A37" s="59" t="s">
        <v>57</v>
      </c>
      <c r="B37" s="59"/>
      <c r="C37" s="54">
        <f>C26+C14+C10</f>
        <v>1121548</v>
      </c>
      <c r="D37" s="54">
        <f>D26+D14+D10</f>
        <v>31276887</v>
      </c>
      <c r="E37" s="54">
        <f>SUM(E10)</f>
        <v>8876086</v>
      </c>
      <c r="F37" s="54">
        <f>F10</f>
        <v>6714966</v>
      </c>
      <c r="G37" s="54">
        <f>G10</f>
        <v>2161120</v>
      </c>
      <c r="H37" s="54">
        <f>H26+H14+H10</f>
        <v>31739550</v>
      </c>
      <c r="I37" s="55" t="s">
        <v>30</v>
      </c>
      <c r="J37" s="54">
        <f>J26+J14+J10</f>
        <v>658885</v>
      </c>
      <c r="K37" s="54"/>
      <c r="L37" s="15">
        <f>C37+D37-H37-J37</f>
        <v>0</v>
      </c>
    </row>
    <row r="38" spans="3:12" ht="4.5" customHeight="1">
      <c r="C38" s="1"/>
      <c r="D38" s="1"/>
      <c r="E38" s="1"/>
      <c r="F38" s="1"/>
      <c r="G38" s="1"/>
      <c r="H38" s="1"/>
      <c r="I38" s="1"/>
      <c r="J38" s="1"/>
      <c r="K38" s="1"/>
      <c r="L38" s="15">
        <f>C38+D38-H38-J38</f>
        <v>0</v>
      </c>
    </row>
    <row r="39" spans="1:12" ht="12.75" customHeight="1">
      <c r="A39" s="35"/>
      <c r="B39" s="36"/>
      <c r="C39" s="1"/>
      <c r="D39" s="1"/>
      <c r="E39" s="1"/>
      <c r="F39" s="1"/>
      <c r="G39" s="1"/>
      <c r="H39" s="1"/>
      <c r="I39" s="1"/>
      <c r="J39" s="1"/>
      <c r="K39" s="1"/>
      <c r="L39" s="15">
        <f>C39+D39-H39-J39</f>
        <v>0</v>
      </c>
    </row>
    <row r="40" spans="1:12" ht="12.75">
      <c r="A40" s="35"/>
      <c r="B40" s="36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35"/>
      <c r="B41" s="36"/>
      <c r="L41" s="1"/>
    </row>
    <row r="42" spans="1:2" ht="12.75">
      <c r="A42" s="35"/>
      <c r="B42" s="36"/>
    </row>
  </sheetData>
  <sheetProtection formatCells="0" formatColumns="0" formatRows="0" insertColumns="0" insertRows="0" insertHyperlinks="0" deleteColumns="0" deleteRows="0" sort="0" autoFilter="0" pivotTables="0"/>
  <mergeCells count="17">
    <mergeCell ref="A36:B36"/>
    <mergeCell ref="E6:G6"/>
    <mergeCell ref="F7:G7"/>
    <mergeCell ref="K5:K8"/>
    <mergeCell ref="H6:H8"/>
    <mergeCell ref="I6:I8"/>
    <mergeCell ref="J5:J8"/>
    <mergeCell ref="A37:B37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 verticalCentered="1"/>
  <pageMargins left="0.7874015748031497" right="0.5118110236220472" top="0.9055118110236221" bottom="0.6299212598425197" header="0.5118110236220472" footer="0.5118110236220472"/>
  <pageSetup horizontalDpi="600" verticalDpi="600" orientation="landscape" paperSize="9" scale="85" r:id="rId1"/>
  <headerFooter alignWithMargins="0">
    <oddHeader>&amp;LZAŁĄCZNIK NR 2
DO UCHWAŁY NR LXII/507/2009
RADY MIASTA ŚWINOUJŚCIE
Z DNIA 30 GRUDNIA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user</cp:lastModifiedBy>
  <cp:lastPrinted>2009-12-30T09:48:27Z</cp:lastPrinted>
  <dcterms:created xsi:type="dcterms:W3CDTF">2007-12-06T10:18:23Z</dcterms:created>
  <dcterms:modified xsi:type="dcterms:W3CDTF">2009-12-30T13:52:31Z</dcterms:modified>
  <cp:category/>
  <cp:version/>
  <cp:contentType/>
  <cp:contentStatus/>
</cp:coreProperties>
</file>