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16" yWindow="1230" windowWidth="19320" windowHeight="12270" tabRatio="594" firstSheet="4" activeTab="5"/>
  </bookViews>
  <sheets>
    <sheet name="informacje ogólne" sheetId="1" r:id="rId1"/>
    <sheet name="budynki" sheetId="2" r:id="rId2"/>
    <sheet name="drogi" sheetId="3" r:id="rId3"/>
    <sheet name="elektronika " sheetId="4" r:id="rId4"/>
    <sheet name="środki trwałe" sheetId="5" r:id="rId5"/>
    <sheet name="szkody" sheetId="6" r:id="rId6"/>
    <sheet name="maszyny" sheetId="7" r:id="rId7"/>
    <sheet name="lokale gminne" sheetId="8" r:id="rId8"/>
    <sheet name="lokalizacje" sheetId="9" r:id="rId9"/>
  </sheets>
  <definedNames>
    <definedName name="_xlnm.Print_Area" localSheetId="1">'budynki'!$A$1:$K$413</definedName>
    <definedName name="_xlnm.Print_Area" localSheetId="2">'drogi'!$A$1:$D$215</definedName>
    <definedName name="_xlnm.Print_Area" localSheetId="3">'elektronika '!$A$1:$D$1218</definedName>
    <definedName name="_xlnm.Print_Area" localSheetId="0">'informacje ogólne'!$A$1:$J$45</definedName>
    <definedName name="_xlnm.Print_Area" localSheetId="8">'lokalizacje'!$A$1:$C$124</definedName>
    <definedName name="_xlnm.Print_Area" localSheetId="6">'maszyny'!$A$1:$J$21</definedName>
    <definedName name="_xlnm.Print_Area" localSheetId="5">'szkody'!$A$1:$F$113</definedName>
    <definedName name="_xlnm.Print_Area" localSheetId="4">'środki trwałe'!$A$1:$D$40</definedName>
  </definedNames>
  <calcPr fullCalcOnLoad="1"/>
</workbook>
</file>

<file path=xl/comments2.xml><?xml version="1.0" encoding="utf-8"?>
<comments xmlns="http://schemas.openxmlformats.org/spreadsheetml/2006/main">
  <authors>
    <author>Maximus Broker</author>
  </authors>
  <commentList>
    <comment ref="K16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wpisali 10go Maja 56, ale to chyba literówka</t>
        </r>
      </text>
    </comment>
    <comment ref="X55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chyba przekopiowali przypadkowo z placów zabaw, bo było 6 pozycji w tym miejscu, a są 4 budynki</t>
        </r>
      </text>
    </comment>
  </commentList>
</comments>
</file>

<file path=xl/sharedStrings.xml><?xml version="1.0" encoding="utf-8"?>
<sst xmlns="http://schemas.openxmlformats.org/spreadsheetml/2006/main" count="11021" uniqueCount="4104">
  <si>
    <t>ul. Sąsiedzka 13A, 72-605 Świnoujście</t>
  </si>
  <si>
    <t>Zespół Szkolno-Przedszkolny w Świnoujściu</t>
  </si>
  <si>
    <t>nauczanie</t>
  </si>
  <si>
    <t>2000/2001</t>
  </si>
  <si>
    <t>gaśnice proszkowe, hydranty, alarm, dozór, czujniki alarmowe z sygnałem do całodobowej agencji ochrony "Sekret" w Świnoujściu, monitoring</t>
  </si>
  <si>
    <t>porotherm</t>
  </si>
  <si>
    <t>płyty stropowe</t>
  </si>
  <si>
    <t>Przepompownia ścieków PS 4</t>
  </si>
  <si>
    <t xml:space="preserve">tak </t>
  </si>
  <si>
    <t>Przepompownia ścieków PS 5</t>
  </si>
  <si>
    <t>Przepompownia ścieków PS 5a</t>
  </si>
  <si>
    <t>EKD/PKD</t>
  </si>
  <si>
    <t>676.</t>
  </si>
  <si>
    <t>PIŁSUDSKIEGO 27-29-31</t>
  </si>
  <si>
    <t>29/1</t>
  </si>
  <si>
    <t>677.</t>
  </si>
  <si>
    <t>29/2</t>
  </si>
  <si>
    <t>678.</t>
  </si>
  <si>
    <t>PIŁSUDSKIEGO 33-33A</t>
  </si>
  <si>
    <t>33/1</t>
  </si>
  <si>
    <t>679.</t>
  </si>
  <si>
    <t>33/10</t>
  </si>
  <si>
    <t>680.</t>
  </si>
  <si>
    <t>33/11</t>
  </si>
  <si>
    <t>681.</t>
  </si>
  <si>
    <t>33/2A</t>
  </si>
  <si>
    <t>682.</t>
  </si>
  <si>
    <t>33/2B</t>
  </si>
  <si>
    <t>683.</t>
  </si>
  <si>
    <t>33/2C</t>
  </si>
  <si>
    <t>684.</t>
  </si>
  <si>
    <t>Procesor głośnikowy -Drive Rack PX (Kąpielisko)</t>
  </si>
  <si>
    <t>Głośnika tubowe (Kąpielisko)</t>
  </si>
  <si>
    <t>2 + piwnice (parter własność Poczta Polska)</t>
  </si>
  <si>
    <t>1. Urząd Miasta Świnoujście, Wydział Organizacyjny</t>
  </si>
  <si>
    <t>klimatyzator Airwell</t>
  </si>
  <si>
    <t>drukarka laser XEROX Phaser 5550N</t>
  </si>
  <si>
    <t>PGP-6 - 8 sztuk, krata, system alarmowy i telewizji przemysłowej, 1 - wejście, 1 zamek</t>
  </si>
  <si>
    <t>monitoring, 4 wejścia, 4 zamki</t>
  </si>
  <si>
    <t>PG-6 - 1 sztuka, krata, monitoring, 2 wejścia, 4 zamki, sztaba</t>
  </si>
  <si>
    <t>GS-5x - 3 sztuki, hudrant, monitoring,  wejść, 1 zamek, 1 wejście, 3 zamki</t>
  </si>
  <si>
    <t>GP-6 - 1 sztuka, monitoring, 1 wejście, 2 zamki</t>
  </si>
  <si>
    <t>monitoring, 5 wejść, dwa zamki</t>
  </si>
  <si>
    <t>monitoring</t>
  </si>
  <si>
    <t>drewno</t>
  </si>
  <si>
    <t>dachówki ceramiczne</t>
  </si>
  <si>
    <t>beton, papa</t>
  </si>
  <si>
    <t>suporeks</t>
  </si>
  <si>
    <t>sprawna</t>
  </si>
  <si>
    <t>nie wystepuje</t>
  </si>
  <si>
    <t>IV</t>
  </si>
  <si>
    <t>III</t>
  </si>
  <si>
    <t>parter</t>
  </si>
  <si>
    <t>21. Specjalny Ośrodek Szkolno-Wychowawczy</t>
  </si>
  <si>
    <t>WOJSKA POLSKIEGO 23-25-25A</t>
  </si>
  <si>
    <t>23/1</t>
  </si>
  <si>
    <t>794.</t>
  </si>
  <si>
    <t>25A/1</t>
  </si>
  <si>
    <t>795.</t>
  </si>
  <si>
    <t>W.POLSKIEGO 23-25-25A(8 lokali)</t>
  </si>
  <si>
    <t>796.</t>
  </si>
  <si>
    <t>WOJSKA POLSKIEGO 55</t>
  </si>
  <si>
    <t>797.</t>
  </si>
  <si>
    <t>WYSPIAŃSKIEGO 47</t>
  </si>
  <si>
    <t>798.</t>
  </si>
  <si>
    <t>799.</t>
  </si>
  <si>
    <t>800.</t>
  </si>
  <si>
    <t>801.</t>
  </si>
  <si>
    <t>WYSPIAŃSKIEGO 6-6A</t>
  </si>
  <si>
    <t>802.</t>
  </si>
  <si>
    <t>WYSPIAŃSKIEGO 51A</t>
  </si>
  <si>
    <t>803.</t>
  </si>
  <si>
    <t>WYSPOWA 2</t>
  </si>
  <si>
    <t>804.</t>
  </si>
  <si>
    <t>W.WŁADYSŁ.IV 28 (2 lokale)</t>
  </si>
  <si>
    <t>805.</t>
  </si>
  <si>
    <t>WYSZYŃSKIEGO 1</t>
  </si>
  <si>
    <t>806.</t>
  </si>
  <si>
    <t>807.</t>
  </si>
  <si>
    <t>WYSZYŃSKIEGO 11</t>
  </si>
  <si>
    <t>808.</t>
  </si>
  <si>
    <t>WYSZYŃSKIEGO 11A</t>
  </si>
  <si>
    <t>809.</t>
  </si>
  <si>
    <t>810.</t>
  </si>
  <si>
    <t>811.</t>
  </si>
  <si>
    <t>WYSZYŃSKIEGO 11A-B (2 lokale)</t>
  </si>
  <si>
    <t>812.</t>
  </si>
  <si>
    <t>WYSZYŃSKIEGO 5</t>
  </si>
  <si>
    <t>813.</t>
  </si>
  <si>
    <t>814.</t>
  </si>
  <si>
    <t>815.</t>
  </si>
  <si>
    <t>WYSZYŃSKIEGO 6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</si>
  <si>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</si>
  <si>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</si>
  <si>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</si>
  <si>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</si>
  <si>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</si>
  <si>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</si>
  <si>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</si>
  <si>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</si>
  <si>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</si>
  <si>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</si>
  <si>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</si>
  <si>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</si>
  <si>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WYSZYŃSKIEGO 7</t>
  </si>
  <si>
    <t>828.</t>
  </si>
  <si>
    <t>WYSZYŃSKIEGO 8</t>
  </si>
  <si>
    <t>829.</t>
  </si>
  <si>
    <t>ŻEROMSKIEGO</t>
  </si>
  <si>
    <t>830.</t>
  </si>
  <si>
    <t>A.KRAJOWEJ/B.WRZESNIA (29 lokali)</t>
  </si>
  <si>
    <t>razem</t>
  </si>
  <si>
    <t>Wykaz lokali mieszkalnych i użytkowych gminy w budynkach wspólnot mieszkaniowych</t>
  </si>
  <si>
    <t>ZAKŁAD GOSPODARKI MIESZKANIOWEJ</t>
  </si>
  <si>
    <t>Skandynawska (bn) - przepompownia</t>
  </si>
  <si>
    <t>Ludzi Morza 13A -baza techniczna+podczyszczalnia+pom socjalne</t>
  </si>
  <si>
    <t>Norweska (bn) - przepompownia</t>
  </si>
  <si>
    <t xml:space="preserve"> gaśnica/GS5 /hydrant.Nadzór elektroniczny,agencja ochrony, kraty.</t>
  </si>
  <si>
    <t>Wojska Polskiego (bn) - przepompownia</t>
  </si>
  <si>
    <t>Sołtana-  - przepompownia</t>
  </si>
  <si>
    <t>standartowe zabezpieczenia przed dostepem osób postronnych</t>
  </si>
  <si>
    <t xml:space="preserve"> gaśnica/GP6*ABC/hydrant.Nadzór elektroniczny,agencja ochrony, kraty.</t>
  </si>
  <si>
    <t>Miasto Świnoujście - teren Miasta/ infrastruktura techniczna/</t>
  </si>
  <si>
    <t>Poletko osadów posciekowych ul. Pomorska 10</t>
  </si>
  <si>
    <t>Samodzielny Publiczny Zakład Opieki Zdrowotnej, Zakład Pielęgnacyjno – Opiekuńczy w Świnoujsciu</t>
  </si>
  <si>
    <t>72-600 Świnoujście, ul. Żeromskiego 21</t>
  </si>
  <si>
    <t>ul. Żeromskiego 21, 72-600 Świnoujście</t>
  </si>
  <si>
    <t>8610Z</t>
  </si>
  <si>
    <t>Budynek "FREGATA"</t>
  </si>
  <si>
    <t>stacjonarne i całodobowe świadczenia zdrowotne-świadczenia pielegnacyjno- opiekuńcze</t>
  </si>
  <si>
    <t>LATA 60- TE PRZEBUDOWA</t>
  </si>
  <si>
    <t xml:space="preserve">1. Ściany nośne zewnętrzne z cegły pełnej gr. 51,38,25 cm.        2. Ściany nośne wewnętrzne z cegły pełnej gr. 25 cm i 38 cm. 3. Ściany piwnic z cegły ceramicznej pełnej gr. 25, 38 i 51 cm. </t>
  </si>
  <si>
    <t>1. Stropy nad piwnicą, parterem i I piętrem Kleina na belkach stalowych, grubości 12 cm. 2. Strop nad II piętrem drewniany bezklasowy, SRO.</t>
  </si>
  <si>
    <t>Konstrukcja nośna dachu drewniana, pokrycie dachowe - dachówka ceramiczna.</t>
  </si>
  <si>
    <t xml:space="preserve">100 m od morza </t>
  </si>
  <si>
    <t>okna i drzwi w 95% wymienione na nowe</t>
  </si>
  <si>
    <t>MACERATOR</t>
  </si>
  <si>
    <t>Ssak elektryczny NEW HOSPIVAC 350</t>
  </si>
  <si>
    <t>Elektrokardiograf AsCARD</t>
  </si>
  <si>
    <t>SONICATOR 740 z 2 głowicami/aparat do terap. Ultradź</t>
  </si>
  <si>
    <t>pozostała pomoc społeczna z zakwaterowaniem</t>
  </si>
  <si>
    <t>Liczba uczniów/ wychowanków w placówkach oświatowo-wychowawczych / Liczba pensjonariuszy w DPS-ach</t>
  </si>
  <si>
    <t>KOMPUTER HP Z OPROGRAMOWANIEM</t>
  </si>
  <si>
    <t>KOMPUTER HP PRO 3500 MT Z OPROGRAMOW.</t>
  </si>
  <si>
    <t>KOMPUTER HP PRO 3500 MT 4GB Z OPROGRAMOW.</t>
  </si>
  <si>
    <t>MONITOR 21,5" LCD</t>
  </si>
  <si>
    <t xml:space="preserve">DRUKARKA LASEROWA BROTHER </t>
  </si>
  <si>
    <t>MACIERZ IBM Z DYSKAMI IBM</t>
  </si>
  <si>
    <t>DYSKI IBM</t>
  </si>
  <si>
    <t>TELEWIZOR SAMSUNG</t>
  </si>
  <si>
    <t>DRUKARKA CANON</t>
  </si>
  <si>
    <t>przeciwpożarowe: urządzenie alarmowe, hydranty, gaśnice szt.11</t>
  </si>
  <si>
    <t>hydranty, gaśnice, przez część doby i w dni wolne od pracy dozór monitorowany przez agencję ochrony; zamek gerda oraz dodatkowy zamek w drzwiach główych wejściowych, w innych drzwiach po dwa zamki</t>
  </si>
  <si>
    <t>Warszawska13; 72-600 Świnoujście</t>
  </si>
  <si>
    <t>2; 800 osób jednorazowo; jesienny piknik rodzinny, piknik rodzinny z okazji Dnia Matki i Dnia Dziecka</t>
  </si>
  <si>
    <t>papa termozgrzewalna</t>
  </si>
  <si>
    <t>Witosa 7, Świnoujście</t>
  </si>
  <si>
    <t>2; 250 uczestników; impreza przedszkolna - piknik, bal karnawałowy</t>
  </si>
  <si>
    <t>tak - towarowa</t>
  </si>
  <si>
    <t>23. Zespół Szkół Publicznych nr 4 z Oddziałami Integracyjnymi</t>
  </si>
  <si>
    <t>24. Liceum Ogólnokształcące z Oddziałami Integracyjnymi im. Mieszka I</t>
  </si>
  <si>
    <t>25. Zespół Szkół Morskich</t>
  </si>
  <si>
    <t>26. Specjalny Ośrodek Szkolno-Wychowawczy</t>
  </si>
  <si>
    <t>27. Wielofunkcyjna Placówka Oświatowo-Wychowawcza</t>
  </si>
  <si>
    <t>14. Zespół Szkolno-Przedszkolny w Świnoujściu</t>
  </si>
  <si>
    <t xml:space="preserve">15. Zespół Szkół Ogólnokształcących w Świnoujściu </t>
  </si>
  <si>
    <t>16. Gimnazjum Publiczne nr 2 im. Henryka Sienkiewicza</t>
  </si>
  <si>
    <t>17. Gimnazjum Publiczne nr 3 w Świnoujściu</t>
  </si>
  <si>
    <t>18. Zespół Szkół Publicznych nr 4 z Oddziałami Integracyjnymi</t>
  </si>
  <si>
    <t>19. Liceum Ogólnokształcące z Oddziałami Integracyjnymi im. Mieszka I</t>
  </si>
  <si>
    <t>20. Zespół Szkół Morskich</t>
  </si>
  <si>
    <t>22. Wielofunkcyjna Placówka Oświatowo-Wychowawcza</t>
  </si>
  <si>
    <t>nie</t>
  </si>
  <si>
    <t>Łączna długość dróg, za które Ubezpieczający ponosi odpowiedzialność /dotyczy tylko zarządcy dróg/</t>
  </si>
  <si>
    <t>drukarka laser XEROX Phaser 3100 MFPV/X</t>
  </si>
  <si>
    <t>komputer DELL GX620d z XP i kartą graficzną RADEON X300</t>
  </si>
  <si>
    <t>drukarka HP LaserJet P1005</t>
  </si>
  <si>
    <t>drukarka HP LaserJet P1505</t>
  </si>
  <si>
    <t>komputer DELL GX280sf z WIN XP Prof..</t>
  </si>
  <si>
    <t>komputer DELL GX620d z WIN XP Prof..</t>
  </si>
  <si>
    <t>komputer COMPAQ sr 5013 z WIN XP Prof.</t>
  </si>
  <si>
    <t>komputer DELL GX520d z WIN XP Prof..</t>
  </si>
  <si>
    <t>drukarka Brother HL-53400D</t>
  </si>
  <si>
    <t>drukarka Canon Pixma iX 5000 A3+</t>
  </si>
  <si>
    <t>drukarka laser XEROX Phaser 3435DN</t>
  </si>
  <si>
    <t>szafa serwerowa z UPS i przełącznikiem KVM</t>
  </si>
  <si>
    <t>serwer PE 2950 III Quad Core Xenon X5450 8GB (serwer dla netware NOWS)</t>
  </si>
  <si>
    <t xml:space="preserve">Drukarka laser Brother  mono HL-5340D  </t>
  </si>
  <si>
    <t>Urządzenie wielofunkcyjne Brother  DCP 8065DN</t>
  </si>
  <si>
    <t>Drukarka laser OKI  B430D</t>
  </si>
  <si>
    <t>Skaner</t>
  </si>
  <si>
    <t>Komputer FSC z oprogramowaniem</t>
  </si>
  <si>
    <t>Fax laserowy</t>
  </si>
  <si>
    <t>SERWER IBMX 3550</t>
  </si>
  <si>
    <t>DRUKARKA XEROX</t>
  </si>
  <si>
    <t>PRZEŁĄCZNIK SIECIOWY SWITCH</t>
  </si>
  <si>
    <t xml:space="preserve">KOMPUTER HP </t>
  </si>
  <si>
    <t>MONITOR PHILIPS 21,5"</t>
  </si>
  <si>
    <t>Projektor BENO</t>
  </si>
  <si>
    <t>Ekran elektryczny</t>
  </si>
  <si>
    <t>przeciwkradzieżowe: alarmy, całodobowy dozór agencji ochrony,</t>
  </si>
  <si>
    <t>przeciwkradzieżowe: całodobowy dozór agencji ochrony, monitoring</t>
  </si>
  <si>
    <t>przeciwpożarowe: gaśnice szt.2</t>
  </si>
  <si>
    <t>ul. Wojska Polskiego 1/2a</t>
  </si>
  <si>
    <t>8413Z</t>
  </si>
  <si>
    <t>kierowanie w zakresie efektywności gospodarowania</t>
  </si>
  <si>
    <t>Drukarka HP</t>
  </si>
  <si>
    <t>Monitor LCD - 2 szt.</t>
  </si>
  <si>
    <t>Komputer - 2 szt.</t>
  </si>
  <si>
    <t>Drukarka Epson</t>
  </si>
  <si>
    <t>Komputer HP - 2 szt.</t>
  </si>
  <si>
    <t>Komputer HP AIO</t>
  </si>
  <si>
    <t>Niszczarka Tarnator C9</t>
  </si>
  <si>
    <t>Komputer HP</t>
  </si>
  <si>
    <t>Centrala telefoniczna SIGMA</t>
  </si>
  <si>
    <t>Infobox</t>
  </si>
  <si>
    <t>Urządzenie wielofunkcyjne A3</t>
  </si>
  <si>
    <t>Monitor Samsung 46" z systemem informacji multimedialnej</t>
  </si>
  <si>
    <t>Serwer HP</t>
  </si>
  <si>
    <t>Urządzenie wielofunkcyjne Sharp</t>
  </si>
  <si>
    <t>Drukarka Kyocera</t>
  </si>
  <si>
    <t>Urządzenie systemu alarmowego</t>
  </si>
  <si>
    <t>Skaner Plustek</t>
  </si>
  <si>
    <t>Niszczarka Tarnator C9 - 2 szt.</t>
  </si>
  <si>
    <t>Niszczarka Tarnator C8 - 2 szt.</t>
  </si>
  <si>
    <t>Skaner Epson</t>
  </si>
  <si>
    <t>Urządzenie do ochrony i  monitorowania ruchu w sieci</t>
  </si>
  <si>
    <t>Projektor Casio</t>
  </si>
  <si>
    <t>Aparat cyfrowy Panasonic Lumix</t>
  </si>
  <si>
    <t>Urządzenia systemu monitoringu przemysłowego zainstalowane wewnatrz budynku siedziby PUP w swinoujściu przy ul. Wojska Polskiego 1/2a</t>
  </si>
  <si>
    <t>gaśnice proszkowe - 6 szt</t>
  </si>
  <si>
    <t>hydranty - 3 szt</t>
  </si>
  <si>
    <t>czujki alarmowe - 8 szt</t>
  </si>
  <si>
    <t>kraty w oknach - 18 szt</t>
  </si>
  <si>
    <t>kraty na drzwiach wewnętrznych - 1 szt</t>
  </si>
  <si>
    <t>kraty na drzwiach zewnętrznych - 2 szt</t>
  </si>
  <si>
    <t>system alarmowy</t>
  </si>
  <si>
    <t>administrator budynku -  Miejski Dom Kultury w Świnoujściu</t>
  </si>
  <si>
    <t>ul. Niedziałkowskiego 2, 72-600 Świnoujście</t>
  </si>
  <si>
    <t>gaśnice na korytarzach - 1 szt.</t>
  </si>
  <si>
    <t>gaśnice w Sali 420 - 1 szt.</t>
  </si>
  <si>
    <t>łańcuch przy drzwiach wewnętrznych</t>
  </si>
  <si>
    <t>zamki w dzwiach wewnętrznych - 2 szt.</t>
  </si>
  <si>
    <t>administrator budynku - Zakład Gospodarki Mieszkaniowej w Świnoujściu</t>
  </si>
  <si>
    <t>ul. Karsiborska 33a, 72-600 Świnoujście</t>
  </si>
  <si>
    <t>4931Z</t>
  </si>
  <si>
    <t>transport lądowy pasażerski, miejski i podmiejski</t>
  </si>
  <si>
    <t>Polska, Niemcy</t>
  </si>
  <si>
    <t>1; 300-400 uczestników; piknik dla dzieci i rodziców na boisku szkolnym</t>
  </si>
  <si>
    <t>budowla - rurociągi i przewody</t>
  </si>
  <si>
    <t>budowla - linia sieci energetycznej</t>
  </si>
  <si>
    <t>Hala główna SUW ,3356</t>
  </si>
  <si>
    <t>Dyspozytornia  SUW  3372</t>
  </si>
  <si>
    <t>Zbiornik wodoc.Granica 3176</t>
  </si>
  <si>
    <t>przedłużenie ul. Rycerskiej</t>
  </si>
  <si>
    <t>Zbiornik wodoc.Granica 3177</t>
  </si>
  <si>
    <t>ul. Matejki 22, 72-600 Świnoujście</t>
  </si>
  <si>
    <t>działalność obiektów sportowych</t>
  </si>
  <si>
    <t>ul. Monte Cassino 8, 72-600 Świnoujście</t>
  </si>
  <si>
    <t>6832Z</t>
  </si>
  <si>
    <t>zarządznie nieruchomościami wykonywane na zlecenie</t>
  </si>
  <si>
    <t>pozostała pomoc społeczna bez zakwaterowania, gdzie indziej niesklasyfikowana</t>
  </si>
  <si>
    <t>pobór,uzdatnianie i dostarczanie wody</t>
  </si>
  <si>
    <t>Komunikacja Autobusowa Sp. z o.o.</t>
  </si>
  <si>
    <t>działalność szpitali</t>
  </si>
  <si>
    <t>ul. Mieszka I 7, 72-600 Świnoujście</t>
  </si>
  <si>
    <t>ul. Wyb. Władysława IV 12, 72-600 Świnoujście</t>
  </si>
  <si>
    <t>5030Z</t>
  </si>
  <si>
    <t>transport wodny śródlądowy pasażerski</t>
  </si>
  <si>
    <t>22. Gimnazjum Publiczne nr 3 w Świnoujściu</t>
  </si>
  <si>
    <t>Bud Prod-magaz Lutycka 5 A</t>
  </si>
  <si>
    <t>całodobowy dozór agencji ochrony</t>
  </si>
  <si>
    <t>Garaz murowany, M.Cassino 8</t>
  </si>
  <si>
    <t>urządzenia alarmowe,gaśnice proszkowe,kraty w oknach,urządzenia alarmowe,całodobowy dozór ochrony</t>
  </si>
  <si>
    <t>Budynek biurowy M.Cassino 8</t>
  </si>
  <si>
    <t>Bud Dąbrowskiego 4-przychodnia</t>
  </si>
  <si>
    <t>Budynek Sosnowa 2-przychodnia</t>
  </si>
  <si>
    <t xml:space="preserve">całodobowy dozór ochrony,gaśnice </t>
  </si>
  <si>
    <t>Pawilon handlowy Grunwaldzka 1A</t>
  </si>
  <si>
    <t>Plac Słowiański 9-mieszk-użytkowy</t>
  </si>
  <si>
    <t>Wyszyńskiego 1</t>
  </si>
  <si>
    <t>Steyera</t>
  </si>
  <si>
    <t>Dąbrowskiego 4</t>
  </si>
  <si>
    <t>Norweska 8</t>
  </si>
  <si>
    <t>Rycerska 11</t>
  </si>
  <si>
    <t>Rycerska 13</t>
  </si>
  <si>
    <t>Rycerska 11-13</t>
  </si>
  <si>
    <t>Odrowców 7</t>
  </si>
  <si>
    <t>Odrowców 9</t>
  </si>
  <si>
    <t>0,5 km -kanał</t>
  </si>
  <si>
    <t>pustaki</t>
  </si>
  <si>
    <t>0,3 km -kanał</t>
  </si>
  <si>
    <t>drewniany/KLAINE</t>
  </si>
  <si>
    <t>1,0 km -kanał</t>
  </si>
  <si>
    <t>stalowa stalowa, pokrycie blacha</t>
  </si>
  <si>
    <t>2. Urząd Miasta Świnoujście, Wydział Ewidencji i Obrotu Nieruchomościami</t>
  </si>
  <si>
    <t>Lokal użytkowy nr 1</t>
  </si>
  <si>
    <t>Centrum Informacji Turystycznej</t>
  </si>
  <si>
    <t>tak</t>
  </si>
  <si>
    <t>Tak</t>
  </si>
  <si>
    <t>Nie</t>
  </si>
  <si>
    <t>Plac Słowiański 6</t>
  </si>
  <si>
    <t>użytkowy</t>
  </si>
  <si>
    <t>gaśnice 3 szt. Proszkowe</t>
  </si>
  <si>
    <t>żelbeton + bloczki wapienno-piaskowe</t>
  </si>
  <si>
    <t>żelbeton</t>
  </si>
  <si>
    <t>stalowo-drewniany</t>
  </si>
  <si>
    <t>gaśnic proszkowe 6 sztuk, hydranty 2 sztuki, monitoring całodobowy, czujki alarmu, 2 zamki KFV, 2 zamki FCV</t>
  </si>
  <si>
    <t>Radiomagnetofon Filips</t>
  </si>
  <si>
    <t>Dytafon Olimpus</t>
  </si>
  <si>
    <t>Zestaw nagłasniajacy</t>
  </si>
  <si>
    <t>Dzwig towarowy</t>
  </si>
  <si>
    <t>nr  75961</t>
  </si>
  <si>
    <t xml:space="preserve">2553 VA  </t>
  </si>
  <si>
    <t>2007rok</t>
  </si>
  <si>
    <t>Schmersal</t>
  </si>
  <si>
    <t>uraz ciała</t>
  </si>
  <si>
    <t>1. 30.12.2002r. -budowa kotłowni gazowej wraz z wewnętrzną instalacją gazową - koszt ? 2. w 2003 r remont balkonów i renowacja elewacji budynku w części balkonowej, remont dachu i malowanie - koszt 30 tys. 3. w 2008 r. remont instalacji elektrycznej - wymiana instalacji tablic bezpiecznikowych, remont pomieszczeń koszt  19 tys. 4. co 3 lata renowacja powierzchni malarskich i elementów wyposażenia (stolarka okienna i drzwiowa, grzejników w pomieszczeniach Zakładu 5. w 2007 r i 2010 r. częściowa naprawa pokrycia dachowego  - 26 tys. 6. w 2011r. I w 2012 r. wymiana okien i drzwi w 95% na nowe i drzwi wejściowych - koszt 78 tys. 7. remont dachu -16.600 zł 8. w 2011 r. wykonanie podestów schodowych w ciągach komunikacyjnych - 19 tys. 9.w 2011 impregnacja wieźby fachowej 14 tys.,remont pokrycia dachowego - koszt 8.100,zł, malowanie pomieszczeń  -koszt 27.300 zł</t>
  </si>
  <si>
    <t>konstukcja -stan techniczny dobry, pokrycie dachu - stan techniczny dostateczny</t>
  </si>
  <si>
    <t>istnieje, CO gazowe</t>
  </si>
  <si>
    <t>brak, CO elektryczne</t>
  </si>
  <si>
    <t>29</t>
  </si>
  <si>
    <t>biurowy</t>
  </si>
  <si>
    <t>2 połowa XX w</t>
  </si>
  <si>
    <t>Wyspiańskiego 35 C</t>
  </si>
  <si>
    <t>Schron</t>
  </si>
  <si>
    <t>schron</t>
  </si>
  <si>
    <t>Wyspiańskiego 51A</t>
  </si>
  <si>
    <t>Ciąg komunikacyjny</t>
  </si>
  <si>
    <t>Grunwaldzka/Konstytucji</t>
  </si>
  <si>
    <t>Wiata rowerowa</t>
  </si>
  <si>
    <t>wiata</t>
  </si>
  <si>
    <t>Odrowców 7,9</t>
  </si>
  <si>
    <t>ul. Monte Cassino 24-25, 72-600 Świnoujście</t>
  </si>
  <si>
    <t>Polska</t>
  </si>
  <si>
    <t>Adaptacja 1984</t>
  </si>
  <si>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</si>
  <si>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</si>
  <si>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</si>
  <si>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SUMA:</t>
  </si>
  <si>
    <t>NIP</t>
  </si>
  <si>
    <t>REGON</t>
  </si>
  <si>
    <t>Liczba pracowników</t>
  </si>
  <si>
    <t>lokalizacja (adres)</t>
  </si>
  <si>
    <t>Monitor 19"</t>
  </si>
  <si>
    <t>Zestaw nagłaśniający</t>
  </si>
  <si>
    <t>Drukarka wielofunkcyjna</t>
  </si>
  <si>
    <t>Jednostka centralna</t>
  </si>
  <si>
    <t>12. Szkoła Podstawowa Nr 2</t>
  </si>
  <si>
    <t>Słuchawki dynamiczne - kpl. 23 szt</t>
  </si>
  <si>
    <t>Laptop 17,3" + oprogramowanie</t>
  </si>
  <si>
    <t>8. Szkoła Podstawowa Nr 2</t>
  </si>
  <si>
    <t>System telewizji przemysłowej - 3 kamery zewn.</t>
  </si>
  <si>
    <t>ul. Białoruska 2, 72-602 Świnoujście</t>
  </si>
  <si>
    <t>ul. Staszica 17, 72-600 Świnoujście</t>
  </si>
  <si>
    <t>SZKOŁA</t>
  </si>
  <si>
    <t>ŚWINOUJŚCIE UL. STASZICA 17</t>
  </si>
  <si>
    <t>DOSTATECZNA</t>
  </si>
  <si>
    <t>13. Szkoła Podstawowa Nr 6 im. Mieszka I</t>
  </si>
  <si>
    <t>18. Szkoła Podstawowa Nr 6 im. Mieszka I</t>
  </si>
  <si>
    <t>drukarka</t>
  </si>
  <si>
    <t>DROGI KRAJOWE</t>
  </si>
  <si>
    <t>Lp</t>
  </si>
  <si>
    <t>Przebieg drogi</t>
  </si>
  <si>
    <t>Jachtowa</t>
  </si>
  <si>
    <t>930046Z</t>
  </si>
  <si>
    <t>Jana z Kolna</t>
  </si>
  <si>
    <t>930049Z</t>
  </si>
  <si>
    <t>Kapitańska</t>
  </si>
  <si>
    <t>930050Z</t>
  </si>
  <si>
    <t>Karsiborska (część- od Grunwaldzkiej do Nowokarsiborskiej)</t>
  </si>
  <si>
    <t>930051Z</t>
  </si>
  <si>
    <t>Kasprowicza Jana</t>
  </si>
  <si>
    <t>930053Z</t>
  </si>
  <si>
    <t>Kochanowskiego Jana</t>
  </si>
  <si>
    <t>930054Z</t>
  </si>
  <si>
    <t>Komandorska</t>
  </si>
  <si>
    <t>930055Z</t>
  </si>
  <si>
    <t>Konopnickiej Marii</t>
  </si>
  <si>
    <t>930065Z</t>
  </si>
  <si>
    <t>Leśmiana Bolesława</t>
  </si>
  <si>
    <t>930062Z</t>
  </si>
  <si>
    <t>Kujawska</t>
  </si>
  <si>
    <t>930059Z</t>
  </si>
  <si>
    <t>Kruczkowskiego Leona</t>
  </si>
  <si>
    <t>930064Z</t>
  </si>
  <si>
    <t>Lechicka</t>
  </si>
  <si>
    <t>930066Z</t>
  </si>
  <si>
    <t>Lutycka</t>
  </si>
  <si>
    <t>930071Z</t>
  </si>
  <si>
    <t>Małachowskiego Stanisława</t>
  </si>
  <si>
    <t>930072Z</t>
  </si>
  <si>
    <t>Małopolska</t>
  </si>
  <si>
    <t>930147Z</t>
  </si>
  <si>
    <t>Wyszyńskiego Stefana Kardynała</t>
  </si>
  <si>
    <t>Zaułek Kościelny</t>
  </si>
  <si>
    <t>930075Z</t>
  </si>
  <si>
    <t>Marynarzy</t>
  </si>
  <si>
    <t>930076Z</t>
  </si>
  <si>
    <t>Mazowiecka</t>
  </si>
  <si>
    <t>930078Z</t>
  </si>
  <si>
    <t>Miarki Karola</t>
  </si>
  <si>
    <t>930080Z</t>
  </si>
  <si>
    <t>Mieszka I</t>
  </si>
  <si>
    <t>930084Z</t>
  </si>
  <si>
    <t xml:space="preserve">Narutowicza Gabriela </t>
  </si>
  <si>
    <t>930086Z</t>
  </si>
  <si>
    <t>Niedziałkowskiego Mieczysława</t>
  </si>
  <si>
    <t>930088Z</t>
  </si>
  <si>
    <t>Norwida Cypriana Kamila</t>
  </si>
  <si>
    <t>930089Z</t>
  </si>
  <si>
    <t>Nowowiejskiego Feliksa</t>
  </si>
  <si>
    <t>930092Z</t>
  </si>
  <si>
    <t>Olsztyńska</t>
  </si>
  <si>
    <t>930093Z</t>
  </si>
  <si>
    <t>Orkana Władysława</t>
  </si>
  <si>
    <t>930097Z</t>
  </si>
  <si>
    <t>Paderewskiego Ignacego</t>
  </si>
  <si>
    <t>930098Z</t>
  </si>
  <si>
    <t>Piastowska</t>
  </si>
  <si>
    <t>930056Z</t>
  </si>
  <si>
    <t>Kossaków</t>
  </si>
  <si>
    <t>930105Z</t>
  </si>
  <si>
    <t>Powstańców Śląskich</t>
  </si>
  <si>
    <t>930108Z</t>
  </si>
  <si>
    <t>monitor Hundai X 93 WA   x  2 sztuki</t>
  </si>
  <si>
    <t>minitor LCD Asus</t>
  </si>
  <si>
    <t>monitor LCD Hunadai</t>
  </si>
  <si>
    <t>komputer ABC CE 4450E  x  2 sztuki</t>
  </si>
  <si>
    <t>komputer ABC CE  4450 B  x  1 sztuka</t>
  </si>
  <si>
    <t>monitor LCD  Hundai</t>
  </si>
  <si>
    <t>monitor Asus 19'</t>
  </si>
  <si>
    <t>komputer ABS  z głośnikami</t>
  </si>
  <si>
    <t xml:space="preserve">monitor Samsung </t>
  </si>
  <si>
    <t>komputer ABC CEZ</t>
  </si>
  <si>
    <t>audiometr Oscilla, sprzęt medyczny</t>
  </si>
  <si>
    <t>drukarka hp Lj P 1102</t>
  </si>
  <si>
    <t>komputer AdaxaAlfa</t>
  </si>
  <si>
    <t>monitor LCD 20' Benq</t>
  </si>
  <si>
    <t>komputer ABC CE 15-3350p</t>
  </si>
  <si>
    <t>aparat cyfrowy Samsung S 1060</t>
  </si>
  <si>
    <t>notebook  Pavillion</t>
  </si>
  <si>
    <t>Wiaty usytuowane są w pasach drogowych ulic na terenie miasta Świnoujścia i podlegają kontroli Policji i Straży Miejskiej. Warszów, Karsibór, Przytór i Ognica są dzielnicami Miasta Świnoujście usytuowanymi w jego prawobrzeżnej części.</t>
  </si>
  <si>
    <t>ul. Kołłątaja 4, 72- 600 Świnoujscie</t>
  </si>
  <si>
    <t>3600 Z</t>
  </si>
  <si>
    <t>siedziba spółki  przy ul. Kołłataja</t>
  </si>
  <si>
    <t>budynek biurowy i garażowo-magazynowy</t>
  </si>
  <si>
    <t>przed 1939</t>
  </si>
  <si>
    <t>Budynek pomocniczy P1-Chrobrego</t>
  </si>
  <si>
    <t>techniczny</t>
  </si>
  <si>
    <t>Budynek przpomp.ścieków- Grunwaldzka</t>
  </si>
  <si>
    <t>Kompletnie wyposażony węzeł monitorujący nr 2, przy ciągu pieszym na wydmie ul. Nadmorska (ul. Żeromskiego - E.Gierczak) wraz z przyłączem telekomunikacyjnym (światłowód i studnia przyobiektowa) oraz elektromagnetycznym</t>
  </si>
  <si>
    <t>3. Urząd Miasta, Wydział Eksploatacji i Zarządzania Nieruchomościami - Schronisko dla Bezdomnych Zwierząt</t>
  </si>
  <si>
    <t>13. Centrum Edukacji Zawodowej i Turystyki</t>
  </si>
  <si>
    <t>Kompletnie wyposażony węzeł monitorujący nr 8, przy ul.Chopina - Matejki (skrzyżowanie) wraz z przyłączem telekomunikacyjnym (światłowód i studnia przyobiektowa) oraz elektromagnetycznym</t>
  </si>
  <si>
    <t>Kompletnie wyposażony węzeł monitorujący nr 9, przy ul.Wojska Polskiego-11 listopada (skrzyżowanie) wraz z przyłączem telekomunikacyjnym (światłowód i studnia przyobiektowa) oraz elektromagnetycznym</t>
  </si>
  <si>
    <t>Kompletnie wyposażony węzeł monitorujący nr 10, przy ul. Dworcowej wraz z przyłączem telekomunikacyjnym (światłowód i studnia przyobiektowa) oraz elektromagnetycznym</t>
  </si>
  <si>
    <t>Kompletnie wyposażony węzeł monitorujący nr 11, przy Pl im. dr.Borowskiego (Jaracza) wraz z przyłączem telekomunikacyjnym (światłowód i studnia przyobiektowa) oraz elektromagnetycznym</t>
  </si>
  <si>
    <t>konstrukcja drewniana, pokrycie ceramiczne</t>
  </si>
  <si>
    <t>konstrukcja drewniana, pokrycie ceramiczne (karpiówka podwójna)</t>
  </si>
  <si>
    <t>Wartość księgowa brutto</t>
  </si>
  <si>
    <t>INFORMACJA O MAJĄTKU TRWAŁYM/OBROTOWYM</t>
  </si>
  <si>
    <t>Wilków Morskich</t>
  </si>
  <si>
    <t>930144Z</t>
  </si>
  <si>
    <t>Wyspiańskiego Stanisława</t>
  </si>
  <si>
    <t>930150Z</t>
  </si>
  <si>
    <t>Zapolskiej Gabrieli</t>
  </si>
  <si>
    <t>930153Z</t>
  </si>
  <si>
    <t>Żeglarska</t>
  </si>
  <si>
    <t>930154Z</t>
  </si>
  <si>
    <t>Żeromskiego Stefana</t>
  </si>
  <si>
    <t>930069Z</t>
  </si>
  <si>
    <t>Łużucka</t>
  </si>
  <si>
    <t>930021Z</t>
  </si>
  <si>
    <t>Drawska</t>
  </si>
  <si>
    <t>930077Z</t>
  </si>
  <si>
    <t>Mazurska</t>
  </si>
  <si>
    <t>Kaszubska</t>
  </si>
  <si>
    <t>930145Z</t>
  </si>
  <si>
    <t>Wyspiańskiego Stanisława - bis</t>
  </si>
  <si>
    <t>930006Z</t>
  </si>
  <si>
    <t>Białoruska</t>
  </si>
  <si>
    <t>930087Z</t>
  </si>
  <si>
    <t>Norweska</t>
  </si>
  <si>
    <t>930018Z</t>
  </si>
  <si>
    <t>Czeska</t>
  </si>
  <si>
    <t>930024Z</t>
  </si>
  <si>
    <t>Fińska</t>
  </si>
  <si>
    <t>930047Z</t>
  </si>
  <si>
    <t>Jaracza Stefana</t>
  </si>
  <si>
    <t>930067Z</t>
  </si>
  <si>
    <t>Łąkowa</t>
  </si>
  <si>
    <t>930082Z</t>
  </si>
  <si>
    <t>Modrzejewskiej Heleny</t>
  </si>
  <si>
    <t>930085Z</t>
  </si>
  <si>
    <t>Niecała</t>
  </si>
  <si>
    <t>930091Z</t>
  </si>
  <si>
    <t>Okólna</t>
  </si>
  <si>
    <t>930117Z</t>
  </si>
  <si>
    <t>Sosnowa</t>
  </si>
  <si>
    <t>930124Z</t>
  </si>
  <si>
    <t>Szwedzka</t>
  </si>
  <si>
    <t>930040Z</t>
  </si>
  <si>
    <t>Holenderska</t>
  </si>
  <si>
    <t>plac zabaw</t>
  </si>
  <si>
    <t>plac zabaw-sprawnościowy</t>
  </si>
  <si>
    <t>place sportowe wraz z wyposażeniem</t>
  </si>
  <si>
    <t>ul. Trentowskiego, 72-600 Świnoujście</t>
  </si>
  <si>
    <t>ul. Krzywoustego, 72-600 Świnoujście</t>
  </si>
  <si>
    <t>ul. Żeromskiego, 72-600 Świnoujście</t>
  </si>
  <si>
    <t>ul. Niecała, 72-602 Świnoujście</t>
  </si>
  <si>
    <t>ul. Zarzecze, 72-603 Świnoujście</t>
  </si>
  <si>
    <t>kotłownia</t>
  </si>
  <si>
    <t>3 boksy bytowe dla zwierząt</t>
  </si>
  <si>
    <t>zagospodarowanie terenu wraz z ogrodzeniem</t>
  </si>
  <si>
    <t>ul. Karsiborska, 72-600 Świnoujście</t>
  </si>
  <si>
    <t>drewniany pokryty papą</t>
  </si>
  <si>
    <t>bud. Parterowy</t>
  </si>
  <si>
    <t>kontener</t>
  </si>
  <si>
    <t>blacha</t>
  </si>
  <si>
    <t>NIE DOTYCZY</t>
  </si>
  <si>
    <t>budynek administracyjno-socjalno-techniczny</t>
  </si>
  <si>
    <t>9101A</t>
  </si>
  <si>
    <t>Budżet roczny</t>
  </si>
  <si>
    <t>4. Miejska Biblioteka Publiczna im Stefana Flukowskiego w Świnoujściu</t>
  </si>
  <si>
    <t>6. Miejska Biblioteka Publiczna im Stefana Flukowskiego w Świnoujściu</t>
  </si>
  <si>
    <t>Miejska Biblioteka Publiczna im Stefana Flukowskiego w Świnoujściu</t>
  </si>
  <si>
    <t>Biblioteka Główna</t>
  </si>
  <si>
    <t>gromadzenie i udostępnianie zbiorów</t>
  </si>
  <si>
    <t>budynek poniemiecki</t>
  </si>
  <si>
    <t>gaśnice: proszkowe-16 szt., hydranty-6 szt., kraty na oknach, czujki alarmu - agencja ochrony całodobowej "Konwój-Security R.&amp;D.Wielgoliński, czujniki systemu p.poż. - Komenda Miejska Państwowej Straży Pożarnej</t>
  </si>
  <si>
    <t>cegła ceramiczna</t>
  </si>
  <si>
    <t>drewniane + betonowe</t>
  </si>
  <si>
    <t>gonty + płaski + papa termozgrzewalna</t>
  </si>
  <si>
    <t>od Morza Bałtyckiego około 1800 m</t>
  </si>
  <si>
    <t>rozbudowa zakończona w 1994 roku</t>
  </si>
  <si>
    <t>trzy (3): piwnica, parter, piętro</t>
  </si>
  <si>
    <t>4, 200-450 uczestników, impreza przedszkolna - piknik; rajd; plener malarski, bal karnawałowy</t>
  </si>
  <si>
    <t>budynek Przedszkola Miejskiego Nr 1 ,,Perełki Bałtyku"</t>
  </si>
  <si>
    <t>Drukarka LaserJet HP P1102</t>
  </si>
  <si>
    <t>Monitor 22" AG Neovo LW-22 (LED)</t>
  </si>
  <si>
    <t>Skaner OpticSlim 2600 1200x2400</t>
  </si>
  <si>
    <t>Router Linksys WRT54GL</t>
  </si>
  <si>
    <t>przełącznik sieciowy Entersys B5G124 48-portowy</t>
  </si>
  <si>
    <t>przełącznik sieciowy Entersys B5G124 24-portowy</t>
  </si>
  <si>
    <t>Moduł SFP 1,25 Gb SM 1310nm</t>
  </si>
  <si>
    <t>Serwer Dell PowerEdge R720</t>
  </si>
  <si>
    <t>Komputer Dell Optiplex 3010MT</t>
  </si>
  <si>
    <t>Komputer Dell Precision T1650</t>
  </si>
  <si>
    <t>Głośniki Logitech 2.1 LS21</t>
  </si>
  <si>
    <t>Drukarka Kyocera FS-2100 DN</t>
  </si>
  <si>
    <t>Kserokopiarka Nashuatec MP 2852</t>
  </si>
  <si>
    <t>plac zabaw w ogrodzie prdzedszkolnym, Sosnowa 16 - 3 szatnie, ul. 1 Maja 40 - 1 szatnia</t>
  </si>
  <si>
    <t xml:space="preserve">hydranty, gaśnice proszkowe - 7 szt; skroplonego co 2 - 3 szt, monitorig przez firmę zewnętrzną </t>
  </si>
  <si>
    <t>1 km</t>
  </si>
  <si>
    <t>wymiana dachówki, stolarki okiennej, bieżące remonty</t>
  </si>
  <si>
    <t>Dysk zewnętrzny Verbatim</t>
  </si>
  <si>
    <t>monitoring, gaśnice</t>
  </si>
  <si>
    <t>ul. Kościuszki 11, 72-600 Świnoujście</t>
  </si>
  <si>
    <t>7. Urząd Miasta Świnoujście, Baza Rybacka</t>
  </si>
  <si>
    <t>8. Miejska Biblioteka Publiczna im Stefana Flukowskiego w Świnoujściu</t>
  </si>
  <si>
    <t>9. Muzeum Rybołówstwa Morskiego</t>
  </si>
  <si>
    <t>10. Miejski Dom Kultury</t>
  </si>
  <si>
    <t>12. Przedszkole Miejskie Nr 1 ,,Perełki Bałtyku"</t>
  </si>
  <si>
    <t>13. Przedszkole Miejskie Nr 3 "Pod Żaglami"</t>
  </si>
  <si>
    <t>14. Przedszkole Miejskie Nr 5 "Bajka"</t>
  </si>
  <si>
    <t>15. Przedszkole Miejskie Nr 9</t>
  </si>
  <si>
    <t>16. Przedszkole Miejskie Nr 10 "Kolorowy Świat"</t>
  </si>
  <si>
    <t>17. Przedszkole Miejskie Nr 11 z Oddziałami Integracyjnymi "Tęcza"</t>
  </si>
  <si>
    <t>Świnoujście – Karsibór ul. 1-go Maja 40</t>
  </si>
  <si>
    <t>gaśnice proszkowe 10 szt,kraty w oknach,całodobowy dozór ochronny,urządzenia alarmowe</t>
  </si>
  <si>
    <t>całodobowy dozór ochronny,urządzenia alarmowe,kraty w oknach</t>
  </si>
  <si>
    <t>ul. J. Dąbrowskiego 4, 72-600 Świnoujście</t>
  </si>
  <si>
    <t>8899Z</t>
  </si>
  <si>
    <t>LOKAL MIESZKALNY</t>
  </si>
  <si>
    <t>MIESZKANIE CHRONIONE</t>
  </si>
  <si>
    <t>ŚWINOUJŚCIE,                       UL.PADEREWSKIEGO 11/5</t>
  </si>
  <si>
    <t>CEGŁA</t>
  </si>
  <si>
    <t>DACHÓWKA CERAMICZNA</t>
  </si>
  <si>
    <t>komputer hp</t>
  </si>
  <si>
    <t>drukarka xerox</t>
  </si>
  <si>
    <t>drukarka laser-mono-canon</t>
  </si>
  <si>
    <t>monitor philips 19"</t>
  </si>
  <si>
    <t>sieć switch</t>
  </si>
  <si>
    <t>serwer IX4-200d</t>
  </si>
  <si>
    <t>drukarka brother</t>
  </si>
  <si>
    <t>drukarka atramentowa</t>
  </si>
  <si>
    <t>dysk zewnętrzny</t>
  </si>
  <si>
    <t>komputer hp PRO 3010</t>
  </si>
  <si>
    <t>monitor LCD E 910 19"</t>
  </si>
  <si>
    <t>monitor LCD PHILIPS 19"</t>
  </si>
  <si>
    <t>Bud.podczyszcz. Ścieków P-11 Ludzi Morza</t>
  </si>
  <si>
    <t>Magistrala wodociagowa</t>
  </si>
  <si>
    <t>Magistrala wodociagowa  z Wydrzan</t>
  </si>
  <si>
    <t xml:space="preserve">Sieć kalizacyjna z przepompownią ścieków </t>
  </si>
  <si>
    <t>Przepompownia ścieków- schronisko</t>
  </si>
  <si>
    <t xml:space="preserve">Przepompownia ścieków PS 1 </t>
  </si>
  <si>
    <t xml:space="preserve">Przepompownia ścieków  PS 2 </t>
  </si>
  <si>
    <t>Przepompownia ścieków PS 2a</t>
  </si>
  <si>
    <t>Przepompownia ścieków PS 2b</t>
  </si>
  <si>
    <t>Przepompownia ścieków PS 2c</t>
  </si>
  <si>
    <t>Przepompownia ścieków PS 3</t>
  </si>
  <si>
    <t>Przepompownia ścieków PS 3a</t>
  </si>
  <si>
    <t>żelbetonowe płyty prefabrykowane pokryte papą bitumiczną</t>
  </si>
  <si>
    <t>700m od brzegu morza</t>
  </si>
  <si>
    <t xml:space="preserve"> drewno i metal pokryte płyta poliestrową</t>
  </si>
  <si>
    <t>drewno i metal pokryte plyta poliestrową</t>
  </si>
  <si>
    <t>stalowa pokryta papą</t>
  </si>
  <si>
    <t>płyta wiórowo-cementowa</t>
  </si>
  <si>
    <t>drewniany pokryty papą tremozgrzewalną</t>
  </si>
  <si>
    <t>dobre</t>
  </si>
  <si>
    <t xml:space="preserve">NIE </t>
  </si>
  <si>
    <t>519mb</t>
  </si>
  <si>
    <t>461mb</t>
  </si>
  <si>
    <t>575,12mb</t>
  </si>
  <si>
    <t>Zestaw komputerowy (Administracja)</t>
  </si>
  <si>
    <t>Monitor LCD (Administracja)</t>
  </si>
  <si>
    <t>Drukarka HP LaserJet M1212 NF (Administracja)</t>
  </si>
  <si>
    <t>Drukarka OKI BC 300 DN LPT USB (Administracja)</t>
  </si>
  <si>
    <t>Zestaw nagłaśniający (Hala sportowa)</t>
  </si>
  <si>
    <t>Mikrofon MKR.AKG.WMS-40PRO (Hala sportowa)</t>
  </si>
  <si>
    <t>Mikrofon ETP (Hala sportowa)</t>
  </si>
  <si>
    <t>gaśnice proszkowe,gaśnice śniegowe, hydrant y wewnętrzne, wewnnętrzny dzwonek alarmu p-poż, całodobowy monitoring pomieszczeń budynku przez agencję ochrony, czujniki, kraty w oknach w magazynie spożywczym, monitoring zewnętrzny (kamery, rejestratory)</t>
  </si>
  <si>
    <t xml:space="preserve">budynek z cegły </t>
  </si>
  <si>
    <t>wylewane betonowe</t>
  </si>
  <si>
    <t>płaski</t>
  </si>
  <si>
    <t>DOBRY</t>
  </si>
  <si>
    <t>9. Żłobek Miejski Kubuś Puchatek</t>
  </si>
  <si>
    <t>drukarka Kanon</t>
  </si>
  <si>
    <t>5. Żłobek Miejski Kubuś Puchatek</t>
  </si>
  <si>
    <t>monitoring zewnętrzny</t>
  </si>
  <si>
    <t>BRAK</t>
  </si>
  <si>
    <t xml:space="preserve">8510Z </t>
  </si>
  <si>
    <t>przedszkole</t>
  </si>
  <si>
    <t>DREWNIANE</t>
  </si>
  <si>
    <t>10. Przedszkole Miejskie Nr 1 ,,Perełki Bałtyku"</t>
  </si>
  <si>
    <t>drukarka Samsung</t>
  </si>
  <si>
    <t>drukarka HP Laserjet</t>
  </si>
  <si>
    <t>drukarka HP LJ</t>
  </si>
  <si>
    <t>centrala telefoniczna</t>
  </si>
  <si>
    <t>ul. Batalionów Chłopskich 5, 72-600 Świnoujście</t>
  </si>
  <si>
    <t>8510Z</t>
  </si>
  <si>
    <t>Przedszkole Miejskie Nr 3</t>
  </si>
  <si>
    <t>szatnia</t>
  </si>
  <si>
    <t xml:space="preserve">winda </t>
  </si>
  <si>
    <t>ogrodzenie</t>
  </si>
  <si>
    <t>ul. Batalionów Chłopskich 5, Świnoujście</t>
  </si>
  <si>
    <t>cegła i suporex</t>
  </si>
  <si>
    <t>ceramiczne</t>
  </si>
  <si>
    <t>stropodach</t>
  </si>
  <si>
    <t>żelbetowe</t>
  </si>
  <si>
    <t>wentylowany</t>
  </si>
  <si>
    <t xml:space="preserve">wylewane </t>
  </si>
  <si>
    <t>papa</t>
  </si>
  <si>
    <t xml:space="preserve">700 metrów </t>
  </si>
  <si>
    <t xml:space="preserve">kanał - przeprawa promowa </t>
  </si>
  <si>
    <t>dobra</t>
  </si>
  <si>
    <t xml:space="preserve">urządzenie wiellofunkcyjne BROTHER </t>
  </si>
  <si>
    <t xml:space="preserve">urządzenie wielofinkcyjne CANON </t>
  </si>
  <si>
    <t>zestaw komputerowy INTRECOR</t>
  </si>
  <si>
    <t xml:space="preserve">wieża PHILIPS   DVD </t>
  </si>
  <si>
    <t xml:space="preserve">Przedszkole Miejskie nr 3 w Świnoujściu </t>
  </si>
  <si>
    <t>Witosa 7, 72-600 Świnoujście</t>
  </si>
  <si>
    <t>Rodzaj prowadzonej działalności</t>
  </si>
  <si>
    <t>Czy od 1997 r. wystąpiły w Państwa mieniu szkody powodziowe? Jeśli tak, to kiedy i jaka była wysokość szkód.</t>
  </si>
  <si>
    <t xml:space="preserve">Zakres terytorialny prowadzonej działalności (Polska, zagranica) </t>
  </si>
  <si>
    <t>Czy w konstrukcji Państwa budynków występuje płyta warstwowa? Jeśli tak, to proszę podać, w którym budynku/budynkach oraz rodzaj wypelnienia.</t>
  </si>
  <si>
    <t>Przedszkole</t>
  </si>
  <si>
    <t>działalność oświatowa</t>
  </si>
  <si>
    <t>beton ,papa</t>
  </si>
  <si>
    <t>ok 1500 m</t>
  </si>
  <si>
    <t>bardzo dobra</t>
  </si>
  <si>
    <t>11.  Przedszkole Miejskie Nr 3 "Pod Żaglami"</t>
  </si>
  <si>
    <t>12. Przedszkole Miejskie Nr 5 "Bajka"</t>
  </si>
  <si>
    <t>Drukarka Samsung</t>
  </si>
  <si>
    <t>Zestaw komputerowy</t>
  </si>
  <si>
    <t>7. Przedszkole Miejskie Nr 5 "Bajka"</t>
  </si>
  <si>
    <t>NotebookTOSHIBA</t>
  </si>
  <si>
    <t>6. Przedszkole Miejskie Nr 5 "Bajka"</t>
  </si>
  <si>
    <t>Monitoring zewnętrzny</t>
  </si>
  <si>
    <t>place zabaw</t>
  </si>
  <si>
    <t>place zabaw, szatnia, stołówka</t>
  </si>
  <si>
    <t>budynek Przedszkola Miejskiego Nr 9 w Świnoujściu</t>
  </si>
  <si>
    <t>ul. Sosnowa 16, 72-602 Świnoujście</t>
  </si>
  <si>
    <t>kraty w oknach na parterze,monitoring wewnętrzny i zewnętrzny; system oddymiania w pomieszczeniach kuchni</t>
  </si>
  <si>
    <t>Dms</t>
  </si>
  <si>
    <t>dachówka karpiówka</t>
  </si>
  <si>
    <t>DOBRA</t>
  </si>
  <si>
    <t>13. Przedszkole Miejskie Nr 9</t>
  </si>
  <si>
    <t>Urządzenie wielofunkcyjne EPSON</t>
  </si>
  <si>
    <t>8. Przedszkole Miejskie Nr 9</t>
  </si>
  <si>
    <t>notebook HP</t>
  </si>
  <si>
    <t>72-603 Świnoujście, ul. 1 Maja 40 Filia</t>
  </si>
  <si>
    <t>cegła Porotherm 25 z ociepleniem</t>
  </si>
  <si>
    <t>ul. Kołłątaja, 72-600 Swinoujście</t>
  </si>
  <si>
    <t>cmentarze komunalne: ul. Karsiborska, ul. Sąsiedzka; place zabaw: 9 lokalizacji wg. Załączników; Schronisko dla zwierząt przy ul. Karsiborskiej; Targowisko Miejskie przy ul. Kołłataja; Parki wg. Załączników;</t>
  </si>
  <si>
    <t>toaleta publiczna</t>
  </si>
  <si>
    <t>kontener sanitarny-(WC typ BAMOR)</t>
  </si>
  <si>
    <t>Toaleta publiczna samoobsługowa, automatyczna</t>
  </si>
  <si>
    <t>gaśnica halonowa, okratowane okna, drzwi wyposażone w dwa zamki patentowe</t>
  </si>
  <si>
    <t xml:space="preserve">Drzwi wyposarzone w dwa zamki patentowe. </t>
  </si>
  <si>
    <t>ul. Piłsudskiego</t>
  </si>
  <si>
    <t>InfoKiosk - KO-2, wolnostojący, zewnetrzny, 2 sztuki</t>
  </si>
  <si>
    <t>2. Urząd Miasta Świnoujście, Wydział Promocji, Turystyki, Kultury i Sportu Biuro Informacji Turystycznej</t>
  </si>
  <si>
    <t>Urząd Miasta Świnoujście, Wydział Promocji, Turystyki, Kultury i Sportu Biuro Informacji Turystycznej</t>
  </si>
  <si>
    <t xml:space="preserve">ściany wewnętrzne od parteru murowane z bloczków gazobetonowych na ruszcie z profili stalowych, obite obustronnie płytą  gipsowo-kartonową. </t>
  </si>
  <si>
    <t>Ceramiczne – odcinkowe typy Kleina na belkach stalowych</t>
  </si>
  <si>
    <t>konstrukcja drewniana, poddana impregnacji i środkom ognioochronnym</t>
  </si>
  <si>
    <t>Urządzenie wielof.drukarka+skaner(Kąpielisko)</t>
  </si>
  <si>
    <t>3 nadziemne        + 1 podziemna</t>
  </si>
  <si>
    <t>TAK - częściowo</t>
  </si>
  <si>
    <t>17. Szkoła Podstawowa Nr 2</t>
  </si>
  <si>
    <t>Aparat fotograficzny cyfrowy</t>
  </si>
  <si>
    <t>Moduł sterujący pulpitu (prac.językowa)</t>
  </si>
  <si>
    <t>Jednostka centralna (prac.językowa)</t>
  </si>
  <si>
    <t>ul. Gdyńska 27b, 72-600 Świnoujście</t>
  </si>
  <si>
    <t>place zabaw, stołówka</t>
  </si>
  <si>
    <t>konstrukcja drewniana, dachówka</t>
  </si>
  <si>
    <t>185 m2</t>
  </si>
  <si>
    <t>jedna</t>
  </si>
  <si>
    <t>dostateczna (do remontu)</t>
  </si>
  <si>
    <t>dostateczna(do remontu)</t>
  </si>
  <si>
    <t>dostateczne( do remontu)</t>
  </si>
  <si>
    <t>dostateczna</t>
  </si>
  <si>
    <t>183,69 m2</t>
  </si>
  <si>
    <t>dwie</t>
  </si>
  <si>
    <t>ul. Sąsiedzka, 72-605 Świnoujście</t>
  </si>
  <si>
    <t>Parki</t>
  </si>
  <si>
    <t>Schronisko dla Bezdomnych Zwierząt</t>
  </si>
  <si>
    <t>Targowisko Miejskie</t>
  </si>
  <si>
    <t>Place Zabaw</t>
  </si>
  <si>
    <t>dodatkowo zabezpieczone jest alarmem. Budynki zakładu posiadają 19 szt. x 6 kg gaśnic proszkowych, 1 szt. x 12 kg gaśnicę śniegową, 5 szt. hydrantów ściennych wewnętrznych i 2 hydranty zewnętrzne.</t>
  </si>
  <si>
    <t>Przepompownia ścieków PS 5b</t>
  </si>
  <si>
    <t>Przepompownia ścieków PS 5d</t>
  </si>
  <si>
    <t>Przepompownia ścieków PS 5e</t>
  </si>
  <si>
    <t>Przepompownia ścieków PPrz</t>
  </si>
  <si>
    <t>Przepompownia ścieków Pog</t>
  </si>
  <si>
    <t>Przepompownia ścieków Pskł -składowisko</t>
  </si>
  <si>
    <t>Przepompownia scieków P-5 ul. Basztowa</t>
  </si>
  <si>
    <t>Kopiarko drukarka canon</t>
  </si>
  <si>
    <t>Telefon</t>
  </si>
  <si>
    <t>Monitor</t>
  </si>
  <si>
    <t>Notebook</t>
  </si>
  <si>
    <t xml:space="preserve">Szkoła Podstawowa nr 1 w Świnoujściu </t>
  </si>
  <si>
    <t xml:space="preserve">16. Szkoła Podstawowa nr 1 w Świnoujściu </t>
  </si>
  <si>
    <t>2A</t>
  </si>
  <si>
    <t>138.</t>
  </si>
  <si>
    <t>139.</t>
  </si>
  <si>
    <t>GRUNWALDZKA 13-14-15-16</t>
  </si>
  <si>
    <t>13/11</t>
  </si>
  <si>
    <t>140.</t>
  </si>
  <si>
    <t>13/2</t>
  </si>
  <si>
    <t>141.</t>
  </si>
  <si>
    <t>142.</t>
  </si>
  <si>
    <t>15/6</t>
  </si>
  <si>
    <t>143.</t>
  </si>
  <si>
    <t>16/2</t>
  </si>
  <si>
    <t>144.</t>
  </si>
  <si>
    <t>GRUNWALDZKA 18</t>
  </si>
  <si>
    <t>145.</t>
  </si>
  <si>
    <t>146.</t>
  </si>
  <si>
    <t>147.</t>
  </si>
  <si>
    <t>GRUNWALDZKA 19</t>
  </si>
  <si>
    <t>148.</t>
  </si>
  <si>
    <t>149.</t>
  </si>
  <si>
    <t>150.</t>
  </si>
  <si>
    <t>GRUNWALDZKA 2-3-4</t>
  </si>
  <si>
    <t>151.</t>
  </si>
  <si>
    <t>152.</t>
  </si>
  <si>
    <t>GRUNWALDZKA 20</t>
  </si>
  <si>
    <t>153.</t>
  </si>
  <si>
    <t>154.</t>
  </si>
  <si>
    <t>155.</t>
  </si>
  <si>
    <t>GRUNWALDZKA 23-23A,B,C,D,E,F,G,H,I</t>
  </si>
  <si>
    <t>23A/13</t>
  </si>
  <si>
    <t>156.</t>
  </si>
  <si>
    <t>23A/2</t>
  </si>
  <si>
    <t>157.</t>
  </si>
  <si>
    <t>23B/2</t>
  </si>
  <si>
    <t>158.</t>
  </si>
  <si>
    <t>23C/2</t>
  </si>
  <si>
    <t>159.</t>
  </si>
  <si>
    <t>23E/2</t>
  </si>
  <si>
    <t>160.</t>
  </si>
  <si>
    <t>23F/2</t>
  </si>
  <si>
    <t>161.</t>
  </si>
  <si>
    <t>23F/4</t>
  </si>
  <si>
    <t>162.</t>
  </si>
  <si>
    <t>23H/8</t>
  </si>
  <si>
    <t>163.</t>
  </si>
  <si>
    <t>23I/13</t>
  </si>
  <si>
    <t>164.</t>
  </si>
  <si>
    <t>23I/14</t>
  </si>
  <si>
    <t>165.</t>
  </si>
  <si>
    <t>GRUNWALDZKA  41A</t>
  </si>
  <si>
    <t>166.</t>
  </si>
  <si>
    <t>GRUNWALDZKA 47</t>
  </si>
  <si>
    <t>101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</si>
  <si>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</si>
  <si>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</si>
  <si>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</si>
  <si>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</si>
  <si>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</si>
  <si>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</si>
  <si>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</si>
  <si>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</si>
  <si>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</si>
  <si>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</si>
  <si>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</si>
  <si>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</si>
  <si>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</si>
  <si>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</si>
  <si>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</si>
  <si>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</si>
  <si>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</si>
  <si>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</si>
  <si>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GRUNWALDZKA 5-6-7-8</t>
  </si>
  <si>
    <t>5/2</t>
  </si>
  <si>
    <t>185.</t>
  </si>
  <si>
    <t>7/7</t>
  </si>
  <si>
    <t>186.</t>
  </si>
  <si>
    <t>GRUNWALDZKA 55</t>
  </si>
  <si>
    <t>187.</t>
  </si>
  <si>
    <t>monitory 7 szt.</t>
  </si>
  <si>
    <t>netebook Acer</t>
  </si>
  <si>
    <t>monitoring  wizyjny zewnętrzny- 2 kamery i 3 kamery wewnętrzne</t>
  </si>
  <si>
    <t>monitoring wizyjny zewnętrzny-1 kamera i 1 kamera wewnetrzna</t>
  </si>
  <si>
    <t>monitoring wizyjny zewnętrzny 2 kamery</t>
  </si>
  <si>
    <t>ul. Jana Sołtana 2, 72-602 Świnoujście</t>
  </si>
  <si>
    <t>budynek murowany - szkoła</t>
  </si>
  <si>
    <t>cele dydaktyczne</t>
  </si>
  <si>
    <t>budynek murowany - internat</t>
  </si>
  <si>
    <t>opieka nad młodzieżą</t>
  </si>
  <si>
    <t>budynek murowany - kotłownia</t>
  </si>
  <si>
    <t>ogrzewanie</t>
  </si>
  <si>
    <t>budynek murowany - sala gimnastyczna</t>
  </si>
  <si>
    <t>budynek murowany - stołówka</t>
  </si>
  <si>
    <t>budynek murowany - warsztaty mechaniczne</t>
  </si>
  <si>
    <t>około 1940</t>
  </si>
  <si>
    <t>budynek murowany - warsztat spawalniczy</t>
  </si>
  <si>
    <t>siedziska dla zawodników</t>
  </si>
  <si>
    <t>Ogrodzenie  sektorów</t>
  </si>
  <si>
    <t>urządzenie infrastruktury technicznej</t>
  </si>
  <si>
    <t>Przyłącze energetyczne</t>
  </si>
  <si>
    <t>Dom nolcegowy</t>
  </si>
  <si>
    <t>funkcja noclegowa</t>
  </si>
  <si>
    <t>Hala tenisowa</t>
  </si>
  <si>
    <t>zajęcia rekreacyjno-sportowe, częściowo pow. biurowa</t>
  </si>
  <si>
    <t>Korty tenisowe ziemne 4 szt wraz z infrastrukturą</t>
  </si>
  <si>
    <t>Boisko piłkarskie z nawierzchnią syntetyczną</t>
  </si>
  <si>
    <t xml:space="preserve">Skatepark </t>
  </si>
  <si>
    <t>urządzenie do jazdy na deskorolkach</t>
  </si>
  <si>
    <t>Budynek warsztatowy nr 10</t>
  </si>
  <si>
    <t>magazynowy z funk. kulturalnymi</t>
  </si>
  <si>
    <t>Bosmanka</t>
  </si>
  <si>
    <t>socjalny z sanitariatami</t>
  </si>
  <si>
    <t>Wieżyczka</t>
  </si>
  <si>
    <t>punkt informacyjny</t>
  </si>
  <si>
    <t>Wieża ciśnień</t>
  </si>
  <si>
    <t>Pomosty cumownicze 16szt</t>
  </si>
  <si>
    <t>Pomosty cumownicze 10 zestawów</t>
  </si>
  <si>
    <t>biura+kawiarnia</t>
  </si>
  <si>
    <t>Sanitariat nr 1 z kotłownią gaz.</t>
  </si>
  <si>
    <t>sanitarne</t>
  </si>
  <si>
    <t>Sanitariat nr 2 z kotłownią gaz.</t>
  </si>
  <si>
    <t>Sanitariat nr 3</t>
  </si>
  <si>
    <t>Pawilon gastronomiczny</t>
  </si>
  <si>
    <t>kuchnia turystyczna+sklep spożywczy+magazyn</t>
  </si>
  <si>
    <t>Domek turystyczny 2 segment 9 szt.</t>
  </si>
  <si>
    <t>inne mieszkalne</t>
  </si>
  <si>
    <t>Domek turystyczny 3 segment 6 szt.</t>
  </si>
  <si>
    <t>Domek turystyczny 4 segment Bielsko</t>
  </si>
  <si>
    <t>Domek apartamentowy</t>
  </si>
  <si>
    <t>2005/2006</t>
  </si>
  <si>
    <t>Domek"Przerzeczyn"</t>
  </si>
  <si>
    <t>Domek "Gil"</t>
  </si>
  <si>
    <t>Domek "Deda"</t>
  </si>
  <si>
    <t>Domek "Fala" 5 segm.</t>
  </si>
  <si>
    <t>Domek Kostrzyn 2 szt.</t>
  </si>
  <si>
    <t>19.Zakład Wodociągów i Kanalizacji</t>
  </si>
  <si>
    <t>System Monitorowania sieci wodociągowej na terenie Świnoujścia</t>
  </si>
  <si>
    <t xml:space="preserve">Rozbudowa systemu kamer, 2 nowe kolorowe kamery kopułkowe </t>
  </si>
  <si>
    <t>Piec konwekcyjno- parowy Whirpool gazowy, 11XGN1/1 Model ADN 512</t>
  </si>
  <si>
    <t>działalność dydaktyczno-wychowawczo-opiekuńcza</t>
  </si>
  <si>
    <t>brak informacji</t>
  </si>
  <si>
    <t>zestaw komputerowy INSPIRCA</t>
  </si>
  <si>
    <t>Budynek szkoły</t>
  </si>
  <si>
    <t>Boisko szkolne</t>
  </si>
  <si>
    <t>Ogrodzenie boiska</t>
  </si>
  <si>
    <t>Szkoła Podstawowa Nr 2 w Świnoujściu</t>
  </si>
  <si>
    <t>szkolnictwo na poziomie podstawowym i przedszkole</t>
  </si>
  <si>
    <t>sala</t>
  </si>
  <si>
    <t>gaśnice</t>
  </si>
  <si>
    <t>projektor SANYO XW-60</t>
  </si>
  <si>
    <t>kasa fiskalna</t>
  </si>
  <si>
    <t>Zestaw komputerowy 4590 491</t>
  </si>
  <si>
    <t>Zestaw komputerowy 4605 491</t>
  </si>
  <si>
    <t>Kserokopiarka SHARP 4649 803</t>
  </si>
  <si>
    <t>Zestaw komputerowy 4656 491</t>
  </si>
  <si>
    <t>Serwer Dell ul. Kołłątaja 4661 491</t>
  </si>
  <si>
    <t>Zestaw komputerowy 4699</t>
  </si>
  <si>
    <t>Zestaw komputerowy 4645</t>
  </si>
  <si>
    <t>Zestaw Komputerowy 4654 491</t>
  </si>
  <si>
    <t>20. Zakład Wodociągów i Kanalizacji</t>
  </si>
  <si>
    <t>1 gaśnica 2kg, dozór całodobowy</t>
  </si>
  <si>
    <t>2 gaśnice 2kg, dozór całodobowy</t>
  </si>
  <si>
    <t>1 gaśnica 6kg, czujniki i urządzenia alarmowe obsługiwane przez agencję ochrony,dozór całodobowy</t>
  </si>
  <si>
    <t>Świnoujście, ul. Słowackiego 2</t>
  </si>
  <si>
    <t>cegła pełna, bloczki z autoklawizowanego betonu komórkowego, cegła kratówka</t>
  </si>
  <si>
    <t>żelbetonowe</t>
  </si>
  <si>
    <t>stropodach z plyt korytkowych niewentylowanych kryty papą</t>
  </si>
  <si>
    <t>500m od morza</t>
  </si>
  <si>
    <t>z bloczków gazobetonowych gr.24cm na zaprawie cementowo-wapiennej, izolacja termiczna ścian z wełny mineralnej gr.8cm.</t>
  </si>
  <si>
    <t>ul. Wojska Polskiego 1/1,  72-600 Świnoujście</t>
  </si>
  <si>
    <t>Planowane imprezy</t>
  </si>
  <si>
    <t>Budynek Miejskiego  Domu Kultury oraz sala widowiskowo sportowa</t>
  </si>
  <si>
    <t>działalnośc kulturalna i oświatowa</t>
  </si>
  <si>
    <t>Lata 30 XX wieku</t>
  </si>
  <si>
    <t>Amfiteatr</t>
  </si>
  <si>
    <t>działalność kulturalna</t>
  </si>
  <si>
    <t>1972r.</t>
  </si>
  <si>
    <t>Filia MDK Nr 1 Przytór</t>
  </si>
  <si>
    <t>lata 50-te XX wieku</t>
  </si>
  <si>
    <t>Filia MDK Nr 3 Karsibór</t>
  </si>
  <si>
    <t>2005r.</t>
  </si>
  <si>
    <t>Muszla Koncertowa</t>
  </si>
  <si>
    <t>działalność kulturalna  (sezonowa)</t>
  </si>
  <si>
    <t>brak danych</t>
  </si>
  <si>
    <t>Filia MDK Nr 2 Warszów</t>
  </si>
  <si>
    <t>1958r.</t>
  </si>
  <si>
    <t>gaśnice GP 6, żaluzje antywłamaniowe, zabezpieczenie przeciwwłamaniowe - system alarmowy z czujkami ruchu i ppoż. zewnętrzne żaluzje antywłamaniowe, system alarmowy z czujkami dymu i włamania. do budynku można dostać się przez troje drzwi. Drzwi od zaplecza - 2szt. i 1 szt. - wejściowe - metalowe, zamykane na dwa zamki</t>
  </si>
  <si>
    <t>p.poż-gaśnice proszkowe 11 szt., 1 hydrant, przeciwkradzieżowe czujniki i urządzenia alarmowe, monitoring całodobowy sygnał przekazywany do agncji ochrony</t>
  </si>
  <si>
    <t>p.poż- gaśnice proszkowe 3 szt,2 hydranty, przeciwkradzieżowe czujniki i urządzenia alarmowe, monitoring całodobowy sygnał przekazywany do agencji ochrony</t>
  </si>
  <si>
    <t>remont dachu 2009r.,remont części elewacji 2012 r.,remont wszystkich klas-2011 r. wymiana instalacji oświetleniowej w klasach - 2010 r.,wymiana wszystkich krat zabezpieczających i balustrad -2010 r.,remont i wymiana schodów na piętrach-2009 r.,remont korytarzy i wymiana stolarki drzwiowej-2008 r., w całym budynku wymienione są okna</t>
  </si>
  <si>
    <t>bnardzo dobra</t>
  </si>
  <si>
    <t>telewior 42 cale</t>
  </si>
  <si>
    <t>komputer Windows7</t>
  </si>
  <si>
    <t>monitor beng 18,5 GL955A led</t>
  </si>
  <si>
    <t>L.p.</t>
  </si>
  <si>
    <t>nazwa budynku/budowli</t>
  </si>
  <si>
    <t>Przeznaczenie budynku/budowli</t>
  </si>
  <si>
    <t>NIECAŁA 2</t>
  </si>
  <si>
    <t>570.</t>
  </si>
  <si>
    <t>Lokalizacja/ adres budynku</t>
  </si>
  <si>
    <t>Nr lokalu</t>
  </si>
  <si>
    <t>Powierzchnia lokalu</t>
  </si>
  <si>
    <t>Rok budowy</t>
  </si>
  <si>
    <t>Wartość początkowa (księgowa brutto)</t>
  </si>
  <si>
    <t>Ogółem pow.lokali mieszk.komunalnych</t>
  </si>
  <si>
    <t>1.</t>
  </si>
  <si>
    <t>lokal</t>
  </si>
  <si>
    <t>ARMII KRAJOWEJ   1</t>
  </si>
  <si>
    <t>2.</t>
  </si>
  <si>
    <t>3.</t>
  </si>
  <si>
    <t>4.</t>
  </si>
  <si>
    <t>lokale</t>
  </si>
  <si>
    <t>użytkowe</t>
  </si>
  <si>
    <t>ARMII KRAJOWEJ   2</t>
  </si>
  <si>
    <t>5.</t>
  </si>
  <si>
    <t>ARMII KRAJOWEJ   13</t>
  </si>
  <si>
    <t>6.</t>
  </si>
  <si>
    <t>7.</t>
  </si>
  <si>
    <t>ARMII KRAJOWEJ   13 (4 sztuki )</t>
  </si>
  <si>
    <t>8.</t>
  </si>
  <si>
    <t>ARMII KRAJOWEJ   13A</t>
  </si>
  <si>
    <t>9.</t>
  </si>
  <si>
    <t>10.</t>
  </si>
  <si>
    <t>11.</t>
  </si>
  <si>
    <t>ARMII KRAJOWEJ   13B</t>
  </si>
  <si>
    <t>12.</t>
  </si>
  <si>
    <t>13.</t>
  </si>
  <si>
    <t>14.</t>
  </si>
  <si>
    <t>ARMII KRAJOWEJ  4</t>
  </si>
  <si>
    <t>4A</t>
  </si>
  <si>
    <t>15.</t>
  </si>
  <si>
    <t>16.</t>
  </si>
  <si>
    <t>ARMII KRAJOWEJ   7-7A</t>
  </si>
  <si>
    <t>7/1</t>
  </si>
  <si>
    <t>17.</t>
  </si>
  <si>
    <t>7/11</t>
  </si>
  <si>
    <t>18.</t>
  </si>
  <si>
    <t>7/1A</t>
  </si>
  <si>
    <t>19.</t>
  </si>
  <si>
    <t>7A/6</t>
  </si>
  <si>
    <t>20.</t>
  </si>
  <si>
    <t>ARMII KRAJOWEJ 8-8A</t>
  </si>
  <si>
    <t>8/1</t>
  </si>
  <si>
    <t>21.</t>
  </si>
  <si>
    <t>8/10</t>
  </si>
  <si>
    <t>22.</t>
  </si>
  <si>
    <t>8/11</t>
  </si>
  <si>
    <t>23.</t>
  </si>
  <si>
    <t>8/11A</t>
  </si>
  <si>
    <t>24.</t>
  </si>
  <si>
    <t>8/12</t>
  </si>
  <si>
    <t>25.</t>
  </si>
  <si>
    <t>8/13A</t>
  </si>
  <si>
    <t>26.</t>
  </si>
  <si>
    <t>8/2</t>
  </si>
  <si>
    <t>27.</t>
  </si>
  <si>
    <t>8/4</t>
  </si>
  <si>
    <t>28.</t>
  </si>
  <si>
    <t>8/5</t>
  </si>
  <si>
    <t>29.</t>
  </si>
  <si>
    <t>8/7</t>
  </si>
  <si>
    <t>30.</t>
  </si>
  <si>
    <t>8/8</t>
  </si>
  <si>
    <t>31.</t>
  </si>
  <si>
    <t>32.</t>
  </si>
  <si>
    <t>33.</t>
  </si>
  <si>
    <t>BARLICKIEGO 19</t>
  </si>
  <si>
    <t>34.</t>
  </si>
  <si>
    <t>BARLICKIEGO 23</t>
  </si>
  <si>
    <t>35.</t>
  </si>
  <si>
    <t>36.</t>
  </si>
  <si>
    <t>37.</t>
  </si>
  <si>
    <t>Barlickiego 23 (3 lokale)</t>
  </si>
  <si>
    <t>38.</t>
  </si>
  <si>
    <t>BARLICKIEGO 4</t>
  </si>
  <si>
    <t>39.</t>
  </si>
  <si>
    <t>BARLICKIEGO 4 (1 lokal)</t>
  </si>
  <si>
    <t>40.</t>
  </si>
  <si>
    <t>BARLICKIEGO 6 (4 lokale)</t>
  </si>
  <si>
    <t>41.</t>
  </si>
  <si>
    <t>BARLICKIEGO 7</t>
  </si>
  <si>
    <t>1</t>
  </si>
  <si>
    <t>42.</t>
  </si>
  <si>
    <t>2</t>
  </si>
  <si>
    <t>43.</t>
  </si>
  <si>
    <t>BAT. CHŁOPSKICH 3</t>
  </si>
  <si>
    <t>44.</t>
  </si>
  <si>
    <t>45.</t>
  </si>
  <si>
    <t>46.</t>
  </si>
  <si>
    <t>47.</t>
  </si>
  <si>
    <t>BEMA 12-13</t>
  </si>
  <si>
    <t>12/1</t>
  </si>
  <si>
    <t>48.</t>
  </si>
  <si>
    <t>12/3</t>
  </si>
  <si>
    <t>49.</t>
  </si>
  <si>
    <t>13/1</t>
  </si>
  <si>
    <t>50.</t>
  </si>
  <si>
    <t>13/4</t>
  </si>
  <si>
    <t>51.</t>
  </si>
  <si>
    <t>13/6</t>
  </si>
  <si>
    <t>52.</t>
  </si>
  <si>
    <t>13/7</t>
  </si>
  <si>
    <t>53.</t>
  </si>
  <si>
    <t>BOGUSŁAWSKIEGO 2-4</t>
  </si>
  <si>
    <t>2/6</t>
  </si>
  <si>
    <t>54.</t>
  </si>
  <si>
    <t>2/7</t>
  </si>
  <si>
    <t>55.</t>
  </si>
  <si>
    <t>2/8</t>
  </si>
  <si>
    <t>56.</t>
  </si>
  <si>
    <t>4/1</t>
  </si>
  <si>
    <t>57.</t>
  </si>
  <si>
    <t>BOHATERÓW WRZEŚNIA 10-11</t>
  </si>
  <si>
    <t>11/2</t>
  </si>
  <si>
    <t>58.</t>
  </si>
  <si>
    <t>B.WRZEŚNIA 10-12 (1lokal)</t>
  </si>
  <si>
    <t>59.</t>
  </si>
  <si>
    <t>BOHATERÓW WRZEŚNIA 2</t>
  </si>
  <si>
    <t>60.</t>
  </si>
  <si>
    <t>61.</t>
  </si>
  <si>
    <t>62.</t>
  </si>
  <si>
    <t>63.</t>
  </si>
  <si>
    <t>64.</t>
  </si>
  <si>
    <t>65.</t>
  </si>
  <si>
    <t>66.</t>
  </si>
  <si>
    <t>67.</t>
  </si>
  <si>
    <t>BOHATERÓW WRZEŚNIA 39A-E</t>
  </si>
  <si>
    <t>39A/2</t>
  </si>
  <si>
    <t>68.</t>
  </si>
  <si>
    <t>39B/3</t>
  </si>
  <si>
    <t>69.</t>
  </si>
  <si>
    <t>39C/4</t>
  </si>
  <si>
    <t>70.</t>
  </si>
  <si>
    <t>39C/5</t>
  </si>
  <si>
    <t>71.</t>
  </si>
  <si>
    <t>39D/3</t>
  </si>
  <si>
    <t>72.</t>
  </si>
  <si>
    <t>39D/5</t>
  </si>
  <si>
    <t>73.</t>
  </si>
  <si>
    <t>39D/7</t>
  </si>
  <si>
    <t>74.</t>
  </si>
  <si>
    <t>BOHATERÓW WRZEŚNIA 75</t>
  </si>
  <si>
    <t>75.</t>
  </si>
  <si>
    <t>76.</t>
  </si>
  <si>
    <t>77.</t>
  </si>
  <si>
    <t>78.</t>
  </si>
  <si>
    <t>79.</t>
  </si>
  <si>
    <t>BOHATERÓW WRZEŚNIA 14</t>
  </si>
  <si>
    <t>80.</t>
  </si>
  <si>
    <t>BOHATERÓW WRZEŚNIA 7</t>
  </si>
  <si>
    <t>81.</t>
  </si>
  <si>
    <t>BURSZTYNOWA 4</t>
  </si>
  <si>
    <t>82.</t>
  </si>
  <si>
    <t>83.</t>
  </si>
  <si>
    <t>CHOPINA 10-12-14</t>
  </si>
  <si>
    <t>10/8</t>
  </si>
  <si>
    <t>84.</t>
  </si>
  <si>
    <t>CHOPINA 16</t>
  </si>
  <si>
    <t>1A</t>
  </si>
  <si>
    <t>85.</t>
  </si>
  <si>
    <t>86.</t>
  </si>
  <si>
    <t>87.</t>
  </si>
  <si>
    <t>88.</t>
  </si>
  <si>
    <t>89.</t>
  </si>
  <si>
    <t>90.</t>
  </si>
  <si>
    <t>CHOPINA 18</t>
  </si>
  <si>
    <t>91.</t>
  </si>
  <si>
    <t>92.</t>
  </si>
  <si>
    <t>93.</t>
  </si>
  <si>
    <t>94.</t>
  </si>
  <si>
    <t>CHOPINA 20</t>
  </si>
  <si>
    <t>95.</t>
  </si>
  <si>
    <t>96.</t>
  </si>
  <si>
    <t>CHOPINA 22</t>
  </si>
  <si>
    <t>97.</t>
  </si>
  <si>
    <t>98.</t>
  </si>
  <si>
    <t>99.</t>
  </si>
  <si>
    <t>CHOPINA 24</t>
  </si>
  <si>
    <t>100.</t>
  </si>
  <si>
    <t>CHOPINA 26</t>
  </si>
  <si>
    <t>101.</t>
  </si>
  <si>
    <t>CHOPINA 3</t>
  </si>
  <si>
    <t>102.</t>
  </si>
  <si>
    <t>103.</t>
  </si>
  <si>
    <t>104.</t>
  </si>
  <si>
    <t>6A</t>
  </si>
  <si>
    <t>105.</t>
  </si>
  <si>
    <t>CHROBREGO 4-6</t>
  </si>
  <si>
    <t>106.</t>
  </si>
  <si>
    <t>GDYŃSKA 29A</t>
  </si>
  <si>
    <t>107.</t>
  </si>
  <si>
    <t>GDYŃSKA 30</t>
  </si>
  <si>
    <t>108.</t>
  </si>
  <si>
    <t>109.</t>
  </si>
  <si>
    <t>110.</t>
  </si>
  <si>
    <t>111.</t>
  </si>
  <si>
    <t>112.</t>
  </si>
  <si>
    <t>113.</t>
  </si>
  <si>
    <t>GDYŃSKA 32</t>
  </si>
  <si>
    <t>114.</t>
  </si>
  <si>
    <t>115.</t>
  </si>
  <si>
    <t>116.</t>
  </si>
  <si>
    <t>GRANICZNA 11</t>
  </si>
  <si>
    <t>117.</t>
  </si>
  <si>
    <t>118.</t>
  </si>
  <si>
    <t>GRANICZNA 12</t>
  </si>
  <si>
    <t>119.</t>
  </si>
  <si>
    <t>120.</t>
  </si>
  <si>
    <t>GRUDZIĄDZKA 1-2</t>
  </si>
  <si>
    <t>2/4</t>
  </si>
  <si>
    <t>121.</t>
  </si>
  <si>
    <t>GRUDZIĄDZKA 3-4</t>
  </si>
  <si>
    <t>3/1</t>
  </si>
  <si>
    <t>122.</t>
  </si>
  <si>
    <t>3/3</t>
  </si>
  <si>
    <t>123.</t>
  </si>
  <si>
    <t>3/5</t>
  </si>
  <si>
    <t>124.</t>
  </si>
  <si>
    <t>4/3</t>
  </si>
  <si>
    <t>125.</t>
  </si>
  <si>
    <t>GRUNWALDZKA 1</t>
  </si>
  <si>
    <t>12. Liceum Ogólnokształcące z Oddziałami Integracyjnymi im. Mieszka I</t>
  </si>
  <si>
    <t>15. Poradnia Psychologiczno - Pedagogiczna</t>
  </si>
  <si>
    <t>17. Zakład Gospodarki Mieszkaniowej</t>
  </si>
  <si>
    <t>4 gaśnice 6kg i 2 gasnice 2kg proszkowe, dozór całodobowy</t>
  </si>
  <si>
    <t>Świnoujscie, ul. Matejki 17A</t>
  </si>
  <si>
    <t>4 szt. gaśnic, 4 szt. hydranty, dozór pracowniczy przez część doby</t>
  </si>
  <si>
    <t>Świnoujście, ul. Matejki 17A</t>
  </si>
  <si>
    <t>dpzór pracowniczy część boby</t>
  </si>
  <si>
    <t>3 szt.gaśnic, dozór całodobowy, monitoring</t>
  </si>
  <si>
    <t>Świnoujście ul. Jachtowa</t>
  </si>
  <si>
    <t xml:space="preserve"> 2 gaśnicae proszkowe 6 kg, monitoring, dozór całodobowy</t>
  </si>
  <si>
    <t>Świnoujście ul.Wybrzeże Władysława IV</t>
  </si>
  <si>
    <t>dozór całodobowy, monitoring</t>
  </si>
  <si>
    <t>1 gaśnica 4kg,dozór całodobowy, czujki i urządzenia alarmowe obslugiwane przez agencję ochrony</t>
  </si>
  <si>
    <t>Świnoujście, ul. Słowackiego 1</t>
  </si>
  <si>
    <t>33/4</t>
  </si>
  <si>
    <t>685.</t>
  </si>
  <si>
    <t>33/6</t>
  </si>
  <si>
    <t>686.</t>
  </si>
  <si>
    <t>687.</t>
  </si>
  <si>
    <t>33A/14</t>
  </si>
  <si>
    <t>688.</t>
  </si>
  <si>
    <t>689.</t>
  </si>
  <si>
    <t>33A/15</t>
  </si>
  <si>
    <t>690.</t>
  </si>
  <si>
    <t>PLAC SŁOWIAŃSKI 1</t>
  </si>
  <si>
    <t>691.</t>
  </si>
  <si>
    <t>692.</t>
  </si>
  <si>
    <t>693.</t>
  </si>
  <si>
    <t>PLAC SŁOWIAŃSKI 8</t>
  </si>
  <si>
    <t>694.</t>
  </si>
  <si>
    <t>PLAC WOLNOŚCI 14</t>
  </si>
  <si>
    <t>695.</t>
  </si>
  <si>
    <t>696.</t>
  </si>
  <si>
    <t>697.</t>
  </si>
  <si>
    <t>698.</t>
  </si>
  <si>
    <t>699.</t>
  </si>
  <si>
    <t>700.</t>
  </si>
  <si>
    <t>701.</t>
  </si>
  <si>
    <t>PLAC WOLNOŚCI 15-15A</t>
  </si>
  <si>
    <t>702.</t>
  </si>
  <si>
    <t>703.</t>
  </si>
  <si>
    <t>704.</t>
  </si>
  <si>
    <t>PLAC WOLNOŚCI 4</t>
  </si>
  <si>
    <t>705.</t>
  </si>
  <si>
    <t>706.</t>
  </si>
  <si>
    <t>707.</t>
  </si>
  <si>
    <t>708.</t>
  </si>
  <si>
    <t>POZNAŃSKA 1-3-5-7-9-11-13-15</t>
  </si>
  <si>
    <t>1/3</t>
  </si>
  <si>
    <t>709.</t>
  </si>
  <si>
    <t>710.</t>
  </si>
  <si>
    <t>1/6</t>
  </si>
  <si>
    <t>711.</t>
  </si>
  <si>
    <t>1/7</t>
  </si>
  <si>
    <t>712.</t>
  </si>
  <si>
    <t>713.</t>
  </si>
  <si>
    <t>714.</t>
  </si>
  <si>
    <t>3/2</t>
  </si>
  <si>
    <t>715.</t>
  </si>
  <si>
    <t>716.</t>
  </si>
  <si>
    <t>717.</t>
  </si>
  <si>
    <t>5/5</t>
  </si>
  <si>
    <t>718.</t>
  </si>
  <si>
    <t>5/6</t>
  </si>
  <si>
    <t>719.</t>
  </si>
  <si>
    <t>7/5</t>
  </si>
  <si>
    <t>720.</t>
  </si>
  <si>
    <t>7/6</t>
  </si>
  <si>
    <t>721.</t>
  </si>
  <si>
    <t>722.</t>
  </si>
  <si>
    <t>9/6</t>
  </si>
  <si>
    <t>723.</t>
  </si>
  <si>
    <t>POZNAŃSKA 2-4-6-8-10-12</t>
  </si>
  <si>
    <t>10/3</t>
  </si>
  <si>
    <t>724.</t>
  </si>
  <si>
    <t>725.</t>
  </si>
  <si>
    <t>726.</t>
  </si>
  <si>
    <t>4/4</t>
  </si>
  <si>
    <t>727.</t>
  </si>
  <si>
    <t>4/5</t>
  </si>
  <si>
    <t>728.</t>
  </si>
  <si>
    <t>4/6</t>
  </si>
  <si>
    <t>729.</t>
  </si>
  <si>
    <t>RYBAKI 1-2-3</t>
  </si>
  <si>
    <t>3/8</t>
  </si>
  <si>
    <t>730.</t>
  </si>
  <si>
    <t>RYBAKI 4-5-6</t>
  </si>
  <si>
    <t>731.</t>
  </si>
  <si>
    <t>732.</t>
  </si>
  <si>
    <t>ul.Zalewowa - Przytór</t>
  </si>
  <si>
    <t>ul. Sąsiedzka - Przytór</t>
  </si>
  <si>
    <t>ul. Sucha  - Przytór</t>
  </si>
  <si>
    <t>ul.Gradowa -Przytór</t>
  </si>
  <si>
    <t>ul.Szmaragdowa -Przytór</t>
  </si>
  <si>
    <t>ul. Gajowa - Przytór</t>
  </si>
  <si>
    <t>ul. Sztormowa - Przytór</t>
  </si>
  <si>
    <t>ul. Odrzańska - Przytór</t>
  </si>
  <si>
    <t>ul. Zalewowa 3- Przytór</t>
  </si>
  <si>
    <t>ul. Mostowa -Ognica</t>
  </si>
  <si>
    <t>skladowosko odpadów Przytór</t>
  </si>
  <si>
    <t>ul. Basztowa</t>
  </si>
  <si>
    <t>zasilacz awaryjny EVER  (UPS dla ruterów) (WKM)</t>
  </si>
  <si>
    <t>drukarka lexmark T420DN- do dowodów rejestr.) (WKM)</t>
  </si>
  <si>
    <t>drukarka Lexmark E321 (WKM)</t>
  </si>
  <si>
    <t>monitor LCD LG 22" W2220P-BF</t>
  </si>
  <si>
    <t>drukarka Canon iX 4000 A3+</t>
  </si>
  <si>
    <t>monitor LCD 19" E-19-5</t>
  </si>
  <si>
    <t>komputer Triline 55-G</t>
  </si>
  <si>
    <t>skaner ScanExpress A3 USB 2400Pro</t>
  </si>
  <si>
    <t>skaner GT 20000 Epson</t>
  </si>
  <si>
    <t>drukarka Nashuatec SPC 430 DN</t>
  </si>
  <si>
    <t>komputer Triline 61 G</t>
  </si>
  <si>
    <t>serwer HP DL 380 G7</t>
  </si>
  <si>
    <t>skaner ScanExpress A3 2400Pro</t>
  </si>
  <si>
    <t>przełącznik sieciowy Entersys B5G124 24-port</t>
  </si>
  <si>
    <t>UPS APC Smart-UPS RT 3000 VA</t>
  </si>
  <si>
    <t>drukarka KONICA MINOLTA MAGICOLOR 3730DN (WPT-CIT)</t>
  </si>
  <si>
    <t>projektor ACER X1261P</t>
  </si>
  <si>
    <t>projektor BenQ W600</t>
  </si>
  <si>
    <t>Aparat fotograficzny CANON EOS 1100D+ob. 18-55 IS</t>
  </si>
  <si>
    <t>Komputer ASUS CG8250-PLCH06</t>
  </si>
  <si>
    <t>projektor Sanyo PLC-XD2600 (WPT-CIT)</t>
  </si>
  <si>
    <t>monitor HANNSG HA191DPO (WPT-CIT)</t>
  </si>
  <si>
    <t>komputer Intel Core 13540 4GB RAM W7PPR 32 BIT (WPT-CIT)</t>
  </si>
  <si>
    <t>KOMPUTER TRILINE INTEGRA (BGM)</t>
  </si>
  <si>
    <t>zestaw komputerowy ACER Veriton Z4620G (WPT-POT)</t>
  </si>
  <si>
    <t>Urządzenie wielofunkcyjne Kyocera FS-1035MFP</t>
  </si>
  <si>
    <t>drukarka laserowa Kyocera FS-2020DN</t>
  </si>
  <si>
    <t>UPS APC Smart-UPS 750VA LCD RM 2U</t>
  </si>
  <si>
    <t>Monitor LCD 22" LG E2210 (WKM)</t>
  </si>
  <si>
    <t>Monitor LCD 22" LG E2210</t>
  </si>
  <si>
    <t xml:space="preserve">router WRT54GL </t>
  </si>
  <si>
    <t>urządzenie wielofunkcyjne BROTHER (BRM)</t>
  </si>
  <si>
    <t>Konsola anten KVM 8-portowa (BGM)</t>
  </si>
  <si>
    <t>UPS-Smart APC 1000VA Rack/Tower (BGM)</t>
  </si>
  <si>
    <t>Serwer PL DL380 G7 X5690 2P 12GB z WIN SBS Premium (BGM)</t>
  </si>
  <si>
    <t>Komputer stacjonarny Intel Core i5-3550 64 bit z WIN 7</t>
  </si>
  <si>
    <t>drukarka HP Laserjet P1102 (BGM)</t>
  </si>
  <si>
    <t>Wykaz maszyn i urządzeń (Miasto Świnoujście)</t>
  </si>
  <si>
    <t>ul. Wojska Polskiego 1/5, 72-600 Świnoujscie</t>
  </si>
  <si>
    <t>Adres</t>
  </si>
  <si>
    <r>
      <t>ppoż:</t>
    </r>
    <r>
      <rPr>
        <i/>
        <sz val="10"/>
        <rFont val="Arial"/>
        <family val="2"/>
      </rPr>
      <t xml:space="preserve"> gasnice proszkowe GP6xABC - 11 szt., proszkowe GPzBC - 2 szt., Urządzenie gaśnicze sprzętu komputerowego - 1 szt.,</t>
    </r>
    <r>
      <rPr>
        <b/>
        <i/>
        <sz val="10"/>
        <rFont val="Arial"/>
        <family val="2"/>
      </rPr>
      <t xml:space="preserve"> przeciwkradzieżowe:</t>
    </r>
    <r>
      <rPr>
        <i/>
        <sz val="10"/>
        <rFont val="Arial"/>
        <family val="2"/>
      </rPr>
      <t xml:space="preserve"> alarm monitorowany całodobowo, kraty w oknach czytelni, świetlicy, magazynku w-f, system telewizji przemysłowej (13 kamer)</t>
    </r>
  </si>
  <si>
    <t>2; 400 uczestników; festiwal piosenki żeglarskiej, piknik rodzinny</t>
  </si>
  <si>
    <t xml:space="preserve">ul. W. Witosa 12, 72-600Świnoujście </t>
  </si>
  <si>
    <t>gaśnice 34szt, hydranty 10szt, czujki 15, kraty w oknach 57 szt, urzadzenia alarmowe 4 szt, dozór pracowniczy: woźny szkoły 07.00-15.00, osoba dyżurujaca od 13.00-21.00, sygnał alarmowy przekazywany do agnecji ochrony, kamery na korytararzch szkolnych -10szt, kamery na zewnatrz budynku dydakt.-2 sz, kraty,czuki,kamery, 3 szt drzwi przeszkolne podwojne zamki 8 wielozastawowe , 2szt drzwi przeszkolne pojedyńcze zamki wielozastawowe, 2 szt drzwi pełne(jeden zamek i podwony zamek)</t>
  </si>
  <si>
    <t xml:space="preserve">ul. W. Witosa 12, 72-600 Świnoujście </t>
  </si>
  <si>
    <t>6; 300 uczestników; dyktando, piknik integracyjny, rewia talentów, henryki, impreza zakrętkowa</t>
  </si>
  <si>
    <t>Filia Nr 6, ul. Konstytucji 3 Maja 47, 72-600 Świnoujście - w budynku Spółdzielni Mieszkaniowej LW "Słowianin"</t>
  </si>
  <si>
    <t>gaśnice: proszkowe - 2 szt.</t>
  </si>
  <si>
    <t>Filia Nr 7, ul. Sosnowa 18, 72-602 Świnoujście (Warszów) - w budynku Miejskiego Domu Kultury</t>
  </si>
  <si>
    <t>Plac Rybaka 1, 72-600 Świnoujście</t>
  </si>
  <si>
    <t>9102Z</t>
  </si>
  <si>
    <t>Stary Ratusz - budynek wpisany do rejestru zabytków</t>
  </si>
  <si>
    <t>Siedziba Muzeum Rybołówstwa Morskiego</t>
  </si>
  <si>
    <t>drewniane</t>
  </si>
  <si>
    <t>MONITOR LCD 22'' LG</t>
  </si>
  <si>
    <t xml:space="preserve">mikrofon +wzmacniacz kpl 1 </t>
  </si>
  <si>
    <t>komputer ABC( 4 SZT)</t>
  </si>
  <si>
    <t>Telewizor TCL</t>
  </si>
  <si>
    <t>Notebook Presario</t>
  </si>
  <si>
    <t xml:space="preserve">Komputer Triline </t>
  </si>
  <si>
    <t>system sygnalizacji alarmowej robudowa(wewnątrz/zewnątrz)</t>
  </si>
  <si>
    <t>rejestrator cyfrowy+twardy dysk</t>
  </si>
  <si>
    <t>8531A</t>
  </si>
  <si>
    <t>szatnia, stołówka</t>
  </si>
  <si>
    <t>budynek szkoły</t>
  </si>
  <si>
    <t>monitoring, alarm właczony cała dobe</t>
  </si>
  <si>
    <t>ul.Kościuszki 11, 72-600 Świnoujście</t>
  </si>
  <si>
    <t>ogrodzenie murowane</t>
  </si>
  <si>
    <t>boiska sportowe z bieżnią lekkoatletyczną</t>
  </si>
  <si>
    <t>gaśnice, monitoring</t>
  </si>
  <si>
    <t>ogrodzenie boisk sportowych</t>
  </si>
  <si>
    <t>boisko</t>
  </si>
  <si>
    <t>zaplecze socjalne boisk spotrowych</t>
  </si>
  <si>
    <t>droga dojazdowa</t>
  </si>
  <si>
    <t>droga</t>
  </si>
  <si>
    <t>3800 m2</t>
  </si>
  <si>
    <t>12160 m2</t>
  </si>
  <si>
    <t>SIKORSKIEGO 10</t>
  </si>
  <si>
    <t>733.</t>
  </si>
  <si>
    <t>734.</t>
  </si>
  <si>
    <t>SIKORSKIEGO 12</t>
  </si>
  <si>
    <t>735.</t>
  </si>
  <si>
    <t>736.</t>
  </si>
  <si>
    <t>737.</t>
  </si>
  <si>
    <t>SIKORSKIEGO 2A-2B-2C</t>
  </si>
  <si>
    <t>2A/10</t>
  </si>
  <si>
    <t>738.</t>
  </si>
  <si>
    <t>2A/13</t>
  </si>
  <si>
    <t>739.</t>
  </si>
  <si>
    <t>2C/2</t>
  </si>
  <si>
    <t>740.</t>
  </si>
  <si>
    <t>SIKORSKIEGO 2A-2B-2C(3 lokale)</t>
  </si>
  <si>
    <t>741.</t>
  </si>
  <si>
    <t>SKANDYNAWSKA 3</t>
  </si>
  <si>
    <t>742.</t>
  </si>
  <si>
    <t>SOSNOWA 15</t>
  </si>
  <si>
    <t>743.</t>
  </si>
  <si>
    <t>SOSNOWA 22-24</t>
  </si>
  <si>
    <t>24/2</t>
  </si>
  <si>
    <t>744.</t>
  </si>
  <si>
    <t>SOSNOWA 26-28-30-32</t>
  </si>
  <si>
    <t>26/1</t>
  </si>
  <si>
    <t>745.</t>
  </si>
  <si>
    <t>26/2</t>
  </si>
  <si>
    <t>746.</t>
  </si>
  <si>
    <t>26/4</t>
  </si>
  <si>
    <t>747.</t>
  </si>
  <si>
    <t>28/1</t>
  </si>
  <si>
    <t>748.</t>
  </si>
  <si>
    <t>32/4</t>
  </si>
  <si>
    <t>749.</t>
  </si>
  <si>
    <t>32/5</t>
  </si>
  <si>
    <t>750.</t>
  </si>
  <si>
    <t>SOSNOWA 5</t>
  </si>
  <si>
    <t>751.</t>
  </si>
  <si>
    <t>752.</t>
  </si>
  <si>
    <t>STASZICA 10-12</t>
  </si>
  <si>
    <t>10/1</t>
  </si>
  <si>
    <t>753.</t>
  </si>
  <si>
    <t>10/12</t>
  </si>
  <si>
    <t>754.</t>
  </si>
  <si>
    <t>755.</t>
  </si>
  <si>
    <t>756.</t>
  </si>
  <si>
    <t>757.</t>
  </si>
  <si>
    <t>STASZICA 14-16-18</t>
  </si>
  <si>
    <t>14/6</t>
  </si>
  <si>
    <t>758.</t>
  </si>
  <si>
    <t>759.</t>
  </si>
  <si>
    <t>760.</t>
  </si>
  <si>
    <t>761.</t>
  </si>
  <si>
    <t>STASZICA 20-22-24</t>
  </si>
  <si>
    <t>20/9</t>
  </si>
  <si>
    <t>762.</t>
  </si>
  <si>
    <t>22/5</t>
  </si>
  <si>
    <t>763.</t>
  </si>
  <si>
    <t>764.</t>
  </si>
  <si>
    <t>24/4</t>
  </si>
  <si>
    <t>765.</t>
  </si>
  <si>
    <t>24/6</t>
  </si>
  <si>
    <t>766.</t>
  </si>
  <si>
    <t>SZKOLNA 13-13A</t>
  </si>
  <si>
    <t>13/21</t>
  </si>
  <si>
    <t>767.</t>
  </si>
  <si>
    <t>768.</t>
  </si>
  <si>
    <t>13A/30</t>
  </si>
  <si>
    <t>769.</t>
  </si>
  <si>
    <t>13A/7</t>
  </si>
  <si>
    <t>770.</t>
  </si>
  <si>
    <t>SZKOLNA 8-8A-8B</t>
  </si>
  <si>
    <t>771.</t>
  </si>
  <si>
    <t>8B/2</t>
  </si>
  <si>
    <t>772.</t>
  </si>
  <si>
    <t>SĄSIEDZKA 4</t>
  </si>
  <si>
    <t>773.</t>
  </si>
  <si>
    <t>SŁOWACKIEGO 14 (4lokale)</t>
  </si>
  <si>
    <t>Łącznie</t>
  </si>
  <si>
    <t>odtwarzacz CD SONY DVP-SR 150 2szt</t>
  </si>
  <si>
    <t>wzmacniacz gitarowy Marshall</t>
  </si>
  <si>
    <t>oświetlenie led - 12szt.</t>
  </si>
  <si>
    <t xml:space="preserve">mikser Yamaha </t>
  </si>
  <si>
    <t>0,5 km- kanał</t>
  </si>
  <si>
    <t>3,0 km -morze</t>
  </si>
  <si>
    <t>1,0 km -morze</t>
  </si>
  <si>
    <t>3,5 km -kanał</t>
  </si>
  <si>
    <t>cegła/drewno</t>
  </si>
  <si>
    <t xml:space="preserve">ceramiczny </t>
  </si>
  <si>
    <t>0,5 km -rzeka</t>
  </si>
  <si>
    <t>0,4 km -rzeka</t>
  </si>
  <si>
    <t>dachówka/papa</t>
  </si>
  <si>
    <t>0,6 km -rzeka</t>
  </si>
  <si>
    <t>3,5 km -morze</t>
  </si>
  <si>
    <t>żelbeton/drewn</t>
  </si>
  <si>
    <t>6,0 km -kanał</t>
  </si>
  <si>
    <t>cegła/blacha</t>
  </si>
  <si>
    <t>korytkowy</t>
  </si>
  <si>
    <t>drewniany/kLAINE</t>
  </si>
  <si>
    <t>wielka płyta</t>
  </si>
  <si>
    <t>2,5 km -morze</t>
  </si>
  <si>
    <t>murowany</t>
  </si>
  <si>
    <t>0,6 km -kanał</t>
  </si>
  <si>
    <t>0,5km -kanał</t>
  </si>
  <si>
    <t>0,1km -kanał</t>
  </si>
  <si>
    <t>1,5km -kanał</t>
  </si>
  <si>
    <t>metal</t>
  </si>
  <si>
    <t>3,0 km -kanał</t>
  </si>
  <si>
    <t>DOSTAT.</t>
  </si>
  <si>
    <t>B.DOBRY</t>
  </si>
  <si>
    <t>ZŁY</t>
  </si>
  <si>
    <t>ŚREDNI</t>
  </si>
  <si>
    <t>CZĘŚCIOWA</t>
  </si>
  <si>
    <t>CZĘŚCIOWO</t>
  </si>
  <si>
    <t>Komputer</t>
  </si>
  <si>
    <t>Serwer-siec komputerowa</t>
  </si>
  <si>
    <t>Komputer PACKARD BELL EASY</t>
  </si>
  <si>
    <t>Kamera wewnątrz i na zewnątrz budynku</t>
  </si>
  <si>
    <t>Waga wozowo-samochodowa</t>
  </si>
  <si>
    <t>Karsiborska 12</t>
  </si>
  <si>
    <t>Suwnica jednodźwigowa</t>
  </si>
  <si>
    <t>M.Cassino 8</t>
  </si>
  <si>
    <t>Klimatyzator</t>
  </si>
  <si>
    <t>rzutnik short-throw 2500 AL.  Usb</t>
  </si>
  <si>
    <t>drukarka brother - J 125</t>
  </si>
  <si>
    <t>notebok laptop HP  Probok 4510 s</t>
  </si>
  <si>
    <t>aparat cyfrowy NIKON COOLPIX</t>
  </si>
  <si>
    <t>laptopL770-117 2310M/500/4</t>
  </si>
  <si>
    <t>laptop Q530 JSOPL 13-370</t>
  </si>
  <si>
    <t>ul.Szkolna 1, 72-600 Świnoujście</t>
  </si>
  <si>
    <t>Budynek zasadniczy</t>
  </si>
  <si>
    <t>gaśnice, alarmy, monitoring</t>
  </si>
  <si>
    <t>72-600 Świnoujście ul.Szkolna 1</t>
  </si>
  <si>
    <t xml:space="preserve">Magazynek sportowy </t>
  </si>
  <si>
    <t>Kiosk szkolny</t>
  </si>
  <si>
    <t>Skrzydło dobudowane-Pawilon D</t>
  </si>
  <si>
    <t>Plac zabaw przed szkołą</t>
  </si>
  <si>
    <t xml:space="preserve">Urządzenia na placu zabaw </t>
  </si>
  <si>
    <t>bloczki betonowe i cegła silikatowa</t>
  </si>
  <si>
    <t xml:space="preserve">stropodach płaski, wentylowany na stropie typu DMS </t>
  </si>
  <si>
    <t>bloczki betonowe i cegła ceramiczna, pełna</t>
  </si>
  <si>
    <t xml:space="preserve">strop typu WPS </t>
  </si>
  <si>
    <t>Urządzenie wielofunkcyjne(drukarka, skaner,kopiarka)</t>
  </si>
  <si>
    <t>Drukarka Konika Minolta 130</t>
  </si>
  <si>
    <t>Monitor ACER 17'</t>
  </si>
  <si>
    <t>Jednostka centralna HP Pro 310 z  systemem Windows7</t>
  </si>
  <si>
    <t xml:space="preserve">Drukarka brailowska </t>
  </si>
  <si>
    <t xml:space="preserve">Zestaw komputerowy 2 szt </t>
  </si>
  <si>
    <t xml:space="preserve">Zestaw komputerowy  8szt </t>
  </si>
  <si>
    <t xml:space="preserve">Zestaw komputerowy  8 szt. </t>
  </si>
  <si>
    <t xml:space="preserve">Telewizor Samsung LCD LE 32B 551 2szt </t>
  </si>
  <si>
    <t xml:space="preserve">Drukarka laserowa Konica Minolta </t>
  </si>
  <si>
    <t>Projektory  4szt</t>
  </si>
  <si>
    <t>Serwer HP ML 110T06 DC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</si>
  <si>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</si>
  <si>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</si>
  <si>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</si>
  <si>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</si>
  <si>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</si>
  <si>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</si>
  <si>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</si>
  <si>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</si>
  <si>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</si>
  <si>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</si>
  <si>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</si>
  <si>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GRUNWALDZKA 100</t>
  </si>
  <si>
    <t>137.</t>
  </si>
  <si>
    <t>Nożyce gilotynowe</t>
  </si>
  <si>
    <t>SWW 0764-672</t>
  </si>
  <si>
    <t>M.Cassino 8-warsztat</t>
  </si>
  <si>
    <t xml:space="preserve">Strugarka </t>
  </si>
  <si>
    <t>Grunwaldzka 41-warsztat</t>
  </si>
  <si>
    <t xml:space="preserve">Pomieszczenie RTG, ul. Dąbrowskiego 4 </t>
  </si>
  <si>
    <t>Laboratorium</t>
  </si>
  <si>
    <t>Centrum Zdrowia Psychicznego</t>
  </si>
  <si>
    <t>SP ZOZ Szpital Miejski</t>
  </si>
  <si>
    <t>gasnica proszkowa 6 kg ABC - 3szt., system SAP, system alarmowy</t>
  </si>
  <si>
    <t xml:space="preserve">gaśnica proszkowa 6 kg ABC - 2szt., gaśnice  2kg CO2 szt.1 do gaszenia sprzętu elektronicznego, dozór pracowniczy całodobowy </t>
  </si>
  <si>
    <t>gaśnica proszkowa 6 kg ABC - 1szt., gaśnice  2kg CO2  do gaszenia sprzętu elektronicznego</t>
  </si>
  <si>
    <t>instalacja gaśnicza - hydranty wewnetrzne 19 sztuk, gaśnica proszkowa 6 kg ABC-27szt., gaśnice CO2 do gaszenia sprzętu elektronicznego 2x2kg i 1x 5kg, agencja ochrony ,,Sekret", od godziny 21:00 do 6:00, dozór pracowniczy całodobowy</t>
  </si>
  <si>
    <t>Budynek-garaż samoch. -ul. Daszyńskiego</t>
  </si>
  <si>
    <t>rodzaj wartości (księgowa brutto - KB / odtworzeniowa - O)</t>
  </si>
  <si>
    <t>KB</t>
  </si>
  <si>
    <t>Przeciwpożarowe-gaśnice proszkowe, -śniegowe, -koc gaśniczy, -hydranty. Przeciwkadzieżowe -czujki i urządzenia alarmowe. Dozór firmy ochroniarskiej, dozór pracowniczy – część doby.</t>
  </si>
  <si>
    <t xml:space="preserve">gaśnica 1 szt., hydrant </t>
  </si>
  <si>
    <t>500 m - kanał</t>
  </si>
  <si>
    <t>kubatura (w m³)***</t>
  </si>
  <si>
    <t>10. Zakład Gospodarki Mieszkaniowej</t>
  </si>
  <si>
    <t>11. Miejski Ośrodek Pomocy Rodzinie</t>
  </si>
  <si>
    <t>12. Powiatowy Urząd Pracy</t>
  </si>
  <si>
    <t xml:space="preserve">13. Zakład Wodociągów i Kanalizacji </t>
  </si>
  <si>
    <t>14. Komunikacja Autobusowa Sp. z.o.o.</t>
  </si>
  <si>
    <t>15. Samodzielny Publiczny Zakład Opieki Zdrowotnej Szpital Miejski im.Jana Garduły w Świnoujściu</t>
  </si>
  <si>
    <t>drukarka   2 sztuki</t>
  </si>
  <si>
    <t xml:space="preserve">Drukarka Laser Jet P 1606 dn </t>
  </si>
  <si>
    <t>Urzadzenie wielofunkcyjne EPSON SX130</t>
  </si>
  <si>
    <t xml:space="preserve">Odtwarzacz Minolta </t>
  </si>
  <si>
    <t>Monitory 4 szt Samsung 19 '</t>
  </si>
  <si>
    <t>Kołłątaja 4 - biurowiec</t>
  </si>
  <si>
    <t xml:space="preserve">budynek szkoły: obróbka okien w sali gimnastycznej, remont kompleksowy sali nawigacji, wymiana okien w sali szkoleniowej, częściowy remont wc chłopców, I etap izolacji pionowej budynku
budynek internatu: remont kuchni, wykonanie izolacji pionowej wzdłuż 5 pomieszczeń
budynek warsztatów: wymiana części okien
-rok 2008:
budynek szkoły: remont klatek schodowych, remont sali gimnastycznej, II etap izolacji pionowej
budynek internatu: dalszy remont pomieszczeń kuchni- instalacja wod-kan., elektr.
budynek warsztatów: ekspertyza poszycia dachowego na budynku
-rok 2009:
budynek szkoły: wymiana 2 okien w sali 79, remont klatki schodowej przy sali gimnastycznej, remont daszku nad ławkami, remont pokoju nauczycielskiego,
budynek warsztatów: naprawa poszycia dachowego i przebudowa komina
-rok 2010:
budynek internatu: remont pomieszczeń przy kuchni, pokoju obsługi , wc, pomieszczeń biurowych
-rok 2011:
budynek szkoły: remont dolnego parteru po zalaniu wodami gruntowymi wykonany przez Miasto,
budynek internatu: wymiana pionu C.O., remont dachu łącznika,
-rok 2012:
budynek szkoły: remont sali laboratorium nawigacyjnego
budynek internatu: remont łazienki na I piętrze
</t>
  </si>
  <si>
    <t>wartość księgowa brutto</t>
  </si>
  <si>
    <t>Tabela nr 2a - Wykaz dróg</t>
  </si>
  <si>
    <t>29. Ośrodek Sportu i Rekreacji "Wyspiarz"w Świnoujściu</t>
  </si>
  <si>
    <t>30. Zakład Gospodarki Mieszkaniowej</t>
  </si>
  <si>
    <t>31. Miejski Ośrodek Pomocy Rodzinie</t>
  </si>
  <si>
    <t>32. Powiatowy Urząd Pracy</t>
  </si>
  <si>
    <t>33. Zakład Wodociągów i Kanalizacji</t>
  </si>
  <si>
    <t>34. Samodzielny Publiczny Zakład Opieki Zdrowotnej, Zakład Pielęgnacyjno – Opiekuńczy w Świnoujsciu</t>
  </si>
  <si>
    <t>23. Poradnia Psychologiczno - Pedagogiczna</t>
  </si>
  <si>
    <t>24. Ośrodek Sportu i Rekreacji "Wyspiarz"w Świnoujściu</t>
  </si>
  <si>
    <t>25. Zakład Gospodarki Mieszkaniowej</t>
  </si>
  <si>
    <t>26. Miejski Ośrodek Pomocy Rodzinie</t>
  </si>
  <si>
    <t>27. Powiatowy Urząd Pracy</t>
  </si>
  <si>
    <t>29. Samodzielny Publiczny Zakład Opieki Zdrowotnej, Zakład Pielęgnacyjno – Opiekuńczy w Świnoujsciu</t>
  </si>
  <si>
    <t>Urząd Miasta Świnoujście, Wydział Spraw Obywatelskich i Urząd Stanu Cywilnego</t>
  </si>
  <si>
    <t>Zakład Wodociągów i Kanalizacji Sp. z o.o.</t>
  </si>
  <si>
    <t>nazwa jednostki</t>
  </si>
  <si>
    <t>Przedszkole Miejskie nr 1 ,,Perełki Bałtyku"</t>
  </si>
  <si>
    <t>Przedszkole Miejskie nr 3 "Pod Żaglami"</t>
  </si>
  <si>
    <t>Przedszkole Miejskie nr 5 "Bajka" z oddziałami integracyjnymi</t>
  </si>
  <si>
    <t>Przedszkole Miejskie nr 9</t>
  </si>
  <si>
    <t>Przedszkole Miejskie nr 10 "Kolorowy Świat"</t>
  </si>
  <si>
    <t>Przedszkole Miejskie nr 11 z Oddziałami Integracyjnymi "Tęcza"</t>
  </si>
  <si>
    <t>Szkoła Podstawowa nr 1</t>
  </si>
  <si>
    <t xml:space="preserve">Szkoła Podstawowa nr 2 </t>
  </si>
  <si>
    <t>Szkoła Podstawowa nr 6 im. Mieszka I</t>
  </si>
  <si>
    <t>Tabela nr 5 - Wykaz maszyn i urządzeń</t>
  </si>
  <si>
    <t>Tabela nr 6</t>
  </si>
  <si>
    <t>komputery - 4 szt.</t>
  </si>
  <si>
    <t>urządzenie wielofunkcyjne - 1 szt.</t>
  </si>
  <si>
    <t>drukarki - 2 szt.</t>
  </si>
  <si>
    <t>27.Centrum Edukacji Zawodowej w Świnoujściu</t>
  </si>
  <si>
    <t>Szkoła</t>
  </si>
  <si>
    <t>Szkolne schronisko mlodziezowe</t>
  </si>
  <si>
    <t>nowe</t>
  </si>
  <si>
    <t>działalność związana z krótkotrwałym zakwaterowaniem dzieci i młodzieży</t>
  </si>
  <si>
    <t>gaśnice proszkowe szt.11, gaśnice śniegowe szt.3, gaśnica AF2X szt.1, hydranty szt.2, syst.alarm./SEKRET/, dozorca pracownik szkoły-cz.doby</t>
  </si>
  <si>
    <t>gaśnice proszkowe szt.4, gaśnica AF2X szt.1, hydranty szt.3, syst.alarm./SEKRET/, kraty okienne 9 pokoi parter.</t>
  </si>
  <si>
    <t>72-600 Świnoujście, ul. Gdyńska 26</t>
  </si>
  <si>
    <t>Płaska-papa</t>
  </si>
  <si>
    <t xml:space="preserve">25.Centrum Edukacji Zawodowej i Turystyki </t>
  </si>
  <si>
    <t>Serwer Fujtsu-Simens</t>
  </si>
  <si>
    <t>Monitory  szt.5</t>
  </si>
  <si>
    <t>Telewizory  szt.3</t>
  </si>
  <si>
    <t>20. Centrum Edukacji Zawodowej i Turystyki</t>
  </si>
  <si>
    <t>notebook</t>
  </si>
  <si>
    <t>projektor multimedialny z ekranem</t>
  </si>
  <si>
    <t>Notebookszt.3</t>
  </si>
  <si>
    <t>Kamery szt.2</t>
  </si>
  <si>
    <t>Radioodtwarzacze</t>
  </si>
  <si>
    <t>Notebook szt.1</t>
  </si>
  <si>
    <t>Radiomagnetofony szt.3</t>
  </si>
  <si>
    <t>Projektor z ekranem</t>
  </si>
  <si>
    <t>System alarmowy- rejestrator</t>
  </si>
  <si>
    <t>System alarmowy- monitor</t>
  </si>
  <si>
    <t>Radiotelefon Horizon HX 370E (Kąpielisko)</t>
  </si>
  <si>
    <t>Komputer NOT SONY  (obiekty sportowe)</t>
  </si>
  <si>
    <t>Nawigacja TOM TOM XLT (Obiekty sportowe)</t>
  </si>
  <si>
    <t>Monitoring (Plaża - budynek WOPR)</t>
  </si>
  <si>
    <t>Budynek</t>
  </si>
  <si>
    <t>mieszkalny</t>
  </si>
  <si>
    <t>mieszk/użytkowy</t>
  </si>
  <si>
    <t xml:space="preserve">Budynek warsztaty </t>
  </si>
  <si>
    <t>Grunwaldzka 44 KALISZANKA</t>
  </si>
  <si>
    <t>Budynek hala produkcyjna</t>
  </si>
  <si>
    <t>Budynek produkcyjny</t>
  </si>
  <si>
    <t xml:space="preserve">Budynek portierni </t>
  </si>
  <si>
    <t xml:space="preserve">Bud. magazynowy materiałow </t>
  </si>
  <si>
    <t>Wiata</t>
  </si>
  <si>
    <t xml:space="preserve">Wiata </t>
  </si>
  <si>
    <t xml:space="preserve">Budynek magazyn </t>
  </si>
  <si>
    <t>Budynek gosp-magazynowy</t>
  </si>
  <si>
    <t>Budynek administracyjny</t>
  </si>
  <si>
    <t>Budynek  gosp-magazynowy</t>
  </si>
  <si>
    <t xml:space="preserve">Budynek biurowy </t>
  </si>
  <si>
    <t>Budynek  gosp-warsztatowy</t>
  </si>
  <si>
    <t>Budynek pomocniczy węzła CO</t>
  </si>
  <si>
    <t xml:space="preserve">Garaz blaszany </t>
  </si>
  <si>
    <t>Budynek prod-magazynowy</t>
  </si>
  <si>
    <t>Garaz murowany</t>
  </si>
  <si>
    <t>Budynek-przychodnia</t>
  </si>
  <si>
    <t>Budynek -przychodnia</t>
  </si>
  <si>
    <t xml:space="preserve">Pawilon handlowy </t>
  </si>
  <si>
    <t>Budynek mieszk-użytkowy</t>
  </si>
  <si>
    <t>mieszk-użytkowy</t>
  </si>
  <si>
    <t>Bud. warszt-samochodowy</t>
  </si>
  <si>
    <t xml:space="preserve">Budynek </t>
  </si>
  <si>
    <t>hotelowy</t>
  </si>
  <si>
    <t>Boh.Września 7</t>
  </si>
  <si>
    <t>Bol.Chrobrego 26-28</t>
  </si>
  <si>
    <t>Grunwaldzka 58</t>
  </si>
  <si>
    <t>Grunwaldzka 62A</t>
  </si>
  <si>
    <t>1,5 km -kanał</t>
  </si>
  <si>
    <t>2,0 km -kanał</t>
  </si>
  <si>
    <t>2,0 km -morze</t>
  </si>
  <si>
    <t>papa/blacha</t>
  </si>
  <si>
    <t>JARACZA 67</t>
  </si>
  <si>
    <t>248.</t>
  </si>
  <si>
    <t>249.</t>
  </si>
  <si>
    <t>KOCHANOWSKIEGO 4</t>
  </si>
  <si>
    <t>250.</t>
  </si>
  <si>
    <t>251.</t>
  </si>
  <si>
    <t>KOŁŁĄTAJA 12-13-14</t>
  </si>
  <si>
    <t>252.</t>
  </si>
  <si>
    <t>12/2</t>
  </si>
  <si>
    <t>253.</t>
  </si>
  <si>
    <t>254.</t>
  </si>
  <si>
    <t>12/6</t>
  </si>
  <si>
    <t>255.</t>
  </si>
  <si>
    <t>13/3</t>
  </si>
  <si>
    <t>256.</t>
  </si>
  <si>
    <t>14/4</t>
  </si>
  <si>
    <t>257.</t>
  </si>
  <si>
    <t>KOŁŁĄTAJA 15-16-17-18</t>
  </si>
  <si>
    <t>15/1</t>
  </si>
  <si>
    <t>258.</t>
  </si>
  <si>
    <t>15/3</t>
  </si>
  <si>
    <t>259.</t>
  </si>
  <si>
    <t>16/6</t>
  </si>
  <si>
    <t>260.</t>
  </si>
  <si>
    <t>17/4</t>
  </si>
  <si>
    <t>261.</t>
  </si>
  <si>
    <t>18/1</t>
  </si>
  <si>
    <t>262.</t>
  </si>
  <si>
    <t>18/7</t>
  </si>
  <si>
    <t>263.</t>
  </si>
  <si>
    <t>18/8</t>
  </si>
  <si>
    <t>264.</t>
  </si>
  <si>
    <t>KOŁŁĄTAJA 20-22-24-26</t>
  </si>
  <si>
    <t>20/10</t>
  </si>
  <si>
    <t>265.</t>
  </si>
  <si>
    <t>20/24</t>
  </si>
  <si>
    <t>266.</t>
  </si>
  <si>
    <t>24/19</t>
  </si>
  <si>
    <t>267.</t>
  </si>
  <si>
    <t>24/27</t>
  </si>
  <si>
    <t>268.</t>
  </si>
  <si>
    <t>24/28</t>
  </si>
  <si>
    <t>269.</t>
  </si>
  <si>
    <t>24/3</t>
  </si>
  <si>
    <t>270.</t>
  </si>
  <si>
    <t>26/8</t>
  </si>
  <si>
    <t>271.</t>
  </si>
  <si>
    <t>KOŁŁĄTAJA 2C-2D</t>
  </si>
  <si>
    <t>2C/7</t>
  </si>
  <si>
    <t>272.</t>
  </si>
  <si>
    <t>2D/11</t>
  </si>
  <si>
    <t>273.</t>
  </si>
  <si>
    <t>2D/6</t>
  </si>
  <si>
    <t>274.</t>
  </si>
  <si>
    <t>2D/8</t>
  </si>
  <si>
    <t>275.</t>
  </si>
  <si>
    <t>KOŁŁĄTAJA 2E-2F</t>
  </si>
  <si>
    <t>2E/3</t>
  </si>
  <si>
    <t>276.</t>
  </si>
  <si>
    <t>2E/4</t>
  </si>
  <si>
    <t>277.</t>
  </si>
  <si>
    <t>2F/2</t>
  </si>
  <si>
    <t>278.</t>
  </si>
  <si>
    <t>2F/3</t>
  </si>
  <si>
    <t>279.</t>
  </si>
  <si>
    <t>2F/4</t>
  </si>
  <si>
    <t>280.</t>
  </si>
  <si>
    <t>KOŁŁĄTAJA 5</t>
  </si>
  <si>
    <t>281.</t>
  </si>
  <si>
    <t>KOŁŁĄTAJA 6</t>
  </si>
  <si>
    <t>282.</t>
  </si>
  <si>
    <t>283.</t>
  </si>
  <si>
    <t>284.</t>
  </si>
  <si>
    <t>6A/1</t>
  </si>
  <si>
    <t>285.</t>
  </si>
  <si>
    <t>286.</t>
  </si>
  <si>
    <t>KOŁŁĄTAJA 7</t>
  </si>
  <si>
    <t>287.</t>
  </si>
  <si>
    <t>KONSTYTUCJI 3 MAJA 14</t>
  </si>
  <si>
    <t>288.</t>
  </si>
  <si>
    <t>289.</t>
  </si>
  <si>
    <t>290.</t>
  </si>
  <si>
    <t>KONSTYTUCJI 3 MAJA 15</t>
  </si>
  <si>
    <t>291.</t>
  </si>
  <si>
    <t>292.</t>
  </si>
  <si>
    <t>KONSTYTUCJI 3 MAJA 16</t>
  </si>
  <si>
    <t>293.</t>
  </si>
  <si>
    <t>KONSTYTUCJI 3 MAJA 2</t>
  </si>
  <si>
    <t>294.</t>
  </si>
  <si>
    <t>KONSTYTUCJI 3 MAJA 25</t>
  </si>
  <si>
    <t>295.</t>
  </si>
  <si>
    <t>KONSTYTUCJI 3 MAJA 27-27A-27B</t>
  </si>
  <si>
    <t>27/3</t>
  </si>
  <si>
    <t>296.</t>
  </si>
  <si>
    <t>27/4</t>
  </si>
  <si>
    <t>297.</t>
  </si>
  <si>
    <t>27/7-7A</t>
  </si>
  <si>
    <t>298.</t>
  </si>
  <si>
    <t>27B/8</t>
  </si>
  <si>
    <t>299.</t>
  </si>
  <si>
    <t>KONSTYTUCJI 3 MAJA 28</t>
  </si>
  <si>
    <t>300.</t>
  </si>
  <si>
    <t>301.</t>
  </si>
  <si>
    <t>302.</t>
  </si>
  <si>
    <t>303.</t>
  </si>
  <si>
    <t>KONSTYTUCJI 3 MAJA 30</t>
  </si>
  <si>
    <t>304.</t>
  </si>
  <si>
    <t>305.</t>
  </si>
  <si>
    <t>KONSTYTUCJI 3 MAJA 4</t>
  </si>
  <si>
    <t>306.</t>
  </si>
  <si>
    <t>307.</t>
  </si>
  <si>
    <t>308.</t>
  </si>
  <si>
    <t>309.</t>
  </si>
  <si>
    <t>310.</t>
  </si>
  <si>
    <t>311.</t>
  </si>
  <si>
    <t>312.</t>
  </si>
  <si>
    <t>313.</t>
  </si>
  <si>
    <t>KONSTYTUCJI 3 MAJA 5</t>
  </si>
  <si>
    <t>314.</t>
  </si>
  <si>
    <t>315.</t>
  </si>
  <si>
    <t>316.</t>
  </si>
  <si>
    <t>317.</t>
  </si>
  <si>
    <t>318.</t>
  </si>
  <si>
    <t>KONSTYTUCJI 3 MAJA 54</t>
  </si>
  <si>
    <t>319.</t>
  </si>
  <si>
    <t>320.</t>
  </si>
  <si>
    <t>321.</t>
  </si>
  <si>
    <t>322.</t>
  </si>
  <si>
    <t>323.</t>
  </si>
  <si>
    <t>324.</t>
  </si>
  <si>
    <t>KONSTYTUCJI 3 MAJA 55</t>
  </si>
  <si>
    <t>325.</t>
  </si>
  <si>
    <t>KONSTYTUCJI 3 MAJA 59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</si>
  <si>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</si>
  <si>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</si>
  <si>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</si>
  <si>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</si>
  <si>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</si>
  <si>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</si>
  <si>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</si>
  <si>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</si>
  <si>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</si>
  <si>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</si>
  <si>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</si>
  <si>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</si>
  <si>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KOŚCIUSZKI 1-1A-1B-1C</t>
  </si>
  <si>
    <t>1/11</t>
  </si>
  <si>
    <t>338.</t>
  </si>
  <si>
    <t>1/4</t>
  </si>
  <si>
    <t>339.</t>
  </si>
  <si>
    <t>1/8</t>
  </si>
  <si>
    <t>340.</t>
  </si>
  <si>
    <t>1A/14</t>
  </si>
  <si>
    <t>341.</t>
  </si>
  <si>
    <t>1A/8</t>
  </si>
  <si>
    <t>342.</t>
  </si>
  <si>
    <t>1B/2</t>
  </si>
  <si>
    <t>343.</t>
  </si>
  <si>
    <t>1B/4</t>
  </si>
  <si>
    <t>344.</t>
  </si>
  <si>
    <t>1B/6</t>
  </si>
  <si>
    <t>345.</t>
  </si>
  <si>
    <t>1C/14</t>
  </si>
  <si>
    <t>346.</t>
  </si>
  <si>
    <t>1C/16</t>
  </si>
  <si>
    <t>347.</t>
  </si>
  <si>
    <t>1C/18</t>
  </si>
  <si>
    <t>348.</t>
  </si>
  <si>
    <t>1C/3</t>
  </si>
  <si>
    <t>349.</t>
  </si>
  <si>
    <t>1C/9</t>
  </si>
  <si>
    <t>350.</t>
  </si>
  <si>
    <t>KOŚCIUSZKI 3-3A-3B-3C</t>
  </si>
  <si>
    <t>351.</t>
  </si>
  <si>
    <t>3/18</t>
  </si>
  <si>
    <t>352.</t>
  </si>
  <si>
    <t>353.</t>
  </si>
  <si>
    <t>3/4</t>
  </si>
  <si>
    <t>354.</t>
  </si>
  <si>
    <t>3A/1</t>
  </si>
  <si>
    <t>355.</t>
  </si>
  <si>
    <t>3A/13</t>
  </si>
  <si>
    <t>356.</t>
  </si>
  <si>
    <t>3A/17</t>
  </si>
  <si>
    <t>357.</t>
  </si>
  <si>
    <t>3A/4</t>
  </si>
  <si>
    <t>358.</t>
  </si>
  <si>
    <t>3A/8</t>
  </si>
  <si>
    <t>359.</t>
  </si>
  <si>
    <t>3B/1</t>
  </si>
  <si>
    <t>360.</t>
  </si>
  <si>
    <t>3B/18</t>
  </si>
  <si>
    <t>361.</t>
  </si>
  <si>
    <t>3B/4</t>
  </si>
  <si>
    <t>362.</t>
  </si>
  <si>
    <t>3C/11</t>
  </si>
  <si>
    <t>363.</t>
  </si>
  <si>
    <t>3C/14</t>
  </si>
  <si>
    <t>364.</t>
  </si>
  <si>
    <t>3C/18</t>
  </si>
  <si>
    <t>365.</t>
  </si>
  <si>
    <t>KOŚCIUSZKI 37-38-39</t>
  </si>
  <si>
    <t>37/5</t>
  </si>
  <si>
    <t>366.</t>
  </si>
  <si>
    <t>37/8</t>
  </si>
  <si>
    <t>367.</t>
  </si>
  <si>
    <t>38/2</t>
  </si>
  <si>
    <t>368.</t>
  </si>
  <si>
    <t>39/4</t>
  </si>
  <si>
    <t>369.</t>
  </si>
  <si>
    <t>KRZYWA 1A-1B-1C-1D-1E</t>
  </si>
  <si>
    <t>1A/1</t>
  </si>
  <si>
    <t>370.</t>
  </si>
  <si>
    <t>371.</t>
  </si>
  <si>
    <t>1A/17</t>
  </si>
  <si>
    <t>372.</t>
  </si>
  <si>
    <t>1A/26</t>
  </si>
  <si>
    <t>373.</t>
  </si>
  <si>
    <t>1A/28</t>
  </si>
  <si>
    <t>374.</t>
  </si>
  <si>
    <t>1A/29</t>
  </si>
  <si>
    <t>375.</t>
  </si>
  <si>
    <t>1A/30</t>
  </si>
  <si>
    <t>376.</t>
  </si>
  <si>
    <t>1A/37</t>
  </si>
  <si>
    <t>377.</t>
  </si>
  <si>
    <t>1A/42</t>
  </si>
  <si>
    <t>378.</t>
  </si>
  <si>
    <t>1A/45</t>
  </si>
  <si>
    <t>379.</t>
  </si>
  <si>
    <t>1A/47</t>
  </si>
  <si>
    <t>380.</t>
  </si>
  <si>
    <t>1A/48</t>
  </si>
  <si>
    <t>381.</t>
  </si>
  <si>
    <t>1A/5</t>
  </si>
  <si>
    <t>382.</t>
  </si>
  <si>
    <t>1A/50</t>
  </si>
  <si>
    <t>383.</t>
  </si>
  <si>
    <t>384.</t>
  </si>
  <si>
    <t>1A/9</t>
  </si>
  <si>
    <t>385.</t>
  </si>
  <si>
    <t>1B/13</t>
  </si>
  <si>
    <t>386.</t>
  </si>
  <si>
    <t>1B/15</t>
  </si>
  <si>
    <t>387.</t>
  </si>
  <si>
    <t>1B/25</t>
  </si>
  <si>
    <t>388.</t>
  </si>
  <si>
    <t>1B/29</t>
  </si>
  <si>
    <t>389.</t>
  </si>
  <si>
    <t>390.</t>
  </si>
  <si>
    <t>1B/9</t>
  </si>
  <si>
    <t>391.</t>
  </si>
  <si>
    <t>1C/7</t>
  </si>
  <si>
    <t>392.</t>
  </si>
  <si>
    <t>1C/28</t>
  </si>
  <si>
    <t>393.</t>
  </si>
  <si>
    <t>1C/31</t>
  </si>
  <si>
    <t>394.</t>
  </si>
  <si>
    <t>1C/34</t>
  </si>
  <si>
    <t>395.</t>
  </si>
  <si>
    <t>1C/38</t>
  </si>
  <si>
    <t>396.</t>
  </si>
  <si>
    <t>1C/43</t>
  </si>
  <si>
    <t>397.</t>
  </si>
  <si>
    <t>1C/44</t>
  </si>
  <si>
    <t>398.</t>
  </si>
  <si>
    <t>1C/48</t>
  </si>
  <si>
    <t>399.</t>
  </si>
  <si>
    <t>1C/5</t>
  </si>
  <si>
    <t>400.</t>
  </si>
  <si>
    <t>1C/52</t>
  </si>
  <si>
    <t>401.</t>
  </si>
  <si>
    <t>1C/54</t>
  </si>
  <si>
    <t>402.</t>
  </si>
  <si>
    <t>1C/56</t>
  </si>
  <si>
    <t>403.</t>
  </si>
  <si>
    <t>1C/61</t>
  </si>
  <si>
    <t>404.</t>
  </si>
  <si>
    <t>1C/62</t>
  </si>
  <si>
    <t>405.</t>
  </si>
  <si>
    <t>1C/65</t>
  </si>
  <si>
    <t>406.</t>
  </si>
  <si>
    <t>407.</t>
  </si>
  <si>
    <t>1D/1</t>
  </si>
  <si>
    <t>408.</t>
  </si>
  <si>
    <t>1D/11</t>
  </si>
  <si>
    <t>409.</t>
  </si>
  <si>
    <t>1D/13</t>
  </si>
  <si>
    <t>410.</t>
  </si>
  <si>
    <t>1D/17</t>
  </si>
  <si>
    <t>411.</t>
  </si>
  <si>
    <t>1D/18</t>
  </si>
  <si>
    <t>412.</t>
  </si>
  <si>
    <t>1D/22</t>
  </si>
  <si>
    <t>413.</t>
  </si>
  <si>
    <t>1D/24</t>
  </si>
  <si>
    <t>414.</t>
  </si>
  <si>
    <t>1E/12</t>
  </si>
  <si>
    <t>415.</t>
  </si>
  <si>
    <t>1E/18</t>
  </si>
  <si>
    <t>416.</t>
  </si>
  <si>
    <t>1E/23</t>
  </si>
  <si>
    <t>417.</t>
  </si>
  <si>
    <t>1E/30</t>
  </si>
  <si>
    <t>418.</t>
  </si>
  <si>
    <t>1E/36</t>
  </si>
  <si>
    <t>419.</t>
  </si>
  <si>
    <t>1E/42</t>
  </si>
  <si>
    <t>420.</t>
  </si>
  <si>
    <t>1E/43</t>
  </si>
  <si>
    <t>421.</t>
  </si>
  <si>
    <t>1E/48</t>
  </si>
  <si>
    <t>422.</t>
  </si>
  <si>
    <t>1E/50</t>
  </si>
  <si>
    <t>423.</t>
  </si>
  <si>
    <t>1E/51</t>
  </si>
  <si>
    <t>424.</t>
  </si>
  <si>
    <t>1E/52</t>
  </si>
  <si>
    <t>425.</t>
  </si>
  <si>
    <t>1E/53</t>
  </si>
  <si>
    <t>426.</t>
  </si>
  <si>
    <t>1E/58</t>
  </si>
  <si>
    <t>427.</t>
  </si>
  <si>
    <t>1E/6</t>
  </si>
  <si>
    <t>428.</t>
  </si>
  <si>
    <t>1E/60</t>
  </si>
  <si>
    <t>429.</t>
  </si>
  <si>
    <t>1E/61</t>
  </si>
  <si>
    <t>430.</t>
  </si>
  <si>
    <t>1E/64</t>
  </si>
  <si>
    <t>431.</t>
  </si>
  <si>
    <t>KUJAWSKA 3-3A,B,C,D,E,F,G,H</t>
  </si>
  <si>
    <t>3D/6</t>
  </si>
  <si>
    <t>432.</t>
  </si>
  <si>
    <t>LUTYCKA 5</t>
  </si>
  <si>
    <t>Specjalny Ośrodek Szkolno-Wychowawczy</t>
  </si>
  <si>
    <t>000190390</t>
  </si>
  <si>
    <t>Wielofunkcyjna Placówka Oświatowo-Wychowawcza</t>
  </si>
  <si>
    <t>321136188</t>
  </si>
  <si>
    <t>Poradnia Psychologiczno - Pedagogiczna</t>
  </si>
  <si>
    <t>000703150</t>
  </si>
  <si>
    <t>Ośrodek Sportu i Rekreacji "Wyspiarz"</t>
  </si>
  <si>
    <t>000330944</t>
  </si>
  <si>
    <t>Zakład Gospodarki Mieszkaniowej</t>
  </si>
  <si>
    <t>810506586</t>
  </si>
  <si>
    <t>Miejski Ośrodek Pomocy Rodzinie</t>
  </si>
  <si>
    <t>Powiatowy Urząd Pracy</t>
  </si>
  <si>
    <t>811937526</t>
  </si>
  <si>
    <t>810561303</t>
  </si>
  <si>
    <t>320024091</t>
  </si>
  <si>
    <t>Samodzielny Publiczny Zakład Opieki Zdrowotnej, Zakład Pielęgnacyjno – Opiekuńczy</t>
  </si>
  <si>
    <t>812012078</t>
  </si>
  <si>
    <t>Samodzielny Publiczny Zakład Opieki Zdrowotnej Szpital Miejski im. Jana Garduły</t>
  </si>
  <si>
    <t>812046670</t>
  </si>
  <si>
    <t>Żegluga Świnoujska</t>
  </si>
  <si>
    <t>810504943</t>
  </si>
  <si>
    <t>Wykaz budynków i budowli w Mieście Świnoujście</t>
  </si>
  <si>
    <t>elektroniczno-telewizyjny system dozoru</t>
  </si>
  <si>
    <t>14. Specjalny Ośrodek Szkolno-Wychowawczy</t>
  </si>
  <si>
    <t>ul. Piastowska  55, 72-600 Świnoujście</t>
  </si>
  <si>
    <t>8790Z</t>
  </si>
  <si>
    <t>boisko szkolne, kuchnia (śniadania, kolacje)</t>
  </si>
  <si>
    <t>oświaty, nauki i kultury oraz budynki sportowe</t>
  </si>
  <si>
    <t>14. Przedszkole Miejskie Nr 10 "Kolorowy Świat"</t>
  </si>
  <si>
    <t>9. Przedszkole Miejskie Nr 10 "Kolorowy Świat"</t>
  </si>
  <si>
    <t>Wieża XA64V2ES</t>
  </si>
  <si>
    <t>Zestaw komputerowy ESPRIMO FUIITSY</t>
  </si>
  <si>
    <t>Drukarka laser HP P 1102</t>
  </si>
  <si>
    <t xml:space="preserve">Drukarka Samsung </t>
  </si>
  <si>
    <t>Laptop INSPIRON 15R P 6200</t>
  </si>
  <si>
    <t>cegła klinkierowa</t>
  </si>
  <si>
    <t>Radiotelefon morski z nawigacją</t>
  </si>
  <si>
    <t>Działalność oświatowa</t>
  </si>
  <si>
    <t>Budynek biurowy</t>
  </si>
  <si>
    <t>zabytkowy, ale nie podlega konserwatorowi zabytków</t>
  </si>
  <si>
    <t>budynek przedwojenny</t>
  </si>
  <si>
    <t>Cegła</t>
  </si>
  <si>
    <t>Drewniane</t>
  </si>
  <si>
    <t>Drewno i dachówka</t>
  </si>
  <si>
    <t>300 m  / kanał piastowski/</t>
  </si>
  <si>
    <t>Aparat EEG Biofeedback + monitor</t>
  </si>
  <si>
    <t>Monitoring wewnętrzny -system kamer</t>
  </si>
  <si>
    <t>Kompletnie wyposażony węzeł monitorujący nr 3, przy ul. Powstańców Śląskich 8) wraz z przyłączem telekomunikacyjnym (światłowód i studnia przyobiektowa) oraz elektromagnetycznym</t>
  </si>
  <si>
    <t>Kompletnie wyposażony węzeł monitorujący nr 4, przy ul. Uzdrowiskowej wraz z przyłączem telekomunikacyjnym (światłowód i studnia przyobiektowa) oraz elektromagnetycznym</t>
  </si>
  <si>
    <t>Kompletnie wyposażony węzeł monitorujący nr 5, przy ul. Bohaterów Września wraz z przyłączem telekomunikacyjnym (światłowód i studnia przyobiektowa) oraz elektromagnetycznym</t>
  </si>
  <si>
    <t>Kompletnie wyposażony węzeł monitorujący nr 6, przy Pl. Słowiańskim wraz z przyłączem telekomunikacyjnym (światłowód i studnia przyobiektowa) oraz elektromagnetycznym</t>
  </si>
  <si>
    <t>Kompletnie wyposażony węzeł monitorujący nr 7, przy ul. Matejki - Wojska Polskiego (skrzyżowanie) wraz z przyłączem telekomunikacyjnym (światłowód i studnia przyobiektowa) oraz elektromagnetycznym</t>
  </si>
  <si>
    <t>budowla - boisko szkolne</t>
  </si>
  <si>
    <t>budowla - linia telefoniczna</t>
  </si>
  <si>
    <t>inne budowle - drogi, ogrodzenia</t>
  </si>
  <si>
    <t>gaśnice proszkowe-29, hydranty 3, alarm, agencja ochrony, kraty w oknach</t>
  </si>
  <si>
    <t>72-602 Świnoujście, ul. Sołtana 2</t>
  </si>
  <si>
    <t>gaśnice śniegowe-20, hydranty 4, alarm, agencja ochrony, kraty w oknach</t>
  </si>
  <si>
    <t>gaśnice śniegowe -2, alarm, agencja ochrony, kraty w oknach</t>
  </si>
  <si>
    <t>gaśnice proszkowe -5, hydrant 1, alarm, agencja ochrony, kraty w oknach</t>
  </si>
  <si>
    <t>gaśnice śniegowe -5, hydrant 1, alarm, agencja ochrony, kraty w oknach</t>
  </si>
  <si>
    <t>gaśnice proszkowe -10, hydrant 1, alarm, agencja ochrony, kraty w oknach</t>
  </si>
  <si>
    <t>72-602 Świnoujście, ul. Wrzosowa</t>
  </si>
  <si>
    <t>72-602 Świnoujście, ul. Ludzi Morza</t>
  </si>
  <si>
    <t>żelbetowe prefabrykowane</t>
  </si>
  <si>
    <t>płytowe żelbetowe "ŻERAŃ</t>
  </si>
  <si>
    <t>stropodach z płyt żelbetowych korytkowych</t>
  </si>
  <si>
    <t>prefabrykowane płytowe , częściwo cegła lub beton komórkowy</t>
  </si>
  <si>
    <t>żelbetowe płytowe</t>
  </si>
  <si>
    <t xml:space="preserve">płyty dachowe korytkowe pokryte styropianem i  papą </t>
  </si>
  <si>
    <t>cegła pełna ceramiczna</t>
  </si>
  <si>
    <t>drewniany podwieszony</t>
  </si>
  <si>
    <t>stropodach Kleina</t>
  </si>
  <si>
    <t>płyty korytkowe żelbetowe pokryte papą</t>
  </si>
  <si>
    <t>strop drewniany oraz strop żelbetowy</t>
  </si>
  <si>
    <t>kratownica drewniana, pokryta papą na poszalowaniu z desek</t>
  </si>
  <si>
    <t>drewniane i masywne</t>
  </si>
  <si>
    <t>drewniany kryty papą</t>
  </si>
  <si>
    <t>nie występuje</t>
  </si>
  <si>
    <t>Monitor Acer LCD X193HGB- 3 szt.</t>
  </si>
  <si>
    <t>Jednostka centralna PC Elite XFH 7750/2GB/D</t>
  </si>
  <si>
    <t>Kserokopiarka DSm 618d z automatem wrzutowym</t>
  </si>
  <si>
    <t>Drukarka Samsung ML-1640 A4 USB</t>
  </si>
  <si>
    <t>Drukarka Samsung CLP-310 Kolor</t>
  </si>
  <si>
    <t>Monitor LG  LCD W2261VP-PF</t>
  </si>
  <si>
    <t>Drukarka ML-2571N A4 USB Ethernet</t>
  </si>
  <si>
    <t>Monitor LCD VB191T 5ms DVI -szt. 16  19"</t>
  </si>
  <si>
    <t xml:space="preserve">Komputer Alsen Profi 31A-7400P7 szt. 17 </t>
  </si>
  <si>
    <t xml:space="preserve">Monitor LCD SM723N - szt. 4 </t>
  </si>
  <si>
    <t>Urządzenie wielofuncyjne Canon imigerunner 2520</t>
  </si>
  <si>
    <t>Ruter</t>
  </si>
  <si>
    <t>433.</t>
  </si>
  <si>
    <t>3B</t>
  </si>
  <si>
    <t>434.</t>
  </si>
  <si>
    <t>LUTYCKA 8-9-10-11-12-13-14</t>
  </si>
  <si>
    <t>435.</t>
  </si>
  <si>
    <t>436.</t>
  </si>
  <si>
    <t>437.</t>
  </si>
  <si>
    <t>14/2</t>
  </si>
  <si>
    <t>438.</t>
  </si>
  <si>
    <t>14/3</t>
  </si>
  <si>
    <t>439.</t>
  </si>
  <si>
    <t>440.</t>
  </si>
  <si>
    <t>441.</t>
  </si>
  <si>
    <t>Łużycka 9</t>
  </si>
  <si>
    <t>442.</t>
  </si>
  <si>
    <t>MARYNARZY 1</t>
  </si>
  <si>
    <t>443.</t>
  </si>
  <si>
    <t>444.</t>
  </si>
  <si>
    <t>MARYNARZY 2</t>
  </si>
  <si>
    <t>445.</t>
  </si>
  <si>
    <t>446.</t>
  </si>
  <si>
    <t>MARYNARZY 4</t>
  </si>
  <si>
    <t>447.</t>
  </si>
  <si>
    <t>448.</t>
  </si>
  <si>
    <t>449.</t>
  </si>
  <si>
    <t>MARYNARZY 5</t>
  </si>
  <si>
    <t>450.</t>
  </si>
  <si>
    <t>451.</t>
  </si>
  <si>
    <t>452.</t>
  </si>
  <si>
    <t>453.</t>
  </si>
  <si>
    <t>454.</t>
  </si>
  <si>
    <t>455.</t>
  </si>
  <si>
    <t>MARYNARZY 6A-6B-6C</t>
  </si>
  <si>
    <t>6A/14</t>
  </si>
  <si>
    <t>456.</t>
  </si>
  <si>
    <t>6A/3</t>
  </si>
  <si>
    <t>457.</t>
  </si>
  <si>
    <t>6C/11</t>
  </si>
  <si>
    <t>458.</t>
  </si>
  <si>
    <t>6C/15</t>
  </si>
  <si>
    <t>459.</t>
  </si>
  <si>
    <t>6C/7</t>
  </si>
  <si>
    <t>460.</t>
  </si>
  <si>
    <t>6C/8</t>
  </si>
  <si>
    <t>461.</t>
  </si>
  <si>
    <t>6C/9</t>
  </si>
  <si>
    <t>462.</t>
  </si>
  <si>
    <t>MARYNARZY 7</t>
  </si>
  <si>
    <t>463.</t>
  </si>
  <si>
    <t>464.</t>
  </si>
  <si>
    <t>MATEJKI 14</t>
  </si>
  <si>
    <t>465.</t>
  </si>
  <si>
    <t>466.</t>
  </si>
  <si>
    <t>467.</t>
  </si>
  <si>
    <t>468.</t>
  </si>
  <si>
    <t>469.</t>
  </si>
  <si>
    <t>MATEJKI 15</t>
  </si>
  <si>
    <t>470.</t>
  </si>
  <si>
    <t>471.</t>
  </si>
  <si>
    <t>472.</t>
  </si>
  <si>
    <t>MATEJKI 6-6A-6B-6C-6D-6E</t>
  </si>
  <si>
    <t>6/2</t>
  </si>
  <si>
    <t>473.</t>
  </si>
  <si>
    <t>6/20</t>
  </si>
  <si>
    <t>474.</t>
  </si>
  <si>
    <t>6/8</t>
  </si>
  <si>
    <t>475.</t>
  </si>
  <si>
    <t>6A/12</t>
  </si>
  <si>
    <t>476.</t>
  </si>
  <si>
    <t>6A/15</t>
  </si>
  <si>
    <t>477.</t>
  </si>
  <si>
    <t>6A/18</t>
  </si>
  <si>
    <t>478.</t>
  </si>
  <si>
    <t>479.</t>
  </si>
  <si>
    <t>6A/8</t>
  </si>
  <si>
    <t>480.</t>
  </si>
  <si>
    <t>6B/20</t>
  </si>
  <si>
    <t>481.</t>
  </si>
  <si>
    <t>6B/8</t>
  </si>
  <si>
    <t>482.</t>
  </si>
  <si>
    <t>6C/13</t>
  </si>
  <si>
    <t>483.</t>
  </si>
  <si>
    <t>484.</t>
  </si>
  <si>
    <t>6C/17</t>
  </si>
  <si>
    <t>485.</t>
  </si>
  <si>
    <t>6C/2</t>
  </si>
  <si>
    <t>486.</t>
  </si>
  <si>
    <t>6D/13</t>
  </si>
  <si>
    <t>487.</t>
  </si>
  <si>
    <t>6D/15</t>
  </si>
  <si>
    <t>488.</t>
  </si>
  <si>
    <t>6D/16</t>
  </si>
  <si>
    <t>489.</t>
  </si>
  <si>
    <t>6D/17</t>
  </si>
  <si>
    <t>490.</t>
  </si>
  <si>
    <t>6D/18</t>
  </si>
  <si>
    <t>491.</t>
  </si>
  <si>
    <t>6D/19</t>
  </si>
  <si>
    <t>492.</t>
  </si>
  <si>
    <t>6D/20</t>
  </si>
  <si>
    <t>493.</t>
  </si>
  <si>
    <t>6D/3</t>
  </si>
  <si>
    <t>494.</t>
  </si>
  <si>
    <t>6E/1</t>
  </si>
  <si>
    <t>495.</t>
  </si>
  <si>
    <t>6E/10</t>
  </si>
  <si>
    <t>496.</t>
  </si>
  <si>
    <t>6E/2</t>
  </si>
  <si>
    <t>497.</t>
  </si>
  <si>
    <t>6E/8</t>
  </si>
  <si>
    <t>498.</t>
  </si>
  <si>
    <t>MODRZEJEWSKIEJ 10-12</t>
  </si>
  <si>
    <t>10/4</t>
  </si>
  <si>
    <t>499.</t>
  </si>
  <si>
    <t>500.</t>
  </si>
  <si>
    <t>12/5</t>
  </si>
  <si>
    <t>501.</t>
  </si>
  <si>
    <t>MODRZEJEWSKIEJ 14-16</t>
  </si>
  <si>
    <t>16/7</t>
  </si>
  <si>
    <t>502.</t>
  </si>
  <si>
    <t>MODRZEJEWSKIEJ 18</t>
  </si>
  <si>
    <t>503.</t>
  </si>
  <si>
    <t>504.</t>
  </si>
  <si>
    <t>505.</t>
  </si>
  <si>
    <t>MODRZEJEWSKIEJ 2</t>
  </si>
  <si>
    <t>506.</t>
  </si>
  <si>
    <t>507.</t>
  </si>
  <si>
    <t>508.</t>
  </si>
  <si>
    <t>509.</t>
  </si>
  <si>
    <t>MODRZEJEWSKIEJ 6</t>
  </si>
  <si>
    <t>510.</t>
  </si>
  <si>
    <t>MODRZEJEWSKIEJ 69-71</t>
  </si>
  <si>
    <t>69/2</t>
  </si>
  <si>
    <t>511.</t>
  </si>
  <si>
    <t>69/4</t>
  </si>
  <si>
    <t>512.</t>
  </si>
  <si>
    <t>71/1</t>
  </si>
  <si>
    <t>513.</t>
  </si>
  <si>
    <t>71/10</t>
  </si>
  <si>
    <t>514.</t>
  </si>
  <si>
    <t>71/7</t>
  </si>
  <si>
    <t>515.</t>
  </si>
  <si>
    <t>MODRZEJEWSKIEJ 73</t>
  </si>
  <si>
    <t>73/10</t>
  </si>
  <si>
    <t>516.</t>
  </si>
  <si>
    <t>MODRZEJEWSKIEJ 75</t>
  </si>
  <si>
    <t>517.</t>
  </si>
  <si>
    <t>518.</t>
  </si>
  <si>
    <t>519.</t>
  </si>
  <si>
    <t>520.</t>
  </si>
  <si>
    <t>MODRZEJEWSKIEJ 8</t>
  </si>
  <si>
    <t>521.</t>
  </si>
  <si>
    <t>MONTE CASSINO 1</t>
  </si>
  <si>
    <t>522.</t>
  </si>
  <si>
    <t>523.</t>
  </si>
  <si>
    <t>524.</t>
  </si>
  <si>
    <t>MONTE CASSINO 18-18A</t>
  </si>
  <si>
    <t>525.</t>
  </si>
  <si>
    <t>18A/3</t>
  </si>
  <si>
    <t>526.</t>
  </si>
  <si>
    <t>MONTE CASSINO 19</t>
  </si>
  <si>
    <t>527.</t>
  </si>
  <si>
    <t>528.</t>
  </si>
  <si>
    <t>529.</t>
  </si>
  <si>
    <t>530.</t>
  </si>
  <si>
    <t>531.</t>
  </si>
  <si>
    <t>4B</t>
  </si>
  <si>
    <t>532.</t>
  </si>
  <si>
    <t>533.</t>
  </si>
  <si>
    <t>534.</t>
  </si>
  <si>
    <t>535.</t>
  </si>
  <si>
    <t>MONTE CASSINO 22A,B,C,D</t>
  </si>
  <si>
    <t>22A/10</t>
  </si>
  <si>
    <t>536.</t>
  </si>
  <si>
    <t>22A/13</t>
  </si>
  <si>
    <t>537.</t>
  </si>
  <si>
    <t>22A/3</t>
  </si>
  <si>
    <t>538.</t>
  </si>
  <si>
    <t>22A/5</t>
  </si>
  <si>
    <t>539.</t>
  </si>
  <si>
    <t>22A/6</t>
  </si>
  <si>
    <t>540.</t>
  </si>
  <si>
    <t>22A/7</t>
  </si>
  <si>
    <t>541.</t>
  </si>
  <si>
    <t>22B/10</t>
  </si>
  <si>
    <t>542.</t>
  </si>
  <si>
    <t>22B/9</t>
  </si>
  <si>
    <t>543.</t>
  </si>
  <si>
    <t>22C/10</t>
  </si>
  <si>
    <t>544.</t>
  </si>
  <si>
    <t>22C/9</t>
  </si>
  <si>
    <t>545.</t>
  </si>
  <si>
    <t>22D/10</t>
  </si>
  <si>
    <t>546.</t>
  </si>
  <si>
    <t>22D/1a</t>
  </si>
  <si>
    <t>547.</t>
  </si>
  <si>
    <t>22D/8</t>
  </si>
  <si>
    <t>548.</t>
  </si>
  <si>
    <t>549.</t>
  </si>
  <si>
    <t>MONTE CASSINO 30-31</t>
  </si>
  <si>
    <t>550.</t>
  </si>
  <si>
    <t>551.</t>
  </si>
  <si>
    <t>552.</t>
  </si>
  <si>
    <t>MONTE CASSINO 32</t>
  </si>
  <si>
    <t>553.</t>
  </si>
  <si>
    <t>554.</t>
  </si>
  <si>
    <t>555.</t>
  </si>
  <si>
    <t>556.</t>
  </si>
  <si>
    <t>NARUTOWICZA 12-12A</t>
  </si>
  <si>
    <t>557.</t>
  </si>
  <si>
    <t>NARUTOWICZA 2-2A</t>
  </si>
  <si>
    <t>2/3</t>
  </si>
  <si>
    <t>558.</t>
  </si>
  <si>
    <t>NARUTOWICZA 3</t>
  </si>
  <si>
    <t>559.</t>
  </si>
  <si>
    <t>560.</t>
  </si>
  <si>
    <t>561.</t>
  </si>
  <si>
    <t>562.</t>
  </si>
  <si>
    <t>563.</t>
  </si>
  <si>
    <t>NARUTOWICZA 8</t>
  </si>
  <si>
    <t>564.</t>
  </si>
  <si>
    <t>NARUTOWICZA 9</t>
  </si>
  <si>
    <t>565.</t>
  </si>
  <si>
    <t>NIECAŁA 10</t>
  </si>
  <si>
    <t>566.</t>
  </si>
  <si>
    <t>567.</t>
  </si>
  <si>
    <t>568.</t>
  </si>
  <si>
    <t>569.</t>
  </si>
  <si>
    <t>nad piwnicami – konstrukcji drewnianej, opartej na ścianach ceglanych. W częśći północnej dodatkowe stropy podwieszone z płyt GK. Strop nad parterem – lany żelbetowy</t>
  </si>
  <si>
    <t>dach nad sceną konstrukcji żelbetowej, pokryty papą bitumiczną.</t>
  </si>
  <si>
    <t>z cegły ceramicznej na zaprawie cementowo – wapiennej</t>
  </si>
  <si>
    <t>ploter HP</t>
  </si>
  <si>
    <t>kserokopiarka HPF 4210</t>
  </si>
  <si>
    <t>telewizor Sony Bravia</t>
  </si>
  <si>
    <t>urządzenie do oczyszczania powietrza Alcuni</t>
  </si>
  <si>
    <t>aparat Panasonic Lumix S10</t>
  </si>
  <si>
    <t>aparat Panasonic DMC-FZ28</t>
  </si>
  <si>
    <t>-</t>
  </si>
  <si>
    <t>1. Urząd Miasta Świnoujście</t>
  </si>
  <si>
    <t>18. Szkoła Podstawowa nr 1 w Świnoujściu</t>
  </si>
  <si>
    <t>19. Szkoła Podstawowa Nr 2</t>
  </si>
  <si>
    <t>20. Szkoła Podstawowa Nr 6 im. Mieszka I</t>
  </si>
  <si>
    <t>21. Zespół Szkolno-Przedszkolny w Świnoujściu</t>
  </si>
  <si>
    <t xml:space="preserve">22. Zespół Szkół Ogólnokształcących w Świnoujściu </t>
  </si>
  <si>
    <t>23. Gimnazjum Publiczne nr 2 im. Henryka Sienkiewicza</t>
  </si>
  <si>
    <t>24. Gimnazjum Publiczne nr 3 w Świnoujściu</t>
  </si>
  <si>
    <t>25. Zespół Szkół Publicznych nr 4 z Oddziałami Integracyjnymi</t>
  </si>
  <si>
    <t>26. Liceum Ogólnokształcące z Oddziałami Integracyjnymi im. Mieszka I</t>
  </si>
  <si>
    <t>27. Zespół Szkół Morskich</t>
  </si>
  <si>
    <t>28. Specjalny Ośrodek Szkolno-Wychowawczy</t>
  </si>
  <si>
    <t>29. Wielofunkcyjna Placówka Oświatowo-Wychowawcza</t>
  </si>
  <si>
    <t>31. Poradnia Psychologiczno - Pedagogiczna</t>
  </si>
  <si>
    <t>32. Ośrodek Sportu i Rekreacji "Wyspiarz"</t>
  </si>
  <si>
    <t>33. Zakład Gospodarki Mieszkaniowej</t>
  </si>
  <si>
    <t>34. Miejski Ośrodek Pomocy Rodzinie</t>
  </si>
  <si>
    <t>35. Zakład Wodociągów i Kanalizacji</t>
  </si>
  <si>
    <t>36. Samodzielny Publiczny Zakład Opieki Zdrowotnej, Zakład Pielęgnacyjno – Opiekuńczy w Świnoujsciu</t>
  </si>
  <si>
    <t>sprzed 1945 r.</t>
  </si>
  <si>
    <t>monitor</t>
  </si>
  <si>
    <t>serwer</t>
  </si>
  <si>
    <t>puzzelator</t>
  </si>
  <si>
    <t>kserokopiarka</t>
  </si>
  <si>
    <t>aparat cyfrowy</t>
  </si>
  <si>
    <t>echo-dyktafon</t>
  </si>
  <si>
    <t>kamera</t>
  </si>
  <si>
    <t>defibrylator</t>
  </si>
  <si>
    <t>72-605 Świnoujście, ul. Sąsiedzka 13A</t>
  </si>
  <si>
    <t>247.</t>
  </si>
  <si>
    <t>mikrofon - 3 szt.</t>
  </si>
  <si>
    <t>projektor</t>
  </si>
  <si>
    <t>Notebook - 2 szt</t>
  </si>
  <si>
    <t>dysk zewnętrzny - 2 szt</t>
  </si>
  <si>
    <t>mikroporty</t>
  </si>
  <si>
    <t>4. Miejski Dom Kultury</t>
  </si>
  <si>
    <t>System sygnalizacji alarmowej włamania</t>
  </si>
  <si>
    <t>Wyspiańskiego 2, 72-600 Świnoujście</t>
  </si>
  <si>
    <t>8891Z</t>
  </si>
  <si>
    <t>place zabaw, szatnia</t>
  </si>
  <si>
    <t>budynek murowany 1 piętrowy</t>
  </si>
  <si>
    <t>żłobek</t>
  </si>
  <si>
    <t>1956-60</t>
  </si>
  <si>
    <t>4szt drzwi z zamkami pojedynczymi</t>
  </si>
  <si>
    <t>projketor multimedialnyoptoma</t>
  </si>
  <si>
    <t>Laptop Samusng seria 5</t>
  </si>
  <si>
    <t>Laptop Pavilion</t>
  </si>
  <si>
    <t>Projektor Ben q MS513 P 2700 Ansi(3szt)</t>
  </si>
  <si>
    <t>Notebook Asus X502axx241H 13/4/500</t>
  </si>
  <si>
    <t>24</t>
  </si>
  <si>
    <r>
      <t>Przeciwpożarowe:</t>
    </r>
    <r>
      <rPr>
        <i/>
        <sz val="10"/>
        <rFont val="Arial"/>
        <family val="2"/>
      </rPr>
      <t xml:space="preserve">
-gaśnica GP-6    -szt. 9
-gaśnica GS-5x  -szt. 2
-dźwiękowa sygnalizacja alarmowa
-hydranty    szt. 4
</t>
    </r>
    <r>
      <rPr>
        <b/>
        <i/>
        <sz val="10"/>
        <rFont val="Arial"/>
        <family val="2"/>
      </rPr>
      <t>Przeciwkradzieżowe:</t>
    </r>
    <r>
      <rPr>
        <i/>
        <sz val="10"/>
        <rFont val="Arial"/>
        <family val="2"/>
      </rPr>
      <t xml:space="preserve">
-kraty na oknach i w podpiwniczeniu
-dozór pracowniczy całodobowy
- pomiesz.administracyjne na parterze zabezpi.w system alarmowy(czujki ruchu, sygnalizator dźwieku)</t>
    </r>
  </si>
  <si>
    <t>Urząd Miasta Świnoujście budynek nr 5</t>
  </si>
  <si>
    <t xml:space="preserve"> administracyjno-biurowy</t>
  </si>
  <si>
    <t>TAK</t>
  </si>
  <si>
    <t>Świnoujście ul. Wojska Polskiego 1/5</t>
  </si>
  <si>
    <t>Urząd Miasta Świnoujścia budynek nr 3</t>
  </si>
  <si>
    <t>Świnoujście ul. Wojska Polskiego 1/3, tylko piwnice, 2 i 3 kondygnacja ( parter - Poczta Polska)</t>
  </si>
  <si>
    <t>Urząd Miasta Świnoujścia budynek nr 2</t>
  </si>
  <si>
    <t>p.poż. gaśnice proszkowe 9 szt. hydranty -po 1 na każdej kondygnacji budynku, ochrona elektroniczna ruchowa i uderzeniowa przez agencję ochrony.</t>
  </si>
  <si>
    <t>Świnoujście ul. Wojska Polskiego 1/2</t>
  </si>
  <si>
    <t xml:space="preserve">nazwa budynku/ budowli </t>
  </si>
  <si>
    <t xml:space="preserve">przeznaczenie budynku/ budowli </t>
  </si>
  <si>
    <t>czy budynek jest użytkowany? (TAK/NIE)</t>
  </si>
  <si>
    <t>rok budowy</t>
  </si>
  <si>
    <t>czy budynek jest przeznaczony do rozbiórki? (TAK/NIE)</t>
  </si>
  <si>
    <t>NIE</t>
  </si>
  <si>
    <t>czy jest to budynkek zabytkowy, podlegający nadzorowi konserwatora zabytków?</t>
  </si>
  <si>
    <t>suma ubezpieczenia (wartość)</t>
  </si>
  <si>
    <t>Rodzaj materiałów budowlanych, z jakich wykonano budynek</t>
  </si>
  <si>
    <r>
      <t xml:space="preserve">opis stanu technicznego budynku wg poniższych elementów budynku </t>
    </r>
  </si>
  <si>
    <t>powierzchnia zabudowy (w m²)*</t>
  </si>
  <si>
    <t>powierzchnia użytkowa (w m²)**</t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</si>
  <si>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</si>
  <si>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</si>
  <si>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</si>
  <si>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</si>
  <si>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</si>
  <si>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</si>
  <si>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</si>
  <si>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</si>
  <si>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</si>
  <si>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</si>
  <si>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</si>
  <si>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</si>
  <si>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</si>
  <si>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cegła</t>
  </si>
  <si>
    <t>ceramiczne, zbrojone prętami stalowymi</t>
  </si>
  <si>
    <t>nad piwnicami ceramiczny, kondygnacje stropy drewniane</t>
  </si>
  <si>
    <t>konstrukcja drewniana, pokrycie ceramiczne, zakładkowe na łatach drewnianych</t>
  </si>
  <si>
    <t>Agregat prądotwórczy ESE 606 DRS-GT</t>
  </si>
  <si>
    <t>zestaw komputerowy MIKROTECH GALAXY</t>
  </si>
  <si>
    <t>od rzeli Świny 2 km</t>
  </si>
  <si>
    <t>bieżące naprawy w celu utrzymania dobrego stanu</t>
  </si>
  <si>
    <t>zły</t>
  </si>
  <si>
    <t>2 +poddasze nieużytkowe</t>
  </si>
  <si>
    <t>Zakład Wodociągów i Kanalizacji</t>
  </si>
  <si>
    <t>Kompletnie wyposażony węzeł monitorujący nr 12, przy ul.Piłsudskiego - Chopina (skrzyżowanie) wraz z przyłączem telekomunikacyjnym (światłowód i studnia przyobiektowa) oraz elektromagnetycznym</t>
  </si>
  <si>
    <t>ul. Malczewskiego, 72-600 Swinoujscie</t>
  </si>
  <si>
    <t>ul. Chopina, 72-600 Swinoujscie</t>
  </si>
  <si>
    <t>fontanna wielorzędowa</t>
  </si>
  <si>
    <t>fontanna okragła</t>
  </si>
  <si>
    <t>fontanna śruba</t>
  </si>
  <si>
    <t xml:space="preserve">fontanna </t>
  </si>
  <si>
    <t>długości</t>
  </si>
  <si>
    <t>Duńska</t>
  </si>
  <si>
    <t>Skandynawska</t>
  </si>
  <si>
    <t>Wolińska</t>
  </si>
  <si>
    <t>Grunwaldzka</t>
  </si>
  <si>
    <t>Nowokarsiborska</t>
  </si>
  <si>
    <t>Karsiborska</t>
  </si>
  <si>
    <t>Pomorska</t>
  </si>
  <si>
    <t>DROGI POWIATOWE</t>
  </si>
  <si>
    <t>Nowy numer drogi</t>
  </si>
  <si>
    <t>5700Z</t>
  </si>
  <si>
    <t>1 Maja</t>
  </si>
  <si>
    <t>5701Z</t>
  </si>
  <si>
    <t>Armii Krajowej; Plac Słowiański</t>
  </si>
  <si>
    <t>5702Z</t>
  </si>
  <si>
    <t>Barlickiego Norberta - przedłużenie</t>
  </si>
  <si>
    <t>5703Z</t>
  </si>
  <si>
    <t>5704Z</t>
  </si>
  <si>
    <t>Kołłątaja Hugona</t>
  </si>
  <si>
    <t>5705Z</t>
  </si>
  <si>
    <t>Konstytucji 3-go Maja</t>
  </si>
  <si>
    <t>5706Z</t>
  </si>
  <si>
    <t>Krzywa</t>
  </si>
  <si>
    <t>5707Z</t>
  </si>
  <si>
    <t>Ludzi Morza</t>
  </si>
  <si>
    <t>5708Z</t>
  </si>
  <si>
    <t>Matejki Jana</t>
  </si>
  <si>
    <t>5709Z</t>
  </si>
  <si>
    <t>Moniuszki Stanisława</t>
  </si>
  <si>
    <t>5710Z</t>
  </si>
  <si>
    <t>Mostowa</t>
  </si>
  <si>
    <t>5712Z</t>
  </si>
  <si>
    <t>Odrzańska</t>
  </si>
  <si>
    <t>5713Z</t>
  </si>
  <si>
    <t>Piłsudskiego Józefa</t>
  </si>
  <si>
    <t>5714Z</t>
  </si>
  <si>
    <t>Plac Wolności</t>
  </si>
  <si>
    <t>5715Z</t>
  </si>
  <si>
    <t>Poznańska</t>
  </si>
  <si>
    <t>5716Z</t>
  </si>
  <si>
    <t>Prusa Bolesława</t>
  </si>
  <si>
    <t>5717Z</t>
  </si>
  <si>
    <t>Rycerska</t>
  </si>
  <si>
    <t>5718Z</t>
  </si>
  <si>
    <t>Sąsiedzka</t>
  </si>
  <si>
    <t>5719Z</t>
  </si>
  <si>
    <t>Słowackiego Juliusza</t>
  </si>
  <si>
    <t>5720Z</t>
  </si>
  <si>
    <t>Staszica Stanisława</t>
  </si>
  <si>
    <t>5721Z</t>
  </si>
  <si>
    <t>Szkolna</t>
  </si>
  <si>
    <t>5722Z</t>
  </si>
  <si>
    <t>Wielkopolska</t>
  </si>
  <si>
    <t>5723Z</t>
  </si>
  <si>
    <t>Wojska Polskiego</t>
  </si>
  <si>
    <t>5724Z</t>
  </si>
  <si>
    <t>Wybrzeże Władysława IV</t>
  </si>
  <si>
    <t>5725Z</t>
  </si>
  <si>
    <t>Zalewowa</t>
  </si>
  <si>
    <t>5727Z</t>
  </si>
  <si>
    <t>11-go Listopada</t>
  </si>
  <si>
    <t>5728Z</t>
  </si>
  <si>
    <t>Wodna</t>
  </si>
  <si>
    <t>5729Z</t>
  </si>
  <si>
    <t>Nadbrzeżna</t>
  </si>
  <si>
    <t>5730Z</t>
  </si>
  <si>
    <t>Dworcowa</t>
  </si>
  <si>
    <t>część ulicy Dworcowej przebiegajacej po terenach PŻB</t>
  </si>
  <si>
    <t>Barlickiego Norberta i cz. Fińskiej</t>
  </si>
  <si>
    <t>DROGI GMINNE</t>
  </si>
  <si>
    <t>Nowy nr drogi</t>
  </si>
  <si>
    <t>930141Z</t>
  </si>
  <si>
    <t>Witosa Wincentego</t>
  </si>
  <si>
    <t>930001Z</t>
  </si>
  <si>
    <t>Bałtycka</t>
  </si>
  <si>
    <t>930003Z</t>
  </si>
  <si>
    <t>Batalionów Chłopskich</t>
  </si>
  <si>
    <t>930004Z</t>
  </si>
  <si>
    <t>Bema Józefa</t>
  </si>
  <si>
    <t>930005Z</t>
  </si>
  <si>
    <t>Beniowskiego Maurycego</t>
  </si>
  <si>
    <t>930007Z</t>
  </si>
  <si>
    <t>Bogusławskiego Wojciecha</t>
  </si>
  <si>
    <t>930016Z</t>
  </si>
  <si>
    <t>Chrobrego Bolesława</t>
  </si>
  <si>
    <t>930060Z</t>
  </si>
  <si>
    <t>Krzywoustego Bolesława</t>
  </si>
  <si>
    <t>930009Z</t>
  </si>
  <si>
    <t>Broniewskiego Bolesława</t>
  </si>
  <si>
    <t>930011Z</t>
  </si>
  <si>
    <t>Bursztynowa</t>
  </si>
  <si>
    <t>930012Z</t>
  </si>
  <si>
    <t>Bydgoska</t>
  </si>
  <si>
    <t>930014Z</t>
  </si>
  <si>
    <t>Chełmska</t>
  </si>
  <si>
    <t>930015Z</t>
  </si>
  <si>
    <t>Szopena Fryderyka</t>
  </si>
  <si>
    <t>930019Z</t>
  </si>
  <si>
    <t>Daszyńskiego Ignacego</t>
  </si>
  <si>
    <t>930020Z</t>
  </si>
  <si>
    <t>Dąbrowskiego Jarosława</t>
  </si>
  <si>
    <t>930022Z</t>
  </si>
  <si>
    <t>Drzymały Michała</t>
  </si>
  <si>
    <t>930083Z</t>
  </si>
  <si>
    <t>Monte Cassino</t>
  </si>
  <si>
    <t>930023Z</t>
  </si>
  <si>
    <t>Energetyków</t>
  </si>
  <si>
    <t>930025Z</t>
  </si>
  <si>
    <t>Fredry Aleksandra</t>
  </si>
  <si>
    <t>930027Z</t>
  </si>
  <si>
    <t>Gałczyńskiego Konstantego Ildefonsa</t>
  </si>
  <si>
    <t>930028Z</t>
  </si>
  <si>
    <t>Gdańska</t>
  </si>
  <si>
    <t>930029Z</t>
  </si>
  <si>
    <t>Gdyńska</t>
  </si>
  <si>
    <t>930030Z</t>
  </si>
  <si>
    <t>Gierczak Emilii</t>
  </si>
  <si>
    <t>930033Z</t>
  </si>
  <si>
    <t>Graniczna</t>
  </si>
  <si>
    <t>930034Z</t>
  </si>
  <si>
    <t>Grodzka</t>
  </si>
  <si>
    <t>930035Z</t>
  </si>
  <si>
    <t>Grottgera Artura</t>
  </si>
  <si>
    <t>930036Z</t>
  </si>
  <si>
    <t>Grudziądzka</t>
  </si>
  <si>
    <t>930041Z</t>
  </si>
  <si>
    <t>Hołdu Pruskiego</t>
  </si>
  <si>
    <t>930044Z</t>
  </si>
  <si>
    <t>Promenada</t>
  </si>
  <si>
    <t>ul. Piastowska</t>
  </si>
  <si>
    <t>Plac wolności</t>
  </si>
  <si>
    <t>cały teren targowiska miejskiego wraz z kontenerami i infrstrukturą</t>
  </si>
  <si>
    <t xml:space="preserve">handel </t>
  </si>
  <si>
    <t>gaśnice,monitoring, hydranty</t>
  </si>
  <si>
    <t>stal</t>
  </si>
  <si>
    <t>18. Powiatowy Urząd Pracy</t>
  </si>
  <si>
    <t>ul.Monte Cassino 8, 72-600  Świnoujście</t>
  </si>
  <si>
    <t>ul.Grunwaldzka 41, 72-600  Świnoujście</t>
  </si>
  <si>
    <t>ul.Dąbrowskiego 4, 72-600  Świnoujście</t>
  </si>
  <si>
    <t>ul.Jaracza 65a, 72-600  Świnoujście</t>
  </si>
  <si>
    <t>ul. J.Dąbrowskiego 4, 72-600  Świnoujście</t>
  </si>
  <si>
    <t>ul. Modrzejewska 20, 72-600  Świnoujście</t>
  </si>
  <si>
    <t>ul. Wojska Polskiego 1/2a, 72-600  Świnoujście - budynek siedziby PUP</t>
  </si>
  <si>
    <t>ul. Karsiborska 33a, 72-600  Świnoujście (siedziba firmy)</t>
  </si>
  <si>
    <t>ul. Wybrzeże Wł. IV, 72-600  Świnoujście (punkt regulatorski)</t>
  </si>
  <si>
    <t>ul. Dworcowa, 72-600  Świnoujście (punkt regulatorski)</t>
  </si>
  <si>
    <t>ul. Graniczna, 72-600  Świnoujście (punkt regulatorski)</t>
  </si>
  <si>
    <t>basen OSiR ,,Wyspiarz", ul. Żeromskiego 48, Świnoujście</t>
  </si>
  <si>
    <t>basen OW-R KRUS ,,Sasanka", ul. Marii Konopnickiej 17, ŚwinoujŚcie</t>
  </si>
  <si>
    <t>hala sportowa OSiR, ul. Matejki, Świnoujście</t>
  </si>
  <si>
    <t>boisko sportowe OSiR, ul. Matejki 22, Świnoujście</t>
  </si>
  <si>
    <t>boisko ORLIK przy GP 2, ul. T. Kościuszki 11, Świnoujście</t>
  </si>
  <si>
    <t>Tabela nr 1 - Informacje ogólne</t>
  </si>
  <si>
    <t>administracja samorządowa</t>
  </si>
  <si>
    <t>Tabela nr 2 - Wykaz budynków i budowli</t>
  </si>
  <si>
    <t>Razem sprzęt stacjonarny</t>
  </si>
  <si>
    <t>Razem sprzęt przenośny</t>
  </si>
  <si>
    <t xml:space="preserve">drewniany kopertowy o konstrukcji krokwiowo-jętkowej </t>
  </si>
  <si>
    <t>200m od brzegu morza</t>
  </si>
  <si>
    <t>ściany szkieletowe drewniane, ocieplone wewnętrznie wełną mineralną, od wewnątrz plyta GKB, na palach z tworzywa Relumat 2000</t>
  </si>
  <si>
    <t>drewniany, pokrycie dachu blacha trapezowa na plytach OSB</t>
  </si>
  <si>
    <t>100m od brzegu morskiego</t>
  </si>
  <si>
    <t>całość w systemie Reluma 2000</t>
  </si>
  <si>
    <t>zaplecze -żelbetowe</t>
  </si>
  <si>
    <t>zaplecze - żelbetowe, hala - stalowe. Pokrycie papa termozgrzewalna.</t>
  </si>
  <si>
    <t>bloczki z betonu komórkowego, cegła ceramiczna</t>
  </si>
  <si>
    <t>płyty WPS na belkach stalowych</t>
  </si>
  <si>
    <t>płaski, płyty korytkowe, ocieplone płyta plisniową i pokryty papą</t>
  </si>
  <si>
    <t>600m od brzegu morza</t>
  </si>
  <si>
    <t xml:space="preserve">bloczki z betonu komórkowego, </t>
  </si>
  <si>
    <t>płyty WPS na belkach stalowych dwuteowych</t>
  </si>
  <si>
    <t>płaski, płyty korytkowe,  pokryty papą</t>
  </si>
  <si>
    <t>800m od morza</t>
  </si>
  <si>
    <t>konstrukcja stalowa nośna</t>
  </si>
  <si>
    <t>stalowe</t>
  </si>
  <si>
    <t>stalowa</t>
  </si>
  <si>
    <t>nawierzchnia ceglana</t>
  </si>
  <si>
    <t>nawierzchnia syntetycna</t>
  </si>
  <si>
    <t>boisko asfaltowe z wyposażeniem</t>
  </si>
  <si>
    <t>łaty drewniane, dachówka</t>
  </si>
  <si>
    <t>5m od zalewu</t>
  </si>
  <si>
    <t>żelbetonowe płyty prefabrykowane</t>
  </si>
  <si>
    <t xml:space="preserve">Miejski Dom Kultury </t>
  </si>
  <si>
    <t>2.480.000,00zł</t>
  </si>
  <si>
    <t>25, ok. 3000 osób na poszczególnej imprezie, imprezy rekreacyjne i masowe (Sylwester Miejski, Wielka Orkiestra Świątecznej Pomocy, Dni Morza, Dni Rybaka, Koncerty Promenadowe)</t>
  </si>
  <si>
    <t>zestaw komputerowy ATHLON II X3 450</t>
  </si>
  <si>
    <t>mikrofon</t>
  </si>
  <si>
    <t>Dimmer DMX Elation 1210</t>
  </si>
  <si>
    <t>Yamaha PIANO</t>
  </si>
  <si>
    <t>500m - Zalew Szczeciński</t>
  </si>
  <si>
    <t>19. Zespół Szkolno-Przedszkolny w Świnoujściu</t>
  </si>
  <si>
    <t>telewizor Philips</t>
  </si>
  <si>
    <t>stacjonarny zestaw komputerowy z monitorem</t>
  </si>
  <si>
    <t>stacjonarny zestaw komputerowy</t>
  </si>
  <si>
    <t>centralka telefoniczna</t>
  </si>
  <si>
    <t>rejestrator czasu pobytu dzieci w przedszkolu</t>
  </si>
  <si>
    <t>OSiR, ul. Matejki 22 Świnoujście</t>
  </si>
  <si>
    <t>Klub żeglarski, ul. Zalewowa 26 Świnoujście</t>
  </si>
  <si>
    <t>8560Z</t>
  </si>
  <si>
    <t>stołówka</t>
  </si>
  <si>
    <t xml:space="preserve">Zespół Szkół Ogólnokształcących w Świnoujściu </t>
  </si>
  <si>
    <t xml:space="preserve">Zespół Szkół Ogólnokształcących  </t>
  </si>
  <si>
    <t xml:space="preserve">dydaktyka </t>
  </si>
  <si>
    <t>stołówka  z łącznikiem</t>
  </si>
  <si>
    <t>sala gimnast. Z  zapleczem</t>
  </si>
  <si>
    <t>budynek Sali sport .Segment A+B</t>
  </si>
  <si>
    <t>5szt drzwi( 3szt przeszklone,2 szt pełne)</t>
  </si>
  <si>
    <t>wewn.nośne żelbetowe,prefabrykowane gr 14 cm</t>
  </si>
  <si>
    <t>kanałowe prefabrykowane, typu Żerań gr 24 cm</t>
  </si>
  <si>
    <t>stropdach wentylowany z płyt dachowych korytkowych</t>
  </si>
  <si>
    <t xml:space="preserve">20. Zespół Szkół Ogólnokształcących w Świnoujściu </t>
  </si>
  <si>
    <t xml:space="preserve">telefax panasonic </t>
  </si>
  <si>
    <t>komputer IS2DE8400</t>
  </si>
  <si>
    <t>monitor LCD LG</t>
  </si>
  <si>
    <t>komputer, monitor,klawiatura.mysz   (P)</t>
  </si>
  <si>
    <t>monitor,komputer</t>
  </si>
  <si>
    <t>komputer 2 szt z oprogramowaniem</t>
  </si>
  <si>
    <t>monitory 2 szt</t>
  </si>
  <si>
    <t>pracownia elektronika model MENTOR</t>
  </si>
  <si>
    <t>projektor NECNP200</t>
  </si>
  <si>
    <t>projektor NECNP210</t>
  </si>
  <si>
    <t>Projektor multimedialny BENQMP 724(P)</t>
  </si>
  <si>
    <t>Projektor multimedialny Sanyo XW 60 (P)</t>
  </si>
  <si>
    <t>Laptop  Intel PentiumEdd 250GB/2048 (P)</t>
  </si>
  <si>
    <t>tablica interaktywnaIQBoarc</t>
  </si>
  <si>
    <t xml:space="preserve">aparat cyfrowy  fotograficzny </t>
  </si>
  <si>
    <t>projektor optima</t>
  </si>
  <si>
    <t>wizualizer Wanin techn</t>
  </si>
  <si>
    <t>zestaw pilotow Testico Edu</t>
  </si>
  <si>
    <t>rzutnik pisma</t>
  </si>
  <si>
    <t xml:space="preserve">mikroskopy 16 szt </t>
  </si>
  <si>
    <t>tablica interaktywana</t>
  </si>
  <si>
    <t>notebook z oprogram i wyposaż</t>
  </si>
  <si>
    <t>Budynek murowany</t>
  </si>
  <si>
    <t>Rzeka Świna- odl. 0,5 km</t>
  </si>
  <si>
    <t>Tak, winda towar.</t>
  </si>
  <si>
    <t>ul. Dworcowa 4, 72-600 Świnoujście</t>
  </si>
  <si>
    <t>parterowy</t>
  </si>
  <si>
    <t>ściany i słupy żelbet, wypeł. ścian płyty warstwowe</t>
  </si>
  <si>
    <t>konst. stal, słupy stal, ściany z bloczków gaz-bet</t>
  </si>
  <si>
    <t>Grunwaldzka 62B</t>
  </si>
  <si>
    <t>Komputer przenośny (WFP)</t>
  </si>
  <si>
    <t>Notebook HP 550   (UE)</t>
  </si>
  <si>
    <t>Notebook Satelite pro 13,3"</t>
  </si>
  <si>
    <t>Notebook Toshiba A11-11Q I3-330M 15,55"</t>
  </si>
  <si>
    <t>Notebook Saamsung RC710</t>
  </si>
  <si>
    <t xml:space="preserve">laptop Samsung RC 720 + drukarka </t>
  </si>
  <si>
    <t>notebook SAMSUNG RC710SO2PL   (WPT)</t>
  </si>
  <si>
    <t>laptop SAMSUNG NP-300E7A-SO3PL (WSO)</t>
  </si>
  <si>
    <t>Kamera "Plaża On-line"</t>
  </si>
  <si>
    <t>Dodatkowe elementy mające wpływ na ocenę ryzyka</t>
  </si>
  <si>
    <t>infrastrukrura techniczna</t>
  </si>
  <si>
    <t>nabrzeża dla kutrów</t>
  </si>
  <si>
    <t>zagospodarowanie terenu</t>
  </si>
  <si>
    <t>nabrzeża dla łodzi</t>
  </si>
  <si>
    <t>budynek chłodni</t>
  </si>
  <si>
    <t>budynek socjalno-magazynowy</t>
  </si>
  <si>
    <t>wiaty łodziowe (15szt.)</t>
  </si>
  <si>
    <t>wiaty małe (15szt.)</t>
  </si>
  <si>
    <t>budynek sanitarny</t>
  </si>
  <si>
    <t>stacja transformatorowa</t>
  </si>
  <si>
    <t>930101Z</t>
  </si>
  <si>
    <t>Plac Slowiański</t>
  </si>
  <si>
    <t>930109Z</t>
  </si>
  <si>
    <t>Reja Mikołaja</t>
  </si>
  <si>
    <t>930110Z</t>
  </si>
  <si>
    <t>Rogożińskiego Stefana</t>
  </si>
  <si>
    <t>930111Z</t>
  </si>
  <si>
    <t>Roosevelta F.D.</t>
  </si>
  <si>
    <t>930112Z</t>
  </si>
  <si>
    <t>Rybaki</t>
  </si>
  <si>
    <t>930113Z</t>
  </si>
  <si>
    <t>Siemiradzkiego Henryka</t>
  </si>
  <si>
    <t>930114Z</t>
  </si>
  <si>
    <t>Sienkiewicza Henryka</t>
  </si>
  <si>
    <t>930115Z</t>
  </si>
  <si>
    <t>Sikorskiego Władysława</t>
  </si>
  <si>
    <t>930118Z</t>
  </si>
  <si>
    <t>Staffa Leopolda</t>
  </si>
  <si>
    <t>930119Z</t>
  </si>
  <si>
    <t>Steyera Włodzimierza</t>
  </si>
  <si>
    <t>930037Z</t>
  </si>
  <si>
    <t>Herberta Zbigniewa</t>
  </si>
  <si>
    <t>930125Z</t>
  </si>
  <si>
    <t>Śląska</t>
  </si>
  <si>
    <t>930008Z</t>
  </si>
  <si>
    <t>Bohaterów Września</t>
  </si>
  <si>
    <t>930127Z</t>
  </si>
  <si>
    <t>Toruńska</t>
  </si>
  <si>
    <t>930126Z</t>
  </si>
  <si>
    <t>Teligi Leona</t>
  </si>
  <si>
    <t>930128Z</t>
  </si>
  <si>
    <t>Trentowskiego</t>
  </si>
  <si>
    <t>930131Z</t>
  </si>
  <si>
    <t>Tuwima Juliana</t>
  </si>
  <si>
    <t>930132Z</t>
  </si>
  <si>
    <t>Ujejskiego Kornela</t>
  </si>
  <si>
    <t>930134Z</t>
  </si>
  <si>
    <t>Uzdrowiskowa</t>
  </si>
  <si>
    <t>930057Z</t>
  </si>
  <si>
    <t>Kościuszki Tadeusza</t>
  </si>
  <si>
    <t>930135Z</t>
  </si>
  <si>
    <t>Warszawska</t>
  </si>
  <si>
    <t>930140Z</t>
  </si>
  <si>
    <r>
      <t>Budynek przy ul. Wojska Polskiego 1/1</t>
    </r>
    <r>
      <rPr>
        <i/>
        <sz val="9"/>
        <rFont val="Arial"/>
        <family val="2"/>
      </rPr>
      <t xml:space="preserve">: Gaśnice GP-6 – 7 szt, hydrant – 4 szt, zabezpieczenie przeciwkradzieżowe: system alarmowy z czujkami ruchu + dozór agencji ochrony, Hala widowiskowo sportowa przy u. Jana Matejki: gaśnice GS - 5x - 2 szt., GP12 - 1 szt. GP6 - 4 szt. 5 hydrantów wewnetrznych, system alarmowy z czujkami ruchu + dozór agencji oczrony. </t>
    </r>
    <r>
      <rPr>
        <b/>
        <i/>
        <sz val="9"/>
        <rFont val="Arial"/>
        <family val="2"/>
      </rPr>
      <t>Budynek przy ul. Wojska Polskiego 1/1</t>
    </r>
    <r>
      <rPr>
        <i/>
        <sz val="9"/>
        <rFont val="Arial"/>
        <family val="2"/>
      </rPr>
      <t xml:space="preserve">: czujki alarmu – Galeria ART, pozostałe pomieszczenia MDK znajdują się na II piętrze i na strychu, </t>
    </r>
    <r>
      <rPr>
        <b/>
        <i/>
        <sz val="9"/>
        <rFont val="Arial"/>
        <family val="2"/>
      </rPr>
      <t>Sala widowiskowo sportowa</t>
    </r>
    <r>
      <rPr>
        <i/>
        <sz val="9"/>
        <rFont val="Arial"/>
        <family val="2"/>
      </rPr>
      <t>: czujki  alarmu oraz żaluzje antywłamaniowe w teatrze. Budynek przy ul. Wojska Polskiego 1/1: do budynku można dostać się przez 3 szt.drzwi: 2szt – do Galerii ART – po dwa zamki wpustowe typu Edelstar Rost Fre, 1 drzwi do budynku MDK – po dwa zamki wpustowe typu Edelstar Roist Fre., Sala widowiskowo sportowa: do budynku mozna dostać sie przez 9 szt. drzwi: 4 szt. - drzwi ewakuacyjne-po jednym zamku wpustowym z wkładką bębenkową BKS, 4 szt. - drzwi wejściowe - po dwa zamki wpustowe typu Edelstar Rost Fre, 1 szt. drzwi wejściowe - 1 zamek wpustowy 1 zamek patentowy typu Yale</t>
    </r>
  </si>
  <si>
    <t xml:space="preserve">zabezpieczenia
(znane zabiezpieczenia p-poż i przeciw kradzieżowe)                                </t>
  </si>
  <si>
    <t>Tabela nr 3 - Wykaz sprzętu elektronicznego</t>
  </si>
  <si>
    <t>Tabela nr 4 - Wykaz środków trwałych i wyposażenia</t>
  </si>
  <si>
    <t>"Droga na wiadukt" Barlickiego</t>
  </si>
  <si>
    <t>latarki survivor led szt. 10</t>
  </si>
  <si>
    <t>1912 (przebudowa 1960, remonty: 2003-2008</t>
  </si>
  <si>
    <t>WYKAZ LOKALIZACJI, W KTÓRYCH PROWADZONA JEST DZIAŁALNOŚĆ ORAZ LOKALIZACJI, GDZIE ZNAJDUJE SIĘ MIENIE NALEŻĄCE DO MIASTA ŚWINOUJŚCIE</t>
  </si>
  <si>
    <t>Urząd Miasta Świnoujście, Wydział Eksploatacji i Zarządzania Nieruchomościami</t>
  </si>
  <si>
    <t>instytucja kultury</t>
  </si>
  <si>
    <t>11. Żłobek Miejski "Kubuś Puchatek"</t>
  </si>
  <si>
    <t>Sieć energetyczna</t>
  </si>
  <si>
    <t>sieci</t>
  </si>
  <si>
    <t>Drogi i place</t>
  </si>
  <si>
    <t>drogi i place</t>
  </si>
  <si>
    <t>Sieć wysokiego napięcia</t>
  </si>
  <si>
    <t>Przyłącze gaz,energ,wodne</t>
  </si>
  <si>
    <t>przyłącza</t>
  </si>
  <si>
    <t>Monte Cassino 8</t>
  </si>
  <si>
    <t>Droga jednokierunkowa</t>
  </si>
  <si>
    <t>Ogrodzenie</t>
  </si>
  <si>
    <t>ogrodzenia</t>
  </si>
  <si>
    <t>Rycerska  11-13</t>
  </si>
  <si>
    <t>Węzeł cieplny</t>
  </si>
  <si>
    <t>Lutycka 11</t>
  </si>
  <si>
    <t>B.DPBRY</t>
  </si>
  <si>
    <t xml:space="preserve">Komputer notebook TOSHIBA </t>
  </si>
  <si>
    <t>Komputer HP G645 W7P 500/4GB/DVRW</t>
  </si>
  <si>
    <t>Projektor BenQ MX660p z ekranem Optika 150x150</t>
  </si>
  <si>
    <t>defibrylator AED</t>
  </si>
  <si>
    <t>system projekcyjny do BIT</t>
  </si>
  <si>
    <t>kserokopiarka cyfrowa Ricoh Aficio MP 2000 SP</t>
  </si>
  <si>
    <t>wyświetlacz GT hermetic</t>
  </si>
  <si>
    <t xml:space="preserve">klimatyzator </t>
  </si>
  <si>
    <t>drukarka Xerox Phaser 5550N</t>
  </si>
  <si>
    <t>klimatyzator  Airwell</t>
  </si>
  <si>
    <t>system monitoringu wizyjnego -4 kamery wewnętrzne, 5 kamer zewnętrznych</t>
  </si>
  <si>
    <t>p.poż. gaśnice proszkowe 24 szt. hydranty -po 2 na każdej kondygnacji budynku, szyby przeciwłamaniowe, kraty w przyziemiu, dozór pracowniczy , ochrona elektroniczna obiektu przez agencję ochrony.</t>
  </si>
  <si>
    <t>p.poż. gaśnice proszkowe 6 szt. hydranty -po 1 na każdej kondygnacji budynku, ochrona elektroniczna ruchowa przez agencję ochrony.</t>
  </si>
  <si>
    <t>2005 pochylnia i wc                  80 374                2009 izolacja fundamentów      64 559            2010 modernizacja  dachu     405 863                                2012 izolacja fundamentów    325 913</t>
  </si>
  <si>
    <t>2005 wymiana drzwi                  5 985</t>
  </si>
  <si>
    <t>2005 remont klatki schodowej 32 847                                                        2005 wymiana okien na PCV  24 901</t>
  </si>
  <si>
    <t xml:space="preserve">dobry </t>
  </si>
  <si>
    <t>1.035,17 m2</t>
  </si>
  <si>
    <t>3.850,80 m2</t>
  </si>
  <si>
    <t>17.635,01 m3</t>
  </si>
  <si>
    <t>3 +poddasze i piwnice</t>
  </si>
  <si>
    <t>3 438,78 m3</t>
  </si>
  <si>
    <t>1.406 m2</t>
  </si>
  <si>
    <t>3 +piwnice</t>
  </si>
  <si>
    <t>Boisko do piłki nożnej  z infrastrukturą i bieżnią</t>
  </si>
  <si>
    <t>Ksero Canon Ir2520 z dupleksem</t>
  </si>
  <si>
    <t>budynek drewniany - dyżurka</t>
  </si>
  <si>
    <t>pomieszczenie pracowników</t>
  </si>
  <si>
    <t>budynek drewniany -śietlica</t>
  </si>
  <si>
    <t>budynek murowany z wiatą metalową</t>
  </si>
  <si>
    <t>sala wykładowa- cele dydaktyczne, wiata pomieszczenie gospodarcze</t>
  </si>
  <si>
    <t xml:space="preserve"> nie</t>
  </si>
  <si>
    <t>budynek drewniany - magazyn</t>
  </si>
  <si>
    <t>pomieszczenie gospodarcze</t>
  </si>
  <si>
    <t>studnia głębinowa</t>
  </si>
  <si>
    <t>budowla- linia sieci energetycznej</t>
  </si>
  <si>
    <t>teren zewnętrzny monitorowany</t>
  </si>
  <si>
    <t>72-605 Świnoujście ul. Zalewowa 101</t>
  </si>
  <si>
    <t>konstrukcja metalowa wypełniona płytą</t>
  </si>
  <si>
    <t xml:space="preserve">cegła </t>
  </si>
  <si>
    <t>konstrukcja stalowa pokryta płytami z tworzywa</t>
  </si>
  <si>
    <t>ściany drewniane</t>
  </si>
  <si>
    <t>drewno pokryte papą</t>
  </si>
  <si>
    <t>bobry</t>
  </si>
  <si>
    <t>Zestaw komputerowy G645 z monitorem LED 18'5 9 szt.</t>
  </si>
  <si>
    <t>2. Urząd Miasta Świnoujście, Biuro Informacji Turystycznej</t>
  </si>
  <si>
    <t>komputer z oprogramowaniem</t>
  </si>
  <si>
    <t>monitor Samsung 19"</t>
  </si>
  <si>
    <t>komputer z HP Pro 3120 z oprogramowaniem</t>
  </si>
  <si>
    <t>Drukarka xerox 3435DN</t>
  </si>
  <si>
    <t>UPS APC CS 500VA</t>
  </si>
  <si>
    <t>Przełącznik sieciowy SWITCH</t>
  </si>
  <si>
    <t>Dysk sieciowy</t>
  </si>
  <si>
    <t xml:space="preserve">UPS </t>
  </si>
  <si>
    <t xml:space="preserve">Drukarka xerox </t>
  </si>
  <si>
    <t>Komputer Fujitsu z oprogramowaniem</t>
  </si>
  <si>
    <t>Komputer V460</t>
  </si>
  <si>
    <t>Monitor Acer 19"</t>
  </si>
  <si>
    <t>monitor PHILIPS 19"</t>
  </si>
  <si>
    <t>Komputer z oprogramowaniem</t>
  </si>
  <si>
    <t>Morze Bałtyckie - 4 km</t>
  </si>
  <si>
    <t>więźba dachowa drewniana,dach wielospadowy krytty blachą miedzianą,konstrukcja płaszczowo kleszczowa,w centralnym punkcie dachu wieżyczka</t>
  </si>
  <si>
    <t>2005 r -  remont generalny wieżyczki,2012 r, remont elewacji i wymaiana stolarki okiennej i drzwi wejściowych,wymiana blacharki/ rynny,parapety zew.,rury spustowe /wymiana instalacji odgromowej</t>
  </si>
  <si>
    <t xml:space="preserve">       stan dobry</t>
  </si>
  <si>
    <t>stan dobry budynek ogrzewany gazem , w 2013 r. zainstalowano nowy piec co</t>
  </si>
  <si>
    <t>stan bardzo dobry stolarka wymieniona w 2012 r.</t>
  </si>
  <si>
    <t xml:space="preserve">stan dostateczny </t>
  </si>
  <si>
    <t xml:space="preserve">  kamery monitoringu zewnętrznego</t>
  </si>
  <si>
    <t>9261Z</t>
  </si>
  <si>
    <t xml:space="preserve">Wiata z boksami </t>
  </si>
  <si>
    <t>Świnoujscie, ul. Matejki 22</t>
  </si>
  <si>
    <t>Drukarka OFFICE JET 6700(Administracja)</t>
  </si>
  <si>
    <t>UPS 1000 VA LINE RS 232 (Administracja)</t>
  </si>
  <si>
    <t>Drukarka HPLJP 1102(Administracja)</t>
  </si>
  <si>
    <t>Komputer ABC CE 2130 (Administracja)</t>
  </si>
  <si>
    <t>Wieża MICRO CD/USB XL (Administracja)</t>
  </si>
  <si>
    <t>Skaner OPTIC SLIM  (Hala sportowa)</t>
  </si>
  <si>
    <t>Kasa mała PLUSE (Hala sportowa)</t>
  </si>
  <si>
    <t>APC POWER SAVING BACK (Obiekty sp)</t>
  </si>
  <si>
    <t>Laptop 2 szt.na stadion (Obiekty sp.)</t>
  </si>
  <si>
    <t>Drukarka na stadion  (Obiekty sp.)</t>
  </si>
  <si>
    <t>Czytniki 3 szt.na stadion (Obiekty sp.)</t>
  </si>
  <si>
    <t>Radiolinia na stadion (Obiekty sp.)</t>
  </si>
  <si>
    <t>Zestaw komputerowy (Pływalnia)</t>
  </si>
  <si>
    <t>Drukarka EPSON PX 660 (Pływalnia)</t>
  </si>
  <si>
    <t>Czujka temperatury (Pływalnia)</t>
  </si>
  <si>
    <t>Monitor LCD (Pływalnia))</t>
  </si>
  <si>
    <t>Drukarka EPSON Px660 (Pływalnia)</t>
  </si>
  <si>
    <t>Aparat telefoniczny (Pływalnia)</t>
  </si>
  <si>
    <t>Komputer ASUS (RELAX)</t>
  </si>
  <si>
    <t>Note Book ASUS (Administracja)</t>
  </si>
  <si>
    <t>Kasa fiskalna mała "Neno"E (Administracja)</t>
  </si>
  <si>
    <t>Telefon komórkowy Samsung GT GALAX(Administracja)</t>
  </si>
  <si>
    <t>Aparat cyfrowy CANON (Pływalnia))</t>
  </si>
  <si>
    <t>Obiektyw SIGMA (Pływalnia)</t>
  </si>
  <si>
    <t>NOTE BOOK HP 610 z oprogram.(Pływalnia)</t>
  </si>
  <si>
    <t>Telefon komórkowy iPhone (Obiekty sportowe)</t>
  </si>
  <si>
    <t>Notebook HP 610 (imp.międzyszk)</t>
  </si>
  <si>
    <t>Sprzęt nagłaśniający duży (imp. Międzyszk))</t>
  </si>
  <si>
    <t>gaśnica 2szt. hydrant-2szt. Monitoring wewnętrzny, system alarmowy /dozór agencji ochrony/</t>
  </si>
  <si>
    <t>774.</t>
  </si>
  <si>
    <t>SOSNOWA 2</t>
  </si>
  <si>
    <t>775.</t>
  </si>
  <si>
    <t>SOSNOWA 24</t>
  </si>
  <si>
    <t>776.</t>
  </si>
  <si>
    <t>WARSZAWSKA 9-10-11</t>
  </si>
  <si>
    <t>777.</t>
  </si>
  <si>
    <t>778.</t>
  </si>
  <si>
    <t>WITOSA 3-3A-3B</t>
  </si>
  <si>
    <t>3/14</t>
  </si>
  <si>
    <t>779.</t>
  </si>
  <si>
    <t>780.</t>
  </si>
  <si>
    <t>3/9</t>
  </si>
  <si>
    <t>781.</t>
  </si>
  <si>
    <t>782.</t>
  </si>
  <si>
    <t>3A/11</t>
  </si>
  <si>
    <t>783.</t>
  </si>
  <si>
    <t>3A/14</t>
  </si>
  <si>
    <t>784.</t>
  </si>
  <si>
    <t>3A/5</t>
  </si>
  <si>
    <t>785.</t>
  </si>
  <si>
    <t>3A/6</t>
  </si>
  <si>
    <t>786.</t>
  </si>
  <si>
    <t>3B/15</t>
  </si>
  <si>
    <t>787.</t>
  </si>
  <si>
    <t>WITOSA 5-5A-5B</t>
  </si>
  <si>
    <t>5/11</t>
  </si>
  <si>
    <t>788.</t>
  </si>
  <si>
    <t>5/15</t>
  </si>
  <si>
    <t>789.</t>
  </si>
  <si>
    <t>790.</t>
  </si>
  <si>
    <t>5A/10</t>
  </si>
  <si>
    <t>791.</t>
  </si>
  <si>
    <t>5A/5</t>
  </si>
  <si>
    <t>792.</t>
  </si>
  <si>
    <t>5B/2</t>
  </si>
  <si>
    <t>793.</t>
  </si>
  <si>
    <t>ul Piastowska 54, 72-600 Świnoujście</t>
  </si>
  <si>
    <t>100; 7000 uczestników; imprezy masowe, sportowe</t>
  </si>
  <si>
    <t xml:space="preserve"> gaśnica/GP4/hydrant.Nadzór elektroniczny,agencja ochrony, kraty.</t>
  </si>
  <si>
    <t>Rejestr zabytków:A-1177 teren</t>
  </si>
  <si>
    <t>949 800 zł (lokal wraz z udziałem  21986/52359 w  gruncie ) - zgodnie z decyzją zmieniająca o trwałym zarządzie z dn.10.07.2012r.</t>
  </si>
  <si>
    <t>Piastowska 55, 72-600 Świnoujście</t>
  </si>
  <si>
    <t>350m Kanał Piastowski</t>
  </si>
  <si>
    <t>Remont przeprowadzony w okresie od 19X-30XII.2009r. -Protokół odbioru końcowego 14.01.2010r. -Prace modernizacyjne polegające na adaptacji pomieszczeń w budynku na placówkę - nakłady 276 891,50 zł.</t>
  </si>
  <si>
    <t xml:space="preserve">219,86m </t>
  </si>
  <si>
    <t>200,96m (LOKAL)</t>
  </si>
  <si>
    <t>741 m3</t>
  </si>
  <si>
    <t xml:space="preserve">Budynek - 3,5, lokal 1 </t>
  </si>
  <si>
    <t>Drukarka laserowa HP</t>
  </si>
  <si>
    <t>Niszczarka PPS 708C</t>
  </si>
  <si>
    <t>TV LG 32LG2100</t>
  </si>
  <si>
    <t>DVD Philips DVP 1033</t>
  </si>
  <si>
    <t>HIFI Sony CMT-EH10</t>
  </si>
  <si>
    <t>Komputer PC, oprogramowanie Windows XP PRO OEM, oprogramowanie do nagrywania NERO, klawiatura Logitech, mysz optyczna Logitech</t>
  </si>
  <si>
    <t>Monitor LCD LG W19345</t>
  </si>
  <si>
    <t>Drukarka Epson SX415</t>
  </si>
  <si>
    <t>Komputer K.PROFI 61-630P7(G630/2GB/HD3000/250GB/DVDRW/Win7P</t>
  </si>
  <si>
    <t>Monitor 24" LCD LG E2442V-BN 5ms 5000000:1DVI/HDMI</t>
  </si>
  <si>
    <t>Wieża z MP3 CMT -EH15 SONY</t>
  </si>
  <si>
    <t xml:space="preserve">ZES MUZ.CD/USB X-EM11 PIONE </t>
  </si>
  <si>
    <t>Wieża z MP3 I USB CMT -FX205 SONY</t>
  </si>
  <si>
    <t>RMC Z CD I MP3 AZ1046 PHILIPS</t>
  </si>
  <si>
    <t>RADIO Z CD/USB RCD 1440 MP3 SREBRNY GRU</t>
  </si>
  <si>
    <t>Laptop DELL Inspirion N7 110</t>
  </si>
  <si>
    <t>Budynek -Oczyszczalnia</t>
  </si>
  <si>
    <t>Budynek - Wydrzany</t>
  </si>
  <si>
    <t>trak</t>
  </si>
  <si>
    <t>Budynek maszynowni 1</t>
  </si>
  <si>
    <t>Budynek maszynowni 2</t>
  </si>
  <si>
    <t>Budynek maszynowni 3</t>
  </si>
  <si>
    <t>Budynek stacji pomp -Granica</t>
  </si>
  <si>
    <t>Budynek stacji filtrów - UW-8 Wrzosowa</t>
  </si>
  <si>
    <t>System monitoringu; piloty antynapadowe - 4 szt., nadajnik radiowy do transmisji sygnałów, wewnątrz</t>
  </si>
  <si>
    <t>brak</t>
  </si>
  <si>
    <t>Urządzenia zainstalowane na zewnątrz budynku:</t>
  </si>
  <si>
    <t>wyświetlacz graficzno tekstowy GT Hermetic 307x48x5cm</t>
  </si>
  <si>
    <t>kasteon dwustronny z podświetleniem 50x50x16 cm</t>
  </si>
  <si>
    <t>2010-2012</t>
  </si>
  <si>
    <t>cmentarze komunalne - ul. Karsiborska, ul. Sąsiedzka; place zabaw - 6 lokalizacji wg załączników; schronisko dla zwierząt przy ul. Karsiborskiej</t>
  </si>
  <si>
    <t>remiza OSP Przytór</t>
  </si>
  <si>
    <t>remiza OSP Karsibór</t>
  </si>
  <si>
    <t>OSP</t>
  </si>
  <si>
    <t>kraty</t>
  </si>
  <si>
    <t>ul. Zalewowa 40c, 72-605 Świnoujście</t>
  </si>
  <si>
    <t>beton</t>
  </si>
  <si>
    <t>stropodach-izolacja bitumiczna</t>
  </si>
  <si>
    <t>1 km - Zalew Szczeciński</t>
  </si>
  <si>
    <t>2 km - Zalew Szczeciński</t>
  </si>
  <si>
    <t>2005 modernizacja budynku, wykonanie ocieplenia elewacji oraz wykonanie remontu jego wnętrza</t>
  </si>
  <si>
    <t>do remontu</t>
  </si>
  <si>
    <t>miedziana</t>
  </si>
  <si>
    <t>aluminiowa</t>
  </si>
  <si>
    <t>okna plastikowe, drzwi metalowe</t>
  </si>
  <si>
    <t>okna plastikowe, drzwi drewniane</t>
  </si>
  <si>
    <t>istnieje</t>
  </si>
  <si>
    <t>stan bardzo dobry</t>
  </si>
  <si>
    <t>4. Urząd Miasta Świnoujście, Wydział Spraw Obywatelskich i Urząd Stanu Cywilnego</t>
  </si>
  <si>
    <t>system selektywnego wywoływania DSP-52</t>
  </si>
  <si>
    <t>stacja bazowa motorola GM-380</t>
  </si>
  <si>
    <t>radiotelefon nasobny motorola GP 360</t>
  </si>
  <si>
    <t>radiotelefony nasobne motorola CP 180 szt. 12</t>
  </si>
  <si>
    <t>syrena elektroniczna DSE 600S</t>
  </si>
  <si>
    <t>maszt oświetleniowy szt. 3</t>
  </si>
  <si>
    <t>syrena elektroniczna DSE 300S</t>
  </si>
  <si>
    <t>latarki vulcan szt. 2</t>
  </si>
  <si>
    <t>sygnalizatory bezruchu moutionscout 10 sztuk</t>
  </si>
  <si>
    <t>wentylator oddymiający GF 164 szt. 2</t>
  </si>
  <si>
    <t>2. Urząd Miasta Świnoujście, Wydział Spraw Obywatelskich i Urząd Stanu Cywilnego</t>
  </si>
  <si>
    <t>potrzeby fizjologiczne</t>
  </si>
  <si>
    <r>
      <t>Lokal o pow. 200,96 m2 (w trwałym zarządzie) +50 %udział w klatce schodowej, tj.18,90m2 - pierwsze piętro w budynku intern</t>
    </r>
    <r>
      <rPr>
        <sz val="10"/>
        <rFont val="Arial"/>
        <family val="2"/>
      </rPr>
      <t>atu chłopców, budynek zgłoszony do ubezpieczenia przez Specjalny Ośrodek Szkolno-Wychowawczy przy ul. Piastowskiej 55</t>
    </r>
  </si>
  <si>
    <t>przebieg przewodów prawidłowy, instalacja drożna stan dobry</t>
  </si>
  <si>
    <t>8411Z</t>
  </si>
  <si>
    <t>dziełalność bibliotek</t>
  </si>
  <si>
    <t>Żłobek Miejski "Kubuś Puchatek"</t>
  </si>
  <si>
    <t>opieka dzienna nad dziećmi</t>
  </si>
  <si>
    <t>Warszawska 13, 72-600 Świnoujście</t>
  </si>
  <si>
    <t>Sosnowa 16, 72-602 Świnoujście</t>
  </si>
  <si>
    <t>8520Z</t>
  </si>
  <si>
    <t>szkoły podstawowe</t>
  </si>
  <si>
    <t>działalność wspomagająca edukację</t>
  </si>
  <si>
    <t>Budynek socj.-usługowy- P-3 Grunwaldzka</t>
  </si>
  <si>
    <t>Zbiornik retencyjny na SUW ODRA</t>
  </si>
  <si>
    <t>Budynek pomocniczy PP Euroterminal</t>
  </si>
  <si>
    <t>Rurociąg tłoczny ścieków  D-508</t>
  </si>
  <si>
    <t>Budynek przep. Ścieków P-20 "ODRA"</t>
  </si>
  <si>
    <t>Budynek Kontroli Ścieków-Oczyszczalni</t>
  </si>
  <si>
    <t>techniczne</t>
  </si>
  <si>
    <t>Budynek - warsztatowy- Daszyńskiego</t>
  </si>
  <si>
    <t>Budynek główny Daszyńskiego</t>
  </si>
  <si>
    <t>Budynek mag. Ogólnego zast. Ul.Daszyńskiego</t>
  </si>
  <si>
    <t>Dyżurka - Daszyńskiego</t>
  </si>
  <si>
    <t xml:space="preserve">system alarmowy,czujniki, urządzenia monitoringu przemysłowego  </t>
  </si>
  <si>
    <t xml:space="preserve"> Sala Informacji Zawodowej (sala 419 i 420 wynajmowane w Miejskim Domu Kultury w Świnoujściu), ul. Wojska Polskiego 1/1, 72-600  Świnoujście</t>
  </si>
  <si>
    <t xml:space="preserve">Pomieszczenia skladnicy Powiatowego Urzędu Pracy w Świnoujściu, wynajmowane od ZGM w Świnoujściu, ul. Dąbrowskiego 4, 72-600  Świnoujście - </t>
  </si>
  <si>
    <t>monitor LCD 21,5 LGE 2242c</t>
  </si>
  <si>
    <t>drukarka Hp LJP 110W</t>
  </si>
  <si>
    <t>komputer TRILINE ALNIO 61-860H7</t>
  </si>
  <si>
    <t>drukarka Hp LJP 1102</t>
  </si>
  <si>
    <t>zestaw komputerowy INFINITY RX 700D z głośnikami</t>
  </si>
  <si>
    <t>monitor LED  22'' Samsung</t>
  </si>
  <si>
    <t>monitor LED  24'' Samsung</t>
  </si>
  <si>
    <t>monitor LG 18,5 E 1942C (2 sztuki)</t>
  </si>
  <si>
    <t>drukarka Hp LJ P 1606 DA</t>
  </si>
  <si>
    <t>notebook Hp G 6-1330SW</t>
  </si>
  <si>
    <t>dysk twardy 2,5 Segate</t>
  </si>
  <si>
    <t>Przepompownia scieków ul. Uzdrowiskowa</t>
  </si>
  <si>
    <t xml:space="preserve">Przepompownia ścieków </t>
  </si>
  <si>
    <t>taj</t>
  </si>
  <si>
    <t xml:space="preserve">17 gasnic/GP(2 i 6)*ABC;GS5;GP4;dozór- agencja ochrony, alarmy </t>
  </si>
  <si>
    <t>Świnoujście ul. Kołłątaja 4</t>
  </si>
  <si>
    <t>4 gaśnice/GS5 I GP6zBC/hydrant.Nadzór elektroniczny,agencja ochrony, kraty.</t>
  </si>
  <si>
    <t>Chrobrego (bn) - przepompownia</t>
  </si>
  <si>
    <t>7 gaśnice/GS5 I GP6zBC/hydrant.Nadzór elektroniczny,agencja ochrony, kraty.</t>
  </si>
  <si>
    <t>Grunwaldzka 41 - przepompownia</t>
  </si>
  <si>
    <t>5 gaśnic /GP(2 i 6)*ABC;GS5;GP6/hydranty.dozór - całodobowy pracowników,</t>
  </si>
  <si>
    <t>Wrzosowa (bn) SUW "Odra"</t>
  </si>
  <si>
    <t xml:space="preserve">komputer </t>
  </si>
  <si>
    <t>drukarka 2 szt.</t>
  </si>
  <si>
    <t>monitory 3 szt.</t>
  </si>
  <si>
    <t>UPS do serwerowni</t>
  </si>
  <si>
    <t>komputery 4 szt.</t>
  </si>
  <si>
    <t xml:space="preserve">odtwarzacz </t>
  </si>
  <si>
    <t>netebook Asus</t>
  </si>
  <si>
    <t>aparat cyfrowy Samsung</t>
  </si>
  <si>
    <t>notebook toshiba</t>
  </si>
  <si>
    <t xml:space="preserve"> 005473105</t>
  </si>
  <si>
    <t>kserokopiarka Ricoh MP 2000 SP</t>
  </si>
  <si>
    <t>KOMPUTER HP PRO Z OPROGRAMOWANIEM</t>
  </si>
  <si>
    <t>MONITOR 19" LCD DVI USB GŁOŚNIKI</t>
  </si>
  <si>
    <t>ul. Uzdrowiskowa</t>
  </si>
  <si>
    <t>35</t>
  </si>
  <si>
    <t>Stropy żelbetonowe</t>
  </si>
  <si>
    <t xml:space="preserve">dachówka </t>
  </si>
  <si>
    <t>Gaśnica proszkowa GP 6X-2szt, instalacja odgromowa, wyłącznik prądu przeciwpożarowy, drzwi zewnętrzne antywłamaniowe z zamkiem podwójnym na klucz</t>
  </si>
  <si>
    <t>ul. Chopina</t>
  </si>
  <si>
    <t>1000m od morza</t>
  </si>
  <si>
    <t>1200m od morza</t>
  </si>
  <si>
    <t>1500m od morza</t>
  </si>
  <si>
    <t>600m od rzeki Świny</t>
  </si>
  <si>
    <t>300m od rzeki Świny</t>
  </si>
  <si>
    <t>100m do morza</t>
  </si>
  <si>
    <t>Gaśnice GP6 – 7 szt, hydranty wewnętrzne – 2 szt,.system sygnalizacji alarmowej na module centrali CA64, dozór agencji ochrony, działanie patroli interwencyjnych. czujki alarmu , okna piwniczne okratowane, dwa okna z siedemnastu (wysoki parter) okratowane. do budynku można dostać się przez 2 szt. drzwi drewnianych, posiadających po dwa zamki. Po jednym zamku patentowym i po jednym zamku z wkładką.</t>
  </si>
  <si>
    <t>Gaśnice GP6 – 2 szt, system sygnalizacji alarmowej włamania i napadu, monitoring (4 kamery) przed budynkiem, działania patroli interwencyjnych. czujki alarmu, monitoring zewnętrzny. do obiektu można dostać się przez 5 szt. drzwi ddrewnianych zewnętrznie okratowanych. W drzwiach znajduje się po 1 szt. zamka  patentowego z wkładką yale, kraty zamykane na kłódki „gerda”</t>
  </si>
  <si>
    <t>Świnoujście ul. Wojska Polskiego 1/1 oraz Jana Matejki</t>
  </si>
  <si>
    <t>Świnoujście ul. Chopina 30</t>
  </si>
  <si>
    <t>Świnoujście-Przytór ul. Zalewowa 40</t>
  </si>
  <si>
    <t>Świnoujście – Promenada Nadmorska</t>
  </si>
  <si>
    <t>Świnoujście-Warszów ul. Sosnowa 18</t>
  </si>
  <si>
    <t>956,20m2</t>
  </si>
  <si>
    <t>357,43m2</t>
  </si>
  <si>
    <t>częściowo podpiwniczony</t>
  </si>
  <si>
    <t>447,80m2</t>
  </si>
  <si>
    <t>ok. 60m2 (budynek niezinwentaryzowany)</t>
  </si>
  <si>
    <t>ściany nośne z cegły ceramicznej  na zaprawie cementowo wapiennej, elewacja - cegła klinkierowa</t>
  </si>
  <si>
    <t>Żelbetowe, monolityczne, krzyżowo zbrojone. Gr 15 i 24 cm</t>
  </si>
  <si>
    <t>Płatwiowo-kleszczowa drewniana, dachówka – ceramiczna</t>
  </si>
  <si>
    <t>z cegły pełnej na zaprawie cementowej</t>
  </si>
  <si>
    <t>nad pokojami i kawiarnią – płyty kanałowe żerańskie, nad holem i korytarzami – płyty żelbetowe typu WPS</t>
  </si>
  <si>
    <t>nad sceną – konstrukcja stalowa, podwieszony wspornikowo do wieży. Pokrycie dachu: od spodu blacha stalowa powlekana, od góry papa.</t>
  </si>
  <si>
    <t>drewniany belkowy w układzie poprzecznym</t>
  </si>
  <si>
    <t>dwuspadowy, stromy, kryty dachówką ceramiczną</t>
  </si>
  <si>
    <t>do wymiany</t>
  </si>
  <si>
    <t>Dobry – okienna;      stan drzwi – zły.</t>
  </si>
  <si>
    <t>Urzadzenie COLOR LJ - drukarka</t>
  </si>
  <si>
    <t>Drukarka HP LJ</t>
  </si>
  <si>
    <t>kolektor Motorolla MC 2180 z oprogramowaniem Stockmobile</t>
  </si>
  <si>
    <t>drukarka etykiet Zebra TLP 2844</t>
  </si>
  <si>
    <t>komputer AIO NT - 2120P7 - 2 szt.</t>
  </si>
  <si>
    <t>930138Z</t>
  </si>
  <si>
    <t>Węgierska</t>
  </si>
  <si>
    <t>930143Z</t>
  </si>
  <si>
    <t>Wrzosowa</t>
  </si>
  <si>
    <t>930146Z</t>
  </si>
  <si>
    <t>Wyspowa</t>
  </si>
  <si>
    <t>930122Z</t>
  </si>
  <si>
    <t>Szmaragdowa</t>
  </si>
  <si>
    <t>930058Z</t>
  </si>
  <si>
    <t>Kręta</t>
  </si>
  <si>
    <t>930032Z</t>
  </si>
  <si>
    <t>Gradowa</t>
  </si>
  <si>
    <t>930121Z</t>
  </si>
  <si>
    <t>Sucha</t>
  </si>
  <si>
    <t>930151Z</t>
  </si>
  <si>
    <t>Zarzecze</t>
  </si>
  <si>
    <t>930123Z</t>
  </si>
  <si>
    <t>Sztormowa</t>
  </si>
  <si>
    <t>930026Z</t>
  </si>
  <si>
    <t>Gajowa</t>
  </si>
  <si>
    <t>930103Z</t>
  </si>
  <si>
    <t>Pogodna</t>
  </si>
  <si>
    <t>930010Z</t>
  </si>
  <si>
    <t>Brzozowa</t>
  </si>
  <si>
    <t>930031Z</t>
  </si>
  <si>
    <t>Głęboka</t>
  </si>
  <si>
    <t>930043Z</t>
  </si>
  <si>
    <t>I Armii Wojska Polskiego</t>
  </si>
  <si>
    <t>930063Z</t>
  </si>
  <si>
    <t>Kwiatowa</t>
  </si>
  <si>
    <t>930048Z</t>
  </si>
  <si>
    <t>Kanałowa</t>
  </si>
  <si>
    <t>930068Z</t>
  </si>
  <si>
    <t>Łęgowa</t>
  </si>
  <si>
    <t>930081Z</t>
  </si>
  <si>
    <t>Miodowa</t>
  </si>
  <si>
    <t>930096Z</t>
  </si>
  <si>
    <t>Owocowa</t>
  </si>
  <si>
    <t>930095Z</t>
  </si>
  <si>
    <t>Osadników Wojskowych</t>
  </si>
  <si>
    <t>930090Z</t>
  </si>
  <si>
    <t>Ogrodowa</t>
  </si>
  <si>
    <t>930106Z</t>
  </si>
  <si>
    <t>Promowa</t>
  </si>
  <si>
    <t>930107Z</t>
  </si>
  <si>
    <t>Prosta</t>
  </si>
  <si>
    <t>930129Z</t>
  </si>
  <si>
    <t>Trzcinowa</t>
  </si>
  <si>
    <t>930136Z</t>
  </si>
  <si>
    <t>Warzywna</t>
  </si>
  <si>
    <t>930139Z</t>
  </si>
  <si>
    <t>Wierzbowa</t>
  </si>
  <si>
    <t>930137Z</t>
  </si>
  <si>
    <t>Wąska</t>
  </si>
  <si>
    <t>930061Z</t>
  </si>
  <si>
    <t>Ku Morzu</t>
  </si>
  <si>
    <t>930073Z</t>
  </si>
  <si>
    <t>Markiewicza Juliana</t>
  </si>
  <si>
    <t>930104Z</t>
  </si>
  <si>
    <t>Portowa</t>
  </si>
  <si>
    <t>930102Z</t>
  </si>
  <si>
    <t>930013Z</t>
  </si>
  <si>
    <t>Józefa Chełmońskiego</t>
  </si>
  <si>
    <t>930070Z</t>
  </si>
  <si>
    <t>Jacka Malczewskiego</t>
  </si>
  <si>
    <t>930149Z</t>
  </si>
  <si>
    <t>Zamkowa</t>
  </si>
  <si>
    <t>Basztowa</t>
  </si>
  <si>
    <t>930079Z</t>
  </si>
  <si>
    <t>Mieczowa</t>
  </si>
  <si>
    <t>930120Z</t>
  </si>
  <si>
    <t>Strzelecka</t>
  </si>
  <si>
    <t>930133Z</t>
  </si>
  <si>
    <t>Ułańska</t>
  </si>
  <si>
    <t>930042Z</t>
  </si>
  <si>
    <t>Husarska</t>
  </si>
  <si>
    <t>930130Z</t>
  </si>
  <si>
    <t>Turniejowa</t>
  </si>
  <si>
    <t>930038Z</t>
  </si>
  <si>
    <t>Herbowa</t>
  </si>
  <si>
    <t>930039Z</t>
  </si>
  <si>
    <t>Hetmańska</t>
  </si>
  <si>
    <t>930017Z</t>
  </si>
  <si>
    <t>Cieszkowskiego Augusta</t>
  </si>
  <si>
    <t>930094Z</t>
  </si>
  <si>
    <t>Elizy Orzeszkowej</t>
  </si>
  <si>
    <t>930116Z</t>
  </si>
  <si>
    <t>930148Z</t>
  </si>
  <si>
    <t>Zacisze</t>
  </si>
  <si>
    <t>930045Z</t>
  </si>
  <si>
    <t>Jana Pawła II</t>
  </si>
  <si>
    <t>930152Z</t>
  </si>
  <si>
    <t>Zdrojowa</t>
  </si>
  <si>
    <t>RAZEM:</t>
  </si>
  <si>
    <t>Legionów</t>
  </si>
  <si>
    <t>Rondo Róży Wiatrów</t>
  </si>
  <si>
    <t>Nr</t>
  </si>
  <si>
    <t>930002Z</t>
  </si>
  <si>
    <t>Ochotnicze Straże Pożarne</t>
  </si>
  <si>
    <t>ul. 1-go Maja 56  72-603 Świnoujście</t>
  </si>
  <si>
    <t>ul. Marszałka Józefa Piłsudkiego 15, 72-600 Świnoujście</t>
  </si>
  <si>
    <t>ul. Marszałka Józefa Piłsudskiego 15, 72-600 Świnoujście</t>
  </si>
  <si>
    <t>Urząd Miasta Świnoujście, Wydział Promocji, Turystyki, Kultury i Sportu (Biuro Informacji Turystycznej)</t>
  </si>
  <si>
    <t xml:space="preserve"> Plac Rybaka 1, 72-600 Świnoujście </t>
  </si>
  <si>
    <t>923135/9004Z</t>
  </si>
  <si>
    <t xml:space="preserve">sztania: sala teatralna ul. Matejki 11; Inne – imprezy  rekreacyjne: Amfiteatr – ul. Chopina 30,  Muszla Koncertowa przy Promenadzie, Karsibór, Warszów, Przytór </t>
  </si>
  <si>
    <t>Gaśnice GP-6 5 szt. GS-5X – 1szt. 2 hydranty zewnętrzne, 2 hydranty wewnętrzne. rolety zewnętrzne, czujki alarmu. do budynku można dostać się przez 4 drzwi: 2szt drzwi prowadzą ze sceny do budynku i posiadają po dwa zamki typu Porta,  1 szt drzwi do wejścia głównego  - od strony ulicy Matejki    posiadają dwa zamki typu Porta, oraz drzwi od strony hotelu OSir posiadające jeden zamek typu Porta</t>
  </si>
  <si>
    <t>4246,90 m2</t>
  </si>
  <si>
    <t>Gaśnice GP6 – 7 szt, hydrant wewnętrzny – 1szt, kraty w oknach piwnicznych (4 szt) i w oknach pomieszczenia socjalnego (2 szt – wysoki parter). do budynku można dostać się przez 5 szt. drzwi stalowych. Drzwi do piwnicy – zamykane na 1 kłódkę, drzwi ewakuacyjne z sali widowiskowej – zamykane na zamek z wkładką i zasuwę, pozostałe drzwi zamykane są na dwa zamki z wkładką</t>
  </si>
  <si>
    <t>1001m2</t>
  </si>
  <si>
    <t>811160530</t>
  </si>
  <si>
    <t>dobry i miejscowo średni</t>
  </si>
  <si>
    <t>place zabaw w ogrodzie przedszkolnym, szatnia</t>
  </si>
  <si>
    <t>Rok produkcji</t>
  </si>
  <si>
    <t>3. Miasto Świnoujście, Biuro Technologii Informacyjnych</t>
  </si>
  <si>
    <t>Filia Nr 1, ul. Zalewowa 40, 72-605 Świnoujście (Przytór) - w budynku Miejskiego Domu Kultury</t>
  </si>
  <si>
    <t>gaśnice: proszkowe - 2 szt., agencja ochrony - całodobowo</t>
  </si>
  <si>
    <t>Filia Nr 3, ul. 1 maja 40, 72-602 Świnoujście (Karsibór) - w budynku  Centrum Edukacyjno-Kulturalnego</t>
  </si>
  <si>
    <t>gaśnica: proszkowa - 1 szt., hydranty,  agencja ochrony - całodobowa</t>
  </si>
  <si>
    <t>Filia Nr 4, ul. Grunwaldzka 47, 72-600 Świnoujście - w budynku Fundacji "LOGOS"</t>
  </si>
  <si>
    <t>gaśnica: proszkowa - 1 szt., dozór pracowniczy</t>
  </si>
  <si>
    <t>Gaśnica proszkowa 1 szt. X 6 kg</t>
  </si>
  <si>
    <t>Gaśnica proszkowa 1 szt. X 6 kg, dozór pracowniczy przez część doby</t>
  </si>
  <si>
    <t>Grunwaldzka 64</t>
  </si>
  <si>
    <t>Grunwaldzka 67</t>
  </si>
  <si>
    <t>Konstytucji 3 Maja 15A</t>
  </si>
  <si>
    <t>Kujawska 9</t>
  </si>
  <si>
    <t>Łuzycka 1</t>
  </si>
  <si>
    <t>Łuzycka 3</t>
  </si>
  <si>
    <t>Łuzycka 4</t>
  </si>
  <si>
    <t>Łużycka 5</t>
  </si>
  <si>
    <t>Paderewskiego 9</t>
  </si>
  <si>
    <t>Piastowska 61</t>
  </si>
  <si>
    <t>Piłsudskiego 6</t>
  </si>
  <si>
    <t>Steyera 11-13-15-17</t>
  </si>
  <si>
    <t>Steyera 19-21-23-25</t>
  </si>
  <si>
    <t>Toruńska 5</t>
  </si>
  <si>
    <t>gaśnice proszk,kraty w oknach</t>
  </si>
  <si>
    <t>Jaracza 65A</t>
  </si>
  <si>
    <t>Warsztat+ magazyn</t>
  </si>
  <si>
    <t>Urządzenia wodno-kanalizacyjn</t>
  </si>
  <si>
    <t>Oświetlenie, sieci kablowe</t>
  </si>
  <si>
    <t>Droga wewnętrzne</t>
  </si>
  <si>
    <t>Ogrodzenie terenu</t>
  </si>
  <si>
    <t>8 gaśnic proszkowych, 1 hydrant</t>
  </si>
  <si>
    <t>Świnoujscie ul. Żeromskiego 62</t>
  </si>
  <si>
    <t>Świnoujście, ul. Nowowiejskiego, przejście na plażę</t>
  </si>
  <si>
    <t>Świnoujście, ul.Powstańców Śl. przejście na plażę</t>
  </si>
  <si>
    <t>ul. Zamkowa - Świnoujście</t>
  </si>
  <si>
    <t>ul. Okólna</t>
  </si>
  <si>
    <t xml:space="preserve"> z cegły nceramicznej pełnej </t>
  </si>
  <si>
    <t xml:space="preserve"> ceramiczne gęstol żebrowane typu Ackermana</t>
  </si>
  <si>
    <t xml:space="preserve">dwuspadowy konstrukcji drewnianej pławiowo-kleszczowy, nie ocieplony, kryty dachówka ceramiczną </t>
  </si>
  <si>
    <t>Pułaskiego Kazimierza</t>
  </si>
  <si>
    <t>930099Z</t>
  </si>
  <si>
    <t>Plac Kościelny</t>
  </si>
  <si>
    <t>930100Z</t>
  </si>
  <si>
    <t>Plac Rybaka</t>
  </si>
  <si>
    <t>fontanna pływająca</t>
  </si>
  <si>
    <t>rekreacja</t>
  </si>
  <si>
    <t>fontanna źródełko</t>
  </si>
  <si>
    <t>fontanny 2 szt.</t>
  </si>
  <si>
    <t>ul. Jachtowa</t>
  </si>
  <si>
    <t>Pl. Centralny - Park Zdrojowy</t>
  </si>
  <si>
    <t>Pl. Chrobrego - Park Zdrojowy</t>
  </si>
  <si>
    <t>kserokopiarka TOSHIBA E-Studio 166</t>
  </si>
  <si>
    <t>Skaner HP SCANJET G2410</t>
  </si>
  <si>
    <t>Telewizor LCD LG 22LD350 22"  6szt</t>
  </si>
  <si>
    <t>Telewizor LCD LG 22LD350 26"  3szt</t>
  </si>
  <si>
    <t>Telewizor LCD LG 22LD550 50"  1szt</t>
  </si>
  <si>
    <t>kino domowe LG HB405SU</t>
  </si>
  <si>
    <t>zestaw komputerowy ZUBER PC2873</t>
  </si>
  <si>
    <t>Telefax PANASONIC KX-KX-FT988</t>
  </si>
  <si>
    <t>zestaw komputerowy INFINITY-3</t>
  </si>
  <si>
    <t>Drukarka PX660</t>
  </si>
  <si>
    <t>zestaw komputerowy</t>
  </si>
  <si>
    <t>6. Miejski Dom Kultury</t>
  </si>
  <si>
    <t>Sterownik świateł DMX Dimmer</t>
  </si>
  <si>
    <t>Powermikser Yamaha EMX 5014C</t>
  </si>
  <si>
    <t>mikrofon AKG WMS-40PRO SINGLE VOCAL SET</t>
  </si>
  <si>
    <t>zestaw nagłaśniający Yamaha</t>
  </si>
  <si>
    <t>mikrofon GEMINI UX-16H - 2 szt.</t>
  </si>
  <si>
    <t>sterownik SC-2412</t>
  </si>
  <si>
    <t>sterownik DMX DIMMER 6-kanałowy - 2szt.</t>
  </si>
  <si>
    <t>sterownik świateł SC 2412</t>
  </si>
  <si>
    <t>zestaw nagłaśniający STAGEPAS</t>
  </si>
  <si>
    <t>kolumna głośnikowa Yamaha S-115 V2</t>
  </si>
  <si>
    <t>Wzmacniacz mocy LDSP6K 2x2950W/2 - 3szt.</t>
  </si>
  <si>
    <t>wzmacniacz mocy LDSP1K8 2x880W/2</t>
  </si>
  <si>
    <t>Kolumna LDVA8 2x8"  8szt</t>
  </si>
  <si>
    <t>kolumna LDV218B 18" SUBWOFER  4szt</t>
  </si>
  <si>
    <t>kolumna LDV12A 12" ACTIV  2szt</t>
  </si>
  <si>
    <t>mikrofon SHURE PGX-24E/Beta 58-P6  4 szt</t>
  </si>
  <si>
    <t>mikrofon SHURE SM-58 LCE  8szt</t>
  </si>
  <si>
    <t>mikrofon SHURE SM-58 SE</t>
  </si>
  <si>
    <t>mikrofon AKG DRUM SET BIG II</t>
  </si>
  <si>
    <t>pulpit do świateł AGAT ALFA 255</t>
  </si>
  <si>
    <t>zestaw nagłaśn. LD SYSTEM DAWE-10 G2 ACTIVE PA  2 szt</t>
  </si>
  <si>
    <t>mikser YAMAHA MG-82 CX  2szt</t>
  </si>
  <si>
    <t>odtwarzacz CD DENON DN-S 1200  2szt</t>
  </si>
  <si>
    <t>Laptop , system Windows 7Home, procesor INTELT4500 2.3 GH</t>
  </si>
  <si>
    <t xml:space="preserve">Netbook Toshiba, Windows 7 </t>
  </si>
  <si>
    <t xml:space="preserve">Laptop Acer Travel Mate, Windows 7 Home Premium, procesor Intel Pentium CPU </t>
  </si>
  <si>
    <t>Lptop Asus ,4 sztuki , 7,5", Radeon 6290, Dual Care CPU</t>
  </si>
  <si>
    <t>Laptop COMPAQ (Presorio CQ57)   2 szt, 19", Windows 7 Home Premium, Intel Pentium 2010GHz</t>
  </si>
  <si>
    <t>GP-6 - 10 sztuk, GS5x - 1 sztuka, hydrant, system alarmowy i telewizji przemysłowej, 4 - wejścia po 2 zamki</t>
  </si>
  <si>
    <t>72-600  Świnoujście, Piastowska 55</t>
  </si>
  <si>
    <t>GP-6 - 9 sztuk, GS6x - 1 sztuka, hydrant, system alarmowy i telewizji przemysłowej, 1 - wejście, 1 zamek</t>
  </si>
  <si>
    <t>PG-6 - 8 sztuk, hudrant, system alarmowy i telewizji przemysłowej, 1 - wejście, 1 zamek</t>
  </si>
  <si>
    <t>Jednostka</t>
  </si>
  <si>
    <t>Razem</t>
  </si>
  <si>
    <t>Lp.</t>
  </si>
  <si>
    <t xml:space="preserve">Nazwa  </t>
  </si>
  <si>
    <t>3. Urząd Miasta Świnoujście, Wydział Spraw Obywatelskich i Urząd Stanu Cywilnego</t>
  </si>
  <si>
    <t>4. Miasto Świnoujście, Biuro Technologii Informacyjnych</t>
  </si>
  <si>
    <t>projektor  - 1 szt.</t>
  </si>
  <si>
    <t>komputer - 2 szt.</t>
  </si>
  <si>
    <t>komputer - 1 szt.</t>
  </si>
  <si>
    <t>odległość od najbliższej rzeki lub innego zbiornika wodnego (proszę podać od czego)</t>
  </si>
  <si>
    <t>informacja o przeprowadzonych remontach i modernizacji budynków starszych niż 50 lat (data remontu, czego dotyczy remont, wielkość poniesionych nakladów na remont)</t>
  </si>
  <si>
    <t>kanał - 3 km</t>
  </si>
  <si>
    <t>bardzo dobry</t>
  </si>
  <si>
    <t>dobry</t>
  </si>
  <si>
    <t>dostateczny</t>
  </si>
  <si>
    <t>nie dotyczy</t>
  </si>
  <si>
    <t>318,24 m2</t>
  </si>
  <si>
    <t>361,79 m2</t>
  </si>
  <si>
    <t>745 m2</t>
  </si>
  <si>
    <t>5243 m3</t>
  </si>
  <si>
    <t>Zestaw Komputerowy 4756 491</t>
  </si>
  <si>
    <t>Kserokopiarka  4775 803</t>
  </si>
  <si>
    <t>Wyszyńskiego 2</t>
  </si>
  <si>
    <t>Wyszyńskiego 7</t>
  </si>
  <si>
    <t>Wyszyńskiego 8</t>
  </si>
  <si>
    <t>Krzywa 4</t>
  </si>
  <si>
    <t>Barlickiego 6</t>
  </si>
  <si>
    <t>Barlickiego 13</t>
  </si>
  <si>
    <t>Bunkrowa 2</t>
  </si>
  <si>
    <t>Jaracza 65</t>
  </si>
  <si>
    <t>Norweska 1</t>
  </si>
  <si>
    <t>Holenderska 2A</t>
  </si>
  <si>
    <t>Holenderska 2</t>
  </si>
  <si>
    <t>Węgierska 3</t>
  </si>
  <si>
    <t>Brzozowa 6</t>
  </si>
  <si>
    <t>Mostowa 4</t>
  </si>
  <si>
    <t>Miodowa 8</t>
  </si>
  <si>
    <t>Modrzejewskiej 20</t>
  </si>
  <si>
    <t>Warsztaty Jaracza 65A</t>
  </si>
  <si>
    <t>Hala produkc Karsiborska 12</t>
  </si>
  <si>
    <t>Bud administr.Karsiborska 12</t>
  </si>
  <si>
    <t>Bud portierni Karsiborska 12</t>
  </si>
  <si>
    <t>Mag materiałow Karsiborska 12  (formierskie)</t>
  </si>
  <si>
    <t>Mag materiałow Karsiborska 12  (łatwopalnych)</t>
  </si>
  <si>
    <t>Wiata Karsiborska 12</t>
  </si>
  <si>
    <t>Magazyn Jachtowa 2</t>
  </si>
  <si>
    <t>Bud Gosp-magaz Jachtowa 2</t>
  </si>
  <si>
    <t>Bud.administr Jachtowa 2</t>
  </si>
  <si>
    <t>Bud biurowy Jachtowa 2</t>
  </si>
  <si>
    <t>Bud Gosp-warszt Jachtowa 2</t>
  </si>
  <si>
    <t>Bud Pom węzła Sikorskiego 2</t>
  </si>
  <si>
    <t>Garaz blaszany Jaracza 65A</t>
  </si>
  <si>
    <t>plac zabaw, 2 szatnie pracownicze i 4 szatnie dziecięce</t>
  </si>
  <si>
    <t>6133 m3</t>
  </si>
  <si>
    <t>Teren Edukacyjnego Placu Zabaw  u zbiegu ulicy B.Chrobrego i Mieszka I (Park Zdrojowy)</t>
  </si>
  <si>
    <t>ul.Chrobrego - Park Zdrojowy</t>
  </si>
  <si>
    <t xml:space="preserve">ul. Wojska Polskiego - Siemiradzkiego </t>
  </si>
  <si>
    <t>ul. Matejki</t>
  </si>
  <si>
    <t>PL. Rybaka</t>
  </si>
  <si>
    <t xml:space="preserve">nie </t>
  </si>
  <si>
    <t>gęstożebrowe monolityczne betonowe</t>
  </si>
  <si>
    <t>dachówka</t>
  </si>
  <si>
    <t>betonowe</t>
  </si>
  <si>
    <t>blacha falista, wełna mineralna, płyta paździeżowa</t>
  </si>
  <si>
    <t>blacha falista</t>
  </si>
  <si>
    <t>blacha stalowa</t>
  </si>
  <si>
    <t>6. Urząd Miasta, Wydział Eksploatacji i Zarządzania Nieruchomościami</t>
  </si>
  <si>
    <t>Cmentarze Komunalne</t>
  </si>
  <si>
    <t>Kaplica - dom pogrzebowy</t>
  </si>
  <si>
    <t>budynek biurowy-przedwojenny</t>
  </si>
  <si>
    <t>biuro</t>
  </si>
  <si>
    <t>gaśnice proszkowe-2szt.,gaśnice pianowe-2szt.</t>
  </si>
  <si>
    <t>gaśnice pianowe-2szt., gaśnice proszkowe-2szt.</t>
  </si>
  <si>
    <t>ul. Karsiborska 11, 72-600 Świnoujście</t>
  </si>
  <si>
    <t>drewniany</t>
  </si>
  <si>
    <t>konstrukcja drewniana, dachowka</t>
  </si>
  <si>
    <t>15. Przedszkole Miejskie Nr 11 z Oddziałami Integracyjnymi "Tęcza"</t>
  </si>
  <si>
    <t>Budynek przedszkola</t>
  </si>
  <si>
    <t>72-600 Świnoujście, ul. Gdyńska 27b</t>
  </si>
  <si>
    <t>gaśnice GS5 - 2 szt, gasnice GT5 - 2 szt, gasnice proszkowe GP - 6 szt, hydranty, żaluzje antywłamaniowe - 4 szt, monitoring Konwój Security</t>
  </si>
  <si>
    <t>ściany z wielopłytowych elementów prefabrykowanych</t>
  </si>
  <si>
    <t>2 km (Zalew Szczeciński)</t>
  </si>
  <si>
    <t>888,4 m2</t>
  </si>
  <si>
    <t>837,2 m2</t>
  </si>
  <si>
    <t>3085 m3</t>
  </si>
  <si>
    <t xml:space="preserve">Wieża Sony </t>
  </si>
  <si>
    <t>ul. Dworcowa 4, 72-600 Świnoujscie</t>
  </si>
  <si>
    <t>gaśnice: proszkowe GP6-ABC-10szt., śniegowe GS5X-BCE-1 szt., czujniki i urządzenia alarmowe w budynku socjalnym i budynku chłodni. Dozór prcowniczy - całodobowy oraz Agencja Ochrony.  8 zamków po 2 w jednych drzwiach, rodzaj zamków - patentowe</t>
  </si>
  <si>
    <t>rejesrtaror cyfrowy + dysk twardy H 264/9CH</t>
  </si>
  <si>
    <t>kamera zewnetrzna</t>
  </si>
  <si>
    <t xml:space="preserve">11. Szkoła Podstawowa nr 1 w Świnoujściu </t>
  </si>
  <si>
    <t xml:space="preserve">ul. Narutowicza 10, 72-600 Świnoujście </t>
  </si>
  <si>
    <t>Szkola Podstawowa nr 1</t>
  </si>
  <si>
    <t>oświata</t>
  </si>
  <si>
    <t>Narutowicza 10</t>
  </si>
  <si>
    <t>drewno, stropy monolityczne</t>
  </si>
  <si>
    <t>komputer</t>
  </si>
  <si>
    <t>monitor LCD</t>
  </si>
  <si>
    <t>UPS</t>
  </si>
  <si>
    <t>Monitor LCD</t>
  </si>
  <si>
    <t>laptop</t>
  </si>
  <si>
    <t>radiomagnetofon</t>
  </si>
  <si>
    <t>aparat fotograficzny</t>
  </si>
  <si>
    <t>Telefax</t>
  </si>
  <si>
    <t>multimedialny rzutnik</t>
  </si>
  <si>
    <t xml:space="preserve">9. Zespół Szkół Ogólnokształcących w Świnoujściu </t>
  </si>
  <si>
    <t>10. Gimnazjum Publiczne nr 2 im. Henryka Sienkiewicza</t>
  </si>
  <si>
    <t>11. Zespół Szkół Publicznych nr 4 z Oddziałami Integracyjnymi</t>
  </si>
  <si>
    <t>16. Ośrodek Sportu i Rekreacji "Wyspiarz"w Świnoujściu</t>
  </si>
  <si>
    <t>odbiornik fal radiowych</t>
  </si>
  <si>
    <t>Szkoła Podstawowa Nr 2  z dwoma mieszkaniami służbowymi</t>
  </si>
  <si>
    <t>szkoła</t>
  </si>
  <si>
    <t>Świnoujście, ul. Białoruska 2</t>
  </si>
  <si>
    <t>cegła pelna</t>
  </si>
  <si>
    <t>płyta żelbetowa</t>
  </si>
  <si>
    <t>dach płaski, wylewka, pokrycie papą termozgrzewalną</t>
  </si>
  <si>
    <t>Drukarka laser Brother  MFC 9840CDW</t>
  </si>
  <si>
    <t>Monitor LG 19" LCD STD</t>
  </si>
  <si>
    <t>Drukarka laser Brother mono HL-5340D</t>
  </si>
  <si>
    <t>Drukarka laser HP P 1505</t>
  </si>
  <si>
    <t>Komputer Dell Optiplex 380MT</t>
  </si>
  <si>
    <t>Drukarka  Kyocera FS 2020D</t>
  </si>
  <si>
    <t>Serwer HP ML 310 G5  (WKM)</t>
  </si>
  <si>
    <t>UPS RACK HP R1500 (WKM)</t>
  </si>
  <si>
    <t>Zestaw do montazu serwera w szafie RACK (WKM)</t>
  </si>
  <si>
    <t>Router Cisco 2611XM  (WKM)</t>
  </si>
  <si>
    <t>Delta 2S TLS  (WKM)</t>
  </si>
  <si>
    <t>Ever Sinline XL 2200 Rack (WKM)</t>
  </si>
  <si>
    <t>Serwer Actina Solar (WKM)</t>
  </si>
  <si>
    <t>zestaw komputer PC+monitor TFT 17" Fujitsu-Siemens+czytnik Active Card (9.41.3.2) (WKM)</t>
  </si>
  <si>
    <t>gaśnice śniegowe -12 szt.gaśnica pianowa - 1 szt., kraty w oknach na parterze, monitoring wizyjny, alarm antywłamaniowy,dozór agencji ochrony,zamki w drzwiach wejściowych z certyfikatami</t>
  </si>
  <si>
    <t>ławy fundamentowe z kamienia polnego oraz cegły pełnej murowane na zaprawie cementowej,ściany zewnetrzne z cegły pełnej na zaprawie cementowo wapiennej</t>
  </si>
  <si>
    <t>Ubezpieczony</t>
  </si>
  <si>
    <t>Ryzyko</t>
  </si>
  <si>
    <t>Data Szkody</t>
  </si>
  <si>
    <t>Opis</t>
  </si>
  <si>
    <t>Wypłata</t>
  </si>
  <si>
    <t>Urząd Miasta w Świnoujściu</t>
  </si>
  <si>
    <t>OC dróg</t>
  </si>
  <si>
    <t>Uszkodzenie pojazdu na drodze</t>
  </si>
  <si>
    <t>uszkodzenie pojazdu na drodze</t>
  </si>
  <si>
    <t>Zakład Wodociągów i Kanalizacji w Świnoujściu</t>
  </si>
  <si>
    <t>OC ogólne</t>
  </si>
  <si>
    <t>Mienie od ognia i innych zdarzeń</t>
  </si>
  <si>
    <t>Ośrodek Sportu i Rekreacji Wyspiarz w Świnoujściu</t>
  </si>
  <si>
    <t>Gimnazjum Publiczne nr 3 Świnoujście</t>
  </si>
  <si>
    <t>Elektronika</t>
  </si>
  <si>
    <t>Gimnazjum Publiczne Nr 1 w Świnoujściu</t>
  </si>
  <si>
    <t>Szyby</t>
  </si>
  <si>
    <t>Zespól Szkół Publicznych Nr 4 z Oddziałami Integracyjnymi</t>
  </si>
  <si>
    <t>wybicie szyb</t>
  </si>
  <si>
    <t>Kradzież</t>
  </si>
  <si>
    <t>uszkodzenie pojazdu w wyniku przewrócenia drzewa przez wichurę</t>
  </si>
  <si>
    <t>Uszkodzenie roweru na drodze</t>
  </si>
  <si>
    <t>uraz ciała wskutek upadku na chodniku</t>
  </si>
  <si>
    <t>Zalanie działki nr 738 (zniszceniu uległy rośliny, większa część trawnikaoraz zabetonowany pręt) wskutek awarii rury wodociągowej</t>
  </si>
  <si>
    <t>Zalanie działki w wyniku awarii rurociągu wody pitnej przy ul Krzywej</t>
  </si>
  <si>
    <t>Zalanie piwnicy wskutek awarii sieci wodociągowej</t>
  </si>
  <si>
    <t>Zalanie piwnicy</t>
  </si>
  <si>
    <t>Zalanie budynku mieszkalnego wskutek awarii rurociągu</t>
  </si>
  <si>
    <t>Publiczny Zakład Opieki Zdrowotnej Żłobek Miejski</t>
  </si>
  <si>
    <t>Zalanie całej powierzchni piwnicy oraz kotłowni wraz ze znajdującymi się tam sprzętami elektrycznymi, ponadto stwierdzono awarię pieca gazowego oraz podgrzewacza wody</t>
  </si>
  <si>
    <t>Uszkodzenie transformatora (stacja transformatorowa), dwóch komputerów oraz centrali telefonicznej w wyniku wyładowań atmosferycznych</t>
  </si>
  <si>
    <t>Awaria systemu wagowego SCALEX wagi samochodowej w wyniku silnych wyładowań atmosferycznych</t>
  </si>
  <si>
    <t>Zalanie pomieszczenia Towarzystwa Przyjaciół Dzieci (zniszczeniu uległy meble i wykładzina) wskutek opadów atmosferycznych</t>
  </si>
  <si>
    <t>Zalanie piwnicy w budynku Poradni wskutek intensywnych opadów deszczu</t>
  </si>
  <si>
    <t>Uszkodzenie nagrzewnicy i pompy znajdujacych się w kotłowni Hali Sportowej prawdopodobnie wskutek silnych mrozów, które spowodowały przerwanie obwodu elektrycznego</t>
  </si>
  <si>
    <t>zamarznięcie pionu wodnego i pęknięcie rur wskutek braku ogrzewania</t>
  </si>
  <si>
    <t>zalanie dolnego parteru szkoły przez wody gruntowe</t>
  </si>
  <si>
    <t>Zespół Szkół Ogólnokształcących</t>
  </si>
  <si>
    <t>Zalanie sufitu, ścian i podług w części sportowej segment A+B (pomieszczenie siłowni oraz solarium) wskutek intensywnych opadów deszczu)</t>
  </si>
  <si>
    <t>Zalanie sufitu w pokoju nr 17 (Poradnia Rodzinna) wskutek rozszczelnienia pionu kanalizacyjnego</t>
  </si>
  <si>
    <t>zalanie pomieszczeń piwnic UM wskutek nawalnych opadów deszczu</t>
  </si>
  <si>
    <t>Liceum Ogólnokształcące z Oddziałami Integracyjnymi</t>
  </si>
  <si>
    <t>Zespół Szkół w Świnoujściu</t>
  </si>
  <si>
    <t>dewastacja elewacji kempingu</t>
  </si>
  <si>
    <t>kradzież trzech kosiarek spalinowych</t>
  </si>
  <si>
    <t>włamanie oraz kradzież i zniszczenie mienia - uszkodzenie 4 szt drzwi wejściowych do lokali, kradzież 2 sztliczników energetycznych wraz z przewodami i ogranicznika mocy</t>
  </si>
  <si>
    <t>Kradzież 26 wylewek i 5 baterii zlewozmywakowych z pomieszczenia kuchni, 3 umywalek , 33 kranów czerpanych, 4 baterii umywalkowych i 4 syfonów z pomieszczeń łazienkowych oraz 3 wylewek do pryszniców z pomieszczeń prysznicowych</t>
  </si>
  <si>
    <t>Wybicie szyby w oknie oraz uszkodzenie parapetu prawdopodobnie wskutek próby dokonania włamania</t>
  </si>
  <si>
    <t>Zbicie 2 szyb w oknach w pom nr 83 oraz w pom Szok przez nieznanych sprawców</t>
  </si>
  <si>
    <t>Wybicie szyby w hali sportowej oraz w klasie nr 2 wskutek dewastacji</t>
  </si>
  <si>
    <t>Miejska Biblioteka Publiczna w Świnoujściu</t>
  </si>
  <si>
    <t>Uszkodzenie zewnętrznej warstwy szyb termoizolacyjnych  (wybito otwory w zew warstwie 2 szt szyb, natomiast w 1 powstało rozproszenie) wskutek mechanicznego uderzenia kamieniem</t>
  </si>
  <si>
    <t>Wybicie szyb skrzydła okiennego budynku przepompowni ścieków wskutek eksplozji zbiornika na terenie Morskiej Stoczni Remontowej</t>
  </si>
  <si>
    <t>stłuczenie szyby w drzwiach wejściowych do budynku</t>
  </si>
  <si>
    <t>wybicie szyby w drzwiach do budynku</t>
  </si>
  <si>
    <t>wybite szyby w wiacie przystankowej</t>
  </si>
  <si>
    <t>wybicie szyby w wiacie przystankowej</t>
  </si>
  <si>
    <t>wybicie szyb w wiacie przystankowej</t>
  </si>
  <si>
    <t>Uszkodzenie zewnetrzenej warstwy trzech  sztuk szyb termoizolacyjnych (w jednej wybito otwór natomiast w dwóch powstało rozproszenie) na skutek mechanicznego uderzenia butelką (1 szyba) i prawdopodobnie kamieniem (2 szyby)</t>
  </si>
  <si>
    <t>stłuczenie szyby w oknie wskutek uderzenia kamieniem lub strzału z broni wiatrowej</t>
  </si>
  <si>
    <t>Wybicie szyby w wiacie przystankowej przez nieznanych sprawców</t>
  </si>
  <si>
    <t>Pęknięcie szyby w drzwiach do budynku  w nieznanych okolicznościach</t>
  </si>
  <si>
    <t>Zbicie szyby na hali sportowej</t>
  </si>
  <si>
    <t>Pękniecie szyby - witryny sklepowej w nieznanych okolicznościach</t>
  </si>
  <si>
    <t>Szyby - pozostałe szkody (10 szkód)</t>
  </si>
  <si>
    <t>uszkodzenie biblioteki backupu (storage library T40 Tandberg)</t>
  </si>
  <si>
    <t>zalanie pomieszczeń piwnicznych oraz wyposażenia wg załącznika wskutek awarii kanalizacji</t>
  </si>
  <si>
    <t>zalanie garażu ( wykładzina podłogowa, lodówka, regały sklepowe) wskutek awarii instalacji zimnej wody</t>
  </si>
  <si>
    <t>zniszczenie ubrań wskutek wycieku rdzawej wody</t>
  </si>
  <si>
    <t>zalanie pomieszczeń piwnicznych oraz wyposażenia wg załącznika wskutek awarii sieci kanalizacyjnej</t>
  </si>
  <si>
    <t xml:space="preserve">zalanie budynku sanatoruim wskutek awariii hydrofornii wykaz mienia w załączniku
</t>
  </si>
  <si>
    <t xml:space="preserve">zalanie garażu ( wykładzina podłogowa, lodówka, regały sklepowe) wskutek awarii instalacji zimnej wody
</t>
  </si>
  <si>
    <t xml:space="preserve">Zalanie piwnicy wskutek awarii sieci wodociągowej
</t>
  </si>
  <si>
    <t xml:space="preserve">Zalanie piwnicy
</t>
  </si>
  <si>
    <t>Uraz ciała powstały wskutek upadku na chodniku (z chodnika wystawały pręty)</t>
  </si>
  <si>
    <t>zniszczenie pokoju wskutek pożaru</t>
  </si>
  <si>
    <t xml:space="preserve">Uszkodzenie nagrzewnicy i pompy znajdujacych się w kotłowni Hali Sportowej prawdopodobnie wskutek silnych mrozów, które spowodowały przerwanie obwodu elektrycznego
</t>
  </si>
  <si>
    <t xml:space="preserve">zamarznięcie pionu wodnego i pęknięcie rur wskutek braku ogrzewania
</t>
  </si>
  <si>
    <t xml:space="preserve">Uszkodzenie windy w trakcie zwarcia elektrycznego
</t>
  </si>
  <si>
    <t>spalenie pomieszczeń i urządzeń w kuchni wskutek pożaru</t>
  </si>
  <si>
    <t>kradzież rur miedzianych oraz osprzętu w budynku sanitariatu</t>
  </si>
  <si>
    <t>Szkoła Podstawowa nr 2 w Świnoujściu</t>
  </si>
  <si>
    <t>Włamanie do warsztatu konserwatora poprzez wyłamanie zamków i zawiasówdrzwi wejściowych oraz kradzież sprzętu i narzędzi konserwatorskich przez nieznanych sprawców</t>
  </si>
  <si>
    <t>Kradzież końcowego odcinka rury ściekowej prowadzącej od rynny na narożnej części budynku</t>
  </si>
  <si>
    <t>Kradzież bramy cmentarnej</t>
  </si>
  <si>
    <t>kradzież kosy spalinowej oraz kosiarki spalinowej</t>
  </si>
  <si>
    <t xml:space="preserve">Włamanie do pomieszczeń kuchennych w budynku oraz kradzież 3 szt wodomierzy, 2 szt zaworów czerpalnych, 2 szt zaworów głównych, przewodu instalacji wodnej plastikowej i 2 szt pół-śrubunków do wodomierzy
</t>
  </si>
  <si>
    <t xml:space="preserve">Kradzież 26 wylewek i 5 baterii zlewozmywakowych z pomieszczenia kuchni, 3 umywalek , 33 kranów czerpanych, 4 baterii umywalkowych i 4 syfonów z pomieszczeń łazienkowych oraz 3 wylewek do pryszniców z pomieszczeń prysznicowych
</t>
  </si>
  <si>
    <t>Zbicie 2 szyb w klatce schodowej  (główne wejście do budynku dydaktycznego)</t>
  </si>
  <si>
    <t>zbicie szyby na klatce schodowej</t>
  </si>
  <si>
    <t>Wybicie szyby okiennej w budynku szkoły</t>
  </si>
  <si>
    <t xml:space="preserve">Pęknięcie szyby w drzwiach do budynku  w nieznanych okolicznościach
</t>
  </si>
  <si>
    <t>Szyby - pozostałe szkody (14 szkód)</t>
  </si>
  <si>
    <t>OC za drogi</t>
  </si>
  <si>
    <t>uszkodzenie pojazdu w wyniku najechania na dziurę</t>
  </si>
  <si>
    <t>Gmina Miasto Świnoujście</t>
  </si>
  <si>
    <t>wybicie szyby</t>
  </si>
  <si>
    <t>wandalizm</t>
  </si>
  <si>
    <t>kradzież zwykła</t>
  </si>
  <si>
    <t>PODSUMOWANIE:</t>
  </si>
  <si>
    <t>Ryzyko:</t>
  </si>
  <si>
    <t>Ogień</t>
  </si>
  <si>
    <t>Informacje dot. rezerw:</t>
  </si>
  <si>
    <t xml:space="preserve">KRADZIEŻ </t>
  </si>
  <si>
    <t>włamanie do pomieszczenia magazynowego i kradzież sprzętu</t>
  </si>
  <si>
    <t>Wykaz szkodowości na dzień 04.10.2013 r.</t>
  </si>
  <si>
    <t>Telewizor plazmowy LG 50 (Hala tenisowa)</t>
  </si>
  <si>
    <t>Zamek szyfrowy do drzwi 2 szt. (Basen Północny)</t>
  </si>
  <si>
    <t>Komputer TRILINE PROFI (Basen Północny)</t>
  </si>
  <si>
    <t>Drukarka HPvLJ P110 W (Pływalnia)</t>
  </si>
  <si>
    <t>Telewizor 12 szt x 289,00 NORMANDE 14'( Relax)</t>
  </si>
  <si>
    <t>Kserokopiarka cyfrowa IR-1018 (Relax)</t>
  </si>
  <si>
    <t>Telewizor 37 szt x 222,00 DUAL  14'( Relax)</t>
  </si>
  <si>
    <t>Głośnikai RDUCH KG-25 4 sztx 365,00  (Relax)</t>
  </si>
  <si>
    <t>Zestaw komputerowy (Relax)</t>
  </si>
  <si>
    <t>Telewizor  THOMPSON  1 szt (Baza noclegoowa)</t>
  </si>
  <si>
    <t>Telefon NOKIA E66 (Administracja)</t>
  </si>
  <si>
    <t>Centrala telefonicznaSICAN CCT (Administracja)</t>
  </si>
  <si>
    <t>Kasa MINI TAX NI-MIN (Administracja-parking)</t>
  </si>
  <si>
    <t>Sorter do bilonu (Administracja)</t>
  </si>
  <si>
    <t>Aparat cyfrowy + karta pamięci (Administracja)</t>
  </si>
  <si>
    <t>Telefon Iphone (Administracja)</t>
  </si>
  <si>
    <t>Komputer Mac Book Air 13" (Administracja)</t>
  </si>
  <si>
    <t>Radiotelefon VHS Marina-IC-M 503 (Basen Północny)</t>
  </si>
  <si>
    <t>Fax Panasonic (Basen Północny)</t>
  </si>
  <si>
    <t>Kasa Mała Plus E (Basen Północny)</t>
  </si>
  <si>
    <t>Komputer NOT Thinkpad R 500 (Pływalnia)</t>
  </si>
  <si>
    <t>Kasa FRIGO II+ (Pływalnia)</t>
  </si>
  <si>
    <t>Kalorymetr do PH/CHLOR (Pływalnia)</t>
  </si>
  <si>
    <t>Miernik substancji gazowych (Pływalnia)</t>
  </si>
  <si>
    <t>Kasa Mała Plus E (Boisko syntetyczne)</t>
  </si>
  <si>
    <t>Kasa Fiskalna Mała (Hala tenisowa)</t>
  </si>
  <si>
    <t>Radiotelefon CP040 VHF 3 kpl. (Kąpielisko)</t>
  </si>
  <si>
    <t>Radiotelefon CP 040 VHL (Kąpielisko)</t>
  </si>
  <si>
    <t>Defibrylator (Kąpielisko)</t>
  </si>
  <si>
    <t>2 gaśnice 6kg,dozór całodobowy</t>
  </si>
  <si>
    <t>1 gaśnica 6kg, dozór całodobowy</t>
  </si>
  <si>
    <t>2 gaśnice 6 kg,dozór całodobowy</t>
  </si>
  <si>
    <t>1gaśnica 6kg, dozór całodobowy</t>
  </si>
  <si>
    <t>4 gaśnice 2 kg, dozór całodobowy</t>
  </si>
  <si>
    <t>1 gaśnica 6 kg, dozór całodobowy</t>
  </si>
  <si>
    <t>1gaśnica 2kg, dozór całodobowy</t>
  </si>
  <si>
    <t>dozór całodobowy</t>
  </si>
  <si>
    <t>300 mb</t>
  </si>
  <si>
    <t>stan dobry</t>
  </si>
  <si>
    <t>7. Muzeum Rybołówstwa Morskiego</t>
  </si>
  <si>
    <t>5. Muzeum Rybołówstwa Morskiego</t>
  </si>
  <si>
    <t>3. Muzeum Rybołówstwa Morskiego</t>
  </si>
  <si>
    <t>odtwarzacz CD JVC RV-NB52</t>
  </si>
  <si>
    <t>kabel (phyta) MULTICOR REDS na bębnie</t>
  </si>
  <si>
    <t>mikser cyfrowy YAMAHA LS9-32</t>
  </si>
  <si>
    <t>mikrofon AKG C-1000S  2szty</t>
  </si>
  <si>
    <t>rejestrator cyfrowy YAMAHA POCKETRACK W24</t>
  </si>
  <si>
    <t>wzmacniacz gitarowy FENDER FRONTMAN 212R</t>
  </si>
  <si>
    <t>wzmacniacz gitarowy FENDER MUSTANG II COMBO 40W</t>
  </si>
  <si>
    <t>wzmacniacz gitarowy BAS ASHDOWN EB 15-180 COMBO</t>
  </si>
  <si>
    <t>wzmacniacz gitarowy BAS PEAVEY MAX 112 35W</t>
  </si>
  <si>
    <t>2003 wymiana okien 11.200,-, 2005 – wymiana okien 12.800,- 2007 gładź, malowanie itp.. pomieszczeń 38.900,- , 2008 wym.drzwi ewakuac. 1.600,- 2009 -wym. drzwi wejściowych 2390,- 2013 – wymiana pokrycia dachowego 60.000,-</t>
  </si>
  <si>
    <t>0,5 kw 230 v-50/60Hz</t>
  </si>
  <si>
    <t>Sprzedawca- Dobra Astro Marek Botwinaul. Werzbowa 111 Tychy</t>
  </si>
  <si>
    <t>zabezpieczenia pprzed spadkiem napięcia</t>
  </si>
  <si>
    <t>72-600 Swinoujście, ul. Szkolna 1</t>
  </si>
  <si>
    <t>Liceum Ogólnokształcące z Oddziałami Integracyjnymi im. Mieszka I</t>
  </si>
  <si>
    <t>zajęcia edukacyjne</t>
  </si>
  <si>
    <t>sala gimnastyczna i zaplecze sali</t>
  </si>
  <si>
    <t>zajęcia sportowe</t>
  </si>
  <si>
    <t>czujki alarmu,kraty w piwnicy</t>
  </si>
  <si>
    <t>alarm, szyby bezpieczne antywłamaniowe</t>
  </si>
  <si>
    <t xml:space="preserve"> 72-600 Świnoujście ul. Niedziałkowskiego 2</t>
  </si>
  <si>
    <t>cegła pełna</t>
  </si>
  <si>
    <t>strop pod piwnicą typu kleina,nad pozostałymi drewniany</t>
  </si>
  <si>
    <t>wiezba drewniana dwuspadowa,pokryta blachą</t>
  </si>
  <si>
    <t>strop drewniany</t>
  </si>
  <si>
    <t>konstrukca dachu pokryta blachą</t>
  </si>
  <si>
    <t>3/4 dachu do remontu</t>
  </si>
  <si>
    <t>zły (do remontu)</t>
  </si>
  <si>
    <t>komputer MAC</t>
  </si>
  <si>
    <t>skaner</t>
  </si>
  <si>
    <t>monitor 4 szt.</t>
  </si>
  <si>
    <t>telewizor</t>
  </si>
  <si>
    <t>Świnoujście, ul. Prusa przejście na plażę</t>
  </si>
  <si>
    <t>monitoring sygnalizacji wlamania i wizyjny, czujniki p-poż</t>
  </si>
  <si>
    <t>Świnoujście, wejście z ul. Nowowiejskiego do wejścia z ul. Gierczak, wydmy na plaży</t>
  </si>
  <si>
    <t>Świnoujście, wejście z ul. Gierczak do wejścia z ul. Powstańców Śl., wydmy na plaży</t>
  </si>
  <si>
    <t>Świnoujście, wejście z ul. Nowowiejskiego do wejścia z ul. Prusa, wydmy na plaży</t>
  </si>
  <si>
    <t>Świnoujście - plaża ul. Nowowiejskiego</t>
  </si>
  <si>
    <t>Świnoujście - plaża ul. Prusa</t>
  </si>
  <si>
    <t>5 szt. gaśnic, 4 szt. hydranty, dozór pracowniczy całodobowy, drogi ewakuacyjne</t>
  </si>
  <si>
    <t>Świnoujście, ul. Piłsudskiego 9</t>
  </si>
  <si>
    <t>7 szt. gaśnic, dozór pracowniczy część doby</t>
  </si>
  <si>
    <t>Świnoujście, ul. Matejki 22</t>
  </si>
  <si>
    <t>dozór pracowniczy część doby</t>
  </si>
  <si>
    <t>UPS zasilacz awaryjny</t>
  </si>
  <si>
    <t>Jednostka centralna z monitorem K.Alsen Profi</t>
  </si>
  <si>
    <t>Symulator ECDIS Transas Navi Trainer -4 stanowiska</t>
  </si>
  <si>
    <t>Symulator siłowni okrętowej MER2 -7 stanowisk</t>
  </si>
  <si>
    <t>Modem</t>
  </si>
  <si>
    <t>Stanowisko laboratoryjne z silnikiem typu REKIN</t>
  </si>
  <si>
    <t xml:space="preserve">Jednostka centralna Alivio z monitorem Benq 20" 17 szt.                                                                                                </t>
  </si>
  <si>
    <t>Jednostka centralna Triline</t>
  </si>
  <si>
    <t>Jednostka centralna Asus -serwer</t>
  </si>
  <si>
    <t>Komputer TRL Alivio z monitorem Benq 19" 3 szt.</t>
  </si>
  <si>
    <t>laptop Toshiba Satellite L-300-2C3  szt. 3</t>
  </si>
  <si>
    <t>Projektor multimedialny Sanyo PLC-XW60  szt.2</t>
  </si>
  <si>
    <t xml:space="preserve">laptop HP szt.1 </t>
  </si>
  <si>
    <t>Projektor multimedialny Benq MS513SVGA</t>
  </si>
  <si>
    <t>Drukarka HP Laser P1102</t>
  </si>
  <si>
    <t>Laptop Lenovo G570/2330M/4 -11 szt.</t>
  </si>
  <si>
    <t>Drukarka HP Laser Jet M1212NF</t>
  </si>
  <si>
    <t>Drukarka HP Laser Jet P2055</t>
  </si>
  <si>
    <t>Drukarka Samsung CLP 325</t>
  </si>
  <si>
    <t>Laptop Asus</t>
  </si>
  <si>
    <t xml:space="preserve">Kamery telewizji dozorowej - 3 szt. </t>
  </si>
  <si>
    <t>13. Zespół Szkół Morskich</t>
  </si>
  <si>
    <t>działalność dydaktyczno - wychowawcza</t>
  </si>
  <si>
    <t>około 1912</t>
  </si>
  <si>
    <t>budynek internatu A</t>
  </si>
  <si>
    <t>budynek internatu B - biurowy</t>
  </si>
  <si>
    <t>budynek internatu C</t>
  </si>
  <si>
    <t>budynek gospodarczy zagłebiony w ziemi</t>
  </si>
  <si>
    <t>budynek magazynu</t>
  </si>
  <si>
    <t>budynek z pralnią i garażem</t>
  </si>
  <si>
    <t>portiernia</t>
  </si>
  <si>
    <t>garaż 5-cio boksowy</t>
  </si>
  <si>
    <t>inne budowle - ogrodzenie</t>
  </si>
  <si>
    <t>budowle sportowe - boisko</t>
  </si>
  <si>
    <t>Budynek nowoczesnej zajezdni autobusowej na potrzeby zakładu oraz w celu wykonywania usług na zewnątrz został wybudowany do 30.12.2011 r., a oddany do użytku w styczniu 2012 r. Budynek składa się z Hali Głównej (zawiera Okręgową Stację Kontroli Pojazdów, myjnię mechaniczną i ręczną, 4 stanowiska do naprawy autobusów i innych pojazdów samochodowych, garaże dla 7 autobusów, magazyny, biura i pomieszczenia socjalne) oraz Wiaty Autobusowej z 13 stanowiskami postojowymi dla autobusów. Oprócz budynków zakład posiada place manewrowe, drogę dojazdową, oświetlenie zewnętrzne drogi dojazdowej, parking, przyłącza medialne. Zakład posiada ogrodzenie i jest monitorowany 11 kamerami. W celu ochrony zakładu m. in. tryb pracy dyspozytorów zmianowych ustalony jest na 24 godz. (dozór pracowniczy całodobowy) oraz podpisana jest umowa z firmą ochroniarską  i system alarmowy podłączony jest do systemu dyskretnego ostrzegania w razie włamania, napadu (dozór ochrony całodobowy). Pomieszczenie kasy znajduje się w budynku biurowym usytuowanym w Hali Głównej w pomieszczeniu parterowym</t>
  </si>
  <si>
    <t>571.</t>
  </si>
  <si>
    <t>NIECAŁA 3</t>
  </si>
  <si>
    <t>572.</t>
  </si>
  <si>
    <t>573.</t>
  </si>
  <si>
    <t>NIECAŁA 4</t>
  </si>
  <si>
    <t>574.</t>
  </si>
  <si>
    <t>NIECAŁA 6</t>
  </si>
  <si>
    <t>575.</t>
  </si>
  <si>
    <t>NIECAŁA 8</t>
  </si>
  <si>
    <t>576.</t>
  </si>
  <si>
    <t>577.</t>
  </si>
  <si>
    <t>NIEDZIAŁKOWSKIEGO 29</t>
  </si>
  <si>
    <t>578.</t>
  </si>
  <si>
    <t>579.</t>
  </si>
  <si>
    <t>580.</t>
  </si>
  <si>
    <t>NIEDZIAŁKOWSKIEGO 3</t>
  </si>
  <si>
    <t>581.</t>
  </si>
  <si>
    <t>582.</t>
  </si>
  <si>
    <t>NIEDZIAŁKOWSKIEGO 4</t>
  </si>
  <si>
    <t>583.</t>
  </si>
  <si>
    <t>584.</t>
  </si>
  <si>
    <t>585.</t>
  </si>
  <si>
    <t>NIEDZIAŁKOWSKIEGO 7</t>
  </si>
  <si>
    <t>586.</t>
  </si>
  <si>
    <t>587.</t>
  </si>
  <si>
    <t>NORWESKA 19</t>
  </si>
  <si>
    <t>588.</t>
  </si>
  <si>
    <t>589.</t>
  </si>
  <si>
    <t>NORWESKA 2</t>
  </si>
  <si>
    <t>590.</t>
  </si>
  <si>
    <t>591.</t>
  </si>
  <si>
    <t>NORWESKA 7</t>
  </si>
  <si>
    <t>592.</t>
  </si>
  <si>
    <t>NORWESKA 8</t>
  </si>
  <si>
    <t>593.</t>
  </si>
  <si>
    <t>594.</t>
  </si>
  <si>
    <t>NORWESKA 9</t>
  </si>
  <si>
    <t>595.</t>
  </si>
  <si>
    <t>596.</t>
  </si>
  <si>
    <t>NORWESKA 17-19</t>
  </si>
  <si>
    <t>19/7</t>
  </si>
  <si>
    <t>597.</t>
  </si>
  <si>
    <t>19/8</t>
  </si>
  <si>
    <t>598.</t>
  </si>
  <si>
    <t>OLSZTYŃSKA 1</t>
  </si>
  <si>
    <t>599.</t>
  </si>
  <si>
    <t>PADEREWSKIEGO 10</t>
  </si>
  <si>
    <t>600.</t>
  </si>
  <si>
    <t>601.</t>
  </si>
  <si>
    <t>602.</t>
  </si>
  <si>
    <t>603.</t>
  </si>
  <si>
    <t>604.</t>
  </si>
  <si>
    <t>605.</t>
  </si>
  <si>
    <t>606.</t>
  </si>
  <si>
    <t>607.</t>
  </si>
  <si>
    <t>PADEREWSKIEGO 11</t>
  </si>
  <si>
    <t>608.</t>
  </si>
  <si>
    <t>609.</t>
  </si>
  <si>
    <t>610.</t>
  </si>
  <si>
    <t>PADEREWSKIEGO 12</t>
  </si>
  <si>
    <t>611.</t>
  </si>
  <si>
    <t>612.</t>
  </si>
  <si>
    <t>613.</t>
  </si>
  <si>
    <t>614.</t>
  </si>
  <si>
    <t>PADEREWSKIEGO 13</t>
  </si>
  <si>
    <t>615.</t>
  </si>
  <si>
    <t>PADEREWSKIEGO 15</t>
  </si>
  <si>
    <t>616.</t>
  </si>
  <si>
    <t>617.</t>
  </si>
  <si>
    <t>618.</t>
  </si>
  <si>
    <t>PADEREWSKIEGO 16</t>
  </si>
  <si>
    <t>619.</t>
  </si>
  <si>
    <t>620.</t>
  </si>
  <si>
    <t>621.</t>
  </si>
  <si>
    <t>622.</t>
  </si>
  <si>
    <t>PADEREWSKIEGO 18-18A-18B</t>
  </si>
  <si>
    <t>623.</t>
  </si>
  <si>
    <t>18B/23</t>
  </si>
  <si>
    <t>624.</t>
  </si>
  <si>
    <t>18B/24</t>
  </si>
  <si>
    <t>625.</t>
  </si>
  <si>
    <t>PADEREWSKIEGO 2-3-4-5</t>
  </si>
  <si>
    <t>2/2</t>
  </si>
  <si>
    <t>626.</t>
  </si>
  <si>
    <t>627.</t>
  </si>
  <si>
    <t>628.</t>
  </si>
  <si>
    <t>629.</t>
  </si>
  <si>
    <t>PADEREWSKIEGO 21</t>
  </si>
  <si>
    <t>630.</t>
  </si>
  <si>
    <t>631.</t>
  </si>
  <si>
    <t>PADEREWSKIEGO 22-22A-22B</t>
  </si>
  <si>
    <t>22/10</t>
  </si>
  <si>
    <t>632.</t>
  </si>
  <si>
    <t>22/2</t>
  </si>
  <si>
    <t>633.</t>
  </si>
  <si>
    <t>22/3</t>
  </si>
  <si>
    <t>634.</t>
  </si>
  <si>
    <t>22/7</t>
  </si>
  <si>
    <t>635.</t>
  </si>
  <si>
    <t>PADEREWSKIEGO 23</t>
  </si>
  <si>
    <t>636.</t>
  </si>
  <si>
    <t>637.</t>
  </si>
  <si>
    <t>638.</t>
  </si>
  <si>
    <t>639.</t>
  </si>
  <si>
    <t>PADEREWSKIEGO 25</t>
  </si>
  <si>
    <t>640.</t>
  </si>
  <si>
    <t>641.</t>
  </si>
  <si>
    <t>PADEREWSKIEGO 26</t>
  </si>
  <si>
    <t>642.</t>
  </si>
  <si>
    <t>643.</t>
  </si>
  <si>
    <t>644.</t>
  </si>
  <si>
    <t>645.</t>
  </si>
  <si>
    <t>646.</t>
  </si>
  <si>
    <t>PIASTOWSKA 14-15</t>
  </si>
  <si>
    <t>647.</t>
  </si>
  <si>
    <t>648.</t>
  </si>
  <si>
    <t>PIASTOWSKA 2</t>
  </si>
  <si>
    <t>649.</t>
  </si>
  <si>
    <t>650.</t>
  </si>
  <si>
    <t>651.</t>
  </si>
  <si>
    <t>PIŁSUDSKIEGO 6</t>
  </si>
  <si>
    <t>652.</t>
  </si>
  <si>
    <t>PIŁSUDSKIEGO 10</t>
  </si>
  <si>
    <t>653.</t>
  </si>
  <si>
    <t>654.</t>
  </si>
  <si>
    <t>655.</t>
  </si>
  <si>
    <t>PIŁSUDSKIEGO 10 ( 3 lokale)</t>
  </si>
  <si>
    <t>656.</t>
  </si>
  <si>
    <t>PIŁSUDSKIEGO 11</t>
  </si>
  <si>
    <t>657.</t>
  </si>
  <si>
    <t>658.</t>
  </si>
  <si>
    <t>659.</t>
  </si>
  <si>
    <t>660.</t>
  </si>
  <si>
    <t>661.</t>
  </si>
  <si>
    <t>662.</t>
  </si>
  <si>
    <t>PIŁSUDSKIEGO 11 ( 4 lokale)</t>
  </si>
  <si>
    <t>663.</t>
  </si>
  <si>
    <t>PIŁSUDSKIEGO 13-13A-13B</t>
  </si>
  <si>
    <t>664.</t>
  </si>
  <si>
    <t>665.</t>
  </si>
  <si>
    <t>666.</t>
  </si>
  <si>
    <t>667.</t>
  </si>
  <si>
    <t>668.</t>
  </si>
  <si>
    <t>669.</t>
  </si>
  <si>
    <t>9A</t>
  </si>
  <si>
    <t>670.</t>
  </si>
  <si>
    <t>PIŁSUDSKIEGO 17</t>
  </si>
  <si>
    <t>671.</t>
  </si>
  <si>
    <t>672.</t>
  </si>
  <si>
    <t>PIŁSUDSKIEGO 18</t>
  </si>
  <si>
    <t>673.</t>
  </si>
  <si>
    <t>PIŁSUDSKIEGO 19</t>
  </si>
  <si>
    <t>674.</t>
  </si>
  <si>
    <t>PIŁSUDSKIEGO 23-25</t>
  </si>
  <si>
    <t>25/4</t>
  </si>
  <si>
    <t>675.</t>
  </si>
  <si>
    <t>25/7</t>
  </si>
  <si>
    <t>gaśnica/GP4/hydrant.Nadzór elektroniczny,agencja ochrony, kraty.</t>
  </si>
  <si>
    <t>Sołtana- teren WOC - przepompownia</t>
  </si>
  <si>
    <t>syfon pod Świną</t>
  </si>
  <si>
    <t>gaśnica/GP6*ABC/hydrant.Nadzór elektroniczny,agencja ochrony, kraty.</t>
  </si>
  <si>
    <t>Krzywa (bn) BKŚ-przepompownia</t>
  </si>
  <si>
    <t>27 gasnic/GP(2 i 6)*ABC;GS5;GP6/; hydrant. Dozór -agencja ochrony,kraty, alarm</t>
  </si>
  <si>
    <t>Daszynskiego 38 - baza techniczna+pom biurowe i socjalne</t>
  </si>
  <si>
    <t>60 gaśnic/GP(2 i 6)*ABC;GS5;GP6;TG12;AP25/czujniki dymu, hydranty.Dozór - całodobowy pracowników,telewizja przemysłowa-monitoring obiektu</t>
  </si>
  <si>
    <t>Karsiborska 33- oczyszczalnia ścieków</t>
  </si>
  <si>
    <t>17 gaśnic /GP(2 i 6)*ABC;GS5;GP6/, hydranty.dozór - całodobowy pracowników, alarmy, kraty</t>
  </si>
  <si>
    <t>Karsiborska (bn) - SUW "Wydrzany"</t>
  </si>
  <si>
    <t xml:space="preserve">18 gaśnic /GP(2 i 6)*ABC;GS5;GP6/,hydranty.dozór - całodobowy pracowników, </t>
  </si>
  <si>
    <t>Rycerska (bn) - SUW "Granica"</t>
  </si>
  <si>
    <t>8 gaśnic/GP(2 i 6)*ABC;GS5;GP6/, hydranty.dozór - całodobowy pracowników, alarmy, kraty</t>
  </si>
  <si>
    <t>Ludzi Morza 14 -baza techniczna+podczyszczalnia+pom socjalne</t>
  </si>
  <si>
    <t xml:space="preserve">ul. Karsiborska </t>
  </si>
  <si>
    <t>Ul. Krzywa i Grunwaldzka</t>
  </si>
  <si>
    <t>ul. Chełmońskiego</t>
  </si>
  <si>
    <t>ul. Karsiborska</t>
  </si>
  <si>
    <t>ul. Zalewowa  - Przytór</t>
  </si>
  <si>
    <t>21. Gimnazjum Publiczne nr 2 im. Henryka Sienkiewicza</t>
  </si>
  <si>
    <t>projektor multimedialny BENQ MP 724</t>
  </si>
  <si>
    <t>Monitor LG LCD 22" W2252TQ</t>
  </si>
  <si>
    <t>Monitor PLA 068597TFT 15"</t>
  </si>
  <si>
    <t>UPC szt.3</t>
  </si>
  <si>
    <t>Komputer PLA059862/PC</t>
  </si>
  <si>
    <t>Laptop Intel Pentium Dual - Core Mobile Edd 250GB/2048 MB z oprogramowaniem Vista Home Basic Pl</t>
  </si>
  <si>
    <t>Rzutnik pisma NOBO Quantum 2523T - walizkowy</t>
  </si>
  <si>
    <t xml:space="preserve">mikser YAMAHA </t>
  </si>
  <si>
    <t>System monitorowania boiska Orlik</t>
  </si>
  <si>
    <t>Gimnazjum Publiczne nr 2 im. Henryka Sienkiewicza</t>
  </si>
  <si>
    <t>Gimnazjum Publiczne nr 3 w Świnoujściu</t>
  </si>
  <si>
    <t>ul. Norweska 12, 72-602 Świnoujście</t>
  </si>
  <si>
    <t>budynek szkolny</t>
  </si>
  <si>
    <t>poniemiecki, przedwojenny</t>
  </si>
  <si>
    <t>hala sportowa</t>
  </si>
  <si>
    <t>lekcje wychowania fizycznego</t>
  </si>
  <si>
    <t>2008 r.</t>
  </si>
  <si>
    <t>72-602 Świnoujście , ul. Norweska 12</t>
  </si>
  <si>
    <t>cegła palona</t>
  </si>
  <si>
    <t>żelbetonowy</t>
  </si>
  <si>
    <t>nowa dachówka, położona czerwiec 2009 r.</t>
  </si>
  <si>
    <t>około 2 km</t>
  </si>
  <si>
    <t>hala=konstrukcja stalowa. Łącznik z cegły klinkierowej.</t>
  </si>
  <si>
    <t>płyta dachowa warstwowa ( trapezowa, stalowa powlekana, izolacja z pianki poliuteranowej)</t>
  </si>
  <si>
    <t>bardzo dobra-nowa</t>
  </si>
  <si>
    <t>tablica interaktywna Q Board Etg 78 cali</t>
  </si>
  <si>
    <t>projektro Sanyo DXL 100</t>
  </si>
  <si>
    <t>wizualizer</t>
  </si>
  <si>
    <t xml:space="preserve">urządzenie wielofunkcyjne DCP 7030 </t>
  </si>
  <si>
    <t xml:space="preserve">rzutnik Mx 660  </t>
  </si>
  <si>
    <t>nad piwnicą ceramiczny – odcinkowy, nad parterem żelbetowy, nad piętrem drewniany wypełniony polepą</t>
  </si>
  <si>
    <t>Konstrukcja – drewniana, pokrycie dachu stromego – dachówka ceramiczna, pokrycie dachu płaskiego – papa bitumiczna</t>
  </si>
  <si>
    <t>8. Miejski Dom Kultury</t>
  </si>
  <si>
    <t>zestaw komputerowy MEX-A091 AMD</t>
  </si>
  <si>
    <t>telefax laserowy PANASONIC</t>
  </si>
  <si>
    <t>zestaw komputerowy - 2 komplety</t>
  </si>
  <si>
    <t>Powermikser Yamaha</t>
  </si>
  <si>
    <t>kolumna Yamaha S-115</t>
  </si>
  <si>
    <t>notebook / komputer /</t>
  </si>
  <si>
    <t>Basen przeciwpożarowy</t>
  </si>
  <si>
    <t>basen</t>
  </si>
  <si>
    <t>nd</t>
  </si>
  <si>
    <t>oczyszczalnia ścieków - ul. Karsiborska</t>
  </si>
  <si>
    <t>Okręgowa Stacja Kontroli Pojazdów, Zajezdnia Autobusowa - ul. Karsiborska</t>
  </si>
  <si>
    <t>wartość odtworzeniowa</t>
  </si>
  <si>
    <t>O</t>
  </si>
  <si>
    <t>Plac Słowaiński 6, 72-600 Świnoujście</t>
  </si>
  <si>
    <t>1. Urząd Miasta, Wydział Promocji, Turystyki, Kultury i Sportu (Biuro Informacji Turystycznej)</t>
  </si>
  <si>
    <t>2. Urząd Miasta, Wydział Eksploatacji i Zarządzania Nieruchomościami - Cmentarze Komunalne</t>
  </si>
  <si>
    <t>place zabaw - Plaża w Świnoujsciu, wejście z ul. Prusa; kapieliska/baseny - Plaża, pływalnia przy ul. Żeromskiego 62 w Świnoujściu</t>
  </si>
  <si>
    <t>Pływalnia</t>
  </si>
  <si>
    <t>sportowo-rekreacyjne</t>
  </si>
  <si>
    <t>Sanitariat</t>
  </si>
  <si>
    <t>użyteczność publiczna</t>
  </si>
  <si>
    <t>TAK-sezon</t>
  </si>
  <si>
    <t>Budynek ratowników</t>
  </si>
  <si>
    <t>Promenada I</t>
  </si>
  <si>
    <t>ciąg pieszy -chodnik</t>
  </si>
  <si>
    <t>Promenada II</t>
  </si>
  <si>
    <t>Promenada III</t>
  </si>
  <si>
    <t>Przyłącze z natryskami</t>
  </si>
  <si>
    <t>urządzenie infrastruktury technicznej-użyteczność publiczna</t>
  </si>
  <si>
    <t>Przepompownia ścieków</t>
  </si>
  <si>
    <t>Przyłącze wody z natryskami</t>
  </si>
  <si>
    <t>Hala sportowa</t>
  </si>
  <si>
    <t>zajęcia rekreacyjno-sportowe, częściowo pow.mieszkalna i biurowa</t>
  </si>
  <si>
    <t>Administracyjny</t>
  </si>
  <si>
    <t>biura, zaplecze sanitarne</t>
  </si>
  <si>
    <t>Trybuny 10 sektorów</t>
  </si>
  <si>
    <t>użyteczność publiczna - siedziska na stadionie</t>
  </si>
  <si>
    <t>Płyta boiska trawiastego z infrastrukturą</t>
  </si>
  <si>
    <t>zajęcia rekreacyjno-sportowe</t>
  </si>
  <si>
    <t>Kasa stadionowa wraz z infrastrukturą</t>
  </si>
  <si>
    <t>użyteczności publicznej</t>
  </si>
  <si>
    <t>Ogrodzenie stadionu i płyty</t>
  </si>
  <si>
    <t>Wiaty stadionowe 4 szt.</t>
  </si>
  <si>
    <t>Dzwig osobowy</t>
  </si>
  <si>
    <t>ściany zewnętrzne – żelbetowe grubość 25-35cm, ściany wewnętrzne żelbetowe grubość 25cm i murowane z cegły pełnej</t>
  </si>
  <si>
    <t>Park Zdrojowy przy ul. Chopina</t>
  </si>
  <si>
    <t>Plac zabaw edukacyjny ul. Mieszka I 9 (w parku zdrojowym), 72-600 Swinoujscie</t>
  </si>
  <si>
    <t>Plac zabaw sprawnościowy, ul. Mieszka I 9 (w parku zdrojowym), 72-600 Świnoujście</t>
  </si>
  <si>
    <t>5. Urząd Miasta Świnoujście, Wydział Eksploatacji i Zarządzania Nieruchomościami</t>
  </si>
  <si>
    <t>gaśnica halonowa</t>
  </si>
  <si>
    <t>ul. Wojska Polskiego</t>
  </si>
  <si>
    <t>ul. Steyera</t>
  </si>
  <si>
    <t>kontener sanitarny WC</t>
  </si>
  <si>
    <t>plac zabaw edukacyjny</t>
  </si>
  <si>
    <t>ul. Mieszka I  (w parku zdrojowym), 72-600 Swinoujscie</t>
  </si>
  <si>
    <t>hydrant naziemny - 1szt., 2 gaśnice proszkowe, ochrona całodobowa</t>
  </si>
  <si>
    <t>Urząd Miasta Świnoujście, Wydział Ochrony Środowiska i Leśnictwa</t>
  </si>
  <si>
    <t xml:space="preserve">1; 400 uczesników; Piknik Rodzinny  </t>
  </si>
  <si>
    <t>Przedszkole Miejskie nr 10 „Kolorowy Świat”</t>
  </si>
  <si>
    <t>4. Urząd Miasta, Wydział Eksploatacji i Zarządzania Nieruchomościami - Place Zabaw</t>
  </si>
  <si>
    <t>5. Urząd Miasta, Wydział Eksploatacji i Zarządzania Nieruchomościami - Parki</t>
  </si>
  <si>
    <t>7. Przedszkole Miejskie Nr 9</t>
  </si>
  <si>
    <t>8. Szkoła Podstawowa Nr 6 im. Mieszka I</t>
  </si>
  <si>
    <t>9. Zespół Szkolno-Przedszkolny w Świnoujściu</t>
  </si>
  <si>
    <t>Wiaty przystankowe (oszklone) należące do "Komunikacji Autobusowej" Sp. z o.o. usytuowane:
1.  Wybrzeże Władysława IV (prom) - nowa
2.  Konstytucji 3-go Maja (Plac Kościelny) - nowa
3.  Matejki-skrzyż. z Konstytucji 3-go Maja -nowa
4.  Matejki (vis a vis "Berti") - nowa
5.  Matejki/11 listopada - nowa (31.07.2013)
6.  Matejki (przy Os. Leningradów) - wyremontowana
7.  11-go Listopada-skrzyżowanie z ul.Szkolną - nowa
8.  Markiewicza
9.  Osiedle Zachodnie (na pętli)(31.07.2013)
10. Grunwaldzka/steyera (vis a vis PEC)(nowa 31.07.2013)
11. Grunwaldzka (koło sklepu "Ogród i Dom")
12. Grunwaldzka - skrzyżowanie z ul. Łużycką
13. Grunwaldzka (vis a vis Logos) - nowa
14. Dworcowa (Warszów)(nowa 31.07.2013)
15. Wielkopolska - wiata z odzysku
16. Słowackiego róg Gierczak - nowa
17. Mostowa (Ognica dzielnica Ś-cia)-wyremontowana
18. 1-go Maja (Karsibór)- wyremontowana
19. Graniczna - nowa
20. Krzywa - nowa
21. Sosnowa (Warszów) - nowa
22. Barlickiego (przy wiadukcie) - nowa
23. Sąsiedzka (Przytór) - nowa
24. Ludzi Morza (Warszów) - nowa
25. 1-go Maja (Karsibór) - nowa
26. Zalewowa (Przytór koła Domu Kultury)- nowa
27. Sienkiewicza - wyremontowana
28. 1 Maja Dom Kultury (Krasibór) - nowa( 31.07.2013)
29. 1 Maja/Osadników Wojskowych (Krasibór) - nowa
( 31.07.2013)
30. Zalewowa - Pętla ( Przytór-Łunowo) nowa(31.07.2013)
31. Zalewowa/Odrzańska ( Przytór-Łunowo) nowa(31.07.2013)
32. Odrzańska ( Przytór-Łunowo) nowa(31.07.2013)
33. Sosnowa (Warszów) - nowa(31.07.2013)
34. Barlickiego - Poczta (Warszów)-nowa(31.07.2013)
35. Odra (Warszów) - nowa(31.07.2013)
36. Mazowiecka - nowa(31.07.2013)
37. Słowackiego/Orkana - nowa(31.07.2013)
38. Grodek ul.Sienkiewicza - nowa(31.07.2013)
39. Grunwaldzka/Nowokrasiborska - nowa(31.07.2013)
40. Wojska Polskiego/Roosevelta - nowa(31.07.2013)
41. wieza widokowa ul. Piłsudskiego - nowa(31.07.2013)
42. Markiewicza/Szkolna - nowa(31.07.2013)
43. Krzywa - Ogrody - nowa (31.07.2013)
44. Leśniczówka ul. Krzywa - nowa(31.07.2013)
45. Kapitanat Portu - nowa (31.07.2013)</t>
  </si>
  <si>
    <t xml:space="preserve"> w tym zbiory biblioteczne</t>
  </si>
  <si>
    <t>zestaw komputerowy E2180/1GB/320GB/DVD/8500G</t>
  </si>
  <si>
    <t>komputer HEDY 350104453</t>
  </si>
  <si>
    <t>komputer serwer</t>
  </si>
  <si>
    <t>telewizor Samsung</t>
  </si>
  <si>
    <t>drukarka- kserokopiarka Canon</t>
  </si>
  <si>
    <t>System dyskowy NetStor NS370S 6GB SAS/SATA, adapter ATTO Express SAS, 4 dyski twarde Seagate Constellation ES.2 2TB, szyny montażowe</t>
  </si>
  <si>
    <t xml:space="preserve">drukarka HP Laserjet P1102 </t>
  </si>
  <si>
    <t>Monitor Dell 22" U2212HM</t>
  </si>
  <si>
    <t>Skanerokopiarka Tishiba eStudio 233/283</t>
  </si>
  <si>
    <t>uzytkowy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</si>
  <si>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</si>
  <si>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</si>
  <si>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</si>
  <si>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</si>
  <si>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</si>
  <si>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Nazwa maszyny (urządzenia)</t>
  </si>
  <si>
    <t>Numer seryjny</t>
  </si>
  <si>
    <t>Moc, wydajność, cinienie</t>
  </si>
  <si>
    <t>Producent</t>
  </si>
  <si>
    <t>Suma ubezpieczenia</t>
  </si>
  <si>
    <t xml:space="preserve">opis zabezpieczeń przed awarią (dodatkowe do wymaganych przepisami lub zaleceniami producenta)                 </t>
  </si>
  <si>
    <t>Czy maszyna (urządzenie) jest eksploatowana pod ziemią? (TAK/NIE)</t>
  </si>
  <si>
    <t>Miejsce ubezpieczenia (adres)</t>
  </si>
  <si>
    <t>Urząd Miasta Świnoujście, Wydział Organizacyjny</t>
  </si>
  <si>
    <t>000591900</t>
  </si>
  <si>
    <t>Urząd Miasta Świnoujście, Wydział Inżyniera Miasta</t>
  </si>
  <si>
    <t>Urząd Miasta Świnoujście, Wydział Ewidencji i Obrotu Nieruchomościami</t>
  </si>
  <si>
    <t>Urząd Miasta, Wydział Eksploatacji i Zarządzania Nieruchomościami</t>
  </si>
  <si>
    <t>Urząd Miasta Świnoujście, Biuro Technoligii Informacyjnych</t>
  </si>
  <si>
    <t>Urząd Miasta Świnoujście, Baza Rybacka</t>
  </si>
  <si>
    <t>000281045</t>
  </si>
  <si>
    <t>Muzeum Rybołówstwa Morskiego</t>
  </si>
  <si>
    <t>000669648</t>
  </si>
  <si>
    <t>Miejski Dom Kultury</t>
  </si>
  <si>
    <t>000282501</t>
  </si>
  <si>
    <t>Przedszkole Miejskie Nr 1 ,,Perełki Bałtyku"</t>
  </si>
  <si>
    <t>Przedszkole Miejskie Nr 5 "Bajka"</t>
  </si>
  <si>
    <t>Przedszkole Miejskie Nr 9</t>
  </si>
  <si>
    <t>Przedszkole Miejskie Nr 10 "Kolorowy Świat"</t>
  </si>
  <si>
    <t>8551577805</t>
  </si>
  <si>
    <t>Przedszkole Miejskie Nr 11 z Oddziałami Integracyjnymi "Tęcza"</t>
  </si>
  <si>
    <t>000211151</t>
  </si>
  <si>
    <t>000211518</t>
  </si>
  <si>
    <t>Szkoła Podstawowa Nr 6 im. Mieszka I</t>
  </si>
  <si>
    <t>000212423</t>
  </si>
  <si>
    <t>Zespół Szkolno - Przedszkolny</t>
  </si>
  <si>
    <t>320711905</t>
  </si>
  <si>
    <t>811922542</t>
  </si>
  <si>
    <t>Zespół Szkół Publicznych nr 4 z Oddziałami Integracyjnymi</t>
  </si>
  <si>
    <t>812377390</t>
  </si>
  <si>
    <t>000207712</t>
  </si>
  <si>
    <t>Centrum Edukacji Zawodowej i Turystyki w Świnoujściu</t>
  </si>
  <si>
    <t>000189339</t>
  </si>
  <si>
    <t>Zespół Szkół Morskich</t>
  </si>
  <si>
    <t>000144785</t>
  </si>
  <si>
    <t>2. Zespół Szkół Publicznych Nr 4 z Oddziałami Integracyjnymi</t>
  </si>
  <si>
    <t>3. Zakład Gospodarki Mieszkaniowej</t>
  </si>
  <si>
    <t>4. Przedszkole Miejskie Nr 5 "Bajka"</t>
  </si>
  <si>
    <t>1.Urząd Miasta Świnoujście, Wydział Organizacyjny</t>
  </si>
  <si>
    <t>Stacja transformatorowa zlokalizowana w budynku MDK CAM Ś-cia ul. Wojska Polskiego 1/1</t>
  </si>
  <si>
    <t xml:space="preserve">MmKb-20/630 </t>
  </si>
  <si>
    <t>Fabryka Transformatorów i Aparatury Trakcyjnej ELTA</t>
  </si>
  <si>
    <t>72-600 Świnoujście ul. Wojska Polskiego 1/1</t>
  </si>
  <si>
    <t>Transformator stanowiący wyposażenie stacji CAM TR-1</t>
  </si>
  <si>
    <t>numer fabr. 1117474                    typ TAOfhc-630/20</t>
  </si>
  <si>
    <t>630 kVA</t>
  </si>
  <si>
    <t>Plażowa</t>
  </si>
  <si>
    <t>2.Urząd Miasta Świnoujście, Wydział Inżyniera Miasta</t>
  </si>
  <si>
    <t>Kompletnie wyposażony węzeł monitorujący nr 1, przy ul. Żeromskiego wraz z przyłączem telekomunikacyjnym (światłowód i studnia przyobiektowa) oraz elektromagnetycznym</t>
  </si>
  <si>
    <t>811924848</t>
  </si>
  <si>
    <t>gimnazja</t>
  </si>
  <si>
    <t>8531B</t>
  </si>
  <si>
    <t>ul. Gdyńska 26, 72-600 Świnoujście</t>
  </si>
  <si>
    <t>ul. Piastowska 54, 72-600 Świnoujście</t>
  </si>
  <si>
    <t xml:space="preserve">Zestaw komputerowy HP p3500 MT z monitorem LED 18'5  16 szt. </t>
  </si>
  <si>
    <t>Kasa fiskalna NANO</t>
  </si>
  <si>
    <t>Drukarka HP lj P 1606d</t>
  </si>
  <si>
    <t>Router NETGEAR</t>
  </si>
  <si>
    <t>Zestaw komputerowy G645 z monitorem LED 18'5 1 szt.</t>
  </si>
  <si>
    <t>Skaner EPSON Perfection v600</t>
  </si>
  <si>
    <t>67</t>
  </si>
  <si>
    <t>place zabaw, szatnia, stołówka, boisko</t>
  </si>
  <si>
    <t>7 imprez, ilość uczestników 500 - 2000 os.</t>
  </si>
  <si>
    <t>Plac zabaw</t>
  </si>
  <si>
    <t>14 gaśnic proszkowych, 2 gaśnice śniegowe, 5 hydrantów, system alarmowy- czujki alarmowe, kamery wizyjne,(agencja ochrony - SEKRET), kraty okienne: kasa, księgowość, czytelnia, sala informatyczna</t>
  </si>
  <si>
    <t>ŚWINOUJŚCIE UL. STASZICA 18</t>
  </si>
  <si>
    <t>TAK- cześciowo</t>
  </si>
  <si>
    <t>kanałowe</t>
  </si>
  <si>
    <t>płyty prefabrykowane korytkowe oparte na wieńcach dla płyt, dach ze scianami ażurowymi, pokryty papą, płaski</t>
  </si>
  <si>
    <t>manualny ekran projekcyjny</t>
  </si>
  <si>
    <t xml:space="preserve">drukarka </t>
  </si>
  <si>
    <t>zestawy komputrowe 7 szt.</t>
  </si>
  <si>
    <t>echo-wibrator z rezonatorem</t>
  </si>
  <si>
    <t>Kamery zainstalowane wewnątrz i na zewnatrz budynku</t>
  </si>
  <si>
    <t>basen Nautilius, ul. E. Orzeszkowej 3, Świnoujście</t>
  </si>
  <si>
    <t>4; 400 uczestników;festyny szkolne, zakończenie roku szkolnego i festiwal piosenki</t>
  </si>
  <si>
    <t>Boisko sportowe</t>
  </si>
  <si>
    <t>gaśnice proszkowe 12 szt. i 1 szt śniegowa, monitoring szkoły przez Agencję Ochrony, kraty w oknach Sali gimnastycznej, kraty w drzwiach Harcówki szkolnej . Drzwi wejściowe posiadają podwójne zamki typu Gerda, hydranty na piętrach budynku</t>
  </si>
  <si>
    <t>cegla</t>
  </si>
  <si>
    <t>blacha stalowa, ocynkowana i dachowka bitumiczna</t>
  </si>
  <si>
    <t xml:space="preserve">4 szt. komputerów </t>
  </si>
  <si>
    <t>Komputery  10 szt i 11 szt monitorów</t>
  </si>
  <si>
    <t xml:space="preserve">Rutery 2 szt </t>
  </si>
  <si>
    <t>Mikrofon bezprzewodowy</t>
  </si>
  <si>
    <t>30</t>
  </si>
  <si>
    <t>place zabaw, stołówka, szatnia</t>
  </si>
  <si>
    <t>Monitor dotykowy</t>
  </si>
  <si>
    <t>Jednostka centralna - serwer</t>
  </si>
  <si>
    <t xml:space="preserve">Jednostka centralna </t>
  </si>
  <si>
    <t>Zasilacz, router, USB</t>
  </si>
  <si>
    <t>komputer PC ABC CELE - 1250</t>
  </si>
  <si>
    <t>monitor LCD  20'' hp Pavilon W 2007 GE 253 AA</t>
  </si>
  <si>
    <t>monitor LCD 17' Hundai X 735  x  3 sztuki</t>
  </si>
  <si>
    <t>drukarka  Oki  B 410 DN</t>
  </si>
  <si>
    <t>Kserokopiarka cyfrowa Ricoh Aficio MP 2000 SP</t>
  </si>
  <si>
    <t>Aparat telefoniczny Philips DEC CD1702B/53 1 szt.</t>
  </si>
  <si>
    <t>Infomaty: A) zewnętrzny, wolnostojący, model TDC-OUT-32, 2 szt., B) wewnętrzny, wolnostojący, model TDC-IN-19-HR, 1 szt.</t>
  </si>
  <si>
    <t>2010-2011</t>
  </si>
  <si>
    <t>Witosa 7 Świnoujście</t>
  </si>
  <si>
    <t>188.</t>
  </si>
  <si>
    <t>189.</t>
  </si>
  <si>
    <t>190.</t>
  </si>
  <si>
    <t>GRUNWALDZKA 9-10-11-12</t>
  </si>
  <si>
    <t>10/5</t>
  </si>
  <si>
    <t>191.</t>
  </si>
  <si>
    <t>11/1</t>
  </si>
  <si>
    <t>192.</t>
  </si>
  <si>
    <t>11/4</t>
  </si>
  <si>
    <t>193.</t>
  </si>
  <si>
    <t>9/2</t>
  </si>
  <si>
    <t>194.</t>
  </si>
  <si>
    <t>HERBERTA 10-10A</t>
  </si>
  <si>
    <t>10A/5</t>
  </si>
  <si>
    <t>195.</t>
  </si>
  <si>
    <t>HOŁDU PRUSKIEGO 10-10A-10B</t>
  </si>
  <si>
    <t>10/2</t>
  </si>
  <si>
    <t>196.</t>
  </si>
  <si>
    <t>197.</t>
  </si>
  <si>
    <t>10/6</t>
  </si>
  <si>
    <t>198.</t>
  </si>
  <si>
    <t>10/7</t>
  </si>
  <si>
    <t>199.</t>
  </si>
  <si>
    <t>200.</t>
  </si>
  <si>
    <t>10A/10</t>
  </si>
  <si>
    <t>201.</t>
  </si>
  <si>
    <t>10A/12</t>
  </si>
  <si>
    <t>202.</t>
  </si>
  <si>
    <t>10B/14</t>
  </si>
  <si>
    <t>203.</t>
  </si>
  <si>
    <t>10B/15</t>
  </si>
  <si>
    <t>204.</t>
  </si>
  <si>
    <t>10B/16</t>
  </si>
  <si>
    <t>205.</t>
  </si>
  <si>
    <t>10B/17</t>
  </si>
  <si>
    <t>206.</t>
  </si>
  <si>
    <t>207.</t>
  </si>
  <si>
    <t>HOŁDU PRUSKIEGO 11-11A</t>
  </si>
  <si>
    <t>208.</t>
  </si>
  <si>
    <t>11/4A</t>
  </si>
  <si>
    <t>209.</t>
  </si>
  <si>
    <t>11/4B</t>
  </si>
  <si>
    <t>210.</t>
  </si>
  <si>
    <t>11/5A</t>
  </si>
  <si>
    <t>211.</t>
  </si>
  <si>
    <t>11A/6</t>
  </si>
  <si>
    <t>212.</t>
  </si>
  <si>
    <t>213.</t>
  </si>
  <si>
    <t>HOŁDU PRUSKIEGO 12</t>
  </si>
  <si>
    <t>214.</t>
  </si>
  <si>
    <t>215.</t>
  </si>
  <si>
    <t>HOŁDU PRUSKIEGO 13</t>
  </si>
  <si>
    <t>216.</t>
  </si>
  <si>
    <t>217.</t>
  </si>
  <si>
    <t>13A/9</t>
  </si>
  <si>
    <t>218.</t>
  </si>
  <si>
    <t>13B/11</t>
  </si>
  <si>
    <t>219.</t>
  </si>
  <si>
    <t>220.</t>
  </si>
  <si>
    <t>HOŁDU PRUSKIEGO 14</t>
  </si>
  <si>
    <t>221.</t>
  </si>
  <si>
    <t>222.</t>
  </si>
  <si>
    <t>HOŁDU PRUSKIEGO 3</t>
  </si>
  <si>
    <t>223.</t>
  </si>
  <si>
    <t>224.</t>
  </si>
  <si>
    <t>225.</t>
  </si>
  <si>
    <t>226.</t>
  </si>
  <si>
    <t>227.</t>
  </si>
  <si>
    <t>228.</t>
  </si>
  <si>
    <t>229.</t>
  </si>
  <si>
    <t>HOŁDU PRUSKIEGO 5</t>
  </si>
  <si>
    <t>230.</t>
  </si>
  <si>
    <t>HOŁDU PRUSKIEGO 6</t>
  </si>
  <si>
    <t>231.</t>
  </si>
  <si>
    <t>232.</t>
  </si>
  <si>
    <t>HOŁDU PRUSKIEGO 7</t>
  </si>
  <si>
    <t>233.</t>
  </si>
  <si>
    <t>234.</t>
  </si>
  <si>
    <t>235.</t>
  </si>
  <si>
    <t>236.</t>
  </si>
  <si>
    <t>237.</t>
  </si>
  <si>
    <t>238.</t>
  </si>
  <si>
    <t>239.</t>
  </si>
  <si>
    <t>JARACZA 54</t>
  </si>
  <si>
    <t>240.</t>
  </si>
  <si>
    <t>241.</t>
  </si>
  <si>
    <t>242.</t>
  </si>
  <si>
    <t>JARACZA 56</t>
  </si>
  <si>
    <t>243.</t>
  </si>
  <si>
    <t>244.</t>
  </si>
  <si>
    <t>245.</t>
  </si>
  <si>
    <t>7A</t>
  </si>
  <si>
    <t>246.</t>
  </si>
  <si>
    <t>JARACZA 58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</si>
</sst>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yy/mm/dd"/>
    <numFmt numFmtId="182" formatCode="yy/mm/dd;@"/>
    <numFmt numFmtId="183" formatCode="d/mm/yyyy"/>
    <numFmt numFmtId="184" formatCode="_-* #,##0\ _z_ł_-;\-* #,##0\ _z_ł_-;_-* &quot;-&quot;??\ _z_ł_-;_-@_-"/>
    <numFmt numFmtId="185" formatCode="0.0"/>
    <numFmt numFmtId="186" formatCode="_-* #,##0.0\ _z_ł_-;\-* #,##0.0\ _z_ł_-;_-* &quot;-&quot;??\ _z_ł_-;_-@_-"/>
    <numFmt numFmtId="187" formatCode="#,##0\ _z_ł"/>
    <numFmt numFmtId="188" formatCode="#,##0_ ;\-#,##0\ "/>
    <numFmt numFmtId="189" formatCode="[$-409]yyyy\-mm\-dd"/>
  </numFmts>
  <fonts count="7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i/>
      <sz val="9"/>
      <name val="Arial"/>
      <family val="2"/>
    </font>
    <font>
      <b/>
      <i/>
      <sz val="10"/>
      <color indexed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color indexed="8"/>
      <name val="Czcionka tekstu podstawowego"/>
      <family val="2"/>
    </font>
    <font>
      <i/>
      <sz val="10"/>
      <color indexed="10"/>
      <name val="Arial"/>
      <family val="2"/>
    </font>
    <font>
      <b/>
      <sz val="16"/>
      <name val="Arial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name val="Arial CE"/>
      <family val="0"/>
    </font>
    <font>
      <sz val="9"/>
      <name val="Czcionka tekstu podstawowego"/>
      <family val="2"/>
    </font>
    <font>
      <sz val="10"/>
      <name val="Czcionka tekstu podstawowego"/>
      <family val="2"/>
    </font>
    <font>
      <sz val="11"/>
      <name val="Czcionka tekstu podstawowego"/>
      <family val="2"/>
    </font>
    <font>
      <b/>
      <sz val="10"/>
      <name val="Czcionka tekstu podstawowego"/>
      <family val="2"/>
    </font>
    <font>
      <b/>
      <sz val="12"/>
      <color indexed="8"/>
      <name val="Czcionka tekstu podstawowego"/>
      <family val="0"/>
    </font>
    <font>
      <b/>
      <i/>
      <u val="single"/>
      <sz val="12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u val="single"/>
      <sz val="14"/>
      <color indexed="8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/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725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33" borderId="10" xfId="54" applyFont="1" applyFill="1" applyBorder="1" applyAlignment="1">
      <alignment horizontal="center" vertical="center"/>
      <protection/>
    </xf>
    <xf numFmtId="0" fontId="1" fillId="33" borderId="10" xfId="54" applyNumberFormat="1" applyFont="1" applyFill="1" applyBorder="1" applyAlignment="1">
      <alignment horizontal="center" vertical="center" wrapText="1"/>
      <protection/>
    </xf>
    <xf numFmtId="44" fontId="1" fillId="33" borderId="10" xfId="54" applyNumberFormat="1" applyFont="1" applyFill="1" applyBorder="1" applyAlignment="1">
      <alignment horizontal="center" vertical="center" wrapText="1"/>
      <protection/>
    </xf>
    <xf numFmtId="0" fontId="1" fillId="34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168" fontId="10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4" fontId="1" fillId="0" borderId="0" xfId="0" applyNumberFormat="1" applyFont="1" applyAlignment="1">
      <alignment/>
    </xf>
    <xf numFmtId="44" fontId="1" fillId="0" borderId="0" xfId="0" applyNumberFormat="1" applyFont="1" applyFill="1" applyBorder="1" applyAlignment="1">
      <alignment vertical="center" wrapText="1"/>
    </xf>
    <xf numFmtId="44" fontId="0" fillId="0" borderId="0" xfId="0" applyNumberFormat="1" applyFont="1" applyBorder="1" applyAlignment="1">
      <alignment wrapText="1"/>
    </xf>
    <xf numFmtId="44" fontId="0" fillId="0" borderId="0" xfId="0" applyNumberFormat="1" applyFont="1" applyAlignment="1">
      <alignment wrapText="1"/>
    </xf>
    <xf numFmtId="44" fontId="1" fillId="36" borderId="0" xfId="0" applyNumberFormat="1" applyFont="1" applyFill="1" applyBorder="1" applyAlignment="1">
      <alignment wrapText="1"/>
    </xf>
    <xf numFmtId="44" fontId="0" fillId="0" borderId="0" xfId="0" applyNumberFormat="1" applyFont="1" applyAlignment="1">
      <alignment/>
    </xf>
    <xf numFmtId="44" fontId="0" fillId="0" borderId="12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168" fontId="0" fillId="0" borderId="0" xfId="0" applyNumberFormat="1" applyFont="1" applyAlignment="1">
      <alignment horizontal="center" vertical="center"/>
    </xf>
    <xf numFmtId="168" fontId="10" fillId="0" borderId="0" xfId="0" applyNumberFormat="1" applyFont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0" fontId="1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/>
    </xf>
    <xf numFmtId="0" fontId="0" fillId="38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34" borderId="11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168" fontId="0" fillId="0" borderId="0" xfId="0" applyNumberFormat="1" applyFont="1" applyAlignment="1">
      <alignment horizontal="right" vertical="center"/>
    </xf>
    <xf numFmtId="168" fontId="1" fillId="0" borderId="0" xfId="0" applyNumberFormat="1" applyFont="1" applyFill="1" applyBorder="1" applyAlignment="1">
      <alignment horizontal="right" vertical="center" wrapText="1"/>
    </xf>
    <xf numFmtId="0" fontId="0" fillId="38" borderId="0" xfId="0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10" fillId="38" borderId="10" xfId="0" applyFont="1" applyFill="1" applyBorder="1" applyAlignment="1">
      <alignment horizontal="center" vertical="center" wrapText="1"/>
    </xf>
    <xf numFmtId="168" fontId="1" fillId="38" borderId="10" xfId="0" applyNumberFormat="1" applyFont="1" applyFill="1" applyBorder="1" applyAlignment="1">
      <alignment horizontal="center" vertical="center" wrapText="1"/>
    </xf>
    <xf numFmtId="168" fontId="6" fillId="38" borderId="10" xfId="0" applyNumberFormat="1" applyFont="1" applyFill="1" applyBorder="1" applyAlignment="1">
      <alignment horizontal="center" vertical="center" wrapText="1"/>
    </xf>
    <xf numFmtId="168" fontId="1" fillId="38" borderId="10" xfId="0" applyNumberFormat="1" applyFont="1" applyFill="1" applyBorder="1" applyAlignment="1">
      <alignment horizontal="right" vertical="center" wrapText="1"/>
    </xf>
    <xf numFmtId="44" fontId="1" fillId="37" borderId="12" xfId="0" applyNumberFormat="1" applyFont="1" applyFill="1" applyBorder="1" applyAlignment="1">
      <alignment vertical="center" wrapText="1"/>
    </xf>
    <xf numFmtId="44" fontId="1" fillId="38" borderId="12" xfId="0" applyNumberFormat="1" applyFont="1" applyFill="1" applyBorder="1" applyAlignment="1">
      <alignment vertical="center" wrapText="1"/>
    </xf>
    <xf numFmtId="4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8" fontId="10" fillId="38" borderId="10" xfId="0" applyNumberFormat="1" applyFont="1" applyFill="1" applyBorder="1" applyAlignment="1">
      <alignment horizontal="center" vertical="center" wrapText="1"/>
    </xf>
    <xf numFmtId="0" fontId="1" fillId="38" borderId="0" xfId="0" applyFont="1" applyFill="1" applyAlignment="1">
      <alignment/>
    </xf>
    <xf numFmtId="168" fontId="11" fillId="38" borderId="10" xfId="0" applyNumberFormat="1" applyFont="1" applyFill="1" applyBorder="1" applyAlignment="1">
      <alignment horizontal="center" vertical="center" wrapText="1"/>
    </xf>
    <xf numFmtId="168" fontId="16" fillId="38" borderId="10" xfId="0" applyNumberFormat="1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44" fontId="1" fillId="38" borderId="12" xfId="0" applyNumberFormat="1" applyFont="1" applyFill="1" applyBorder="1" applyAlignment="1">
      <alignment vertical="top" wrapText="1"/>
    </xf>
    <xf numFmtId="44" fontId="1" fillId="38" borderId="12" xfId="0" applyNumberFormat="1" applyFont="1" applyFill="1" applyBorder="1" applyAlignment="1">
      <alignment wrapText="1"/>
    </xf>
    <xf numFmtId="0" fontId="1" fillId="38" borderId="10" xfId="0" applyFont="1" applyFill="1" applyBorder="1" applyAlignment="1">
      <alignment wrapText="1"/>
    </xf>
    <xf numFmtId="0" fontId="0" fillId="38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43" fontId="0" fillId="0" borderId="10" xfId="42" applyFont="1" applyFill="1" applyBorder="1" applyAlignment="1">
      <alignment horizontal="center" vertical="center" wrapText="1"/>
    </xf>
    <xf numFmtId="184" fontId="0" fillId="0" borderId="10" xfId="42" applyNumberFormat="1" applyFont="1" applyFill="1" applyBorder="1" applyAlignment="1">
      <alignment horizontal="center" vertical="center" wrapText="1"/>
    </xf>
    <xf numFmtId="43" fontId="0" fillId="0" borderId="10" xfId="42" applyNumberFormat="1" applyFont="1" applyFill="1" applyBorder="1" applyAlignment="1">
      <alignment horizontal="center" vertical="center" wrapText="1"/>
    </xf>
    <xf numFmtId="44" fontId="1" fillId="39" borderId="12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168" fontId="1" fillId="37" borderId="11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center" vertical="center"/>
    </xf>
    <xf numFmtId="168" fontId="1" fillId="37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4" fontId="0" fillId="0" borderId="0" xfId="0" applyNumberFormat="1" applyFont="1" applyFill="1" applyAlignment="1">
      <alignment/>
    </xf>
    <xf numFmtId="0" fontId="1" fillId="37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" fillId="37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40" borderId="0" xfId="0" applyFont="1" applyFill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0" fillId="41" borderId="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 wrapText="1"/>
    </xf>
    <xf numFmtId="44" fontId="0" fillId="0" borderId="10" xfId="65" applyFont="1" applyFill="1" applyBorder="1" applyAlignment="1">
      <alignment vertical="center" wrapText="1"/>
    </xf>
    <xf numFmtId="0" fontId="10" fillId="38" borderId="11" xfId="0" applyFont="1" applyFill="1" applyBorder="1" applyAlignment="1">
      <alignment horizontal="center" vertical="center" wrapText="1"/>
    </xf>
    <xf numFmtId="0" fontId="0" fillId="38" borderId="11" xfId="0" applyFont="1" applyFill="1" applyBorder="1" applyAlignment="1">
      <alignment horizontal="center" vertical="center" wrapText="1"/>
    </xf>
    <xf numFmtId="44" fontId="1" fillId="0" borderId="10" xfId="0" applyNumberFormat="1" applyFont="1" applyBorder="1" applyAlignment="1">
      <alignment/>
    </xf>
    <xf numFmtId="44" fontId="0" fillId="0" borderId="10" xfId="65" applyFont="1" applyFill="1" applyBorder="1" applyAlignment="1">
      <alignment horizontal="right" vertical="center" wrapText="1"/>
    </xf>
    <xf numFmtId="44" fontId="0" fillId="38" borderId="0" xfId="0" applyNumberFormat="1" applyFont="1" applyFill="1" applyAlignment="1">
      <alignment/>
    </xf>
    <xf numFmtId="0" fontId="7" fillId="0" borderId="0" xfId="0" applyFont="1" applyAlignment="1">
      <alignment horizontal="center"/>
    </xf>
    <xf numFmtId="168" fontId="0" fillId="0" borderId="10" xfId="0" applyNumberFormat="1" applyFont="1" applyFill="1" applyBorder="1" applyAlignment="1">
      <alignment horizontal="center" vertical="center" wrapText="1"/>
    </xf>
    <xf numFmtId="0" fontId="0" fillId="40" borderId="0" xfId="0" applyFont="1" applyFill="1" applyAlignment="1">
      <alignment/>
    </xf>
    <xf numFmtId="0" fontId="0" fillId="0" borderId="0" xfId="0" applyFont="1" applyFill="1" applyBorder="1" applyAlignment="1">
      <alignment/>
    </xf>
    <xf numFmtId="44" fontId="1" fillId="39" borderId="0" xfId="0" applyNumberFormat="1" applyFont="1" applyFill="1" applyBorder="1" applyAlignment="1">
      <alignment horizontal="right" vertical="center" wrapText="1"/>
    </xf>
    <xf numFmtId="44" fontId="0" fillId="0" borderId="0" xfId="0" applyNumberFormat="1" applyFont="1" applyFill="1" applyBorder="1" applyAlignment="1">
      <alignment/>
    </xf>
    <xf numFmtId="0" fontId="0" fillId="40" borderId="0" xfId="0" applyFill="1" applyAlignment="1">
      <alignment/>
    </xf>
    <xf numFmtId="0" fontId="0" fillId="40" borderId="0" xfId="0" applyFill="1" applyBorder="1" applyAlignment="1">
      <alignment/>
    </xf>
    <xf numFmtId="0" fontId="1" fillId="34" borderId="12" xfId="0" applyFont="1" applyFill="1" applyBorder="1" applyAlignment="1">
      <alignment vertical="center" wrapText="1"/>
    </xf>
    <xf numFmtId="0" fontId="1" fillId="34" borderId="18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3" fillId="34" borderId="10" xfId="54" applyFont="1" applyFill="1" applyBorder="1" applyAlignment="1">
      <alignment horizontal="center" vertical="center" wrapText="1"/>
      <protection/>
    </xf>
    <xf numFmtId="0" fontId="24" fillId="34" borderId="10" xfId="54" applyFont="1" applyFill="1" applyBorder="1" applyAlignment="1">
      <alignment horizontal="center" vertical="center" wrapText="1"/>
      <protection/>
    </xf>
    <xf numFmtId="0" fontId="13" fillId="42" borderId="20" xfId="54" applyFont="1" applyFill="1" applyBorder="1" applyAlignment="1">
      <alignment horizontal="center" vertical="center" wrapText="1"/>
      <protection/>
    </xf>
    <xf numFmtId="0" fontId="13" fillId="42" borderId="20" xfId="54" applyFill="1" applyBorder="1" applyAlignment="1">
      <alignment horizontal="center" vertical="center" wrapText="1"/>
      <protection/>
    </xf>
    <xf numFmtId="0" fontId="25" fillId="42" borderId="20" xfId="54" applyFont="1" applyFill="1" applyBorder="1" applyAlignment="1">
      <alignment horizontal="center" vertical="center" wrapText="1"/>
      <protection/>
    </xf>
    <xf numFmtId="0" fontId="26" fillId="42" borderId="20" xfId="54" applyFont="1" applyFill="1" applyBorder="1" applyAlignment="1">
      <alignment horizontal="center" vertical="center" wrapText="1"/>
      <protection/>
    </xf>
    <xf numFmtId="4" fontId="13" fillId="42" borderId="20" xfId="54" applyNumberFormat="1" applyFill="1" applyBorder="1" applyAlignment="1">
      <alignment horizontal="center" vertical="center" wrapText="1"/>
      <protection/>
    </xf>
    <xf numFmtId="4" fontId="13" fillId="42" borderId="21" xfId="54" applyNumberFormat="1" applyFill="1" applyBorder="1" applyAlignment="1">
      <alignment horizontal="center" vertical="center" wrapText="1"/>
      <protection/>
    </xf>
    <xf numFmtId="0" fontId="26" fillId="42" borderId="22" xfId="54" applyFont="1" applyFill="1" applyBorder="1" applyAlignment="1">
      <alignment horizontal="center" vertical="center" wrapText="1"/>
      <protection/>
    </xf>
    <xf numFmtId="4" fontId="13" fillId="42" borderId="22" xfId="54" applyNumberFormat="1" applyFill="1" applyBorder="1" applyAlignment="1">
      <alignment horizontal="center" vertical="center" wrapText="1"/>
      <protection/>
    </xf>
    <xf numFmtId="4" fontId="27" fillId="42" borderId="22" xfId="54" applyNumberFormat="1" applyFont="1" applyFill="1" applyBorder="1" applyAlignment="1">
      <alignment horizontal="center" vertical="center" wrapText="1"/>
      <protection/>
    </xf>
    <xf numFmtId="4" fontId="27" fillId="42" borderId="23" xfId="54" applyNumberFormat="1" applyFont="1" applyFill="1" applyBorder="1" applyAlignment="1">
      <alignment horizontal="center" vertical="center" wrapText="1"/>
      <protection/>
    </xf>
    <xf numFmtId="0" fontId="25" fillId="42" borderId="22" xfId="54" applyFont="1" applyFill="1" applyBorder="1" applyAlignment="1">
      <alignment horizontal="center" vertical="center" wrapText="1"/>
      <protection/>
    </xf>
    <xf numFmtId="0" fontId="25" fillId="43" borderId="22" xfId="54" applyFont="1" applyFill="1" applyBorder="1" applyAlignment="1">
      <alignment horizontal="center" vertical="center" wrapText="1"/>
      <protection/>
    </xf>
    <xf numFmtId="0" fontId="26" fillId="43" borderId="22" xfId="54" applyFont="1" applyFill="1" applyBorder="1" applyAlignment="1">
      <alignment horizontal="center" vertical="center" wrapText="1"/>
      <protection/>
    </xf>
    <xf numFmtId="4" fontId="13" fillId="43" borderId="22" xfId="54" applyNumberFormat="1" applyFill="1" applyBorder="1" applyAlignment="1">
      <alignment horizontal="center" vertical="center" wrapText="1"/>
      <protection/>
    </xf>
    <xf numFmtId="4" fontId="13" fillId="43" borderId="21" xfId="54" applyNumberFormat="1" applyFill="1" applyBorder="1" applyAlignment="1">
      <alignment horizontal="center" vertical="center" wrapText="1"/>
      <protection/>
    </xf>
    <xf numFmtId="0" fontId="25" fillId="44" borderId="22" xfId="54" applyFont="1" applyFill="1" applyBorder="1" applyAlignment="1">
      <alignment horizontal="center" vertical="center" wrapText="1"/>
      <protection/>
    </xf>
    <xf numFmtId="0" fontId="26" fillId="44" borderId="22" xfId="54" applyFont="1" applyFill="1" applyBorder="1" applyAlignment="1">
      <alignment horizontal="center" vertical="center" wrapText="1"/>
      <protection/>
    </xf>
    <xf numFmtId="4" fontId="13" fillId="44" borderId="22" xfId="54" applyNumberFormat="1" applyFill="1" applyBorder="1" applyAlignment="1">
      <alignment horizontal="center" vertical="center" wrapText="1"/>
      <protection/>
    </xf>
    <xf numFmtId="4" fontId="13" fillId="44" borderId="21" xfId="54" applyNumberFormat="1" applyFill="1" applyBorder="1" applyAlignment="1">
      <alignment horizontal="center" vertical="center" wrapText="1"/>
      <protection/>
    </xf>
    <xf numFmtId="49" fontId="26" fillId="42" borderId="22" xfId="54" applyNumberFormat="1" applyFont="1" applyFill="1" applyBorder="1" applyAlignment="1">
      <alignment horizontal="center" vertical="center" wrapText="1"/>
      <protection/>
    </xf>
    <xf numFmtId="2" fontId="1" fillId="0" borderId="24" xfId="0" applyNumberFormat="1" applyFont="1" applyBorder="1" applyAlignment="1">
      <alignment horizontal="center" vertical="center" wrapText="1"/>
    </xf>
    <xf numFmtId="0" fontId="25" fillId="45" borderId="22" xfId="54" applyFont="1" applyFill="1" applyBorder="1" applyAlignment="1">
      <alignment horizontal="center" vertical="center" wrapText="1"/>
      <protection/>
    </xf>
    <xf numFmtId="49" fontId="26" fillId="45" borderId="22" xfId="54" applyNumberFormat="1" applyFont="1" applyFill="1" applyBorder="1" applyAlignment="1">
      <alignment horizontal="center" vertical="center" wrapText="1"/>
      <protection/>
    </xf>
    <xf numFmtId="4" fontId="13" fillId="45" borderId="22" xfId="54" applyNumberFormat="1" applyFill="1" applyBorder="1" applyAlignment="1">
      <alignment horizontal="center" vertical="center" wrapText="1"/>
      <protection/>
    </xf>
    <xf numFmtId="4" fontId="13" fillId="42" borderId="10" xfId="54" applyNumberFormat="1" applyFill="1" applyBorder="1" applyAlignment="1">
      <alignment horizontal="center" vertical="center" wrapText="1"/>
      <protection/>
    </xf>
    <xf numFmtId="4" fontId="13" fillId="45" borderId="21" xfId="54" applyNumberFormat="1" applyFill="1" applyBorder="1" applyAlignment="1">
      <alignment horizontal="center" vertical="center" wrapText="1"/>
      <protection/>
    </xf>
    <xf numFmtId="4" fontId="27" fillId="45" borderId="10" xfId="54" applyNumberFormat="1" applyFont="1" applyFill="1" applyBorder="1" applyAlignment="1">
      <alignment horizontal="center" vertical="center" wrapText="1"/>
      <protection/>
    </xf>
    <xf numFmtId="4" fontId="27" fillId="42" borderId="10" xfId="54" applyNumberFormat="1" applyFont="1" applyFill="1" applyBorder="1" applyAlignment="1">
      <alignment horizontal="center" vertical="center" wrapText="1"/>
      <protection/>
    </xf>
    <xf numFmtId="4" fontId="27" fillId="42" borderId="11" xfId="54" applyNumberFormat="1" applyFont="1" applyFill="1" applyBorder="1" applyAlignment="1">
      <alignment horizontal="center" vertical="center" wrapText="1"/>
      <protection/>
    </xf>
    <xf numFmtId="4" fontId="27" fillId="42" borderId="25" xfId="54" applyNumberFormat="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49" fontId="26" fillId="43" borderId="22" xfId="54" applyNumberFormat="1" applyFont="1" applyFill="1" applyBorder="1" applyAlignment="1">
      <alignment horizontal="center" vertical="center" wrapText="1"/>
      <protection/>
    </xf>
    <xf numFmtId="4" fontId="27" fillId="43" borderId="22" xfId="54" applyNumberFormat="1" applyFont="1" applyFill="1" applyBorder="1" applyAlignment="1">
      <alignment horizontal="center" vertical="center" wrapText="1"/>
      <protection/>
    </xf>
    <xf numFmtId="0" fontId="25" fillId="46" borderId="22" xfId="54" applyFont="1" applyFill="1" applyBorder="1" applyAlignment="1">
      <alignment horizontal="center" vertical="center" wrapText="1"/>
      <protection/>
    </xf>
    <xf numFmtId="49" fontId="26" fillId="46" borderId="22" xfId="54" applyNumberFormat="1" applyFont="1" applyFill="1" applyBorder="1" applyAlignment="1">
      <alignment horizontal="center" vertical="center" wrapText="1"/>
      <protection/>
    </xf>
    <xf numFmtId="4" fontId="13" fillId="46" borderId="22" xfId="54" applyNumberFormat="1" applyFill="1" applyBorder="1" applyAlignment="1">
      <alignment horizontal="center" vertical="center" wrapText="1"/>
      <protection/>
    </xf>
    <xf numFmtId="4" fontId="13" fillId="46" borderId="21" xfId="54" applyNumberFormat="1" applyFill="1" applyBorder="1" applyAlignment="1">
      <alignment horizontal="center" vertical="center" wrapText="1"/>
      <protection/>
    </xf>
    <xf numFmtId="4" fontId="27" fillId="42" borderId="17" xfId="54" applyNumberFormat="1" applyFont="1" applyFill="1" applyBorder="1" applyAlignment="1">
      <alignment horizontal="center" vertical="center" wrapText="1"/>
      <protection/>
    </xf>
    <xf numFmtId="0" fontId="25" fillId="47" borderId="22" xfId="54" applyFont="1" applyFill="1" applyBorder="1" applyAlignment="1">
      <alignment horizontal="center" vertical="center" wrapText="1"/>
      <protection/>
    </xf>
    <xf numFmtId="49" fontId="26" fillId="47" borderId="22" xfId="54" applyNumberFormat="1" applyFont="1" applyFill="1" applyBorder="1" applyAlignment="1">
      <alignment horizontal="center" vertical="center" wrapText="1"/>
      <protection/>
    </xf>
    <xf numFmtId="4" fontId="13" fillId="47" borderId="22" xfId="54" applyNumberFormat="1" applyFill="1" applyBorder="1" applyAlignment="1">
      <alignment horizontal="center" vertical="center" wrapText="1"/>
      <protection/>
    </xf>
    <xf numFmtId="4" fontId="13" fillId="47" borderId="21" xfId="54" applyNumberFormat="1" applyFill="1" applyBorder="1" applyAlignment="1">
      <alignment horizontal="center" vertical="center" wrapText="1"/>
      <protection/>
    </xf>
    <xf numFmtId="4" fontId="27" fillId="47" borderId="22" xfId="54" applyNumberFormat="1" applyFont="1" applyFill="1" applyBorder="1" applyAlignment="1">
      <alignment horizontal="center" vertical="center" wrapText="1"/>
      <protection/>
    </xf>
    <xf numFmtId="0" fontId="28" fillId="46" borderId="22" xfId="54" applyFont="1" applyFill="1" applyBorder="1" applyAlignment="1">
      <alignment horizontal="center" vertical="center" wrapText="1"/>
      <protection/>
    </xf>
    <xf numFmtId="49" fontId="29" fillId="46" borderId="22" xfId="54" applyNumberFormat="1" applyFont="1" applyFill="1" applyBorder="1" applyAlignment="1">
      <alignment horizontal="center" vertical="center" wrapText="1"/>
      <protection/>
    </xf>
    <xf numFmtId="4" fontId="30" fillId="46" borderId="22" xfId="54" applyNumberFormat="1" applyFont="1" applyFill="1" applyBorder="1" applyAlignment="1">
      <alignment horizontal="center" vertical="center" wrapText="1"/>
      <protection/>
    </xf>
    <xf numFmtId="4" fontId="30" fillId="46" borderId="21" xfId="54" applyNumberFormat="1" applyFont="1" applyFill="1" applyBorder="1" applyAlignment="1">
      <alignment horizontal="center" vertical="center" wrapText="1"/>
      <protection/>
    </xf>
    <xf numFmtId="4" fontId="1" fillId="0" borderId="20" xfId="0" applyNumberFormat="1" applyFont="1" applyBorder="1" applyAlignment="1">
      <alignment horizontal="center" vertical="center" wrapText="1"/>
    </xf>
    <xf numFmtId="49" fontId="26" fillId="44" borderId="22" xfId="54" applyNumberFormat="1" applyFont="1" applyFill="1" applyBorder="1" applyAlignment="1">
      <alignment horizontal="center" vertical="center" wrapText="1"/>
      <protection/>
    </xf>
    <xf numFmtId="4" fontId="1" fillId="0" borderId="10" xfId="0" applyNumberFormat="1" applyFont="1" applyBorder="1" applyAlignment="1">
      <alignment horizontal="center" vertical="center" wrapText="1"/>
    </xf>
    <xf numFmtId="0" fontId="25" fillId="42" borderId="23" xfId="54" applyFont="1" applyFill="1" applyBorder="1" applyAlignment="1">
      <alignment horizontal="center" vertical="center" wrapText="1"/>
      <protection/>
    </xf>
    <xf numFmtId="49" fontId="26" fillId="42" borderId="23" xfId="54" applyNumberFormat="1" applyFont="1" applyFill="1" applyBorder="1" applyAlignment="1">
      <alignment horizontal="center" vertical="center" wrapText="1"/>
      <protection/>
    </xf>
    <xf numFmtId="4" fontId="13" fillId="42" borderId="23" xfId="54" applyNumberFormat="1" applyFill="1" applyBorder="1" applyAlignment="1">
      <alignment horizontal="center" vertical="center" wrapText="1"/>
      <protection/>
    </xf>
    <xf numFmtId="4" fontId="13" fillId="42" borderId="17" xfId="54" applyNumberFormat="1" applyFill="1" applyBorder="1" applyAlignment="1">
      <alignment horizontal="center" vertical="center" wrapText="1"/>
      <protection/>
    </xf>
    <xf numFmtId="4" fontId="13" fillId="42" borderId="0" xfId="54" applyNumberFormat="1" applyFill="1" applyBorder="1" applyAlignment="1">
      <alignment horizontal="center" vertical="center" wrapText="1"/>
      <protection/>
    </xf>
    <xf numFmtId="0" fontId="13" fillId="42" borderId="26" xfId="54" applyFill="1" applyBorder="1" applyAlignment="1">
      <alignment horizontal="center" vertical="center" wrapText="1"/>
      <protection/>
    </xf>
    <xf numFmtId="0" fontId="25" fillId="42" borderId="10" xfId="54" applyFont="1" applyFill="1" applyBorder="1" applyAlignment="1">
      <alignment horizontal="center" vertical="center" wrapText="1"/>
      <protection/>
    </xf>
    <xf numFmtId="49" fontId="26" fillId="42" borderId="10" xfId="54" applyNumberFormat="1" applyFont="1" applyFill="1" applyBorder="1" applyAlignment="1">
      <alignment horizontal="center" vertical="center" wrapText="1"/>
      <protection/>
    </xf>
    <xf numFmtId="0" fontId="13" fillId="42" borderId="26" xfId="54" applyFont="1" applyFill="1" applyBorder="1" applyAlignment="1">
      <alignment horizontal="center" vertical="center" wrapText="1"/>
      <protection/>
    </xf>
    <xf numFmtId="0" fontId="13" fillId="42" borderId="24" xfId="54" applyFont="1" applyFill="1" applyBorder="1" applyAlignment="1">
      <alignment horizontal="center" vertical="center" wrapText="1"/>
      <protection/>
    </xf>
    <xf numFmtId="0" fontId="13" fillId="42" borderId="27" xfId="54" applyFont="1" applyFill="1" applyBorder="1" applyAlignment="1">
      <alignment horizontal="center" vertical="center" wrapText="1"/>
      <protection/>
    </xf>
    <xf numFmtId="0" fontId="25" fillId="42" borderId="17" xfId="54" applyFont="1" applyFill="1" applyBorder="1" applyAlignment="1">
      <alignment horizontal="center" vertical="center" wrapText="1"/>
      <protection/>
    </xf>
    <xf numFmtId="0" fontId="26" fillId="42" borderId="17" xfId="54" applyFont="1" applyFill="1" applyBorder="1" applyAlignment="1">
      <alignment horizontal="center" vertical="center" wrapText="1"/>
      <protection/>
    </xf>
    <xf numFmtId="0" fontId="13" fillId="42" borderId="28" xfId="54" applyNumberFormat="1" applyFill="1" applyBorder="1" applyAlignment="1">
      <alignment horizontal="center" vertical="center" wrapText="1"/>
      <protection/>
    </xf>
    <xf numFmtId="0" fontId="13" fillId="42" borderId="18" xfId="54" applyNumberFormat="1" applyFill="1" applyBorder="1" applyAlignment="1">
      <alignment horizontal="center" vertical="center" wrapText="1"/>
      <protection/>
    </xf>
    <xf numFmtId="0" fontId="13" fillId="43" borderId="18" xfId="54" applyNumberFormat="1" applyFill="1" applyBorder="1" applyAlignment="1">
      <alignment horizontal="center" vertical="center" wrapText="1"/>
      <protection/>
    </xf>
    <xf numFmtId="0" fontId="13" fillId="44" borderId="18" xfId="54" applyNumberFormat="1" applyFill="1" applyBorder="1" applyAlignment="1">
      <alignment horizontal="center" vertical="center" wrapText="1"/>
      <protection/>
    </xf>
    <xf numFmtId="0" fontId="13" fillId="46" borderId="18" xfId="54" applyNumberFormat="1" applyFill="1" applyBorder="1" applyAlignment="1">
      <alignment horizontal="center" vertical="center" wrapText="1"/>
      <protection/>
    </xf>
    <xf numFmtId="0" fontId="13" fillId="47" borderId="18" xfId="54" applyNumberFormat="1" applyFill="1" applyBorder="1" applyAlignment="1">
      <alignment horizontal="center" vertical="center" wrapText="1"/>
      <protection/>
    </xf>
    <xf numFmtId="0" fontId="13" fillId="42" borderId="29" xfId="54" applyNumberFormat="1" applyFill="1" applyBorder="1" applyAlignment="1">
      <alignment horizontal="center" vertical="center" wrapText="1"/>
      <protection/>
    </xf>
    <xf numFmtId="0" fontId="13" fillId="42" borderId="10" xfId="54" applyNumberFormat="1" applyFill="1" applyBorder="1" applyAlignment="1">
      <alignment horizontal="center" vertical="center" wrapText="1"/>
      <protection/>
    </xf>
    <xf numFmtId="0" fontId="13" fillId="42" borderId="17" xfId="54" applyNumberFormat="1" applyFill="1" applyBorder="1" applyAlignment="1">
      <alignment horizontal="center" vertical="center" wrapText="1"/>
      <protection/>
    </xf>
    <xf numFmtId="44" fontId="13" fillId="42" borderId="10" xfId="65" applyFont="1" applyFill="1" applyBorder="1" applyAlignment="1">
      <alignment horizontal="center" vertical="center" wrapText="1"/>
    </xf>
    <xf numFmtId="44" fontId="13" fillId="43" borderId="10" xfId="65" applyFont="1" applyFill="1" applyBorder="1" applyAlignment="1">
      <alignment horizontal="center" vertical="center" wrapText="1"/>
    </xf>
    <xf numFmtId="44" fontId="13" fillId="47" borderId="10" xfId="65" applyFont="1" applyFill="1" applyBorder="1" applyAlignment="1">
      <alignment horizontal="center" vertical="center" wrapText="1"/>
    </xf>
    <xf numFmtId="0" fontId="24" fillId="36" borderId="30" xfId="54" applyFont="1" applyFill="1" applyBorder="1">
      <alignment/>
      <protection/>
    </xf>
    <xf numFmtId="4" fontId="27" fillId="36" borderId="30" xfId="0" applyNumberFormat="1" applyFont="1" applyFill="1" applyBorder="1" applyAlignment="1">
      <alignment/>
    </xf>
    <xf numFmtId="4" fontId="27" fillId="36" borderId="31" xfId="0" applyNumberFormat="1" applyFont="1" applyFill="1" applyBorder="1" applyAlignment="1">
      <alignment/>
    </xf>
    <xf numFmtId="44" fontId="27" fillId="36" borderId="32" xfId="65" applyFont="1" applyFill="1" applyBorder="1" applyAlignment="1">
      <alignment/>
    </xf>
    <xf numFmtId="4" fontId="27" fillId="36" borderId="33" xfId="0" applyNumberFormat="1" applyFont="1" applyFill="1" applyBorder="1" applyAlignment="1">
      <alignment/>
    </xf>
    <xf numFmtId="0" fontId="32" fillId="36" borderId="34" xfId="54" applyFont="1" applyFill="1" applyBorder="1" applyAlignment="1">
      <alignment horizontal="center"/>
      <protection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44" fontId="0" fillId="0" borderId="10" xfId="65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44" fontId="0" fillId="0" borderId="11" xfId="65" applyFont="1" applyFill="1" applyBorder="1" applyAlignment="1">
      <alignment vertical="center" wrapText="1"/>
    </xf>
    <xf numFmtId="44" fontId="13" fillId="0" borderId="10" xfId="65" applyFont="1" applyFill="1" applyBorder="1" applyAlignment="1">
      <alignment horizontal="center" vertical="center" wrapText="1"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0" xfId="54" applyFill="1" applyBorder="1" applyAlignment="1">
      <alignment horizontal="center" vertical="center" wrapText="1"/>
      <protection/>
    </xf>
    <xf numFmtId="0" fontId="25" fillId="0" borderId="22" xfId="54" applyFont="1" applyFill="1" applyBorder="1" applyAlignment="1">
      <alignment horizontal="center" vertical="center" wrapText="1"/>
      <protection/>
    </xf>
    <xf numFmtId="0" fontId="26" fillId="0" borderId="22" xfId="54" applyFont="1" applyFill="1" applyBorder="1" applyAlignment="1">
      <alignment horizontal="center" vertical="center" wrapText="1"/>
      <protection/>
    </xf>
    <xf numFmtId="4" fontId="13" fillId="0" borderId="22" xfId="54" applyNumberFormat="1" applyFill="1" applyBorder="1" applyAlignment="1">
      <alignment horizontal="center" vertical="center" wrapText="1"/>
      <protection/>
    </xf>
    <xf numFmtId="0" fontId="13" fillId="0" borderId="18" xfId="54" applyNumberFormat="1" applyFill="1" applyBorder="1" applyAlignment="1">
      <alignment horizontal="center" vertical="center" wrapText="1"/>
      <protection/>
    </xf>
    <xf numFmtId="4" fontId="13" fillId="0" borderId="21" xfId="54" applyNumberFormat="1" applyFill="1" applyBorder="1" applyAlignment="1">
      <alignment horizontal="center" vertical="center" wrapText="1"/>
      <protection/>
    </xf>
    <xf numFmtId="49" fontId="26" fillId="0" borderId="22" xfId="54" applyNumberFormat="1" applyFont="1" applyFill="1" applyBorder="1" applyAlignment="1">
      <alignment horizontal="center" vertical="center" wrapText="1"/>
      <protection/>
    </xf>
    <xf numFmtId="44" fontId="0" fillId="0" borderId="12" xfId="42" applyNumberFormat="1" applyFont="1" applyFill="1" applyBorder="1" applyAlignment="1">
      <alignment vertical="center" wrapText="1"/>
    </xf>
    <xf numFmtId="44" fontId="0" fillId="0" borderId="12" xfId="65" applyFont="1" applyFill="1" applyBorder="1" applyAlignment="1">
      <alignment vertical="center" wrapText="1"/>
    </xf>
    <xf numFmtId="0" fontId="0" fillId="0" borderId="20" xfId="54" applyFont="1" applyFill="1" applyBorder="1" applyAlignment="1">
      <alignment horizontal="left" vertical="center"/>
      <protection/>
    </xf>
    <xf numFmtId="44" fontId="0" fillId="0" borderId="20" xfId="67" applyFont="1" applyFill="1" applyBorder="1" applyAlignment="1">
      <alignment vertical="center"/>
    </xf>
    <xf numFmtId="178" fontId="0" fillId="0" borderId="20" xfId="54" applyNumberFormat="1" applyFont="1" applyFill="1" applyBorder="1">
      <alignment/>
      <protection/>
    </xf>
    <xf numFmtId="0" fontId="0" fillId="0" borderId="10" xfId="54" applyFont="1" applyFill="1" applyBorder="1" applyAlignment="1">
      <alignment horizontal="left" vertical="center"/>
      <protection/>
    </xf>
    <xf numFmtId="0" fontId="0" fillId="0" borderId="10" xfId="54" applyFont="1" applyFill="1" applyBorder="1" applyAlignment="1">
      <alignment horizontal="center" vertical="center"/>
      <protection/>
    </xf>
    <xf numFmtId="0" fontId="0" fillId="0" borderId="10" xfId="54" applyFont="1" applyFill="1" applyBorder="1" applyAlignment="1">
      <alignment horizontal="left" vertical="center" wrapText="1"/>
      <protection/>
    </xf>
    <xf numFmtId="179" fontId="4" fillId="0" borderId="10" xfId="56" applyNumberFormat="1" applyFont="1" applyFill="1" applyBorder="1" applyAlignment="1">
      <alignment horizontal="center" vertical="center" wrapText="1"/>
      <protection/>
    </xf>
    <xf numFmtId="44" fontId="0" fillId="0" borderId="10" xfId="67" applyFont="1" applyFill="1" applyBorder="1" applyAlignment="1">
      <alignment horizontal="center" vertical="center"/>
    </xf>
    <xf numFmtId="44" fontId="0" fillId="0" borderId="10" xfId="67" applyFont="1" applyFill="1" applyBorder="1" applyAlignment="1">
      <alignment vertical="center"/>
    </xf>
    <xf numFmtId="44" fontId="4" fillId="0" borderId="10" xfId="56" applyNumberFormat="1" applyFont="1" applyFill="1" applyBorder="1" applyAlignment="1">
      <alignment horizontal="center" vertical="center" wrapText="1"/>
      <protection/>
    </xf>
    <xf numFmtId="44" fontId="0" fillId="0" borderId="10" xfId="54" applyNumberFormat="1" applyFont="1" applyFill="1" applyBorder="1" applyAlignment="1">
      <alignment horizontal="center" vertical="center" wrapText="1"/>
      <protection/>
    </xf>
    <xf numFmtId="49" fontId="0" fillId="0" borderId="10" xfId="67" applyNumberFormat="1" applyFont="1" applyFill="1" applyBorder="1" applyAlignment="1">
      <alignment horizontal="center" vertical="center"/>
    </xf>
    <xf numFmtId="178" fontId="0" fillId="0" borderId="20" xfId="56" applyNumberFormat="1" applyFont="1" applyFill="1" applyBorder="1" applyAlignment="1">
      <alignment horizontal="right" vertical="center" wrapText="1"/>
      <protection/>
    </xf>
    <xf numFmtId="178" fontId="0" fillId="0" borderId="20" xfId="54" applyNumberFormat="1" applyFont="1" applyFill="1" applyBorder="1" applyAlignment="1">
      <alignment horizontal="right" vertical="center" wrapText="1"/>
      <protection/>
    </xf>
    <xf numFmtId="179" fontId="0" fillId="0" borderId="10" xfId="54" applyNumberFormat="1" applyFont="1" applyFill="1" applyBorder="1" applyAlignment="1">
      <alignment horizontal="right" vertical="center" wrapText="1"/>
      <protection/>
    </xf>
    <xf numFmtId="0" fontId="1" fillId="33" borderId="10" xfId="54" applyFont="1" applyFill="1" applyBorder="1" applyAlignment="1">
      <alignment horizontal="right"/>
      <protection/>
    </xf>
    <xf numFmtId="0" fontId="1" fillId="33" borderId="10" xfId="54" applyNumberFormat="1" applyFont="1" applyFill="1" applyBorder="1" applyAlignment="1">
      <alignment horizontal="center"/>
      <protection/>
    </xf>
    <xf numFmtId="44" fontId="1" fillId="33" borderId="10" xfId="54" applyNumberFormat="1" applyFont="1" applyFill="1" applyBorder="1" applyAlignment="1">
      <alignment horizontal="center"/>
      <protection/>
    </xf>
    <xf numFmtId="44" fontId="1" fillId="33" borderId="10" xfId="54" applyNumberFormat="1" applyFont="1" applyFill="1" applyBorder="1" applyAlignment="1">
      <alignment/>
      <protection/>
    </xf>
    <xf numFmtId="44" fontId="0" fillId="33" borderId="10" xfId="67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vertical="top" wrapText="1" readingOrder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readingOrder="2"/>
    </xf>
    <xf numFmtId="44" fontId="0" fillId="0" borderId="10" xfId="65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 readingOrder="2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44" fontId="0" fillId="0" borderId="20" xfId="65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/>
    </xf>
    <xf numFmtId="44" fontId="0" fillId="0" borderId="20" xfId="65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44" fontId="0" fillId="0" borderId="22" xfId="65" applyFont="1" applyFill="1" applyBorder="1" applyAlignment="1">
      <alignment vertical="center" wrapText="1"/>
    </xf>
    <xf numFmtId="44" fontId="0" fillId="0" borderId="10" xfId="65" applyFont="1" applyFill="1" applyBorder="1" applyAlignment="1">
      <alignment horizontal="center" vertical="center" wrapText="1"/>
    </xf>
    <xf numFmtId="44" fontId="0" fillId="0" borderId="10" xfId="65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8" fontId="0" fillId="0" borderId="0" xfId="0" applyNumberFormat="1" applyFont="1" applyFill="1" applyAlignment="1">
      <alignment horizontal="center" vertical="center"/>
    </xf>
    <xf numFmtId="0" fontId="0" fillId="0" borderId="10" xfId="55" applyFont="1" applyFill="1" applyBorder="1" applyAlignment="1">
      <alignment horizontal="left" vertical="center" wrapText="1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4" fontId="6" fillId="0" borderId="11" xfId="55" applyNumberFormat="1" applyFont="1" applyFill="1" applyBorder="1" applyAlignment="1">
      <alignment horizontal="center" vertical="center" wrapText="1"/>
      <protection/>
    </xf>
    <xf numFmtId="4" fontId="0" fillId="0" borderId="10" xfId="55" applyNumberFormat="1" applyFont="1" applyFill="1" applyBorder="1" applyAlignment="1">
      <alignment horizontal="center" vertical="center" wrapText="1"/>
      <protection/>
    </xf>
    <xf numFmtId="0" fontId="0" fillId="0" borderId="11" xfId="55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0" fillId="0" borderId="10" xfId="55" applyFont="1" applyFill="1" applyBorder="1" applyAlignment="1">
      <alignment vertical="center" wrapText="1"/>
      <protection/>
    </xf>
    <xf numFmtId="44" fontId="0" fillId="0" borderId="12" xfId="55" applyNumberFormat="1" applyFont="1" applyFill="1" applyBorder="1" applyAlignment="1">
      <alignment vertical="center" wrapText="1"/>
      <protection/>
    </xf>
    <xf numFmtId="4" fontId="10" fillId="0" borderId="20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8" fontId="0" fillId="0" borderId="10" xfId="65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4" fontId="4" fillId="0" borderId="10" xfId="65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2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4" fontId="0" fillId="0" borderId="12" xfId="0" applyNumberFormat="1" applyFont="1" applyFill="1" applyBorder="1" applyAlignment="1">
      <alignment/>
    </xf>
    <xf numFmtId="44" fontId="0" fillId="0" borderId="0" xfId="65" applyFont="1" applyFill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44" fontId="0" fillId="0" borderId="25" xfId="65" applyFont="1" applyFill="1" applyBorder="1" applyAlignment="1">
      <alignment vertical="center" wrapText="1"/>
    </xf>
    <xf numFmtId="44" fontId="0" fillId="0" borderId="17" xfId="65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168" fontId="0" fillId="0" borderId="10" xfId="55" applyNumberFormat="1" applyFont="1" applyFill="1" applyBorder="1" applyAlignment="1">
      <alignment horizontal="right" vertical="center" wrapText="1"/>
      <protection/>
    </xf>
    <xf numFmtId="44" fontId="0" fillId="0" borderId="12" xfId="0" applyNumberFormat="1" applyFont="1" applyFill="1" applyBorder="1" applyAlignment="1">
      <alignment horizontal="right" vertical="center" wrapText="1"/>
    </xf>
    <xf numFmtId="188" fontId="0" fillId="0" borderId="10" xfId="56" applyNumberFormat="1" applyFont="1" applyFill="1" applyBorder="1" applyAlignment="1">
      <alignment horizontal="center" vertical="center" wrapText="1"/>
      <protection/>
    </xf>
    <xf numFmtId="178" fontId="0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67" applyNumberFormat="1" applyFont="1" applyFill="1" applyBorder="1" applyAlignment="1">
      <alignment horizontal="center" vertical="center"/>
    </xf>
    <xf numFmtId="178" fontId="0" fillId="0" borderId="10" xfId="54" applyNumberFormat="1" applyFont="1" applyFill="1" applyBorder="1" applyAlignment="1">
      <alignment horizontal="center" wrapText="1"/>
      <protection/>
    </xf>
    <xf numFmtId="178" fontId="0" fillId="0" borderId="10" xfId="54" applyNumberFormat="1" applyFont="1" applyFill="1" applyBorder="1" applyAlignment="1">
      <alignment horizontal="center" vertical="center"/>
      <protection/>
    </xf>
    <xf numFmtId="6" fontId="0" fillId="0" borderId="10" xfId="0" applyNumberFormat="1" applyFont="1" applyFill="1" applyBorder="1" applyAlignment="1">
      <alignment horizontal="center" vertical="center"/>
    </xf>
    <xf numFmtId="168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4" fontId="0" fillId="0" borderId="10" xfId="65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4" fontId="0" fillId="0" borderId="10" xfId="65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68" fontId="0" fillId="0" borderId="12" xfId="0" applyNumberFormat="1" applyFont="1" applyFill="1" applyBorder="1" applyAlignment="1">
      <alignment horizontal="right" vertical="center"/>
    </xf>
    <xf numFmtId="0" fontId="0" fillId="0" borderId="20" xfId="54" applyFont="1" applyFill="1" applyBorder="1" applyAlignment="1">
      <alignment horizontal="center" vertical="center" wrapText="1"/>
      <protection/>
    </xf>
    <xf numFmtId="0" fontId="0" fillId="0" borderId="20" xfId="54" applyFont="1" applyFill="1" applyBorder="1" applyAlignment="1">
      <alignment horizontal="center" vertical="center"/>
      <protection/>
    </xf>
    <xf numFmtId="178" fontId="0" fillId="0" borderId="20" xfId="56" applyNumberFormat="1" applyFont="1" applyFill="1" applyBorder="1" applyAlignment="1">
      <alignment horizontal="center" vertical="center" wrapText="1"/>
      <protection/>
    </xf>
    <xf numFmtId="178" fontId="0" fillId="0" borderId="20" xfId="54" applyNumberFormat="1" applyFont="1" applyFill="1" applyBorder="1" applyAlignment="1">
      <alignment horizontal="center" vertical="center" wrapText="1"/>
      <protection/>
    </xf>
    <xf numFmtId="44" fontId="0" fillId="0" borderId="20" xfId="67" applyFont="1" applyFill="1" applyBorder="1" applyAlignment="1">
      <alignment horizontal="center" vertical="center"/>
    </xf>
    <xf numFmtId="178" fontId="0" fillId="0" borderId="26" xfId="54" applyNumberFormat="1" applyFont="1" applyFill="1" applyBorder="1" applyAlignment="1">
      <alignment horizontal="center"/>
      <protection/>
    </xf>
    <xf numFmtId="44" fontId="0" fillId="0" borderId="11" xfId="65" applyFont="1" applyFill="1" applyBorder="1" applyAlignment="1">
      <alignment/>
    </xf>
    <xf numFmtId="0" fontId="0" fillId="0" borderId="11" xfId="0" applyFill="1" applyBorder="1" applyAlignment="1">
      <alignment horizontal="center"/>
    </xf>
    <xf numFmtId="178" fontId="0" fillId="0" borderId="20" xfId="54" applyNumberFormat="1" applyFont="1" applyFill="1" applyBorder="1" applyAlignment="1">
      <alignment horizontal="center" vertical="center"/>
      <protection/>
    </xf>
    <xf numFmtId="44" fontId="0" fillId="0" borderId="0" xfId="65" applyFont="1" applyFill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36" xfId="0" applyNumberFormat="1" applyFont="1" applyFill="1" applyBorder="1" applyAlignment="1" quotePrefix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4" fontId="0" fillId="0" borderId="17" xfId="65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44" fontId="0" fillId="0" borderId="12" xfId="65" applyFont="1" applyFill="1" applyBorder="1" applyAlignment="1">
      <alignment vertical="top" wrapText="1"/>
    </xf>
    <xf numFmtId="44" fontId="0" fillId="0" borderId="12" xfId="0" applyNumberFormat="1" applyFont="1" applyFill="1" applyBorder="1" applyAlignment="1">
      <alignment vertical="top" wrapText="1"/>
    </xf>
    <xf numFmtId="44" fontId="0" fillId="0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 wrapText="1"/>
    </xf>
    <xf numFmtId="44" fontId="0" fillId="0" borderId="12" xfId="0" applyNumberFormat="1" applyFont="1" applyFill="1" applyBorder="1" applyAlignment="1">
      <alignment horizontal="center" vertical="center" wrapText="1"/>
    </xf>
    <xf numFmtId="0" fontId="1" fillId="42" borderId="10" xfId="0" applyFont="1" applyFill="1" applyBorder="1" applyAlignment="1">
      <alignment wrapText="1"/>
    </xf>
    <xf numFmtId="0" fontId="0" fillId="42" borderId="10" xfId="0" applyFont="1" applyFill="1" applyBorder="1" applyAlignment="1">
      <alignment horizontal="center" wrapText="1"/>
    </xf>
    <xf numFmtId="44" fontId="1" fillId="42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horizontal="center" wrapText="1"/>
    </xf>
    <xf numFmtId="44" fontId="0" fillId="0" borderId="12" xfId="65" applyFont="1" applyFill="1" applyBorder="1" applyAlignment="1">
      <alignment horizontal="center" vertical="center" wrapText="1"/>
    </xf>
    <xf numFmtId="0" fontId="0" fillId="42" borderId="15" xfId="0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center" vertical="center" wrapText="1"/>
    </xf>
    <xf numFmtId="49" fontId="0" fillId="42" borderId="10" xfId="0" applyNumberFormat="1" applyFont="1" applyFill="1" applyBorder="1" applyAlignment="1">
      <alignment horizontal="center" vertical="center" wrapText="1"/>
    </xf>
    <xf numFmtId="0" fontId="0" fillId="42" borderId="19" xfId="0" applyFont="1" applyFill="1" applyBorder="1" applyAlignment="1">
      <alignment horizontal="center" vertical="center" wrapText="1"/>
    </xf>
    <xf numFmtId="0" fontId="0" fillId="42" borderId="18" xfId="0" applyFont="1" applyFill="1" applyBorder="1" applyAlignment="1">
      <alignment horizontal="center" vertical="center" wrapText="1"/>
    </xf>
    <xf numFmtId="168" fontId="0" fillId="42" borderId="10" xfId="0" applyNumberFormat="1" applyFont="1" applyFill="1" applyBorder="1" applyAlignment="1">
      <alignment horizontal="center" vertical="center" wrapText="1"/>
    </xf>
    <xf numFmtId="0" fontId="0" fillId="42" borderId="0" xfId="0" applyFont="1" applyFill="1" applyAlignment="1">
      <alignment horizontal="center" vertical="center"/>
    </xf>
    <xf numFmtId="0" fontId="0" fillId="42" borderId="17" xfId="0" applyFont="1" applyFill="1" applyBorder="1" applyAlignment="1">
      <alignment horizontal="left" vertical="center" wrapText="1"/>
    </xf>
    <xf numFmtId="0" fontId="0" fillId="42" borderId="17" xfId="0" applyFont="1" applyFill="1" applyBorder="1" applyAlignment="1">
      <alignment horizontal="center" vertical="center" wrapText="1"/>
    </xf>
    <xf numFmtId="0" fontId="0" fillId="42" borderId="10" xfId="0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left" vertical="center"/>
    </xf>
    <xf numFmtId="0" fontId="0" fillId="42" borderId="17" xfId="0" applyFont="1" applyFill="1" applyBorder="1" applyAlignment="1">
      <alignment horizontal="center" vertical="center"/>
    </xf>
    <xf numFmtId="0" fontId="0" fillId="42" borderId="11" xfId="0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left" vertical="center" wrapText="1"/>
    </xf>
    <xf numFmtId="0" fontId="0" fillId="42" borderId="11" xfId="0" applyFont="1" applyFill="1" applyBorder="1" applyAlignment="1">
      <alignment horizontal="center" vertical="center" wrapText="1"/>
    </xf>
    <xf numFmtId="0" fontId="0" fillId="42" borderId="10" xfId="0" applyNumberFormat="1" applyFont="1" applyFill="1" applyBorder="1" applyAlignment="1" quotePrefix="1">
      <alignment horizontal="center" vertical="center" wrapText="1"/>
    </xf>
    <xf numFmtId="0" fontId="0" fillId="42" borderId="0" xfId="0" applyFont="1" applyFill="1" applyAlignment="1">
      <alignment horizontal="center"/>
    </xf>
    <xf numFmtId="0" fontId="0" fillId="38" borderId="39" xfId="0" applyFont="1" applyFill="1" applyBorder="1" applyAlignment="1">
      <alignment/>
    </xf>
    <xf numFmtId="0" fontId="0" fillId="38" borderId="40" xfId="0" applyFont="1" applyFill="1" applyBorder="1" applyAlignment="1">
      <alignment/>
    </xf>
    <xf numFmtId="0" fontId="1" fillId="38" borderId="40" xfId="0" applyFont="1" applyFill="1" applyBorder="1" applyAlignment="1">
      <alignment/>
    </xf>
    <xf numFmtId="2" fontId="1" fillId="38" borderId="41" xfId="0" applyNumberFormat="1" applyFont="1" applyFill="1" applyBorder="1" applyAlignment="1">
      <alignment/>
    </xf>
    <xf numFmtId="0" fontId="0" fillId="42" borderId="10" xfId="0" applyFont="1" applyFill="1" applyBorder="1" applyAlignment="1">
      <alignment horizontal="center"/>
    </xf>
    <xf numFmtId="0" fontId="0" fillId="42" borderId="12" xfId="0" applyFont="1" applyFill="1" applyBorder="1" applyAlignment="1">
      <alignment/>
    </xf>
    <xf numFmtId="43" fontId="0" fillId="42" borderId="10" xfId="42" applyFont="1" applyFill="1" applyBorder="1" applyAlignment="1">
      <alignment horizontal="right" wrapText="1"/>
    </xf>
    <xf numFmtId="0" fontId="0" fillId="42" borderId="0" xfId="0" applyFont="1" applyFill="1" applyBorder="1" applyAlignment="1">
      <alignment horizontal="center"/>
    </xf>
    <xf numFmtId="0" fontId="0" fillId="42" borderId="42" xfId="0" applyFont="1" applyFill="1" applyBorder="1" applyAlignment="1">
      <alignment/>
    </xf>
    <xf numFmtId="0" fontId="0" fillId="42" borderId="10" xfId="0" applyFont="1" applyFill="1" applyBorder="1" applyAlignment="1">
      <alignment/>
    </xf>
    <xf numFmtId="0" fontId="0" fillId="42" borderId="12" xfId="0" applyFont="1" applyFill="1" applyBorder="1" applyAlignment="1">
      <alignment wrapText="1"/>
    </xf>
    <xf numFmtId="2" fontId="13" fillId="42" borderId="10" xfId="0" applyNumberFormat="1" applyFont="1" applyFill="1" applyBorder="1" applyAlignment="1">
      <alignment horizontal="right"/>
    </xf>
    <xf numFmtId="0" fontId="0" fillId="42" borderId="17" xfId="0" applyFont="1" applyFill="1" applyBorder="1" applyAlignment="1">
      <alignment horizontal="center"/>
    </xf>
    <xf numFmtId="43" fontId="0" fillId="42" borderId="17" xfId="42" applyFont="1" applyFill="1" applyBorder="1" applyAlignment="1">
      <alignment horizontal="right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2" fontId="0" fillId="42" borderId="10" xfId="0" applyNumberFormat="1" applyFont="1" applyFill="1" applyBorder="1" applyAlignment="1">
      <alignment horizontal="right" wrapText="1"/>
    </xf>
    <xf numFmtId="0" fontId="0" fillId="42" borderId="10" xfId="0" applyFont="1" applyFill="1" applyBorder="1" applyAlignment="1">
      <alignment horizontal="right" wrapText="1"/>
    </xf>
    <xf numFmtId="43" fontId="13" fillId="42" borderId="0" xfId="42" applyFont="1" applyFill="1" applyBorder="1" applyAlignment="1">
      <alignment horizontal="right"/>
    </xf>
    <xf numFmtId="0" fontId="0" fillId="42" borderId="10" xfId="0" applyFont="1" applyFill="1" applyBorder="1" applyAlignment="1">
      <alignment horizontal="left"/>
    </xf>
    <xf numFmtId="0" fontId="0" fillId="42" borderId="10" xfId="0" applyFont="1" applyFill="1" applyBorder="1" applyAlignment="1">
      <alignment wrapText="1"/>
    </xf>
    <xf numFmtId="0" fontId="0" fillId="42" borderId="17" xfId="0" applyFont="1" applyFill="1" applyBorder="1" applyAlignment="1">
      <alignment/>
    </xf>
    <xf numFmtId="2" fontId="1" fillId="38" borderId="41" xfId="42" applyNumberFormat="1" applyFont="1" applyFill="1" applyBorder="1" applyAlignment="1">
      <alignment horizontal="right" wrapText="1"/>
    </xf>
    <xf numFmtId="0" fontId="0" fillId="34" borderId="10" xfId="0" applyFont="1" applyFill="1" applyBorder="1" applyAlignment="1">
      <alignment horizontal="center"/>
    </xf>
    <xf numFmtId="0" fontId="0" fillId="42" borderId="0" xfId="0" applyFont="1" applyFill="1" applyAlignment="1">
      <alignment/>
    </xf>
    <xf numFmtId="2" fontId="1" fillId="34" borderId="10" xfId="0" applyNumberFormat="1" applyFont="1" applyFill="1" applyBorder="1" applyAlignment="1">
      <alignment/>
    </xf>
    <xf numFmtId="2" fontId="1" fillId="34" borderId="17" xfId="0" applyNumberFormat="1" applyFont="1" applyFill="1" applyBorder="1" applyAlignment="1">
      <alignment/>
    </xf>
    <xf numFmtId="44" fontId="0" fillId="42" borderId="12" xfId="0" applyNumberFormat="1" applyFont="1" applyFill="1" applyBorder="1" applyAlignment="1">
      <alignment vertical="center" wrapText="1"/>
    </xf>
    <xf numFmtId="0" fontId="0" fillId="42" borderId="10" xfId="0" applyFont="1" applyFill="1" applyBorder="1" applyAlignment="1">
      <alignment vertical="center" wrapText="1"/>
    </xf>
    <xf numFmtId="0" fontId="0" fillId="42" borderId="10" xfId="55" applyFont="1" applyFill="1" applyBorder="1" applyAlignment="1">
      <alignment vertical="center" wrapText="1"/>
      <protection/>
    </xf>
    <xf numFmtId="0" fontId="0" fillId="42" borderId="10" xfId="55" applyFont="1" applyFill="1" applyBorder="1" applyAlignment="1">
      <alignment horizontal="center" vertical="center" wrapText="1"/>
      <protection/>
    </xf>
    <xf numFmtId="44" fontId="0" fillId="42" borderId="12" xfId="55" applyNumberFormat="1" applyFont="1" applyFill="1" applyBorder="1" applyAlignment="1">
      <alignment vertical="center" wrapText="1"/>
      <protection/>
    </xf>
    <xf numFmtId="44" fontId="0" fillId="42" borderId="10" xfId="55" applyNumberFormat="1" applyFont="1" applyFill="1" applyBorder="1" applyAlignment="1">
      <alignment vertical="center" wrapText="1"/>
      <protection/>
    </xf>
    <xf numFmtId="44" fontId="0" fillId="42" borderId="10" xfId="65" applyFont="1" applyFill="1" applyBorder="1" applyAlignment="1">
      <alignment horizontal="center" vertical="center" wrapText="1"/>
    </xf>
    <xf numFmtId="0" fontId="1" fillId="42" borderId="10" xfId="0" applyFont="1" applyFill="1" applyBorder="1" applyAlignment="1">
      <alignment horizontal="left" vertical="center"/>
    </xf>
    <xf numFmtId="0" fontId="1" fillId="42" borderId="10" xfId="0" applyFont="1" applyFill="1" applyBorder="1" applyAlignment="1">
      <alignment horizontal="center" vertical="center" wrapText="1"/>
    </xf>
    <xf numFmtId="168" fontId="0" fillId="42" borderId="10" xfId="0" applyNumberFormat="1" applyFont="1" applyFill="1" applyBorder="1" applyAlignment="1">
      <alignment horizontal="right" vertical="center" wrapText="1"/>
    </xf>
    <xf numFmtId="0" fontId="10" fillId="42" borderId="10" xfId="0" applyFont="1" applyFill="1" applyBorder="1" applyAlignment="1">
      <alignment horizontal="center" vertical="center" wrapText="1"/>
    </xf>
    <xf numFmtId="0" fontId="0" fillId="42" borderId="0" xfId="0" applyFont="1" applyFill="1" applyBorder="1" applyAlignment="1">
      <alignment horizontal="center" vertical="center"/>
    </xf>
    <xf numFmtId="168" fontId="0" fillId="42" borderId="10" xfId="0" applyNumberFormat="1" applyFont="1" applyFill="1" applyBorder="1" applyAlignment="1">
      <alignment horizontal="center" vertical="center" wrapText="1"/>
    </xf>
    <xf numFmtId="168" fontId="0" fillId="42" borderId="11" xfId="0" applyNumberFormat="1" applyFont="1" applyFill="1" applyBorder="1" applyAlignment="1">
      <alignment horizontal="right" vertical="center" wrapText="1"/>
    </xf>
    <xf numFmtId="0" fontId="0" fillId="42" borderId="11" xfId="0" applyFont="1" applyFill="1" applyBorder="1" applyAlignment="1">
      <alignment horizontal="center" vertical="center" wrapText="1"/>
    </xf>
    <xf numFmtId="0" fontId="0" fillId="42" borderId="10" xfId="0" applyFont="1" applyFill="1" applyBorder="1" applyAlignment="1">
      <alignment horizontal="center" vertical="center" wrapText="1"/>
    </xf>
    <xf numFmtId="0" fontId="0" fillId="42" borderId="10" xfId="0" applyNumberFormat="1" applyFont="1" applyFill="1" applyBorder="1" applyAlignment="1">
      <alignment horizontal="center" vertical="center" wrapText="1"/>
    </xf>
    <xf numFmtId="168" fontId="0" fillId="42" borderId="17" xfId="0" applyNumberFormat="1" applyFont="1" applyFill="1" applyBorder="1" applyAlignment="1">
      <alignment horizontal="right" vertical="center" wrapText="1"/>
    </xf>
    <xf numFmtId="4" fontId="10" fillId="42" borderId="17" xfId="0" applyNumberFormat="1" applyFont="1" applyFill="1" applyBorder="1" applyAlignment="1">
      <alignment horizontal="center" vertical="center" wrapText="1"/>
    </xf>
    <xf numFmtId="168" fontId="1" fillId="42" borderId="10" xfId="0" applyNumberFormat="1" applyFont="1" applyFill="1" applyBorder="1" applyAlignment="1">
      <alignment horizontal="center" vertical="center" wrapText="1"/>
    </xf>
    <xf numFmtId="0" fontId="0" fillId="42" borderId="0" xfId="0" applyFont="1" applyFill="1" applyAlignment="1">
      <alignment/>
    </xf>
    <xf numFmtId="168" fontId="0" fillId="42" borderId="10" xfId="0" applyNumberFormat="1" applyFont="1" applyFill="1" applyBorder="1" applyAlignment="1">
      <alignment horizontal="right" vertical="center"/>
    </xf>
    <xf numFmtId="0" fontId="0" fillId="42" borderId="11" xfId="0" applyNumberFormat="1" applyFont="1" applyFill="1" applyBorder="1" applyAlignment="1">
      <alignment horizontal="center" vertical="center" wrapText="1"/>
    </xf>
    <xf numFmtId="4" fontId="10" fillId="42" borderId="10" xfId="0" applyNumberFormat="1" applyFont="1" applyFill="1" applyBorder="1" applyAlignment="1">
      <alignment horizontal="center" vertical="center" wrapText="1"/>
    </xf>
    <xf numFmtId="4" fontId="0" fillId="42" borderId="10" xfId="0" applyNumberFormat="1" applyFont="1" applyFill="1" applyBorder="1" applyAlignment="1">
      <alignment horizontal="center" vertical="center" wrapText="1"/>
    </xf>
    <xf numFmtId="4" fontId="0" fillId="42" borderId="10" xfId="0" applyNumberFormat="1" applyFont="1" applyFill="1" applyBorder="1" applyAlignment="1">
      <alignment horizontal="center" vertical="center" wrapText="1"/>
    </xf>
    <xf numFmtId="49" fontId="0" fillId="42" borderId="10" xfId="0" applyNumberFormat="1" applyFont="1" applyFill="1" applyBorder="1" applyAlignment="1" quotePrefix="1">
      <alignment horizontal="center" vertical="center" wrapText="1"/>
    </xf>
    <xf numFmtId="49" fontId="0" fillId="42" borderId="0" xfId="0" applyNumberFormat="1" applyFont="1" applyFill="1" applyAlignment="1">
      <alignment horizontal="center" vertical="center" wrapText="1"/>
    </xf>
    <xf numFmtId="4" fontId="10" fillId="42" borderId="11" xfId="0" applyNumberFormat="1" applyFont="1" applyFill="1" applyBorder="1" applyAlignment="1">
      <alignment horizontal="center" vertical="center" wrapText="1"/>
    </xf>
    <xf numFmtId="3" fontId="0" fillId="42" borderId="11" xfId="0" applyNumberFormat="1" applyFont="1" applyFill="1" applyBorder="1" applyAlignment="1">
      <alignment horizontal="center" vertical="center" wrapText="1"/>
    </xf>
    <xf numFmtId="4" fontId="0" fillId="42" borderId="11" xfId="0" applyNumberFormat="1" applyFont="1" applyFill="1" applyBorder="1" applyAlignment="1">
      <alignment horizontal="center" vertical="center" wrapText="1"/>
    </xf>
    <xf numFmtId="44" fontId="0" fillId="42" borderId="10" xfId="65" applyFont="1" applyFill="1" applyBorder="1" applyAlignment="1">
      <alignment vertical="center" wrapText="1"/>
    </xf>
    <xf numFmtId="44" fontId="0" fillId="42" borderId="10" xfId="65" applyFont="1" applyFill="1" applyBorder="1" applyAlignment="1">
      <alignment horizontal="right" vertical="center" wrapText="1"/>
    </xf>
    <xf numFmtId="0" fontId="0" fillId="42" borderId="25" xfId="0" applyFont="1" applyFill="1" applyBorder="1" applyAlignment="1">
      <alignment horizontal="center" vertical="center" wrapText="1"/>
    </xf>
    <xf numFmtId="4" fontId="0" fillId="42" borderId="17" xfId="0" applyNumberFormat="1" applyFont="1" applyFill="1" applyBorder="1" applyAlignment="1">
      <alignment horizontal="center" vertical="center" wrapText="1"/>
    </xf>
    <xf numFmtId="0" fontId="10" fillId="42" borderId="17" xfId="0" applyFont="1" applyFill="1" applyBorder="1" applyAlignment="1">
      <alignment horizontal="center" vertical="center" wrapText="1"/>
    </xf>
    <xf numFmtId="0" fontId="0" fillId="42" borderId="11" xfId="0" applyFont="1" applyFill="1" applyBorder="1" applyAlignment="1">
      <alignment vertical="center" wrapText="1"/>
    </xf>
    <xf numFmtId="44" fontId="0" fillId="42" borderId="11" xfId="65" applyFont="1" applyFill="1" applyBorder="1" applyAlignment="1">
      <alignment vertical="center" wrapText="1"/>
    </xf>
    <xf numFmtId="8" fontId="0" fillId="42" borderId="0" xfId="0" applyNumberFormat="1" applyFont="1" applyFill="1" applyAlignment="1">
      <alignment horizontal="center"/>
    </xf>
    <xf numFmtId="0" fontId="0" fillId="42" borderId="12" xfId="0" applyFont="1" applyFill="1" applyBorder="1" applyAlignment="1">
      <alignment horizontal="center" vertical="center" wrapText="1"/>
    </xf>
    <xf numFmtId="4" fontId="0" fillId="42" borderId="18" xfId="0" applyNumberFormat="1" applyFont="1" applyFill="1" applyBorder="1" applyAlignment="1">
      <alignment horizontal="center" vertical="center" wrapText="1"/>
    </xf>
    <xf numFmtId="0" fontId="0" fillId="42" borderId="43" xfId="0" applyFont="1" applyFill="1" applyBorder="1" applyAlignment="1">
      <alignment horizontal="center" vertical="center" wrapText="1"/>
    </xf>
    <xf numFmtId="44" fontId="0" fillId="42" borderId="17" xfId="65" applyFont="1" applyFill="1" applyBorder="1" applyAlignment="1">
      <alignment vertical="center"/>
    </xf>
    <xf numFmtId="0" fontId="0" fillId="42" borderId="10" xfId="0" applyFill="1" applyBorder="1" applyAlignment="1">
      <alignment horizontal="center"/>
    </xf>
    <xf numFmtId="44" fontId="0" fillId="42" borderId="0" xfId="65" applyFont="1" applyFill="1" applyAlignment="1">
      <alignment horizontal="center" vertical="center" wrapText="1"/>
    </xf>
    <xf numFmtId="0" fontId="0" fillId="42" borderId="20" xfId="0" applyFont="1" applyFill="1" applyBorder="1" applyAlignment="1">
      <alignment horizontal="center" vertical="center" wrapText="1"/>
    </xf>
    <xf numFmtId="183" fontId="0" fillId="42" borderId="10" xfId="0" applyNumberFormat="1" applyFont="1" applyFill="1" applyBorder="1" applyAlignment="1">
      <alignment horizontal="center" vertical="center" wrapText="1"/>
    </xf>
    <xf numFmtId="0" fontId="12" fillId="42" borderId="10" xfId="0" applyFont="1" applyFill="1" applyBorder="1" applyAlignment="1">
      <alignment horizontal="center" vertical="center" wrapText="1"/>
    </xf>
    <xf numFmtId="4" fontId="17" fillId="42" borderId="10" xfId="0" applyNumberFormat="1" applyFont="1" applyFill="1" applyBorder="1" applyAlignment="1">
      <alignment vertical="center" wrapText="1"/>
    </xf>
    <xf numFmtId="0" fontId="5" fillId="42" borderId="10" xfId="0" applyFont="1" applyFill="1" applyBorder="1" applyAlignment="1">
      <alignment horizontal="center" vertical="center" wrapText="1"/>
    </xf>
    <xf numFmtId="0" fontId="15" fillId="42" borderId="10" xfId="0" applyFont="1" applyFill="1" applyBorder="1" applyAlignment="1">
      <alignment horizontal="center" vertical="center" wrapText="1"/>
    </xf>
    <xf numFmtId="0" fontId="0" fillId="42" borderId="20" xfId="0" applyFill="1" applyBorder="1" applyAlignment="1">
      <alignment horizontal="left" vertical="center" wrapText="1"/>
    </xf>
    <xf numFmtId="44" fontId="0" fillId="42" borderId="20" xfId="65" applyFont="1" applyFill="1" applyBorder="1" applyAlignment="1">
      <alignment horizontal="right" vertical="center" wrapText="1"/>
    </xf>
    <xf numFmtId="0" fontId="0" fillId="42" borderId="22" xfId="0" applyFill="1" applyBorder="1" applyAlignment="1">
      <alignment horizontal="left" vertical="center" wrapText="1"/>
    </xf>
    <xf numFmtId="0" fontId="0" fillId="42" borderId="22" xfId="0" applyFont="1" applyFill="1" applyBorder="1" applyAlignment="1">
      <alignment horizontal="center" vertical="center" wrapText="1"/>
    </xf>
    <xf numFmtId="44" fontId="0" fillId="42" borderId="22" xfId="65" applyFont="1" applyFill="1" applyBorder="1" applyAlignment="1">
      <alignment horizontal="right" vertical="center" wrapText="1"/>
    </xf>
    <xf numFmtId="0" fontId="0" fillId="42" borderId="22" xfId="0" applyFill="1" applyBorder="1" applyAlignment="1">
      <alignment horizontal="center" vertical="center" wrapText="1"/>
    </xf>
    <xf numFmtId="0" fontId="0" fillId="42" borderId="22" xfId="0" applyFont="1" applyFill="1" applyBorder="1" applyAlignment="1">
      <alignment horizontal="left" vertical="center" wrapText="1"/>
    </xf>
    <xf numFmtId="44" fontId="0" fillId="42" borderId="10" xfId="65" applyFont="1" applyFill="1" applyBorder="1" applyAlignment="1">
      <alignment horizontal="right" vertical="center" wrapText="1"/>
    </xf>
    <xf numFmtId="0" fontId="0" fillId="42" borderId="22" xfId="0" applyFill="1" applyBorder="1" applyAlignment="1">
      <alignment vertical="center" wrapText="1"/>
    </xf>
    <xf numFmtId="0" fontId="1" fillId="42" borderId="0" xfId="0" applyFont="1" applyFill="1" applyAlignment="1">
      <alignment/>
    </xf>
    <xf numFmtId="0" fontId="21" fillId="42" borderId="10" xfId="0" applyFont="1" applyFill="1" applyBorder="1" applyAlignment="1">
      <alignment horizontal="center" vertical="center" wrapText="1"/>
    </xf>
    <xf numFmtId="44" fontId="1" fillId="48" borderId="12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4" fontId="0" fillId="0" borderId="12" xfId="0" applyNumberFormat="1" applyFont="1" applyFill="1" applyBorder="1" applyAlignment="1">
      <alignment vertical="center" wrapText="1"/>
    </xf>
    <xf numFmtId="44" fontId="0" fillId="0" borderId="10" xfId="65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 horizontal="right" vertical="center"/>
    </xf>
    <xf numFmtId="44" fontId="0" fillId="0" borderId="10" xfId="65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44" fontId="1" fillId="36" borderId="10" xfId="0" applyNumberFormat="1" applyFont="1" applyFill="1" applyBorder="1" applyAlignment="1">
      <alignment horizontal="center" vertical="center" wrapText="1"/>
    </xf>
    <xf numFmtId="8" fontId="0" fillId="0" borderId="10" xfId="0" applyNumberFormat="1" applyFont="1" applyFill="1" applyBorder="1" applyAlignment="1">
      <alignment horizontal="center" vertical="center" wrapText="1"/>
    </xf>
    <xf numFmtId="0" fontId="0" fillId="0" borderId="10" xfId="55" applyFont="1" applyFill="1" applyBorder="1" applyAlignment="1">
      <alignment vertical="center" wrapText="1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44" fontId="0" fillId="0" borderId="12" xfId="55" applyNumberFormat="1" applyFont="1" applyFill="1" applyBorder="1" applyAlignment="1">
      <alignment vertical="center" wrapText="1"/>
      <protection/>
    </xf>
    <xf numFmtId="0" fontId="3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68" fontId="20" fillId="0" borderId="0" xfId="0" applyNumberFormat="1" applyFont="1" applyAlignment="1">
      <alignment/>
    </xf>
    <xf numFmtId="0" fontId="34" fillId="37" borderId="35" xfId="0" applyFont="1" applyFill="1" applyBorder="1" applyAlignment="1">
      <alignment horizontal="center" vertical="center"/>
    </xf>
    <xf numFmtId="0" fontId="34" fillId="37" borderId="36" xfId="0" applyNumberFormat="1" applyFont="1" applyFill="1" applyBorder="1" applyAlignment="1">
      <alignment horizontal="center" vertical="center" wrapText="1"/>
    </xf>
    <xf numFmtId="0" fontId="34" fillId="37" borderId="36" xfId="0" applyNumberFormat="1" applyFont="1" applyFill="1" applyBorder="1" applyAlignment="1">
      <alignment horizontal="center" vertical="center"/>
    </xf>
    <xf numFmtId="14" fontId="34" fillId="37" borderId="36" xfId="0" applyNumberFormat="1" applyFont="1" applyFill="1" applyBorder="1" applyAlignment="1">
      <alignment horizontal="center" vertical="center"/>
    </xf>
    <xf numFmtId="168" fontId="34" fillId="37" borderId="37" xfId="0" applyNumberFormat="1" applyFont="1" applyFill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0" xfId="0" applyNumberFormat="1" applyFont="1" applyBorder="1" applyAlignment="1">
      <alignment vertical="center" wrapText="1"/>
    </xf>
    <xf numFmtId="0" fontId="35" fillId="0" borderId="10" xfId="0" applyNumberFormat="1" applyFont="1" applyFill="1" applyBorder="1" applyAlignment="1">
      <alignment vertical="center" wrapText="1"/>
    </xf>
    <xf numFmtId="168" fontId="34" fillId="38" borderId="19" xfId="0" applyNumberFormat="1" applyFont="1" applyFill="1" applyBorder="1" applyAlignment="1">
      <alignment vertical="center"/>
    </xf>
    <xf numFmtId="0" fontId="35" fillId="0" borderId="10" xfId="0" applyNumberFormat="1" applyFont="1" applyBorder="1" applyAlignment="1">
      <alignment vertical="center"/>
    </xf>
    <xf numFmtId="14" fontId="35" fillId="0" borderId="10" xfId="0" applyNumberFormat="1" applyFont="1" applyBorder="1" applyAlignment="1">
      <alignment horizontal="center" vertical="center"/>
    </xf>
    <xf numFmtId="168" fontId="34" fillId="0" borderId="19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5" fillId="42" borderId="10" xfId="0" applyNumberFormat="1" applyFont="1" applyFill="1" applyBorder="1" applyAlignment="1">
      <alignment vertical="center" wrapText="1"/>
    </xf>
    <xf numFmtId="0" fontId="35" fillId="42" borderId="10" xfId="0" applyNumberFormat="1" applyFont="1" applyFill="1" applyBorder="1" applyAlignment="1">
      <alignment vertical="center"/>
    </xf>
    <xf numFmtId="14" fontId="35" fillId="42" borderId="10" xfId="0" applyNumberFormat="1" applyFont="1" applyFill="1" applyBorder="1" applyAlignment="1">
      <alignment horizontal="center" vertical="center"/>
    </xf>
    <xf numFmtId="168" fontId="34" fillId="42" borderId="19" xfId="0" applyNumberFormat="1" applyFont="1" applyFill="1" applyBorder="1" applyAlignment="1">
      <alignment vertical="center"/>
    </xf>
    <xf numFmtId="0" fontId="0" fillId="42" borderId="0" xfId="0" applyFill="1" applyAlignment="1">
      <alignment vertical="center"/>
    </xf>
    <xf numFmtId="0" fontId="35" fillId="0" borderId="10" xfId="0" applyNumberFormat="1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168" fontId="34" fillId="0" borderId="19" xfId="0" applyNumberFormat="1" applyFont="1" applyFill="1" applyBorder="1" applyAlignment="1">
      <alignment vertical="center"/>
    </xf>
    <xf numFmtId="0" fontId="0" fillId="0" borderId="10" xfId="0" applyNumberFormat="1" applyBorder="1" applyAlignment="1">
      <alignment wrapText="1"/>
    </xf>
    <xf numFmtId="168" fontId="0" fillId="0" borderId="0" xfId="0" applyNumberFormat="1" applyAlignment="1">
      <alignment vertical="center"/>
    </xf>
    <xf numFmtId="168" fontId="34" fillId="38" borderId="19" xfId="0" applyNumberFormat="1" applyFont="1" applyFill="1" applyBorder="1" applyAlignment="1">
      <alignment horizontal="right" vertical="center"/>
    </xf>
    <xf numFmtId="168" fontId="34" fillId="38" borderId="38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168" fontId="2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34" fillId="37" borderId="35" xfId="0" applyFont="1" applyFill="1" applyBorder="1" applyAlignment="1">
      <alignment horizontal="left" vertical="center" wrapText="1"/>
    </xf>
    <xf numFmtId="0" fontId="34" fillId="37" borderId="36" xfId="0" applyFont="1" applyFill="1" applyBorder="1" applyAlignment="1">
      <alignment horizontal="center" vertical="center" wrapText="1"/>
    </xf>
    <xf numFmtId="0" fontId="34" fillId="37" borderId="36" xfId="0" applyFont="1" applyFill="1" applyBorder="1" applyAlignment="1">
      <alignment horizontal="center" vertical="center"/>
    </xf>
    <xf numFmtId="0" fontId="34" fillId="37" borderId="37" xfId="0" applyFont="1" applyFill="1" applyBorder="1" applyAlignment="1">
      <alignment horizontal="center" vertical="center"/>
    </xf>
    <xf numFmtId="0" fontId="34" fillId="37" borderId="15" xfId="0" applyFont="1" applyFill="1" applyBorder="1" applyAlignment="1">
      <alignment horizontal="left" vertical="center" wrapText="1"/>
    </xf>
    <xf numFmtId="168" fontId="35" fillId="0" borderId="10" xfId="0" applyNumberFormat="1" applyFont="1" applyBorder="1" applyAlignment="1">
      <alignment horizontal="right" vertical="center" wrapText="1"/>
    </xf>
    <xf numFmtId="168" fontId="35" fillId="0" borderId="10" xfId="0" applyNumberFormat="1" applyFont="1" applyBorder="1" applyAlignment="1">
      <alignment horizontal="right" vertical="center"/>
    </xf>
    <xf numFmtId="0" fontId="34" fillId="37" borderId="16" xfId="0" applyFont="1" applyFill="1" applyBorder="1" applyAlignment="1">
      <alignment horizontal="left" vertical="center" wrapText="1"/>
    </xf>
    <xf numFmtId="168" fontId="34" fillId="37" borderId="13" xfId="0" applyNumberFormat="1" applyFont="1" applyFill="1" applyBorder="1" applyAlignment="1">
      <alignment vertical="center" wrapText="1"/>
    </xf>
    <xf numFmtId="168" fontId="34" fillId="37" borderId="38" xfId="0" applyNumberFormat="1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168" fontId="35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 wrapText="1"/>
    </xf>
    <xf numFmtId="168" fontId="35" fillId="0" borderId="0" xfId="0" applyNumberFormat="1" applyFont="1" applyFill="1" applyBorder="1" applyAlignment="1">
      <alignment horizontal="right" vertical="center" wrapText="1"/>
    </xf>
    <xf numFmtId="168" fontId="35" fillId="0" borderId="19" xfId="0" applyNumberFormat="1" applyFont="1" applyBorder="1" applyAlignment="1">
      <alignment horizontal="right" vertical="center"/>
    </xf>
    <xf numFmtId="168" fontId="35" fillId="0" borderId="19" xfId="0" applyNumberFormat="1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left" vertical="center" wrapText="1"/>
    </xf>
    <xf numFmtId="0" fontId="0" fillId="38" borderId="15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 wrapText="1"/>
    </xf>
    <xf numFmtId="0" fontId="0" fillId="38" borderId="10" xfId="0" applyNumberFormat="1" applyFont="1" applyFill="1" applyBorder="1" applyAlignment="1" quotePrefix="1">
      <alignment horizontal="center" vertical="center" wrapText="1"/>
    </xf>
    <xf numFmtId="0" fontId="0" fillId="38" borderId="19" xfId="0" applyFont="1" applyFill="1" applyBorder="1" applyAlignment="1">
      <alignment horizontal="center" vertical="center" wrapText="1"/>
    </xf>
    <xf numFmtId="0" fontId="0" fillId="38" borderId="18" xfId="0" applyFont="1" applyFill="1" applyBorder="1" applyAlignment="1">
      <alignment horizontal="center" vertical="center" wrapText="1"/>
    </xf>
    <xf numFmtId="168" fontId="0" fillId="38" borderId="10" xfId="0" applyNumberFormat="1" applyFont="1" applyFill="1" applyBorder="1" applyAlignment="1">
      <alignment horizontal="center" vertical="center" wrapText="1"/>
    </xf>
    <xf numFmtId="0" fontId="0" fillId="38" borderId="0" xfId="0" applyFont="1" applyFill="1" applyAlignment="1">
      <alignment horizontal="center" vertical="center"/>
    </xf>
    <xf numFmtId="44" fontId="13" fillId="0" borderId="17" xfId="65" applyFont="1" applyFill="1" applyBorder="1" applyAlignment="1">
      <alignment horizontal="center" vertical="center" wrapText="1"/>
    </xf>
    <xf numFmtId="4" fontId="13" fillId="43" borderId="10" xfId="54" applyNumberFormat="1" applyFill="1" applyBorder="1">
      <alignment/>
      <protection/>
    </xf>
    <xf numFmtId="4" fontId="13" fillId="44" borderId="10" xfId="54" applyNumberFormat="1" applyFill="1" applyBorder="1">
      <alignment/>
      <protection/>
    </xf>
    <xf numFmtId="44" fontId="13" fillId="42" borderId="10" xfId="65" applyFont="1" applyFill="1" applyBorder="1" applyAlignment="1">
      <alignment/>
    </xf>
    <xf numFmtId="44" fontId="0" fillId="0" borderId="11" xfId="65" applyFont="1" applyFill="1" applyBorder="1" applyAlignment="1">
      <alignment horizontal="right" vertical="center" wrapText="1"/>
    </xf>
    <xf numFmtId="178" fontId="0" fillId="46" borderId="20" xfId="54" applyNumberFormat="1" applyFont="1" applyFill="1" applyBorder="1" applyAlignment="1">
      <alignment horizontal="center" vertical="center" wrapText="1"/>
      <protection/>
    </xf>
    <xf numFmtId="44" fontId="0" fillId="0" borderId="10" xfId="67" applyFont="1" applyBorder="1" applyAlignment="1">
      <alignment horizontal="center" vertical="center" wrapText="1"/>
    </xf>
    <xf numFmtId="179" fontId="0" fillId="0" borderId="10" xfId="54" applyNumberFormat="1" applyFont="1" applyBorder="1" applyAlignment="1">
      <alignment horizontal="center" vertical="center" wrapText="1"/>
      <protection/>
    </xf>
    <xf numFmtId="178" fontId="0" fillId="46" borderId="20" xfId="56" applyNumberFormat="1" applyFont="1" applyFill="1" applyBorder="1" applyAlignment="1">
      <alignment horizontal="center" vertical="center" wrapText="1"/>
      <protection/>
    </xf>
    <xf numFmtId="0" fontId="0" fillId="0" borderId="10" xfId="67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4" fontId="0" fillId="0" borderId="10" xfId="67" applyFont="1" applyBorder="1" applyAlignment="1">
      <alignment horizontal="right" vertical="center" wrapText="1"/>
    </xf>
    <xf numFmtId="0" fontId="0" fillId="0" borderId="20" xfId="54" applyFont="1" applyFill="1" applyBorder="1" applyAlignment="1">
      <alignment horizontal="left" vertical="center" wrapText="1"/>
      <protection/>
    </xf>
    <xf numFmtId="0" fontId="0" fillId="0" borderId="4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68" fontId="1" fillId="35" borderId="45" xfId="0" applyNumberFormat="1" applyFont="1" applyFill="1" applyBorder="1" applyAlignment="1">
      <alignment horizontal="center" vertical="center" wrapText="1"/>
    </xf>
    <xf numFmtId="168" fontId="1" fillId="35" borderId="46" xfId="0" applyNumberFormat="1" applyFont="1" applyFill="1" applyBorder="1" applyAlignment="1">
      <alignment horizontal="center" vertical="center" wrapText="1"/>
    </xf>
    <xf numFmtId="168" fontId="1" fillId="35" borderId="12" xfId="0" applyNumberFormat="1" applyFont="1" applyFill="1" applyBorder="1" applyAlignment="1">
      <alignment horizontal="center" vertical="center"/>
    </xf>
    <xf numFmtId="168" fontId="1" fillId="35" borderId="47" xfId="0" applyNumberFormat="1" applyFont="1" applyFill="1" applyBorder="1" applyAlignment="1">
      <alignment horizontal="center" vertical="center"/>
    </xf>
    <xf numFmtId="168" fontId="1" fillId="35" borderId="48" xfId="0" applyNumberFormat="1" applyFont="1" applyFill="1" applyBorder="1" applyAlignment="1">
      <alignment horizontal="center" vertical="center"/>
    </xf>
    <xf numFmtId="168" fontId="1" fillId="35" borderId="49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left" vertical="center" wrapText="1"/>
    </xf>
    <xf numFmtId="0" fontId="1" fillId="34" borderId="43" xfId="0" applyFont="1" applyFill="1" applyBorder="1" applyAlignment="1">
      <alignment horizontal="left" vertical="center" wrapText="1"/>
    </xf>
    <xf numFmtId="0" fontId="1" fillId="34" borderId="18" xfId="0" applyFont="1" applyFill="1" applyBorder="1" applyAlignment="1">
      <alignment horizontal="left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42" borderId="17" xfId="0" applyFont="1" applyFill="1" applyBorder="1" applyAlignment="1">
      <alignment horizontal="center" vertical="center" wrapText="1"/>
    </xf>
    <xf numFmtId="0" fontId="0" fillId="42" borderId="25" xfId="0" applyFont="1" applyFill="1" applyBorder="1" applyAlignment="1">
      <alignment horizontal="center" vertical="center" wrapText="1"/>
    </xf>
    <xf numFmtId="0" fontId="0" fillId="42" borderId="11" xfId="0" applyFont="1" applyFill="1" applyBorder="1" applyAlignment="1">
      <alignment horizontal="center" vertical="center" wrapText="1"/>
    </xf>
    <xf numFmtId="168" fontId="0" fillId="42" borderId="17" xfId="0" applyNumberFormat="1" applyFont="1" applyFill="1" applyBorder="1" applyAlignment="1">
      <alignment horizontal="right" vertical="center" wrapText="1"/>
    </xf>
    <xf numFmtId="168" fontId="0" fillId="42" borderId="25" xfId="0" applyNumberFormat="1" applyFont="1" applyFill="1" applyBorder="1" applyAlignment="1">
      <alignment horizontal="right" vertical="center" wrapText="1"/>
    </xf>
    <xf numFmtId="168" fontId="0" fillId="42" borderId="11" xfId="0" applyNumberFormat="1" applyFont="1" applyFill="1" applyBorder="1" applyAlignment="1">
      <alignment horizontal="righ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168" fontId="1" fillId="35" borderId="50" xfId="0" applyNumberFormat="1" applyFont="1" applyFill="1" applyBorder="1" applyAlignment="1">
      <alignment horizontal="center" vertical="center" wrapText="1"/>
    </xf>
    <xf numFmtId="168" fontId="1" fillId="35" borderId="18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42" borderId="17" xfId="0" applyNumberFormat="1" applyFont="1" applyFill="1" applyBorder="1" applyAlignment="1">
      <alignment horizontal="center" vertical="center" wrapText="1"/>
    </xf>
    <xf numFmtId="4" fontId="10" fillId="42" borderId="25" xfId="0" applyNumberFormat="1" applyFont="1" applyFill="1" applyBorder="1" applyAlignment="1">
      <alignment horizontal="center" vertical="center" wrapText="1"/>
    </xf>
    <xf numFmtId="4" fontId="10" fillId="42" borderId="11" xfId="0" applyNumberFormat="1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44" fontId="1" fillId="34" borderId="10" xfId="65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1" fillId="37" borderId="17" xfId="0" applyFont="1" applyFill="1" applyBorder="1" applyAlignment="1">
      <alignment horizontal="center" vertical="center" wrapText="1"/>
    </xf>
    <xf numFmtId="0" fontId="1" fillId="37" borderId="5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1" fillId="38" borderId="10" xfId="0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0" fontId="19" fillId="39" borderId="52" xfId="0" applyFont="1" applyFill="1" applyBorder="1" applyAlignment="1">
      <alignment horizontal="center" vertical="center"/>
    </xf>
    <xf numFmtId="0" fontId="19" fillId="39" borderId="44" xfId="0" applyFont="1" applyFill="1" applyBorder="1" applyAlignment="1">
      <alignment horizontal="center" vertical="center"/>
    </xf>
    <xf numFmtId="168" fontId="19" fillId="39" borderId="53" xfId="0" applyNumberFormat="1" applyFont="1" applyFill="1" applyBorder="1" applyAlignment="1">
      <alignment horizontal="center" vertical="center"/>
    </xf>
    <xf numFmtId="168" fontId="19" fillId="39" borderId="54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8" borderId="39" xfId="0" applyFont="1" applyFill="1" applyBorder="1" applyAlignment="1">
      <alignment horizontal="center"/>
    </xf>
    <xf numFmtId="0" fontId="1" fillId="38" borderId="40" xfId="0" applyFont="1" applyFill="1" applyBorder="1" applyAlignment="1">
      <alignment horizontal="center"/>
    </xf>
    <xf numFmtId="0" fontId="1" fillId="37" borderId="55" xfId="0" applyFont="1" applyFill="1" applyBorder="1" applyAlignment="1">
      <alignment horizontal="center" vertical="center"/>
    </xf>
    <xf numFmtId="0" fontId="1" fillId="37" borderId="31" xfId="0" applyFont="1" applyFill="1" applyBorder="1" applyAlignment="1">
      <alignment horizontal="center" vertical="center"/>
    </xf>
    <xf numFmtId="0" fontId="1" fillId="37" borderId="56" xfId="0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center" vertical="center"/>
    </xf>
    <xf numFmtId="0" fontId="0" fillId="42" borderId="17" xfId="0" applyFont="1" applyFill="1" applyBorder="1" applyAlignment="1">
      <alignment horizontal="center" vertical="center"/>
    </xf>
    <xf numFmtId="0" fontId="1" fillId="38" borderId="12" xfId="0" applyFont="1" applyFill="1" applyBorder="1" applyAlignment="1">
      <alignment horizontal="center" vertical="center" wrapText="1"/>
    </xf>
    <xf numFmtId="0" fontId="1" fillId="38" borderId="43" xfId="0" applyFont="1" applyFill="1" applyBorder="1" applyAlignment="1">
      <alignment horizontal="center" vertical="center" wrapText="1"/>
    </xf>
    <xf numFmtId="0" fontId="1" fillId="38" borderId="18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wrapText="1"/>
    </xf>
    <xf numFmtId="0" fontId="1" fillId="34" borderId="43" xfId="0" applyFont="1" applyFill="1" applyBorder="1" applyAlignment="1">
      <alignment horizontal="left" wrapText="1"/>
    </xf>
    <xf numFmtId="0" fontId="1" fillId="34" borderId="18" xfId="0" applyFont="1" applyFill="1" applyBorder="1" applyAlignment="1">
      <alignment horizontal="left" wrapText="1"/>
    </xf>
    <xf numFmtId="0" fontId="1" fillId="48" borderId="12" xfId="0" applyFont="1" applyFill="1" applyBorder="1" applyAlignment="1">
      <alignment horizontal="center" vertical="center" wrapText="1"/>
    </xf>
    <xf numFmtId="0" fontId="1" fillId="48" borderId="43" xfId="0" applyFont="1" applyFill="1" applyBorder="1" applyAlignment="1">
      <alignment horizontal="center" vertical="center" wrapText="1"/>
    </xf>
    <xf numFmtId="0" fontId="1" fillId="48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4" fillId="37" borderId="10" xfId="0" applyFont="1" applyFill="1" applyBorder="1" applyAlignment="1">
      <alignment horizontal="center" vertical="center"/>
    </xf>
    <xf numFmtId="0" fontId="34" fillId="38" borderId="15" xfId="0" applyNumberFormat="1" applyFont="1" applyFill="1" applyBorder="1" applyAlignment="1">
      <alignment horizontal="center" vertical="center"/>
    </xf>
    <xf numFmtId="0" fontId="34" fillId="38" borderId="10" xfId="0" applyNumberFormat="1" applyFont="1" applyFill="1" applyBorder="1" applyAlignment="1">
      <alignment horizontal="center" vertical="center"/>
    </xf>
    <xf numFmtId="0" fontId="34" fillId="34" borderId="15" xfId="0" applyNumberFormat="1" applyFont="1" applyFill="1" applyBorder="1" applyAlignment="1">
      <alignment horizontal="center"/>
    </xf>
    <xf numFmtId="0" fontId="34" fillId="34" borderId="10" xfId="0" applyNumberFormat="1" applyFont="1" applyFill="1" applyBorder="1" applyAlignment="1">
      <alignment horizontal="center"/>
    </xf>
    <xf numFmtId="0" fontId="34" fillId="34" borderId="19" xfId="0" applyNumberFormat="1" applyFont="1" applyFill="1" applyBorder="1" applyAlignment="1">
      <alignment horizontal="center"/>
    </xf>
    <xf numFmtId="0" fontId="34" fillId="38" borderId="15" xfId="0" applyFont="1" applyFill="1" applyBorder="1" applyAlignment="1">
      <alignment horizontal="center" vertical="center"/>
    </xf>
    <xf numFmtId="0" fontId="34" fillId="38" borderId="10" xfId="0" applyFont="1" applyFill="1" applyBorder="1" applyAlignment="1">
      <alignment horizontal="center" vertical="center"/>
    </xf>
    <xf numFmtId="0" fontId="34" fillId="38" borderId="16" xfId="0" applyFont="1" applyFill="1" applyBorder="1" applyAlignment="1">
      <alignment horizontal="center" vertical="center"/>
    </xf>
    <xf numFmtId="0" fontId="34" fillId="38" borderId="13" xfId="0" applyFont="1" applyFill="1" applyBorder="1" applyAlignment="1">
      <alignment horizontal="center" vertical="center"/>
    </xf>
    <xf numFmtId="0" fontId="1" fillId="36" borderId="57" xfId="0" applyFont="1" applyFill="1" applyBorder="1" applyAlignment="1">
      <alignment horizontal="center" vertical="center" wrapText="1"/>
    </xf>
    <xf numFmtId="0" fontId="1" fillId="34" borderId="10" xfId="54" applyFont="1" applyFill="1" applyBorder="1" applyAlignment="1">
      <alignment horizontal="left" vertical="center" wrapText="1"/>
      <protection/>
    </xf>
    <xf numFmtId="0" fontId="11" fillId="0" borderId="1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" fillId="34" borderId="12" xfId="54" applyFont="1" applyFill="1" applyBorder="1" applyAlignment="1">
      <alignment horizontal="left" vertical="center"/>
      <protection/>
    </xf>
    <xf numFmtId="0" fontId="1" fillId="34" borderId="43" xfId="54" applyFont="1" applyFill="1" applyBorder="1" applyAlignment="1">
      <alignment horizontal="left" vertical="center"/>
      <protection/>
    </xf>
    <xf numFmtId="0" fontId="1" fillId="34" borderId="18" xfId="54" applyFont="1" applyFill="1" applyBorder="1" applyAlignment="1">
      <alignment horizontal="left" vertical="center"/>
      <protection/>
    </xf>
    <xf numFmtId="44" fontId="13" fillId="42" borderId="17" xfId="65" applyFont="1" applyFill="1" applyBorder="1" applyAlignment="1">
      <alignment horizontal="center" vertical="center" wrapText="1"/>
    </xf>
    <xf numFmtId="44" fontId="13" fillId="42" borderId="11" xfId="65" applyFont="1" applyFill="1" applyBorder="1" applyAlignment="1">
      <alignment horizontal="center" vertical="center" wrapText="1"/>
    </xf>
    <xf numFmtId="44" fontId="13" fillId="42" borderId="25" xfId="65" applyFont="1" applyFill="1" applyBorder="1" applyAlignment="1">
      <alignment horizontal="center" vertical="center" wrapText="1"/>
    </xf>
    <xf numFmtId="44" fontId="13" fillId="43" borderId="17" xfId="65" applyFont="1" applyFill="1" applyBorder="1" applyAlignment="1">
      <alignment horizontal="center" vertical="center" wrapText="1"/>
    </xf>
    <xf numFmtId="44" fontId="13" fillId="43" borderId="11" xfId="65" applyFont="1" applyFill="1" applyBorder="1" applyAlignment="1">
      <alignment horizontal="center" vertical="center" wrapText="1"/>
    </xf>
    <xf numFmtId="44" fontId="13" fillId="44" borderId="17" xfId="65" applyFont="1" applyFill="1" applyBorder="1" applyAlignment="1">
      <alignment horizontal="center" vertical="center" wrapText="1"/>
    </xf>
    <xf numFmtId="44" fontId="13" fillId="44" borderId="11" xfId="65" applyFont="1" applyFill="1" applyBorder="1" applyAlignment="1">
      <alignment horizontal="center" vertical="center" wrapText="1"/>
    </xf>
    <xf numFmtId="44" fontId="13" fillId="44" borderId="25" xfId="65" applyFont="1" applyFill="1" applyBorder="1" applyAlignment="1">
      <alignment horizontal="center" vertical="center" wrapText="1"/>
    </xf>
    <xf numFmtId="4" fontId="13" fillId="43" borderId="17" xfId="54" applyNumberFormat="1" applyFill="1" applyBorder="1" applyAlignment="1">
      <alignment horizontal="right"/>
      <protection/>
    </xf>
    <xf numFmtId="4" fontId="13" fillId="43" borderId="11" xfId="54" applyNumberFormat="1" applyFill="1" applyBorder="1" applyAlignment="1">
      <alignment horizontal="right"/>
      <protection/>
    </xf>
    <xf numFmtId="44" fontId="13" fillId="46" borderId="17" xfId="65" applyFont="1" applyFill="1" applyBorder="1" applyAlignment="1">
      <alignment horizontal="center" vertical="center" wrapText="1"/>
    </xf>
    <xf numFmtId="44" fontId="13" fillId="46" borderId="11" xfId="65" applyFont="1" applyFill="1" applyBorder="1" applyAlignment="1">
      <alignment horizontal="center" vertical="center" wrapText="1"/>
    </xf>
    <xf numFmtId="44" fontId="13" fillId="0" borderId="17" xfId="65" applyFont="1" applyFill="1" applyBorder="1" applyAlignment="1">
      <alignment horizontal="center" vertical="center" wrapText="1"/>
    </xf>
    <xf numFmtId="44" fontId="13" fillId="0" borderId="11" xfId="65" applyFont="1" applyFill="1" applyBorder="1" applyAlignment="1">
      <alignment horizontal="center" vertical="center" wrapText="1"/>
    </xf>
    <xf numFmtId="44" fontId="13" fillId="47" borderId="17" xfId="65" applyFont="1" applyFill="1" applyBorder="1" applyAlignment="1">
      <alignment horizontal="center" vertical="center" wrapText="1"/>
    </xf>
    <xf numFmtId="44" fontId="13" fillId="47" borderId="11" xfId="65" applyFont="1" applyFill="1" applyBorder="1" applyAlignment="1">
      <alignment horizontal="center" vertical="center" wrapText="1"/>
    </xf>
    <xf numFmtId="44" fontId="13" fillId="46" borderId="25" xfId="65" applyFont="1" applyFill="1" applyBorder="1" applyAlignment="1">
      <alignment horizontal="center" vertical="center" wrapText="1"/>
    </xf>
    <xf numFmtId="44" fontId="13" fillId="47" borderId="25" xfId="65" applyFont="1" applyFill="1" applyBorder="1" applyAlignment="1">
      <alignment horizontal="center" vertical="center" wrapText="1"/>
    </xf>
    <xf numFmtId="44" fontId="13" fillId="0" borderId="25" xfId="65" applyFont="1" applyFill="1" applyBorder="1" applyAlignment="1">
      <alignment horizontal="center" vertical="center" wrapText="1"/>
    </xf>
    <xf numFmtId="4" fontId="27" fillId="42" borderId="23" xfId="54" applyNumberFormat="1" applyFont="1" applyFill="1" applyBorder="1" applyAlignment="1">
      <alignment horizontal="center" vertical="center" wrapText="1"/>
      <protection/>
    </xf>
    <xf numFmtId="4" fontId="27" fillId="42" borderId="24" xfId="54" applyNumberFormat="1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20" fillId="36" borderId="55" xfId="54" applyFont="1" applyFill="1" applyBorder="1" applyAlignment="1">
      <alignment horizontal="center"/>
      <protection/>
    </xf>
    <xf numFmtId="0" fontId="20" fillId="36" borderId="31" xfId="54" applyFont="1" applyFill="1" applyBorder="1" applyAlignment="1">
      <alignment horizontal="center"/>
      <protection/>
    </xf>
    <xf numFmtId="0" fontId="20" fillId="36" borderId="56" xfId="54" applyFont="1" applyFill="1" applyBorder="1" applyAlignment="1">
      <alignment horizontal="center"/>
      <protection/>
    </xf>
    <xf numFmtId="4" fontId="27" fillId="42" borderId="10" xfId="54" applyNumberFormat="1" applyFont="1" applyFill="1" applyBorder="1" applyAlignment="1">
      <alignment horizontal="center" vertical="center" wrapText="1"/>
      <protection/>
    </xf>
    <xf numFmtId="4" fontId="27" fillId="42" borderId="22" xfId="54" applyNumberFormat="1" applyFont="1" applyFill="1" applyBorder="1" applyAlignment="1">
      <alignment horizontal="center" vertical="center" wrapText="1"/>
      <protection/>
    </xf>
    <xf numFmtId="4" fontId="27" fillId="42" borderId="20" xfId="54" applyNumberFormat="1" applyFont="1" applyFill="1" applyBorder="1" applyAlignment="1">
      <alignment horizontal="center" vertical="center" wrapText="1"/>
      <protection/>
    </xf>
    <xf numFmtId="4" fontId="27" fillId="43" borderId="22" xfId="54" applyNumberFormat="1" applyFont="1" applyFill="1" applyBorder="1" applyAlignment="1">
      <alignment horizontal="center" vertical="center" wrapText="1"/>
      <protection/>
    </xf>
    <xf numFmtId="4" fontId="27" fillId="44" borderId="23" xfId="54" applyNumberFormat="1" applyFont="1" applyFill="1" applyBorder="1" applyAlignment="1">
      <alignment horizontal="center" vertical="center" wrapText="1"/>
      <protection/>
    </xf>
    <xf numFmtId="4" fontId="27" fillId="44" borderId="24" xfId="54" applyNumberFormat="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4" fontId="27" fillId="43" borderId="23" xfId="54" applyNumberFormat="1" applyFont="1" applyFill="1" applyBorder="1" applyAlignment="1">
      <alignment horizontal="center" vertical="center" wrapText="1"/>
      <protection/>
    </xf>
    <xf numFmtId="4" fontId="27" fillId="43" borderId="20" xfId="54" applyNumberFormat="1" applyFont="1" applyFill="1" applyBorder="1" applyAlignment="1">
      <alignment horizontal="center" vertical="center" wrapText="1"/>
      <protection/>
    </xf>
    <xf numFmtId="4" fontId="27" fillId="44" borderId="22" xfId="54" applyNumberFormat="1" applyFont="1" applyFill="1" applyBorder="1" applyAlignment="1">
      <alignment horizontal="center" vertical="center" wrapText="1"/>
      <protection/>
    </xf>
    <xf numFmtId="4" fontId="31" fillId="46" borderId="22" xfId="54" applyNumberFormat="1" applyFont="1" applyFill="1" applyBorder="1" applyAlignment="1">
      <alignment horizontal="center" vertical="center" wrapText="1"/>
      <protection/>
    </xf>
    <xf numFmtId="4" fontId="27" fillId="47" borderId="24" xfId="54" applyNumberFormat="1" applyFont="1" applyFill="1" applyBorder="1" applyAlignment="1">
      <alignment horizontal="center" vertical="center" wrapText="1"/>
      <protection/>
    </xf>
    <xf numFmtId="4" fontId="27" fillId="47" borderId="22" xfId="54" applyNumberFormat="1" applyFont="1" applyFill="1" applyBorder="1" applyAlignment="1">
      <alignment horizontal="center" vertical="center" wrapText="1"/>
      <protection/>
    </xf>
    <xf numFmtId="4" fontId="27" fillId="47" borderId="23" xfId="54" applyNumberFormat="1" applyFont="1" applyFill="1" applyBorder="1" applyAlignment="1">
      <alignment horizontal="center" vertical="center" wrapText="1"/>
      <protection/>
    </xf>
    <xf numFmtId="4" fontId="27" fillId="42" borderId="11" xfId="54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4" fontId="27" fillId="42" borderId="17" xfId="54" applyNumberFormat="1" applyFont="1" applyFill="1" applyBorder="1" applyAlignment="1">
      <alignment horizontal="center" vertical="center" wrapText="1"/>
      <protection/>
    </xf>
    <xf numFmtId="4" fontId="27" fillId="42" borderId="25" xfId="54" applyNumberFormat="1" applyFont="1" applyFill="1" applyBorder="1" applyAlignment="1">
      <alignment horizontal="center" vertical="center" wrapText="1"/>
      <protection/>
    </xf>
    <xf numFmtId="0" fontId="22" fillId="0" borderId="55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left" vertical="center"/>
    </xf>
    <xf numFmtId="0" fontId="1" fillId="34" borderId="43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0" fillId="42" borderId="17" xfId="0" applyFont="1" applyFill="1" applyBorder="1" applyAlignment="1">
      <alignment horizontal="left" vertical="center" wrapText="1"/>
    </xf>
    <xf numFmtId="0" fontId="0" fillId="42" borderId="25" xfId="0" applyFont="1" applyFill="1" applyBorder="1" applyAlignment="1">
      <alignment horizontal="left" vertical="center" wrapText="1"/>
    </xf>
    <xf numFmtId="0" fontId="0" fillId="42" borderId="11" xfId="0" applyFont="1" applyFill="1" applyBorder="1" applyAlignment="1">
      <alignment horizontal="left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42" borderId="11" xfId="0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left" vertical="center" wrapText="1"/>
    </xf>
    <xf numFmtId="0" fontId="0" fillId="42" borderId="17" xfId="0" applyFont="1" applyFill="1" applyBorder="1" applyAlignment="1">
      <alignment horizontal="left" vertical="center"/>
    </xf>
    <xf numFmtId="0" fontId="0" fillId="42" borderId="11" xfId="0" applyFont="1" applyFill="1" applyBorder="1" applyAlignment="1">
      <alignment horizontal="left" vertical="center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Hiperłącze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_pozostałe dane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Walutowy 3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Normal="80" zoomScaleSheetLayoutView="100" zoomScalePageLayoutView="0" workbookViewId="0" topLeftCell="K1">
      <pane ySplit="3" topLeftCell="A4" activePane="bottomLeft" state="frozen"/>
      <selection pane="topLeft" activeCell="D1" sqref="D1"/>
      <selection pane="bottomLeft" activeCell="B4" sqref="B4"/>
    </sheetView>
  </sheetViews>
  <sheetFormatPr defaultColWidth="9.140625" defaultRowHeight="12.75"/>
  <cols>
    <col min="1" max="1" width="3.7109375" style="5" bestFit="1" customWidth="1"/>
    <col min="2" max="2" width="35.7109375" style="5" customWidth="1"/>
    <col min="3" max="3" width="43.8515625" style="5" customWidth="1"/>
    <col min="4" max="4" width="12.7109375" style="5" bestFit="1" customWidth="1"/>
    <col min="5" max="5" width="11.00390625" style="5" bestFit="1" customWidth="1"/>
    <col min="6" max="6" width="11.00390625" style="5" customWidth="1"/>
    <col min="7" max="7" width="28.140625" style="5" customWidth="1"/>
    <col min="8" max="8" width="14.57421875" style="5" customWidth="1"/>
    <col min="9" max="9" width="15.421875" style="5" customWidth="1"/>
    <col min="10" max="10" width="20.421875" style="5" customWidth="1"/>
    <col min="11" max="11" width="41.8515625" style="5" customWidth="1"/>
    <col min="12" max="12" width="28.28125" style="5" customWidth="1"/>
    <col min="13" max="13" width="21.57421875" style="5" customWidth="1"/>
    <col min="14" max="14" width="18.421875" style="5" customWidth="1"/>
    <col min="15" max="15" width="23.421875" style="32" customWidth="1"/>
    <col min="16" max="16" width="32.57421875" style="5" customWidth="1"/>
    <col min="17" max="16384" width="9.140625" style="5" customWidth="1"/>
  </cols>
  <sheetData>
    <row r="1" spans="1:15" ht="12.75">
      <c r="A1" s="142" t="s">
        <v>2559</v>
      </c>
      <c r="O1" s="5"/>
    </row>
    <row r="3" spans="1:16" ht="102.75" thickBot="1">
      <c r="A3" s="127" t="s">
        <v>3257</v>
      </c>
      <c r="B3" s="125" t="s">
        <v>1560</v>
      </c>
      <c r="C3" s="125" t="s">
        <v>1306</v>
      </c>
      <c r="D3" s="125" t="s">
        <v>340</v>
      </c>
      <c r="E3" s="125" t="s">
        <v>341</v>
      </c>
      <c r="F3" s="125" t="s">
        <v>11</v>
      </c>
      <c r="G3" s="125" t="s">
        <v>663</v>
      </c>
      <c r="H3" s="125" t="s">
        <v>665</v>
      </c>
      <c r="I3" s="125" t="s">
        <v>342</v>
      </c>
      <c r="J3" s="125" t="s">
        <v>141</v>
      </c>
      <c r="K3" s="67" t="s">
        <v>2657</v>
      </c>
      <c r="L3" s="67" t="s">
        <v>666</v>
      </c>
      <c r="M3" s="67" t="s">
        <v>664</v>
      </c>
      <c r="N3" s="67" t="s">
        <v>173</v>
      </c>
      <c r="O3" s="67" t="s">
        <v>523</v>
      </c>
      <c r="P3" s="67" t="s">
        <v>914</v>
      </c>
    </row>
    <row r="4" spans="1:16" s="315" customFormat="1" ht="38.25" customHeight="1">
      <c r="A4" s="358">
        <v>1</v>
      </c>
      <c r="B4" s="359" t="s">
        <v>3914</v>
      </c>
      <c r="C4" s="359" t="s">
        <v>1305</v>
      </c>
      <c r="D4" s="359">
        <v>8550020644</v>
      </c>
      <c r="E4" s="360" t="s">
        <v>3915</v>
      </c>
      <c r="F4" s="360" t="s">
        <v>2949</v>
      </c>
      <c r="G4" s="359" t="s">
        <v>2560</v>
      </c>
      <c r="H4" s="359" t="s">
        <v>334</v>
      </c>
      <c r="I4" s="571"/>
      <c r="J4" s="361" t="s">
        <v>2303</v>
      </c>
      <c r="K4" s="126" t="s">
        <v>2303</v>
      </c>
      <c r="L4" s="2" t="s">
        <v>172</v>
      </c>
      <c r="M4" s="2" t="s">
        <v>172</v>
      </c>
      <c r="N4" s="2" t="s">
        <v>2303</v>
      </c>
      <c r="O4" s="143" t="s">
        <v>884</v>
      </c>
      <c r="P4" s="2" t="s">
        <v>2303</v>
      </c>
    </row>
    <row r="5" spans="1:16" s="396" customFormat="1" ht="25.5">
      <c r="A5" s="380">
        <v>2</v>
      </c>
      <c r="B5" s="381" t="s">
        <v>3916</v>
      </c>
      <c r="C5" s="381" t="s">
        <v>1305</v>
      </c>
      <c r="D5" s="381">
        <v>8550020644</v>
      </c>
      <c r="E5" s="395" t="s">
        <v>3915</v>
      </c>
      <c r="F5" s="395" t="s">
        <v>2949</v>
      </c>
      <c r="G5" s="381" t="s">
        <v>2560</v>
      </c>
      <c r="H5" s="381" t="s">
        <v>334</v>
      </c>
      <c r="I5" s="572"/>
      <c r="J5" s="383" t="s">
        <v>2303</v>
      </c>
      <c r="K5" s="384" t="s">
        <v>2303</v>
      </c>
      <c r="L5" s="381" t="s">
        <v>3270</v>
      </c>
      <c r="M5" s="381" t="s">
        <v>172</v>
      </c>
      <c r="N5" s="381">
        <v>127585.06</v>
      </c>
      <c r="O5" s="385" t="s">
        <v>884</v>
      </c>
      <c r="P5" s="381" t="s">
        <v>2303</v>
      </c>
    </row>
    <row r="6" spans="1:16" s="396" customFormat="1" ht="25.5">
      <c r="A6" s="380">
        <v>3</v>
      </c>
      <c r="B6" s="381" t="s">
        <v>3917</v>
      </c>
      <c r="C6" s="381" t="s">
        <v>1305</v>
      </c>
      <c r="D6" s="381">
        <v>8550020644</v>
      </c>
      <c r="E6" s="395" t="s">
        <v>3915</v>
      </c>
      <c r="F6" s="395" t="s">
        <v>2949</v>
      </c>
      <c r="G6" s="381" t="s">
        <v>2560</v>
      </c>
      <c r="H6" s="381" t="s">
        <v>334</v>
      </c>
      <c r="I6" s="572"/>
      <c r="J6" s="383" t="s">
        <v>2303</v>
      </c>
      <c r="K6" s="384" t="s">
        <v>2303</v>
      </c>
      <c r="L6" s="381" t="s">
        <v>172</v>
      </c>
      <c r="M6" s="381" t="s">
        <v>172</v>
      </c>
      <c r="N6" s="381" t="s">
        <v>2303</v>
      </c>
      <c r="O6" s="385" t="s">
        <v>884</v>
      </c>
      <c r="P6" s="381" t="s">
        <v>2303</v>
      </c>
    </row>
    <row r="7" spans="1:16" s="315" customFormat="1" ht="38.25">
      <c r="A7" s="128">
        <v>4</v>
      </c>
      <c r="B7" s="2" t="s">
        <v>3148</v>
      </c>
      <c r="C7" s="2" t="s">
        <v>1305</v>
      </c>
      <c r="D7" s="2">
        <v>8550020644</v>
      </c>
      <c r="E7" s="314" t="s">
        <v>3915</v>
      </c>
      <c r="F7" s="314" t="s">
        <v>2949</v>
      </c>
      <c r="G7" s="2" t="s">
        <v>2560</v>
      </c>
      <c r="H7" s="2" t="s">
        <v>334</v>
      </c>
      <c r="I7" s="572"/>
      <c r="J7" s="129" t="s">
        <v>2303</v>
      </c>
      <c r="K7" s="126" t="s">
        <v>2303</v>
      </c>
      <c r="L7" s="2" t="s">
        <v>172</v>
      </c>
      <c r="M7" s="2" t="s">
        <v>172</v>
      </c>
      <c r="N7" s="2" t="s">
        <v>2303</v>
      </c>
      <c r="O7" s="143" t="s">
        <v>884</v>
      </c>
      <c r="P7" s="2" t="s">
        <v>2303</v>
      </c>
    </row>
    <row r="8" spans="1:16" s="315" customFormat="1" ht="38.25">
      <c r="A8" s="128">
        <v>5</v>
      </c>
      <c r="B8" s="2" t="s">
        <v>1558</v>
      </c>
      <c r="C8" s="2" t="s">
        <v>1305</v>
      </c>
      <c r="D8" s="2">
        <v>8550020644</v>
      </c>
      <c r="E8" s="314" t="s">
        <v>3915</v>
      </c>
      <c r="F8" s="314" t="s">
        <v>2949</v>
      </c>
      <c r="G8" s="2" t="s">
        <v>3144</v>
      </c>
      <c r="H8" s="2" t="s">
        <v>334</v>
      </c>
      <c r="I8" s="572"/>
      <c r="J8" s="129" t="s">
        <v>2303</v>
      </c>
      <c r="K8" s="126" t="s">
        <v>2303</v>
      </c>
      <c r="L8" s="2" t="s">
        <v>172</v>
      </c>
      <c r="M8" s="2" t="s">
        <v>172</v>
      </c>
      <c r="N8" s="2" t="s">
        <v>2303</v>
      </c>
      <c r="O8" s="143" t="s">
        <v>884</v>
      </c>
      <c r="P8" s="2" t="s">
        <v>2303</v>
      </c>
    </row>
    <row r="9" spans="1:16" s="557" customFormat="1" ht="25.5">
      <c r="A9" s="551">
        <v>6</v>
      </c>
      <c r="B9" s="552" t="s">
        <v>3881</v>
      </c>
      <c r="C9" s="552" t="s">
        <v>1305</v>
      </c>
      <c r="D9" s="552">
        <v>8550020644</v>
      </c>
      <c r="E9" s="553" t="s">
        <v>3915</v>
      </c>
      <c r="F9" s="553" t="s">
        <v>2949</v>
      </c>
      <c r="G9" s="552" t="s">
        <v>2560</v>
      </c>
      <c r="H9" s="552" t="s">
        <v>334</v>
      </c>
      <c r="I9" s="572"/>
      <c r="J9" s="554" t="s">
        <v>2303</v>
      </c>
      <c r="K9" s="555" t="s">
        <v>2303</v>
      </c>
      <c r="L9" s="552" t="s">
        <v>172</v>
      </c>
      <c r="M9" s="552" t="s">
        <v>172</v>
      </c>
      <c r="N9" s="552" t="s">
        <v>2303</v>
      </c>
      <c r="O9" s="556" t="s">
        <v>884</v>
      </c>
      <c r="P9" s="552" t="s">
        <v>2303</v>
      </c>
    </row>
    <row r="10" spans="1:16" s="396" customFormat="1" ht="75.75" customHeight="1">
      <c r="A10" s="380">
        <v>7</v>
      </c>
      <c r="B10" s="381" t="s">
        <v>3918</v>
      </c>
      <c r="C10" s="381" t="s">
        <v>695</v>
      </c>
      <c r="D10" s="381">
        <v>8550020644</v>
      </c>
      <c r="E10" s="395" t="s">
        <v>3915</v>
      </c>
      <c r="F10" s="395" t="s">
        <v>2949</v>
      </c>
      <c r="G10" s="381" t="s">
        <v>2560</v>
      </c>
      <c r="H10" s="381" t="s">
        <v>334</v>
      </c>
      <c r="I10" s="572"/>
      <c r="J10" s="383" t="s">
        <v>2303</v>
      </c>
      <c r="K10" s="384" t="s">
        <v>2916</v>
      </c>
      <c r="L10" s="381" t="s">
        <v>172</v>
      </c>
      <c r="M10" s="381" t="s">
        <v>172</v>
      </c>
      <c r="N10" s="381" t="s">
        <v>2303</v>
      </c>
      <c r="O10" s="385" t="s">
        <v>884</v>
      </c>
      <c r="P10" s="381" t="s">
        <v>2303</v>
      </c>
    </row>
    <row r="11" spans="1:16" s="315" customFormat="1" ht="25.5">
      <c r="A11" s="128">
        <v>8</v>
      </c>
      <c r="B11" s="2" t="s">
        <v>3919</v>
      </c>
      <c r="C11" s="2" t="s">
        <v>1305</v>
      </c>
      <c r="D11" s="2">
        <v>8550020644</v>
      </c>
      <c r="E11" s="314" t="s">
        <v>3915</v>
      </c>
      <c r="F11" s="314" t="s">
        <v>2949</v>
      </c>
      <c r="G11" s="2" t="s">
        <v>2560</v>
      </c>
      <c r="H11" s="2" t="s">
        <v>334</v>
      </c>
      <c r="I11" s="572"/>
      <c r="J11" s="129" t="s">
        <v>2303</v>
      </c>
      <c r="K11" s="126" t="s">
        <v>2303</v>
      </c>
      <c r="L11" s="2" t="s">
        <v>3270</v>
      </c>
      <c r="M11" s="2" t="s">
        <v>172</v>
      </c>
      <c r="N11" s="2" t="s">
        <v>2303</v>
      </c>
      <c r="O11" s="143" t="s">
        <v>884</v>
      </c>
      <c r="P11" s="2" t="s">
        <v>2303</v>
      </c>
    </row>
    <row r="12" spans="1:16" s="315" customFormat="1" ht="15.75" customHeight="1">
      <c r="A12" s="128">
        <v>9</v>
      </c>
      <c r="B12" s="2" t="s">
        <v>3920</v>
      </c>
      <c r="C12" s="2" t="s">
        <v>3341</v>
      </c>
      <c r="D12" s="2">
        <v>8550020644</v>
      </c>
      <c r="E12" s="314" t="s">
        <v>3915</v>
      </c>
      <c r="F12" s="314" t="s">
        <v>2949</v>
      </c>
      <c r="G12" s="2" t="s">
        <v>2560</v>
      </c>
      <c r="H12" s="2" t="s">
        <v>334</v>
      </c>
      <c r="I12" s="573"/>
      <c r="J12" s="129" t="s">
        <v>2303</v>
      </c>
      <c r="K12" s="126" t="s">
        <v>2303</v>
      </c>
      <c r="L12" s="2" t="s">
        <v>172</v>
      </c>
      <c r="M12" s="2" t="s">
        <v>172</v>
      </c>
      <c r="N12" s="2" t="s">
        <v>2303</v>
      </c>
      <c r="O12" s="143" t="s">
        <v>884</v>
      </c>
      <c r="P12" s="2" t="s">
        <v>2303</v>
      </c>
    </row>
    <row r="13" spans="1:16" s="3" customFormat="1" ht="25.5">
      <c r="A13" s="128">
        <v>10</v>
      </c>
      <c r="B13" s="2" t="s">
        <v>526</v>
      </c>
      <c r="C13" s="2" t="s">
        <v>3146</v>
      </c>
      <c r="D13" s="2">
        <v>8551492492</v>
      </c>
      <c r="E13" s="236" t="s">
        <v>3921</v>
      </c>
      <c r="F13" s="2" t="s">
        <v>522</v>
      </c>
      <c r="G13" s="2" t="s">
        <v>2950</v>
      </c>
      <c r="H13" s="2" t="s">
        <v>334</v>
      </c>
      <c r="I13" s="2">
        <v>21</v>
      </c>
      <c r="J13" s="129" t="s">
        <v>2303</v>
      </c>
      <c r="K13" s="126" t="s">
        <v>2303</v>
      </c>
      <c r="L13" s="2" t="s">
        <v>172</v>
      </c>
      <c r="M13" s="2" t="s">
        <v>172</v>
      </c>
      <c r="N13" s="2" t="s">
        <v>2303</v>
      </c>
      <c r="O13" s="143">
        <v>1455500</v>
      </c>
      <c r="P13" s="2" t="s">
        <v>2303</v>
      </c>
    </row>
    <row r="14" spans="1:16" s="386" customFormat="1" ht="12.75">
      <c r="A14" s="380">
        <v>11</v>
      </c>
      <c r="B14" s="381" t="s">
        <v>3922</v>
      </c>
      <c r="C14" s="381" t="s">
        <v>1316</v>
      </c>
      <c r="D14" s="381">
        <v>8551492500</v>
      </c>
      <c r="E14" s="382" t="s">
        <v>3923</v>
      </c>
      <c r="F14" s="381" t="s">
        <v>1317</v>
      </c>
      <c r="G14" s="381" t="s">
        <v>2720</v>
      </c>
      <c r="H14" s="381" t="s">
        <v>334</v>
      </c>
      <c r="I14" s="381">
        <v>9</v>
      </c>
      <c r="J14" s="383" t="s">
        <v>2303</v>
      </c>
      <c r="K14" s="384" t="s">
        <v>2303</v>
      </c>
      <c r="L14" s="381" t="s">
        <v>3270</v>
      </c>
      <c r="M14" s="381" t="s">
        <v>172</v>
      </c>
      <c r="N14" s="381" t="s">
        <v>2303</v>
      </c>
      <c r="O14" s="462">
        <v>664350</v>
      </c>
      <c r="P14" s="381" t="s">
        <v>2303</v>
      </c>
    </row>
    <row r="15" spans="1:16" s="386" customFormat="1" ht="76.5">
      <c r="A15" s="380">
        <v>12</v>
      </c>
      <c r="B15" s="381" t="s">
        <v>2589</v>
      </c>
      <c r="C15" s="381" t="s">
        <v>913</v>
      </c>
      <c r="D15" s="381">
        <v>8551492635</v>
      </c>
      <c r="E15" s="450" t="s">
        <v>3925</v>
      </c>
      <c r="F15" s="381" t="s">
        <v>3150</v>
      </c>
      <c r="G15" s="381" t="s">
        <v>919</v>
      </c>
      <c r="H15" s="381" t="s">
        <v>334</v>
      </c>
      <c r="I15" s="381">
        <v>32</v>
      </c>
      <c r="J15" s="383" t="s">
        <v>2303</v>
      </c>
      <c r="K15" s="384" t="s">
        <v>3151</v>
      </c>
      <c r="L15" s="381" t="s">
        <v>172</v>
      </c>
      <c r="M15" s="381" t="s">
        <v>172</v>
      </c>
      <c r="N15" s="381" t="s">
        <v>2303</v>
      </c>
      <c r="O15" s="385" t="s">
        <v>2590</v>
      </c>
      <c r="P15" s="381" t="s">
        <v>2591</v>
      </c>
    </row>
    <row r="16" spans="1:16" s="3" customFormat="1" ht="22.5" customHeight="1">
      <c r="A16" s="128">
        <v>13</v>
      </c>
      <c r="B16" s="2" t="s">
        <v>2951</v>
      </c>
      <c r="C16" s="102" t="s">
        <v>2341</v>
      </c>
      <c r="D16" s="2">
        <v>8551477848</v>
      </c>
      <c r="E16" s="102" t="s">
        <v>3156</v>
      </c>
      <c r="F16" s="102" t="s">
        <v>2342</v>
      </c>
      <c r="G16" s="102" t="s">
        <v>2952</v>
      </c>
      <c r="H16" s="102" t="s">
        <v>334</v>
      </c>
      <c r="I16" s="2">
        <v>39</v>
      </c>
      <c r="J16" s="129">
        <v>148</v>
      </c>
      <c r="K16" s="126" t="s">
        <v>2343</v>
      </c>
      <c r="L16" s="2" t="s">
        <v>172</v>
      </c>
      <c r="M16" s="2" t="s">
        <v>172</v>
      </c>
      <c r="N16" s="2" t="s">
        <v>2303</v>
      </c>
      <c r="O16" s="143">
        <v>1834400</v>
      </c>
      <c r="P16" s="2" t="s">
        <v>2303</v>
      </c>
    </row>
    <row r="17" spans="1:16" s="386" customFormat="1" ht="38.25">
      <c r="A17" s="380">
        <v>14</v>
      </c>
      <c r="B17" s="381" t="s">
        <v>1561</v>
      </c>
      <c r="C17" s="382" t="s">
        <v>2953</v>
      </c>
      <c r="D17" s="381">
        <v>8551577886</v>
      </c>
      <c r="E17" s="381">
        <v>320930910</v>
      </c>
      <c r="F17" s="382" t="s">
        <v>632</v>
      </c>
      <c r="G17" s="382" t="s">
        <v>883</v>
      </c>
      <c r="H17" s="382" t="s">
        <v>334</v>
      </c>
      <c r="I17" s="381">
        <v>43</v>
      </c>
      <c r="J17" s="383">
        <v>226</v>
      </c>
      <c r="K17" s="384" t="s">
        <v>3158</v>
      </c>
      <c r="L17" s="381" t="s">
        <v>172</v>
      </c>
      <c r="M17" s="381" t="s">
        <v>172</v>
      </c>
      <c r="N17" s="381" t="s">
        <v>2303</v>
      </c>
      <c r="O17" s="385">
        <v>1798532</v>
      </c>
      <c r="P17" s="381" t="s">
        <v>537</v>
      </c>
    </row>
    <row r="18" spans="1:16" s="3" customFormat="1" ht="38.25" customHeight="1">
      <c r="A18" s="128">
        <v>15</v>
      </c>
      <c r="B18" s="2" t="s">
        <v>1562</v>
      </c>
      <c r="C18" s="102" t="s">
        <v>640</v>
      </c>
      <c r="D18" s="2">
        <v>8551577797</v>
      </c>
      <c r="E18" s="2">
        <v>320930872</v>
      </c>
      <c r="F18" s="102" t="s">
        <v>641</v>
      </c>
      <c r="G18" s="102" t="s">
        <v>883</v>
      </c>
      <c r="H18" s="102" t="s">
        <v>334</v>
      </c>
      <c r="I18" s="2">
        <v>30</v>
      </c>
      <c r="J18" s="129">
        <v>192</v>
      </c>
      <c r="K18" s="126" t="s">
        <v>2343</v>
      </c>
      <c r="L18" s="2" t="s">
        <v>172</v>
      </c>
      <c r="M18" s="2" t="s">
        <v>172</v>
      </c>
      <c r="N18" s="2" t="s">
        <v>2303</v>
      </c>
      <c r="O18" s="143" t="s">
        <v>884</v>
      </c>
      <c r="P18" s="2" t="s">
        <v>154</v>
      </c>
    </row>
    <row r="19" spans="1:16" s="3" customFormat="1" ht="25.5">
      <c r="A19" s="128">
        <v>16</v>
      </c>
      <c r="B19" s="2" t="s">
        <v>1563</v>
      </c>
      <c r="C19" s="102" t="s">
        <v>662</v>
      </c>
      <c r="D19" s="2">
        <v>8551577774</v>
      </c>
      <c r="E19" s="2">
        <v>320930889</v>
      </c>
      <c r="F19" s="102" t="s">
        <v>641</v>
      </c>
      <c r="G19" s="102" t="s">
        <v>883</v>
      </c>
      <c r="H19" s="102" t="s">
        <v>334</v>
      </c>
      <c r="I19" s="2">
        <v>30</v>
      </c>
      <c r="J19" s="129">
        <v>106</v>
      </c>
      <c r="K19" s="126" t="s">
        <v>680</v>
      </c>
      <c r="L19" s="2" t="s">
        <v>172</v>
      </c>
      <c r="M19" s="2" t="s">
        <v>172</v>
      </c>
      <c r="N19" s="2" t="s">
        <v>2303</v>
      </c>
      <c r="O19" s="143" t="s">
        <v>884</v>
      </c>
      <c r="P19" s="2" t="s">
        <v>2303</v>
      </c>
    </row>
    <row r="20" spans="1:16" s="386" customFormat="1" ht="38.25">
      <c r="A20" s="380">
        <v>17</v>
      </c>
      <c r="B20" s="381" t="s">
        <v>1564</v>
      </c>
      <c r="C20" s="382" t="s">
        <v>2954</v>
      </c>
      <c r="D20" s="381">
        <v>8551577892</v>
      </c>
      <c r="E20" s="381">
        <v>320930895</v>
      </c>
      <c r="F20" s="382" t="s">
        <v>641</v>
      </c>
      <c r="G20" s="382" t="s">
        <v>883</v>
      </c>
      <c r="H20" s="382" t="s">
        <v>334</v>
      </c>
      <c r="I20" s="381">
        <v>29</v>
      </c>
      <c r="J20" s="383">
        <v>124</v>
      </c>
      <c r="K20" s="384" t="s">
        <v>552</v>
      </c>
      <c r="L20" s="381" t="s">
        <v>172</v>
      </c>
      <c r="M20" s="381" t="s">
        <v>172</v>
      </c>
      <c r="N20" s="381" t="s">
        <v>2303</v>
      </c>
      <c r="O20" s="385">
        <v>1077163</v>
      </c>
      <c r="P20" s="381" t="s">
        <v>157</v>
      </c>
    </row>
    <row r="21" spans="1:16" s="386" customFormat="1" ht="25.5">
      <c r="A21" s="380">
        <v>18</v>
      </c>
      <c r="B21" s="381" t="s">
        <v>1565</v>
      </c>
      <c r="C21" s="382" t="s">
        <v>333</v>
      </c>
      <c r="D21" s="382" t="s">
        <v>3930</v>
      </c>
      <c r="E21" s="381">
        <v>320930903</v>
      </c>
      <c r="F21" s="382" t="s">
        <v>641</v>
      </c>
      <c r="G21" s="382" t="s">
        <v>883</v>
      </c>
      <c r="H21" s="382" t="s">
        <v>334</v>
      </c>
      <c r="I21" s="382" t="s">
        <v>3008</v>
      </c>
      <c r="J21" s="383">
        <v>186</v>
      </c>
      <c r="K21" s="384" t="s">
        <v>3307</v>
      </c>
      <c r="L21" s="381" t="s">
        <v>172</v>
      </c>
      <c r="M21" s="381" t="s">
        <v>172</v>
      </c>
      <c r="N21" s="381" t="s">
        <v>2303</v>
      </c>
      <c r="O21" s="468">
        <v>96570</v>
      </c>
      <c r="P21" s="381" t="s">
        <v>3882</v>
      </c>
    </row>
    <row r="22" spans="1:16" s="3" customFormat="1" ht="25.5">
      <c r="A22" s="128">
        <v>19</v>
      </c>
      <c r="B22" s="2" t="s">
        <v>1566</v>
      </c>
      <c r="C22" s="2" t="s">
        <v>715</v>
      </c>
      <c r="D22" s="2">
        <v>8551577780</v>
      </c>
      <c r="E22" s="2">
        <v>320930866</v>
      </c>
      <c r="F22" s="102" t="s">
        <v>641</v>
      </c>
      <c r="G22" s="102" t="s">
        <v>883</v>
      </c>
      <c r="H22" s="102" t="s">
        <v>334</v>
      </c>
      <c r="I22" s="2">
        <v>23</v>
      </c>
      <c r="J22" s="129">
        <v>110</v>
      </c>
      <c r="K22" s="126" t="s">
        <v>716</v>
      </c>
      <c r="L22" s="2" t="s">
        <v>172</v>
      </c>
      <c r="M22" s="2" t="s">
        <v>172</v>
      </c>
      <c r="N22" s="2" t="s">
        <v>2303</v>
      </c>
      <c r="O22" s="242">
        <v>1370024</v>
      </c>
      <c r="P22" s="2" t="s">
        <v>2303</v>
      </c>
    </row>
    <row r="23" spans="1:16" s="3" customFormat="1" ht="38.25">
      <c r="A23" s="128">
        <v>20</v>
      </c>
      <c r="B23" s="2" t="s">
        <v>1567</v>
      </c>
      <c r="C23" s="102" t="s">
        <v>3346</v>
      </c>
      <c r="D23" s="2">
        <v>8551095331</v>
      </c>
      <c r="E23" s="236" t="s">
        <v>3932</v>
      </c>
      <c r="F23" s="102" t="s">
        <v>2955</v>
      </c>
      <c r="G23" s="2" t="s">
        <v>2956</v>
      </c>
      <c r="H23" s="102" t="s">
        <v>334</v>
      </c>
      <c r="I23" s="2">
        <v>61</v>
      </c>
      <c r="J23" s="129">
        <v>459</v>
      </c>
      <c r="K23" s="126" t="s">
        <v>2303</v>
      </c>
      <c r="L23" s="2" t="s">
        <v>172</v>
      </c>
      <c r="M23" s="2" t="s">
        <v>172</v>
      </c>
      <c r="N23" s="2" t="s">
        <v>2303</v>
      </c>
      <c r="O23" s="292">
        <v>3291746</v>
      </c>
      <c r="P23" s="2" t="s">
        <v>3986</v>
      </c>
    </row>
    <row r="24" spans="1:16" s="3" customFormat="1" ht="21.75" customHeight="1">
      <c r="A24" s="128">
        <v>21</v>
      </c>
      <c r="B24" s="2" t="s">
        <v>1568</v>
      </c>
      <c r="C24" s="102" t="s">
        <v>353</v>
      </c>
      <c r="D24" s="2">
        <v>8551068995</v>
      </c>
      <c r="E24" s="236" t="s">
        <v>3933</v>
      </c>
      <c r="F24" s="102" t="s">
        <v>2955</v>
      </c>
      <c r="G24" s="2" t="s">
        <v>2956</v>
      </c>
      <c r="H24" s="102" t="s">
        <v>334</v>
      </c>
      <c r="I24" s="102" t="s">
        <v>3995</v>
      </c>
      <c r="J24" s="129">
        <v>144</v>
      </c>
      <c r="K24" s="126" t="s">
        <v>3996</v>
      </c>
      <c r="L24" s="2" t="s">
        <v>172</v>
      </c>
      <c r="M24" s="2" t="s">
        <v>172</v>
      </c>
      <c r="N24" s="244" t="s">
        <v>2303</v>
      </c>
      <c r="O24" s="356">
        <v>1670245</v>
      </c>
      <c r="P24" s="2" t="s">
        <v>2303</v>
      </c>
    </row>
    <row r="25" spans="1:16" s="3" customFormat="1" ht="65.25" customHeight="1">
      <c r="A25" s="128">
        <v>22</v>
      </c>
      <c r="B25" s="2" t="s">
        <v>1569</v>
      </c>
      <c r="C25" s="102" t="s">
        <v>354</v>
      </c>
      <c r="D25" s="2">
        <v>8551069003</v>
      </c>
      <c r="E25" s="236" t="s">
        <v>3935</v>
      </c>
      <c r="F25" s="102" t="s">
        <v>2955</v>
      </c>
      <c r="G25" s="2" t="s">
        <v>2956</v>
      </c>
      <c r="H25" s="102" t="s">
        <v>334</v>
      </c>
      <c r="I25" s="102" t="s">
        <v>3971</v>
      </c>
      <c r="J25" s="129">
        <v>616</v>
      </c>
      <c r="K25" s="126" t="s">
        <v>3972</v>
      </c>
      <c r="L25" s="2" t="s">
        <v>172</v>
      </c>
      <c r="M25" s="2" t="s">
        <v>172</v>
      </c>
      <c r="N25" s="2" t="s">
        <v>2303</v>
      </c>
      <c r="O25" s="143">
        <v>5244640</v>
      </c>
      <c r="P25" s="2" t="s">
        <v>3973</v>
      </c>
    </row>
    <row r="26" spans="1:16" s="3" customFormat="1" ht="25.5">
      <c r="A26" s="128">
        <v>23</v>
      </c>
      <c r="B26" s="2" t="s">
        <v>3936</v>
      </c>
      <c r="C26" s="102" t="s">
        <v>0</v>
      </c>
      <c r="D26" s="2">
        <v>8551570588</v>
      </c>
      <c r="E26" s="102" t="s">
        <v>3937</v>
      </c>
      <c r="F26" s="102" t="s">
        <v>2605</v>
      </c>
      <c r="G26" s="2" t="s">
        <v>890</v>
      </c>
      <c r="H26" s="102" t="s">
        <v>334</v>
      </c>
      <c r="I26" s="102" t="s">
        <v>321</v>
      </c>
      <c r="J26" s="129">
        <v>171</v>
      </c>
      <c r="K26" s="126" t="s">
        <v>681</v>
      </c>
      <c r="L26" s="2" t="s">
        <v>172</v>
      </c>
      <c r="M26" s="2" t="s">
        <v>172</v>
      </c>
      <c r="N26" s="2" t="s">
        <v>2303</v>
      </c>
      <c r="O26" s="335">
        <v>1419550</v>
      </c>
      <c r="P26" s="2" t="s">
        <v>1308</v>
      </c>
    </row>
    <row r="27" spans="1:16" s="3" customFormat="1" ht="25.5">
      <c r="A27" s="128">
        <v>24</v>
      </c>
      <c r="B27" s="2" t="s">
        <v>2607</v>
      </c>
      <c r="C27" s="2" t="s">
        <v>1309</v>
      </c>
      <c r="D27" s="2">
        <v>8551580977</v>
      </c>
      <c r="E27" s="2">
        <v>321009952</v>
      </c>
      <c r="F27" s="2" t="s">
        <v>2605</v>
      </c>
      <c r="G27" s="2" t="s">
        <v>2957</v>
      </c>
      <c r="H27" s="2" t="s">
        <v>334</v>
      </c>
      <c r="I27" s="2">
        <v>79</v>
      </c>
      <c r="J27" s="129">
        <v>378</v>
      </c>
      <c r="K27" s="126" t="s">
        <v>2606</v>
      </c>
      <c r="L27" s="2" t="s">
        <v>172</v>
      </c>
      <c r="M27" s="2" t="s">
        <v>172</v>
      </c>
      <c r="N27" s="2" t="s">
        <v>2303</v>
      </c>
      <c r="O27" s="308">
        <v>4671646</v>
      </c>
      <c r="P27" s="2" t="s">
        <v>2303</v>
      </c>
    </row>
    <row r="28" spans="1:16" s="3" customFormat="1" ht="38.25">
      <c r="A28" s="128">
        <v>25</v>
      </c>
      <c r="B28" s="2" t="s">
        <v>3801</v>
      </c>
      <c r="C28" s="102" t="s">
        <v>558</v>
      </c>
      <c r="D28" s="2">
        <v>8551508046</v>
      </c>
      <c r="E28" s="102" t="s">
        <v>3960</v>
      </c>
      <c r="F28" s="102" t="s">
        <v>1329</v>
      </c>
      <c r="G28" s="2" t="s">
        <v>3961</v>
      </c>
      <c r="H28" s="2" t="s">
        <v>334</v>
      </c>
      <c r="I28" s="2">
        <v>64</v>
      </c>
      <c r="J28" s="129">
        <v>376</v>
      </c>
      <c r="K28" s="126" t="s">
        <v>1330</v>
      </c>
      <c r="L28" s="2" t="s">
        <v>172</v>
      </c>
      <c r="M28" s="2" t="s">
        <v>172</v>
      </c>
      <c r="N28" s="2" t="s">
        <v>2303</v>
      </c>
      <c r="O28" s="143" t="s">
        <v>884</v>
      </c>
      <c r="P28" s="2" t="s">
        <v>1312</v>
      </c>
    </row>
    <row r="29" spans="1:16" s="3" customFormat="1" ht="25.5">
      <c r="A29" s="128">
        <v>26</v>
      </c>
      <c r="B29" s="2" t="s">
        <v>3802</v>
      </c>
      <c r="C29" s="102" t="s">
        <v>3803</v>
      </c>
      <c r="D29" s="2">
        <v>8551508365</v>
      </c>
      <c r="E29" s="102" t="s">
        <v>3938</v>
      </c>
      <c r="F29" s="102" t="s">
        <v>1329</v>
      </c>
      <c r="G29" s="2" t="s">
        <v>3961</v>
      </c>
      <c r="H29" s="2" t="s">
        <v>334</v>
      </c>
      <c r="I29" s="2">
        <v>25</v>
      </c>
      <c r="J29" s="129">
        <v>122</v>
      </c>
      <c r="K29" s="126" t="s">
        <v>2303</v>
      </c>
      <c r="L29" s="2" t="s">
        <v>172</v>
      </c>
      <c r="M29" s="2" t="s">
        <v>172</v>
      </c>
      <c r="N29" s="2" t="s">
        <v>2303</v>
      </c>
      <c r="O29" s="321">
        <v>1368319</v>
      </c>
      <c r="P29" s="2" t="s">
        <v>2303</v>
      </c>
    </row>
    <row r="30" spans="1:16" s="3" customFormat="1" ht="25.5">
      <c r="A30" s="128">
        <v>27</v>
      </c>
      <c r="B30" s="2" t="s">
        <v>3939</v>
      </c>
      <c r="C30" s="102" t="s">
        <v>1473</v>
      </c>
      <c r="D30" s="2">
        <v>8551498810</v>
      </c>
      <c r="E30" s="102" t="s">
        <v>3940</v>
      </c>
      <c r="F30" s="102" t="s">
        <v>2605</v>
      </c>
      <c r="G30" s="2" t="s">
        <v>3348</v>
      </c>
      <c r="H30" s="102" t="s">
        <v>334</v>
      </c>
      <c r="I30" s="2">
        <v>89</v>
      </c>
      <c r="J30" s="129">
        <v>600</v>
      </c>
      <c r="K30" s="126" t="s">
        <v>681</v>
      </c>
      <c r="L30" s="2" t="s">
        <v>172</v>
      </c>
      <c r="M30" s="2" t="s">
        <v>172</v>
      </c>
      <c r="N30" s="2" t="s">
        <v>2303</v>
      </c>
      <c r="O30" s="143">
        <v>4793016</v>
      </c>
      <c r="P30" s="2" t="s">
        <v>248</v>
      </c>
    </row>
    <row r="31" spans="1:16" s="3" customFormat="1" ht="25.5">
      <c r="A31" s="128">
        <v>28</v>
      </c>
      <c r="B31" s="2" t="s">
        <v>3549</v>
      </c>
      <c r="C31" s="102" t="s">
        <v>238</v>
      </c>
      <c r="D31" s="2">
        <v>8551086183</v>
      </c>
      <c r="E31" s="236" t="s">
        <v>3941</v>
      </c>
      <c r="F31" s="102" t="s">
        <v>3962</v>
      </c>
      <c r="G31" s="2" t="s">
        <v>3348</v>
      </c>
      <c r="H31" s="102" t="s">
        <v>334</v>
      </c>
      <c r="I31" s="2">
        <v>52</v>
      </c>
      <c r="J31" s="129">
        <v>385</v>
      </c>
      <c r="K31" s="126" t="s">
        <v>2303</v>
      </c>
      <c r="L31" s="2" t="s">
        <v>172</v>
      </c>
      <c r="M31" s="2" t="s">
        <v>172</v>
      </c>
      <c r="N31" s="2" t="s">
        <v>2303</v>
      </c>
      <c r="O31" s="143" t="s">
        <v>884</v>
      </c>
      <c r="P31" s="2" t="s">
        <v>2303</v>
      </c>
    </row>
    <row r="32" spans="1:16" s="3" customFormat="1" ht="25.5">
      <c r="A32" s="128">
        <v>29</v>
      </c>
      <c r="B32" s="2" t="s">
        <v>3942</v>
      </c>
      <c r="C32" s="2" t="s">
        <v>3963</v>
      </c>
      <c r="D32" s="2">
        <v>8551069032</v>
      </c>
      <c r="E32" s="236" t="s">
        <v>3943</v>
      </c>
      <c r="F32" s="102" t="s">
        <v>2605</v>
      </c>
      <c r="G32" s="2" t="s">
        <v>2957</v>
      </c>
      <c r="H32" s="102" t="s">
        <v>334</v>
      </c>
      <c r="I32" s="2">
        <v>52</v>
      </c>
      <c r="J32" s="129">
        <v>260</v>
      </c>
      <c r="K32" s="126" t="s">
        <v>2303</v>
      </c>
      <c r="L32" s="2" t="s">
        <v>172</v>
      </c>
      <c r="M32" s="2" t="s">
        <v>172</v>
      </c>
      <c r="N32" s="2" t="s">
        <v>2303</v>
      </c>
      <c r="O32" s="143" t="s">
        <v>884</v>
      </c>
      <c r="P32" s="2" t="s">
        <v>2303</v>
      </c>
    </row>
    <row r="33" spans="1:16" s="3" customFormat="1" ht="25.5">
      <c r="A33" s="128">
        <v>30</v>
      </c>
      <c r="B33" s="2" t="s">
        <v>3944</v>
      </c>
      <c r="C33" s="102" t="s">
        <v>828</v>
      </c>
      <c r="D33" s="2">
        <v>8551024420</v>
      </c>
      <c r="E33" s="236" t="s">
        <v>3945</v>
      </c>
      <c r="F33" s="102" t="s">
        <v>2605</v>
      </c>
      <c r="G33" s="2" t="s">
        <v>2957</v>
      </c>
      <c r="H33" s="102" t="s">
        <v>334</v>
      </c>
      <c r="I33" s="2">
        <v>79</v>
      </c>
      <c r="J33" s="129">
        <v>344</v>
      </c>
      <c r="K33" s="126" t="s">
        <v>2606</v>
      </c>
      <c r="L33" s="2" t="s">
        <v>172</v>
      </c>
      <c r="M33" s="2" t="s">
        <v>172</v>
      </c>
      <c r="N33" s="2" t="s">
        <v>2303</v>
      </c>
      <c r="O33" s="143" t="s">
        <v>884</v>
      </c>
      <c r="P33" s="2" t="s">
        <v>2303</v>
      </c>
    </row>
    <row r="34" spans="1:16" s="3" customFormat="1" ht="25.5">
      <c r="A34" s="128">
        <v>31</v>
      </c>
      <c r="B34" s="2" t="s">
        <v>1975</v>
      </c>
      <c r="C34" s="2" t="s">
        <v>1999</v>
      </c>
      <c r="D34" s="2">
        <v>8551058465</v>
      </c>
      <c r="E34" s="236" t="s">
        <v>1976</v>
      </c>
      <c r="F34" s="102" t="s">
        <v>2000</v>
      </c>
      <c r="G34" s="2" t="s">
        <v>2957</v>
      </c>
      <c r="H34" s="2" t="s">
        <v>334</v>
      </c>
      <c r="I34" s="2">
        <v>66</v>
      </c>
      <c r="J34" s="129">
        <v>96</v>
      </c>
      <c r="K34" s="126" t="s">
        <v>1330</v>
      </c>
      <c r="L34" s="2" t="s">
        <v>172</v>
      </c>
      <c r="M34" s="2" t="s">
        <v>172</v>
      </c>
      <c r="N34" s="2" t="s">
        <v>2303</v>
      </c>
      <c r="O34" s="143" t="s">
        <v>884</v>
      </c>
      <c r="P34" s="2" t="s">
        <v>2303</v>
      </c>
    </row>
    <row r="35" spans="1:16" s="3" customFormat="1" ht="25.5">
      <c r="A35" s="128">
        <v>32</v>
      </c>
      <c r="B35" s="2" t="s">
        <v>1977</v>
      </c>
      <c r="C35" s="2" t="s">
        <v>1999</v>
      </c>
      <c r="D35" s="2">
        <v>8551582025</v>
      </c>
      <c r="E35" s="236" t="s">
        <v>1978</v>
      </c>
      <c r="F35" s="102" t="s">
        <v>2000</v>
      </c>
      <c r="G35" s="102" t="s">
        <v>140</v>
      </c>
      <c r="H35" s="2" t="s">
        <v>334</v>
      </c>
      <c r="I35" s="2">
        <v>10</v>
      </c>
      <c r="J35" s="129">
        <v>14</v>
      </c>
      <c r="K35" s="126" t="s">
        <v>2001</v>
      </c>
      <c r="L35" s="2" t="s">
        <v>172</v>
      </c>
      <c r="M35" s="2" t="s">
        <v>172</v>
      </c>
      <c r="N35" s="2" t="s">
        <v>2303</v>
      </c>
      <c r="O35" s="292">
        <v>722522</v>
      </c>
      <c r="P35" s="2" t="s">
        <v>2303</v>
      </c>
    </row>
    <row r="36" spans="1:16" s="3" customFormat="1" ht="25.5">
      <c r="A36" s="128">
        <v>33</v>
      </c>
      <c r="B36" s="2" t="s">
        <v>1979</v>
      </c>
      <c r="C36" s="102" t="s">
        <v>3964</v>
      </c>
      <c r="D36" s="2">
        <v>8551024348</v>
      </c>
      <c r="E36" s="236" t="s">
        <v>1980</v>
      </c>
      <c r="F36" s="102" t="s">
        <v>2605</v>
      </c>
      <c r="G36" s="2" t="s">
        <v>2957</v>
      </c>
      <c r="H36" s="102" t="s">
        <v>334</v>
      </c>
      <c r="I36" s="2">
        <v>21</v>
      </c>
      <c r="J36" s="129" t="s">
        <v>2303</v>
      </c>
      <c r="K36" s="126" t="s">
        <v>2303</v>
      </c>
      <c r="L36" s="2" t="s">
        <v>172</v>
      </c>
      <c r="M36" s="2" t="s">
        <v>172</v>
      </c>
      <c r="N36" s="2" t="s">
        <v>2303</v>
      </c>
      <c r="O36" s="292">
        <v>1150671</v>
      </c>
      <c r="P36" s="2" t="s">
        <v>2303</v>
      </c>
    </row>
    <row r="37" spans="1:16" s="386" customFormat="1" ht="38.25">
      <c r="A37" s="380">
        <v>34</v>
      </c>
      <c r="B37" s="381" t="s">
        <v>1981</v>
      </c>
      <c r="C37" s="382" t="s">
        <v>256</v>
      </c>
      <c r="D37" s="381">
        <v>8550006242</v>
      </c>
      <c r="E37" s="450" t="s">
        <v>1982</v>
      </c>
      <c r="F37" s="451" t="s">
        <v>2805</v>
      </c>
      <c r="G37" s="381" t="s">
        <v>257</v>
      </c>
      <c r="H37" s="382" t="s">
        <v>334</v>
      </c>
      <c r="I37" s="381">
        <v>50</v>
      </c>
      <c r="J37" s="383" t="s">
        <v>2303</v>
      </c>
      <c r="K37" s="384" t="s">
        <v>3841</v>
      </c>
      <c r="L37" s="381" t="s">
        <v>172</v>
      </c>
      <c r="M37" s="381" t="s">
        <v>172</v>
      </c>
      <c r="N37" s="381" t="s">
        <v>2303</v>
      </c>
      <c r="O37" s="385">
        <v>5900000</v>
      </c>
      <c r="P37" s="381" t="s">
        <v>2875</v>
      </c>
    </row>
    <row r="38" spans="1:16" s="386" customFormat="1" ht="25.5">
      <c r="A38" s="380">
        <v>35</v>
      </c>
      <c r="B38" s="381" t="s">
        <v>1983</v>
      </c>
      <c r="C38" s="382" t="s">
        <v>258</v>
      </c>
      <c r="D38" s="381">
        <v>8550004059</v>
      </c>
      <c r="E38" s="382" t="s">
        <v>1984</v>
      </c>
      <c r="F38" s="382" t="s">
        <v>259</v>
      </c>
      <c r="G38" s="381" t="s">
        <v>260</v>
      </c>
      <c r="H38" s="382" t="s">
        <v>334</v>
      </c>
      <c r="I38" s="381">
        <v>36</v>
      </c>
      <c r="J38" s="383" t="s">
        <v>2303</v>
      </c>
      <c r="K38" s="384" t="s">
        <v>2303</v>
      </c>
      <c r="L38" s="381" t="s">
        <v>172</v>
      </c>
      <c r="M38" s="381" t="s">
        <v>172</v>
      </c>
      <c r="N38" s="381" t="s">
        <v>2303</v>
      </c>
      <c r="O38" s="436" t="s">
        <v>884</v>
      </c>
      <c r="P38" s="381" t="s">
        <v>2303</v>
      </c>
    </row>
    <row r="39" spans="1:16" s="3" customFormat="1" ht="38.25">
      <c r="A39" s="128">
        <v>36</v>
      </c>
      <c r="B39" s="2" t="s">
        <v>1985</v>
      </c>
      <c r="C39" s="102" t="s">
        <v>572</v>
      </c>
      <c r="D39" s="2">
        <v>8551494769</v>
      </c>
      <c r="E39" s="102" t="s">
        <v>3003</v>
      </c>
      <c r="F39" s="102" t="s">
        <v>573</v>
      </c>
      <c r="G39" s="2" t="s">
        <v>261</v>
      </c>
      <c r="H39" s="2" t="s">
        <v>334</v>
      </c>
      <c r="I39" s="2">
        <v>91</v>
      </c>
      <c r="J39" s="129" t="s">
        <v>2303</v>
      </c>
      <c r="K39" s="126" t="s">
        <v>2303</v>
      </c>
      <c r="L39" s="2" t="s">
        <v>172</v>
      </c>
      <c r="M39" s="2" t="s">
        <v>172</v>
      </c>
      <c r="N39" s="2" t="s">
        <v>2303</v>
      </c>
      <c r="O39" s="143">
        <v>15248011.99</v>
      </c>
      <c r="P39" s="2" t="s">
        <v>2303</v>
      </c>
    </row>
    <row r="40" spans="1:16" s="386" customFormat="1" ht="25.5">
      <c r="A40" s="380">
        <v>37</v>
      </c>
      <c r="B40" s="381" t="s">
        <v>1986</v>
      </c>
      <c r="C40" s="381" t="s">
        <v>203</v>
      </c>
      <c r="D40" s="381">
        <v>8551024331</v>
      </c>
      <c r="E40" s="382" t="s">
        <v>1987</v>
      </c>
      <c r="F40" s="381" t="s">
        <v>204</v>
      </c>
      <c r="G40" s="381" t="s">
        <v>205</v>
      </c>
      <c r="H40" s="381" t="s">
        <v>334</v>
      </c>
      <c r="I40" s="381">
        <v>24</v>
      </c>
      <c r="J40" s="383" t="s">
        <v>2303</v>
      </c>
      <c r="K40" s="384" t="s">
        <v>2303</v>
      </c>
      <c r="L40" s="381" t="s">
        <v>3270</v>
      </c>
      <c r="M40" s="381" t="s">
        <v>172</v>
      </c>
      <c r="N40" s="381" t="s">
        <v>2303</v>
      </c>
      <c r="O40" s="385">
        <v>990075</v>
      </c>
      <c r="P40" s="381" t="s">
        <v>2303</v>
      </c>
    </row>
    <row r="41" spans="1:16" s="3" customFormat="1" ht="30.75" customHeight="1">
      <c r="A41" s="128">
        <v>38</v>
      </c>
      <c r="B41" s="2" t="s">
        <v>1559</v>
      </c>
      <c r="C41" s="102" t="s">
        <v>443</v>
      </c>
      <c r="D41" s="2">
        <v>8550024412</v>
      </c>
      <c r="E41" s="102" t="s">
        <v>1988</v>
      </c>
      <c r="F41" s="102" t="s">
        <v>444</v>
      </c>
      <c r="G41" s="2" t="s">
        <v>262</v>
      </c>
      <c r="H41" s="2" t="s">
        <v>334</v>
      </c>
      <c r="I41" s="2">
        <v>146</v>
      </c>
      <c r="J41" s="129" t="s">
        <v>2303</v>
      </c>
      <c r="K41" s="126" t="s">
        <v>3834</v>
      </c>
      <c r="L41" s="2" t="s">
        <v>172</v>
      </c>
      <c r="M41" s="2" t="s">
        <v>172</v>
      </c>
      <c r="N41" s="2" t="s">
        <v>2303</v>
      </c>
      <c r="O41" s="373" t="s">
        <v>884</v>
      </c>
      <c r="P41" s="2" t="s">
        <v>2303</v>
      </c>
    </row>
    <row r="42" spans="1:16" s="386" customFormat="1" ht="80.25" customHeight="1">
      <c r="A42" s="380">
        <v>39</v>
      </c>
      <c r="B42" s="381" t="s">
        <v>263</v>
      </c>
      <c r="C42" s="381" t="s">
        <v>244</v>
      </c>
      <c r="D42" s="381">
        <v>8551531803</v>
      </c>
      <c r="E42" s="382" t="s">
        <v>1989</v>
      </c>
      <c r="F42" s="381" t="s">
        <v>245</v>
      </c>
      <c r="G42" s="381" t="s">
        <v>246</v>
      </c>
      <c r="H42" s="381" t="s">
        <v>247</v>
      </c>
      <c r="I42" s="381">
        <v>63</v>
      </c>
      <c r="J42" s="383" t="s">
        <v>2303</v>
      </c>
      <c r="K42" s="384" t="s">
        <v>3835</v>
      </c>
      <c r="L42" s="381" t="s">
        <v>3833</v>
      </c>
      <c r="M42" s="381" t="s">
        <v>172</v>
      </c>
      <c r="N42" s="381" t="s">
        <v>2303</v>
      </c>
      <c r="O42" s="385">
        <v>6810838</v>
      </c>
      <c r="P42" s="381" t="s">
        <v>2303</v>
      </c>
    </row>
    <row r="43" spans="1:16" s="3" customFormat="1" ht="38.25">
      <c r="A43" s="128">
        <v>40</v>
      </c>
      <c r="B43" s="2" t="s">
        <v>124</v>
      </c>
      <c r="C43" s="102" t="s">
        <v>126</v>
      </c>
      <c r="D43" s="2">
        <v>8551485813</v>
      </c>
      <c r="E43" s="102" t="s">
        <v>1991</v>
      </c>
      <c r="F43" s="102" t="s">
        <v>127</v>
      </c>
      <c r="G43" s="102" t="s">
        <v>264</v>
      </c>
      <c r="H43" s="2" t="s">
        <v>334</v>
      </c>
      <c r="I43" s="102" t="s">
        <v>2353</v>
      </c>
      <c r="J43" s="129" t="s">
        <v>2303</v>
      </c>
      <c r="K43" s="126" t="s">
        <v>2303</v>
      </c>
      <c r="L43" s="2" t="s">
        <v>172</v>
      </c>
      <c r="M43" s="2" t="s">
        <v>172</v>
      </c>
      <c r="N43" s="2" t="s">
        <v>2303</v>
      </c>
      <c r="O43" s="296">
        <v>1413340</v>
      </c>
      <c r="P43" s="2" t="s">
        <v>2303</v>
      </c>
    </row>
    <row r="44" spans="1:16" s="3" customFormat="1" ht="38.25">
      <c r="A44" s="128">
        <v>41</v>
      </c>
      <c r="B44" s="2" t="s">
        <v>1992</v>
      </c>
      <c r="C44" s="2" t="s">
        <v>265</v>
      </c>
      <c r="D44" s="2">
        <v>8551488444</v>
      </c>
      <c r="E44" s="102" t="s">
        <v>1993</v>
      </c>
      <c r="F44" s="102" t="s">
        <v>127</v>
      </c>
      <c r="G44" s="102" t="s">
        <v>264</v>
      </c>
      <c r="H44" s="2" t="s">
        <v>334</v>
      </c>
      <c r="I44" s="2">
        <v>240</v>
      </c>
      <c r="J44" s="129" t="s">
        <v>2303</v>
      </c>
      <c r="K44" s="126" t="s">
        <v>2303</v>
      </c>
      <c r="L44" s="2" t="s">
        <v>3314</v>
      </c>
      <c r="M44" s="2" t="s">
        <v>172</v>
      </c>
      <c r="N44" s="2" t="s">
        <v>172</v>
      </c>
      <c r="O44" s="143" t="s">
        <v>884</v>
      </c>
      <c r="P44" s="2" t="s">
        <v>2303</v>
      </c>
    </row>
    <row r="45" spans="1:16" s="3" customFormat="1" ht="26.25" thickBot="1">
      <c r="A45" s="369">
        <v>42</v>
      </c>
      <c r="B45" s="370" t="s">
        <v>1994</v>
      </c>
      <c r="C45" s="370" t="s">
        <v>266</v>
      </c>
      <c r="D45" s="370">
        <v>8551478049</v>
      </c>
      <c r="E45" s="371" t="s">
        <v>1995</v>
      </c>
      <c r="F45" s="370" t="s">
        <v>267</v>
      </c>
      <c r="G45" s="370" t="s">
        <v>268</v>
      </c>
      <c r="H45" s="370" t="s">
        <v>334</v>
      </c>
      <c r="I45" s="370">
        <v>192</v>
      </c>
      <c r="J45" s="372" t="s">
        <v>2303</v>
      </c>
      <c r="K45" s="126" t="s">
        <v>2303</v>
      </c>
      <c r="L45" s="2" t="s">
        <v>3833</v>
      </c>
      <c r="M45" s="2" t="s">
        <v>172</v>
      </c>
      <c r="N45" s="2" t="s">
        <v>2303</v>
      </c>
      <c r="O45" s="143" t="s">
        <v>884</v>
      </c>
      <c r="P45" s="2" t="s">
        <v>2303</v>
      </c>
    </row>
  </sheetData>
  <sheetProtection/>
  <mergeCells count="1">
    <mergeCell ref="I4:I12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66" r:id="rId1"/>
  <rowBreaks count="1" manualBreakCount="1">
    <brk id="1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K417"/>
  <sheetViews>
    <sheetView view="pageBreakPreview" zoomScale="85" zoomScaleNormal="30" zoomScaleSheetLayoutView="85" zoomScalePageLayoutView="0" workbookViewId="0" topLeftCell="A1">
      <pane ySplit="5" topLeftCell="A402" activePane="bottomLeft" state="frozen"/>
      <selection pane="topLeft" activeCell="A1" sqref="A1"/>
      <selection pane="bottomLeft" activeCell="J421" sqref="J421"/>
    </sheetView>
  </sheetViews>
  <sheetFormatPr defaultColWidth="9.140625" defaultRowHeight="12.75"/>
  <cols>
    <col min="1" max="1" width="4.00390625" style="39" bestFit="1" customWidth="1"/>
    <col min="2" max="2" width="25.8515625" style="46" customWidth="1"/>
    <col min="3" max="3" width="26.421875" style="39" customWidth="1"/>
    <col min="4" max="5" width="9.7109375" style="60" customWidth="1"/>
    <col min="6" max="6" width="13.00390625" style="60" customWidth="1"/>
    <col min="7" max="7" width="12.7109375" style="61" customWidth="1"/>
    <col min="8" max="8" width="16.8515625" style="77" customWidth="1"/>
    <col min="9" max="9" width="18.8515625" style="39" customWidth="1"/>
    <col min="10" max="10" width="55.28125" style="71" customWidth="1"/>
    <col min="11" max="11" width="26.421875" style="39" customWidth="1"/>
    <col min="12" max="12" width="19.8515625" style="39" customWidth="1"/>
    <col min="13" max="13" width="16.8515625" style="39" customWidth="1"/>
    <col min="14" max="14" width="20.7109375" style="39" customWidth="1"/>
    <col min="15" max="15" width="17.00390625" style="39" customWidth="1"/>
    <col min="16" max="16" width="60.00390625" style="39" customWidth="1"/>
    <col min="17" max="18" width="13.28125" style="39" customWidth="1"/>
    <col min="19" max="19" width="14.57421875" style="39" customWidth="1"/>
    <col min="20" max="22" width="13.28125" style="39" customWidth="1"/>
    <col min="23" max="23" width="15.00390625" style="39" customWidth="1"/>
    <col min="24" max="29" width="18.7109375" style="39" customWidth="1"/>
    <col min="30" max="30" width="9.140625" style="39" customWidth="1"/>
    <col min="31" max="219" width="9.140625" style="45" customWidth="1"/>
    <col min="220" max="16384" width="9.140625" style="39" customWidth="1"/>
  </cols>
  <sheetData>
    <row r="1" spans="1:30" ht="12.75">
      <c r="A1" s="65" t="s">
        <v>2561</v>
      </c>
      <c r="AD1" s="45"/>
    </row>
    <row r="2" spans="7:30" ht="12.75">
      <c r="G2" s="39"/>
      <c r="H2" s="74"/>
      <c r="AD2" s="45"/>
    </row>
    <row r="3" spans="1:30" ht="21.75" customHeight="1">
      <c r="A3" s="585" t="s">
        <v>1996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6"/>
      <c r="Z3" s="586"/>
      <c r="AA3" s="586"/>
      <c r="AB3" s="586"/>
      <c r="AC3" s="586"/>
      <c r="AD3" s="45"/>
    </row>
    <row r="4" spans="1:30" ht="24" customHeight="1">
      <c r="A4" s="606" t="s">
        <v>3257</v>
      </c>
      <c r="B4" s="608" t="s">
        <v>2364</v>
      </c>
      <c r="C4" s="606" t="s">
        <v>2365</v>
      </c>
      <c r="D4" s="606" t="s">
        <v>2366</v>
      </c>
      <c r="E4" s="606" t="s">
        <v>2368</v>
      </c>
      <c r="F4" s="606" t="s">
        <v>2370</v>
      </c>
      <c r="G4" s="606" t="s">
        <v>2367</v>
      </c>
      <c r="H4" s="608" t="s">
        <v>2371</v>
      </c>
      <c r="I4" s="606" t="s">
        <v>1525</v>
      </c>
      <c r="J4" s="608" t="s">
        <v>2712</v>
      </c>
      <c r="K4" s="606" t="s">
        <v>343</v>
      </c>
      <c r="L4" s="606" t="s">
        <v>2372</v>
      </c>
      <c r="M4" s="606"/>
      <c r="N4" s="606"/>
      <c r="O4" s="606" t="s">
        <v>3264</v>
      </c>
      <c r="P4" s="606" t="s">
        <v>3265</v>
      </c>
      <c r="Q4" s="606" t="s">
        <v>2373</v>
      </c>
      <c r="R4" s="606"/>
      <c r="S4" s="606"/>
      <c r="T4" s="606"/>
      <c r="U4" s="606"/>
      <c r="V4" s="606"/>
      <c r="W4" s="606" t="s">
        <v>2374</v>
      </c>
      <c r="X4" s="606" t="s">
        <v>2375</v>
      </c>
      <c r="Y4" s="606" t="s">
        <v>1530</v>
      </c>
      <c r="Z4" s="606" t="s">
        <v>2376</v>
      </c>
      <c r="AA4" s="606" t="s">
        <v>2377</v>
      </c>
      <c r="AB4" s="606" t="s">
        <v>2378</v>
      </c>
      <c r="AC4" s="606" t="s">
        <v>2379</v>
      </c>
      <c r="AD4" s="45"/>
    </row>
    <row r="5" spans="1:71" ht="64.5" thickBot="1">
      <c r="A5" s="607"/>
      <c r="B5" s="609"/>
      <c r="C5" s="607"/>
      <c r="D5" s="607"/>
      <c r="E5" s="607"/>
      <c r="F5" s="607"/>
      <c r="G5" s="607"/>
      <c r="H5" s="609"/>
      <c r="I5" s="607"/>
      <c r="J5" s="609"/>
      <c r="K5" s="607"/>
      <c r="L5" s="73" t="s">
        <v>2380</v>
      </c>
      <c r="M5" s="73" t="s">
        <v>2381</v>
      </c>
      <c r="N5" s="73" t="s">
        <v>2382</v>
      </c>
      <c r="O5" s="607"/>
      <c r="P5" s="607"/>
      <c r="Q5" s="73" t="s">
        <v>2383</v>
      </c>
      <c r="R5" s="73" t="s">
        <v>2384</v>
      </c>
      <c r="S5" s="73" t="s">
        <v>2385</v>
      </c>
      <c r="T5" s="73" t="s">
        <v>2386</v>
      </c>
      <c r="U5" s="73" t="s">
        <v>2387</v>
      </c>
      <c r="V5" s="73" t="s">
        <v>2388</v>
      </c>
      <c r="W5" s="607"/>
      <c r="X5" s="607"/>
      <c r="Y5" s="607"/>
      <c r="Z5" s="607"/>
      <c r="AA5" s="607"/>
      <c r="AB5" s="607"/>
      <c r="AC5" s="607"/>
      <c r="AD5" s="45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1" ht="12.75">
      <c r="A6" s="610" t="s">
        <v>34</v>
      </c>
      <c r="B6" s="610"/>
      <c r="C6" s="610"/>
      <c r="D6" s="610"/>
      <c r="E6" s="610"/>
      <c r="F6" s="610"/>
      <c r="G6" s="610"/>
      <c r="H6" s="75"/>
      <c r="I6" s="62"/>
      <c r="J6" s="605"/>
      <c r="K6" s="605"/>
      <c r="L6" s="44"/>
      <c r="M6" s="605"/>
      <c r="N6" s="605"/>
      <c r="O6" s="605"/>
      <c r="P6" s="605"/>
      <c r="Q6" s="44"/>
      <c r="R6" s="605"/>
      <c r="S6" s="605"/>
      <c r="T6" s="605"/>
      <c r="U6" s="605"/>
      <c r="V6" s="44"/>
      <c r="W6" s="605"/>
      <c r="X6" s="605"/>
      <c r="Y6" s="605"/>
      <c r="Z6" s="605"/>
      <c r="AA6" s="605"/>
      <c r="AB6" s="605"/>
      <c r="AC6" s="44"/>
      <c r="AD6" s="45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219" s="3" customFormat="1" ht="63.75">
      <c r="A7" s="2">
        <v>1</v>
      </c>
      <c r="B7" s="10" t="s">
        <v>2355</v>
      </c>
      <c r="C7" s="2" t="s">
        <v>2356</v>
      </c>
      <c r="D7" s="2" t="s">
        <v>298</v>
      </c>
      <c r="E7" s="2" t="s">
        <v>172</v>
      </c>
      <c r="F7" s="2" t="s">
        <v>172</v>
      </c>
      <c r="G7" s="2">
        <v>1911</v>
      </c>
      <c r="H7" s="492">
        <v>11036000</v>
      </c>
      <c r="I7" s="2" t="s">
        <v>3837</v>
      </c>
      <c r="J7" s="327" t="s">
        <v>2748</v>
      </c>
      <c r="K7" s="2" t="s">
        <v>2358</v>
      </c>
      <c r="L7" s="2" t="s">
        <v>2389</v>
      </c>
      <c r="M7" s="2" t="s">
        <v>2390</v>
      </c>
      <c r="N7" s="2" t="s">
        <v>2392</v>
      </c>
      <c r="O7" s="2" t="s">
        <v>3266</v>
      </c>
      <c r="P7" s="244" t="s">
        <v>2750</v>
      </c>
      <c r="Q7" s="244" t="s">
        <v>3267</v>
      </c>
      <c r="R7" s="244" t="s">
        <v>3268</v>
      </c>
      <c r="S7" s="244" t="s">
        <v>3269</v>
      </c>
      <c r="T7" s="244" t="s">
        <v>3269</v>
      </c>
      <c r="U7" s="244" t="s">
        <v>3270</v>
      </c>
      <c r="V7" s="244" t="s">
        <v>3269</v>
      </c>
      <c r="W7" s="362" t="s">
        <v>2754</v>
      </c>
      <c r="X7" s="362" t="s">
        <v>2755</v>
      </c>
      <c r="Y7" s="362" t="s">
        <v>2756</v>
      </c>
      <c r="Z7" s="244" t="s">
        <v>2757</v>
      </c>
      <c r="AA7" s="362" t="s">
        <v>2357</v>
      </c>
      <c r="AB7" s="362" t="s">
        <v>2357</v>
      </c>
      <c r="AC7" s="362" t="s">
        <v>2369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</row>
    <row r="8" spans="1:219" s="3" customFormat="1" ht="63.75">
      <c r="A8" s="2">
        <v>2</v>
      </c>
      <c r="B8" s="10" t="s">
        <v>2359</v>
      </c>
      <c r="C8" s="2" t="s">
        <v>2356</v>
      </c>
      <c r="D8" s="2" t="s">
        <v>298</v>
      </c>
      <c r="E8" s="2" t="s">
        <v>172</v>
      </c>
      <c r="F8" s="2" t="s">
        <v>172</v>
      </c>
      <c r="G8" s="2">
        <v>1910</v>
      </c>
      <c r="H8" s="492">
        <v>2191000</v>
      </c>
      <c r="I8" s="2" t="s">
        <v>3837</v>
      </c>
      <c r="J8" s="105" t="s">
        <v>2749</v>
      </c>
      <c r="K8" s="2" t="s">
        <v>2360</v>
      </c>
      <c r="L8" s="2" t="s">
        <v>2389</v>
      </c>
      <c r="M8" s="2" t="s">
        <v>2391</v>
      </c>
      <c r="N8" s="2" t="s">
        <v>458</v>
      </c>
      <c r="O8" s="2" t="s">
        <v>3266</v>
      </c>
      <c r="P8" s="2" t="s">
        <v>2751</v>
      </c>
      <c r="Q8" s="2" t="s">
        <v>3268</v>
      </c>
      <c r="R8" s="2" t="s">
        <v>2753</v>
      </c>
      <c r="S8" s="2" t="s">
        <v>3268</v>
      </c>
      <c r="T8" s="2" t="s">
        <v>3268</v>
      </c>
      <c r="U8" s="244" t="s">
        <v>3270</v>
      </c>
      <c r="V8" s="2" t="s">
        <v>3268</v>
      </c>
      <c r="W8" s="12" t="s">
        <v>3271</v>
      </c>
      <c r="X8" s="12" t="s">
        <v>3273</v>
      </c>
      <c r="Y8" s="12" t="s">
        <v>2758</v>
      </c>
      <c r="Z8" s="244" t="s">
        <v>33</v>
      </c>
      <c r="AA8" s="12" t="s">
        <v>2357</v>
      </c>
      <c r="AB8" s="12" t="s">
        <v>2357</v>
      </c>
      <c r="AC8" s="12" t="s">
        <v>2369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</row>
    <row r="9" spans="1:219" s="3" customFormat="1" ht="63.75">
      <c r="A9" s="2">
        <v>3</v>
      </c>
      <c r="B9" s="10" t="s">
        <v>2361</v>
      </c>
      <c r="C9" s="2" t="s">
        <v>2356</v>
      </c>
      <c r="D9" s="2" t="s">
        <v>298</v>
      </c>
      <c r="E9" s="2" t="s">
        <v>172</v>
      </c>
      <c r="F9" s="2" t="s">
        <v>172</v>
      </c>
      <c r="G9" s="2">
        <v>1910</v>
      </c>
      <c r="H9" s="492">
        <v>4022000</v>
      </c>
      <c r="I9" s="2" t="s">
        <v>3837</v>
      </c>
      <c r="J9" s="105" t="s">
        <v>2362</v>
      </c>
      <c r="K9" s="2" t="s">
        <v>2363</v>
      </c>
      <c r="L9" s="2" t="s">
        <v>2389</v>
      </c>
      <c r="M9" s="2" t="s">
        <v>2391</v>
      </c>
      <c r="N9" s="2" t="s">
        <v>459</v>
      </c>
      <c r="O9" s="2" t="s">
        <v>3266</v>
      </c>
      <c r="P9" s="2" t="s">
        <v>2752</v>
      </c>
      <c r="Q9" s="2" t="s">
        <v>3269</v>
      </c>
      <c r="R9" s="2" t="s">
        <v>3268</v>
      </c>
      <c r="S9" s="2" t="s">
        <v>3268</v>
      </c>
      <c r="T9" s="2" t="s">
        <v>3268</v>
      </c>
      <c r="U9" s="2" t="s">
        <v>3270</v>
      </c>
      <c r="V9" s="2" t="s">
        <v>3268</v>
      </c>
      <c r="W9" s="12" t="s">
        <v>3272</v>
      </c>
      <c r="X9" s="12" t="s">
        <v>2759</v>
      </c>
      <c r="Y9" s="12" t="s">
        <v>3274</v>
      </c>
      <c r="Z9" s="244" t="s">
        <v>2760</v>
      </c>
      <c r="AA9" s="12" t="s">
        <v>2357</v>
      </c>
      <c r="AB9" s="12" t="s">
        <v>2357</v>
      </c>
      <c r="AC9" s="12" t="s">
        <v>2369</v>
      </c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</row>
    <row r="10" spans="1:219" s="80" customFormat="1" ht="12.75">
      <c r="A10" s="584" t="s">
        <v>336</v>
      </c>
      <c r="B10" s="584" t="s">
        <v>336</v>
      </c>
      <c r="C10" s="584"/>
      <c r="D10" s="82"/>
      <c r="E10" s="82"/>
      <c r="F10" s="82"/>
      <c r="G10" s="83"/>
      <c r="H10" s="84">
        <f>SUM(H7:H9)</f>
        <v>17249000</v>
      </c>
      <c r="I10" s="68"/>
      <c r="J10" s="81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</row>
    <row r="11" spans="1:30" ht="12.75">
      <c r="A11" s="594" t="s">
        <v>295</v>
      </c>
      <c r="B11" s="594"/>
      <c r="C11" s="594"/>
      <c r="D11" s="594"/>
      <c r="E11" s="594"/>
      <c r="F11" s="594"/>
      <c r="G11" s="594"/>
      <c r="H11" s="594"/>
      <c r="I11" s="594"/>
      <c r="J11" s="593"/>
      <c r="K11" s="593"/>
      <c r="L11" s="47"/>
      <c r="M11" s="593"/>
      <c r="N11" s="593"/>
      <c r="O11" s="593"/>
      <c r="P11" s="593"/>
      <c r="Q11" s="47"/>
      <c r="R11" s="593"/>
      <c r="S11" s="593"/>
      <c r="T11" s="593"/>
      <c r="U11" s="593"/>
      <c r="V11" s="47"/>
      <c r="W11" s="593"/>
      <c r="X11" s="593"/>
      <c r="Y11" s="593"/>
      <c r="Z11" s="593"/>
      <c r="AA11" s="593"/>
      <c r="AB11" s="593"/>
      <c r="AC11" s="47"/>
      <c r="AD11" s="45"/>
    </row>
    <row r="12" spans="1:219" s="386" customFormat="1" ht="25.5">
      <c r="A12" s="381">
        <v>1</v>
      </c>
      <c r="B12" s="393" t="s">
        <v>296</v>
      </c>
      <c r="C12" s="381" t="s">
        <v>297</v>
      </c>
      <c r="D12" s="381" t="s">
        <v>298</v>
      </c>
      <c r="E12" s="381"/>
      <c r="F12" s="381" t="s">
        <v>172</v>
      </c>
      <c r="G12" s="381">
        <v>2011</v>
      </c>
      <c r="H12" s="433">
        <v>2491478.74</v>
      </c>
      <c r="I12" s="381" t="s">
        <v>1526</v>
      </c>
      <c r="J12" s="434" t="s">
        <v>303</v>
      </c>
      <c r="K12" s="381" t="s">
        <v>301</v>
      </c>
      <c r="L12" s="381" t="s">
        <v>304</v>
      </c>
      <c r="M12" s="381" t="s">
        <v>305</v>
      </c>
      <c r="N12" s="381" t="s">
        <v>306</v>
      </c>
      <c r="O12" s="381"/>
      <c r="P12" s="381"/>
      <c r="Q12" s="381" t="s">
        <v>3267</v>
      </c>
      <c r="R12" s="381" t="s">
        <v>3267</v>
      </c>
      <c r="S12" s="381" t="s">
        <v>3267</v>
      </c>
      <c r="T12" s="381" t="s">
        <v>3267</v>
      </c>
      <c r="U12" s="381" t="s">
        <v>3270</v>
      </c>
      <c r="V12" s="381" t="s">
        <v>3267</v>
      </c>
      <c r="W12" s="381"/>
      <c r="X12" s="381">
        <v>180.7</v>
      </c>
      <c r="Y12" s="381"/>
      <c r="Z12" s="381"/>
      <c r="AA12" s="381"/>
      <c r="AB12" s="381"/>
      <c r="AC12" s="381"/>
      <c r="AD12" s="435"/>
      <c r="AE12" s="435"/>
      <c r="AF12" s="435"/>
      <c r="AG12" s="435"/>
      <c r="AH12" s="435"/>
      <c r="AI12" s="435"/>
      <c r="AJ12" s="435"/>
      <c r="AK12" s="435"/>
      <c r="AL12" s="435"/>
      <c r="AM12" s="435"/>
      <c r="AN12" s="435"/>
      <c r="AO12" s="435"/>
      <c r="AP12" s="435"/>
      <c r="AQ12" s="435"/>
      <c r="AR12" s="435"/>
      <c r="AS12" s="435"/>
      <c r="AT12" s="435"/>
      <c r="AU12" s="435"/>
      <c r="AV12" s="435"/>
      <c r="AW12" s="435"/>
      <c r="AX12" s="435"/>
      <c r="AY12" s="435"/>
      <c r="AZ12" s="435"/>
      <c r="BA12" s="435"/>
      <c r="BB12" s="435"/>
      <c r="BC12" s="435"/>
      <c r="BD12" s="435"/>
      <c r="BE12" s="435"/>
      <c r="BF12" s="435"/>
      <c r="BG12" s="435"/>
      <c r="BH12" s="435"/>
      <c r="BI12" s="435"/>
      <c r="BJ12" s="435"/>
      <c r="BK12" s="435"/>
      <c r="BL12" s="435"/>
      <c r="BM12" s="435"/>
      <c r="BN12" s="435"/>
      <c r="BO12" s="435"/>
      <c r="BP12" s="435"/>
      <c r="BQ12" s="435"/>
      <c r="BR12" s="435"/>
      <c r="BS12" s="435"/>
      <c r="BT12" s="435"/>
      <c r="BU12" s="435"/>
      <c r="BV12" s="435"/>
      <c r="BW12" s="435"/>
      <c r="BX12" s="435"/>
      <c r="BY12" s="435"/>
      <c r="BZ12" s="435"/>
      <c r="CA12" s="435"/>
      <c r="CB12" s="435"/>
      <c r="CC12" s="435"/>
      <c r="CD12" s="435"/>
      <c r="CE12" s="435"/>
      <c r="CF12" s="435"/>
      <c r="CG12" s="435"/>
      <c r="CH12" s="435"/>
      <c r="CI12" s="435"/>
      <c r="CJ12" s="435"/>
      <c r="CK12" s="435"/>
      <c r="CL12" s="435"/>
      <c r="CM12" s="435"/>
      <c r="CN12" s="435"/>
      <c r="CO12" s="435"/>
      <c r="CP12" s="435"/>
      <c r="CQ12" s="435"/>
      <c r="CR12" s="435"/>
      <c r="CS12" s="435"/>
      <c r="CT12" s="435"/>
      <c r="CU12" s="435"/>
      <c r="CV12" s="435"/>
      <c r="CW12" s="435"/>
      <c r="CX12" s="435"/>
      <c r="CY12" s="435"/>
      <c r="CZ12" s="435"/>
      <c r="DA12" s="435"/>
      <c r="DB12" s="435"/>
      <c r="DC12" s="435"/>
      <c r="DD12" s="435"/>
      <c r="DE12" s="435"/>
      <c r="DF12" s="435"/>
      <c r="DG12" s="435"/>
      <c r="DH12" s="435"/>
      <c r="DI12" s="435"/>
      <c r="DJ12" s="435"/>
      <c r="DK12" s="435"/>
      <c r="DL12" s="435"/>
      <c r="DM12" s="435"/>
      <c r="DN12" s="435"/>
      <c r="DO12" s="435"/>
      <c r="DP12" s="435"/>
      <c r="DQ12" s="435"/>
      <c r="DR12" s="435"/>
      <c r="DS12" s="435"/>
      <c r="DT12" s="435"/>
      <c r="DU12" s="435"/>
      <c r="DV12" s="435"/>
      <c r="DW12" s="435"/>
      <c r="DX12" s="435"/>
      <c r="DY12" s="435"/>
      <c r="DZ12" s="435"/>
      <c r="EA12" s="435"/>
      <c r="EB12" s="435"/>
      <c r="EC12" s="435"/>
      <c r="ED12" s="435"/>
      <c r="EE12" s="435"/>
      <c r="EF12" s="435"/>
      <c r="EG12" s="435"/>
      <c r="EH12" s="435"/>
      <c r="EI12" s="435"/>
      <c r="EJ12" s="435"/>
      <c r="EK12" s="435"/>
      <c r="EL12" s="435"/>
      <c r="EM12" s="435"/>
      <c r="EN12" s="435"/>
      <c r="EO12" s="435"/>
      <c r="EP12" s="435"/>
      <c r="EQ12" s="435"/>
      <c r="ER12" s="435"/>
      <c r="ES12" s="435"/>
      <c r="ET12" s="435"/>
      <c r="EU12" s="435"/>
      <c r="EV12" s="435"/>
      <c r="EW12" s="435"/>
      <c r="EX12" s="435"/>
      <c r="EY12" s="435"/>
      <c r="EZ12" s="435"/>
      <c r="FA12" s="435"/>
      <c r="FB12" s="435"/>
      <c r="FC12" s="435"/>
      <c r="FD12" s="435"/>
      <c r="FE12" s="435"/>
      <c r="FF12" s="435"/>
      <c r="FG12" s="435"/>
      <c r="FH12" s="435"/>
      <c r="FI12" s="435"/>
      <c r="FJ12" s="435"/>
      <c r="FK12" s="435"/>
      <c r="FL12" s="435"/>
      <c r="FM12" s="435"/>
      <c r="FN12" s="435"/>
      <c r="FO12" s="435"/>
      <c r="FP12" s="435"/>
      <c r="FQ12" s="435"/>
      <c r="FR12" s="435"/>
      <c r="FS12" s="435"/>
      <c r="FT12" s="435"/>
      <c r="FU12" s="435"/>
      <c r="FV12" s="435"/>
      <c r="FW12" s="435"/>
      <c r="FX12" s="435"/>
      <c r="FY12" s="435"/>
      <c r="FZ12" s="435"/>
      <c r="GA12" s="435"/>
      <c r="GB12" s="435"/>
      <c r="GC12" s="435"/>
      <c r="GD12" s="435"/>
      <c r="GE12" s="435"/>
      <c r="GF12" s="435"/>
      <c r="GG12" s="435"/>
      <c r="GH12" s="435"/>
      <c r="GI12" s="435"/>
      <c r="GJ12" s="435"/>
      <c r="GK12" s="435"/>
      <c r="GL12" s="435"/>
      <c r="GM12" s="435"/>
      <c r="GN12" s="435"/>
      <c r="GO12" s="435"/>
      <c r="GP12" s="435"/>
      <c r="GQ12" s="435"/>
      <c r="GR12" s="435"/>
      <c r="GS12" s="435"/>
      <c r="GT12" s="435"/>
      <c r="GU12" s="435"/>
      <c r="GV12" s="435"/>
      <c r="GW12" s="435"/>
      <c r="GX12" s="435"/>
      <c r="GY12" s="435"/>
      <c r="GZ12" s="435"/>
      <c r="HA12" s="435"/>
      <c r="HB12" s="435"/>
      <c r="HC12" s="435"/>
      <c r="HD12" s="435"/>
      <c r="HE12" s="435"/>
      <c r="HF12" s="435"/>
      <c r="HG12" s="435"/>
      <c r="HH12" s="435"/>
      <c r="HI12" s="435"/>
      <c r="HJ12" s="435"/>
      <c r="HK12" s="435"/>
    </row>
    <row r="13" spans="1:219" s="80" customFormat="1" ht="12.75">
      <c r="A13" s="584" t="s">
        <v>336</v>
      </c>
      <c r="B13" s="584" t="s">
        <v>336</v>
      </c>
      <c r="C13" s="584"/>
      <c r="D13" s="82"/>
      <c r="E13" s="82"/>
      <c r="F13" s="82"/>
      <c r="G13" s="83"/>
      <c r="H13" s="84">
        <f>SUM(H12)</f>
        <v>2491478.74</v>
      </c>
      <c r="I13" s="68"/>
      <c r="J13" s="81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</row>
    <row r="14" spans="1:30" ht="12.75">
      <c r="A14" s="594" t="s">
        <v>2934</v>
      </c>
      <c r="B14" s="594"/>
      <c r="C14" s="594"/>
      <c r="D14" s="594"/>
      <c r="E14" s="594"/>
      <c r="F14" s="594"/>
      <c r="G14" s="594"/>
      <c r="H14" s="594"/>
      <c r="I14" s="594"/>
      <c r="J14" s="593"/>
      <c r="K14" s="593"/>
      <c r="L14" s="47"/>
      <c r="M14" s="593"/>
      <c r="N14" s="593"/>
      <c r="O14" s="593"/>
      <c r="P14" s="593"/>
      <c r="Q14" s="47"/>
      <c r="R14" s="593"/>
      <c r="S14" s="593"/>
      <c r="T14" s="593"/>
      <c r="U14" s="593"/>
      <c r="V14" s="47"/>
      <c r="W14" s="593"/>
      <c r="X14" s="593"/>
      <c r="Y14" s="593"/>
      <c r="Z14" s="593"/>
      <c r="AA14" s="593"/>
      <c r="AB14" s="593"/>
      <c r="AC14" s="47"/>
      <c r="AD14" s="45"/>
    </row>
    <row r="15" spans="1:219" s="318" customFormat="1" ht="48">
      <c r="A15" s="2">
        <v>1</v>
      </c>
      <c r="B15" s="10" t="s">
        <v>2917</v>
      </c>
      <c r="C15" s="2" t="s">
        <v>2919</v>
      </c>
      <c r="D15" s="2" t="s">
        <v>298</v>
      </c>
      <c r="E15" s="2" t="s">
        <v>172</v>
      </c>
      <c r="F15" s="2" t="s">
        <v>172</v>
      </c>
      <c r="G15" s="2">
        <v>1945</v>
      </c>
      <c r="H15" s="103">
        <v>200000</v>
      </c>
      <c r="I15" s="2" t="s">
        <v>3837</v>
      </c>
      <c r="J15" s="104" t="s">
        <v>2920</v>
      </c>
      <c r="K15" s="2" t="s">
        <v>2921</v>
      </c>
      <c r="L15" s="2" t="s">
        <v>2389</v>
      </c>
      <c r="M15" s="2" t="s">
        <v>2922</v>
      </c>
      <c r="N15" s="2" t="s">
        <v>2923</v>
      </c>
      <c r="O15" s="2" t="s">
        <v>2924</v>
      </c>
      <c r="P15" s="2" t="s">
        <v>2926</v>
      </c>
      <c r="Q15" s="2" t="s">
        <v>2923</v>
      </c>
      <c r="R15" s="2" t="s">
        <v>2928</v>
      </c>
      <c r="S15" s="244" t="s">
        <v>319</v>
      </c>
      <c r="T15" s="317" t="s">
        <v>2930</v>
      </c>
      <c r="U15" s="2" t="s">
        <v>2932</v>
      </c>
      <c r="V15" s="2" t="s">
        <v>2933</v>
      </c>
      <c r="W15" s="2">
        <v>150</v>
      </c>
      <c r="X15" s="2">
        <v>140</v>
      </c>
      <c r="Y15" s="2">
        <v>530</v>
      </c>
      <c r="Z15" s="2">
        <v>1</v>
      </c>
      <c r="AA15" s="2" t="s">
        <v>3270</v>
      </c>
      <c r="AB15" s="2" t="s">
        <v>298</v>
      </c>
      <c r="AC15" s="2" t="s">
        <v>172</v>
      </c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</row>
    <row r="16" spans="1:219" s="318" customFormat="1" ht="54" customHeight="1">
      <c r="A16" s="2">
        <v>2</v>
      </c>
      <c r="B16" s="10" t="s">
        <v>2918</v>
      </c>
      <c r="C16" s="2" t="s">
        <v>2919</v>
      </c>
      <c r="D16" s="2" t="s">
        <v>298</v>
      </c>
      <c r="E16" s="2" t="s">
        <v>172</v>
      </c>
      <c r="F16" s="2" t="s">
        <v>172</v>
      </c>
      <c r="G16" s="2">
        <v>1945</v>
      </c>
      <c r="H16" s="103">
        <v>200000</v>
      </c>
      <c r="I16" s="2" t="s">
        <v>3837</v>
      </c>
      <c r="J16" s="105" t="s">
        <v>2911</v>
      </c>
      <c r="K16" s="2" t="s">
        <v>3145</v>
      </c>
      <c r="L16" s="2" t="s">
        <v>2389</v>
      </c>
      <c r="M16" s="2" t="s">
        <v>2922</v>
      </c>
      <c r="N16" s="2" t="s">
        <v>2923</v>
      </c>
      <c r="O16" s="2" t="s">
        <v>2925</v>
      </c>
      <c r="P16" s="2" t="s">
        <v>2927</v>
      </c>
      <c r="Q16" s="2" t="s">
        <v>2923</v>
      </c>
      <c r="R16" s="2" t="s">
        <v>2929</v>
      </c>
      <c r="S16" s="2" t="s">
        <v>320</v>
      </c>
      <c r="T16" s="317" t="s">
        <v>2931</v>
      </c>
      <c r="U16" s="2" t="s">
        <v>2911</v>
      </c>
      <c r="V16" s="2" t="s">
        <v>3270</v>
      </c>
      <c r="W16" s="2">
        <v>156</v>
      </c>
      <c r="X16" s="2">
        <v>156</v>
      </c>
      <c r="Y16" s="2">
        <v>620</v>
      </c>
      <c r="Z16" s="2">
        <v>1</v>
      </c>
      <c r="AA16" s="2" t="s">
        <v>3270</v>
      </c>
      <c r="AB16" s="2" t="s">
        <v>298</v>
      </c>
      <c r="AC16" s="2" t="s">
        <v>172</v>
      </c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</row>
    <row r="17" spans="1:219" s="80" customFormat="1" ht="12.75">
      <c r="A17" s="584" t="s">
        <v>336</v>
      </c>
      <c r="B17" s="584" t="s">
        <v>336</v>
      </c>
      <c r="C17" s="584"/>
      <c r="D17" s="82"/>
      <c r="E17" s="82"/>
      <c r="F17" s="82"/>
      <c r="G17" s="83"/>
      <c r="H17" s="84">
        <f>SUM(H15:H16)</f>
        <v>400000</v>
      </c>
      <c r="I17" s="68"/>
      <c r="J17" s="81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</row>
    <row r="18" spans="1:30" ht="12.75">
      <c r="A18" s="594" t="s">
        <v>3873</v>
      </c>
      <c r="B18" s="594"/>
      <c r="C18" s="594"/>
      <c r="D18" s="594"/>
      <c r="E18" s="594"/>
      <c r="F18" s="594"/>
      <c r="G18" s="594"/>
      <c r="H18" s="594"/>
      <c r="I18" s="594"/>
      <c r="J18" s="593"/>
      <c r="K18" s="593"/>
      <c r="L18" s="47"/>
      <c r="M18" s="593"/>
      <c r="N18" s="593"/>
      <c r="O18" s="593"/>
      <c r="P18" s="593"/>
      <c r="Q18" s="47"/>
      <c r="R18" s="593"/>
      <c r="S18" s="593"/>
      <c r="T18" s="593"/>
      <c r="U18" s="593"/>
      <c r="V18" s="47"/>
      <c r="W18" s="593"/>
      <c r="X18" s="593"/>
      <c r="Y18" s="593"/>
      <c r="Z18" s="593"/>
      <c r="AA18" s="593"/>
      <c r="AB18" s="593"/>
      <c r="AC18" s="47"/>
      <c r="AD18" s="45"/>
    </row>
    <row r="19" spans="1:219" s="386" customFormat="1" ht="51">
      <c r="A19" s="381">
        <v>1</v>
      </c>
      <c r="B19" s="393" t="s">
        <v>696</v>
      </c>
      <c r="C19" s="381" t="s">
        <v>2946</v>
      </c>
      <c r="D19" s="381" t="s">
        <v>298</v>
      </c>
      <c r="E19" s="381" t="s">
        <v>172</v>
      </c>
      <c r="F19" s="381" t="s">
        <v>172</v>
      </c>
      <c r="G19" s="446">
        <v>2012</v>
      </c>
      <c r="H19" s="433">
        <v>293519.35</v>
      </c>
      <c r="I19" s="381" t="s">
        <v>1526</v>
      </c>
      <c r="J19" s="447" t="s">
        <v>699</v>
      </c>
      <c r="K19" s="381" t="s">
        <v>3309</v>
      </c>
      <c r="L19" s="381" t="s">
        <v>2389</v>
      </c>
      <c r="M19" s="381" t="s">
        <v>3315</v>
      </c>
      <c r="N19" s="381" t="s">
        <v>3316</v>
      </c>
      <c r="O19" s="394" t="s">
        <v>3013</v>
      </c>
      <c r="P19" s="394" t="s">
        <v>2303</v>
      </c>
      <c r="Q19" s="394" t="s">
        <v>3267</v>
      </c>
      <c r="R19" s="394" t="s">
        <v>3267</v>
      </c>
      <c r="S19" s="394" t="s">
        <v>3267</v>
      </c>
      <c r="T19" s="394" t="s">
        <v>3267</v>
      </c>
      <c r="U19" s="394" t="s">
        <v>3267</v>
      </c>
      <c r="V19" s="394" t="s">
        <v>3267</v>
      </c>
      <c r="W19" s="392">
        <v>35</v>
      </c>
      <c r="X19" s="392">
        <v>24.84</v>
      </c>
      <c r="Y19" s="392">
        <v>105</v>
      </c>
      <c r="Z19" s="392">
        <v>1</v>
      </c>
      <c r="AA19" s="392" t="s">
        <v>300</v>
      </c>
      <c r="AB19" s="392" t="s">
        <v>299</v>
      </c>
      <c r="AC19" s="392" t="s">
        <v>300</v>
      </c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435"/>
      <c r="AU19" s="435"/>
      <c r="AV19" s="435"/>
      <c r="AW19" s="435"/>
      <c r="AX19" s="435"/>
      <c r="AY19" s="435"/>
      <c r="AZ19" s="435"/>
      <c r="BA19" s="435"/>
      <c r="BB19" s="435"/>
      <c r="BC19" s="435"/>
      <c r="BD19" s="435"/>
      <c r="BE19" s="435"/>
      <c r="BF19" s="435"/>
      <c r="BG19" s="435"/>
      <c r="BH19" s="435"/>
      <c r="BI19" s="435"/>
      <c r="BJ19" s="435"/>
      <c r="BK19" s="435"/>
      <c r="BL19" s="435"/>
      <c r="BM19" s="435"/>
      <c r="BN19" s="435"/>
      <c r="BO19" s="435"/>
      <c r="BP19" s="435"/>
      <c r="BQ19" s="435"/>
      <c r="BR19" s="435"/>
      <c r="BS19" s="435"/>
      <c r="BT19" s="435"/>
      <c r="BU19" s="435"/>
      <c r="BV19" s="435"/>
      <c r="BW19" s="435"/>
      <c r="BX19" s="435"/>
      <c r="BY19" s="435"/>
      <c r="BZ19" s="435"/>
      <c r="CA19" s="435"/>
      <c r="CB19" s="435"/>
      <c r="CC19" s="435"/>
      <c r="CD19" s="435"/>
      <c r="CE19" s="435"/>
      <c r="CF19" s="435"/>
      <c r="CG19" s="435"/>
      <c r="CH19" s="435"/>
      <c r="CI19" s="435"/>
      <c r="CJ19" s="435"/>
      <c r="CK19" s="435"/>
      <c r="CL19" s="435"/>
      <c r="CM19" s="435"/>
      <c r="CN19" s="435"/>
      <c r="CO19" s="435"/>
      <c r="CP19" s="435"/>
      <c r="CQ19" s="435"/>
      <c r="CR19" s="435"/>
      <c r="CS19" s="435"/>
      <c r="CT19" s="435"/>
      <c r="CU19" s="435"/>
      <c r="CV19" s="435"/>
      <c r="CW19" s="435"/>
      <c r="CX19" s="435"/>
      <c r="CY19" s="435"/>
      <c r="CZ19" s="435"/>
      <c r="DA19" s="435"/>
      <c r="DB19" s="435"/>
      <c r="DC19" s="435"/>
      <c r="DD19" s="435"/>
      <c r="DE19" s="435"/>
      <c r="DF19" s="435"/>
      <c r="DG19" s="435"/>
      <c r="DH19" s="435"/>
      <c r="DI19" s="435"/>
      <c r="DJ19" s="435"/>
      <c r="DK19" s="435"/>
      <c r="DL19" s="435"/>
      <c r="DM19" s="435"/>
      <c r="DN19" s="435"/>
      <c r="DO19" s="435"/>
      <c r="DP19" s="435"/>
      <c r="DQ19" s="435"/>
      <c r="DR19" s="435"/>
      <c r="DS19" s="435"/>
      <c r="DT19" s="435"/>
      <c r="DU19" s="435"/>
      <c r="DV19" s="435"/>
      <c r="DW19" s="435"/>
      <c r="DX19" s="435"/>
      <c r="DY19" s="435"/>
      <c r="DZ19" s="435"/>
      <c r="EA19" s="435"/>
      <c r="EB19" s="435"/>
      <c r="EC19" s="435"/>
      <c r="ED19" s="435"/>
      <c r="EE19" s="435"/>
      <c r="EF19" s="435"/>
      <c r="EG19" s="435"/>
      <c r="EH19" s="435"/>
      <c r="EI19" s="435"/>
      <c r="EJ19" s="435"/>
      <c r="EK19" s="435"/>
      <c r="EL19" s="435"/>
      <c r="EM19" s="435"/>
      <c r="EN19" s="435"/>
      <c r="EO19" s="435"/>
      <c r="EP19" s="435"/>
      <c r="EQ19" s="435"/>
      <c r="ER19" s="435"/>
      <c r="ES19" s="435"/>
      <c r="ET19" s="435"/>
      <c r="EU19" s="435"/>
      <c r="EV19" s="435"/>
      <c r="EW19" s="435"/>
      <c r="EX19" s="435"/>
      <c r="EY19" s="435"/>
      <c r="EZ19" s="435"/>
      <c r="FA19" s="435"/>
      <c r="FB19" s="435"/>
      <c r="FC19" s="435"/>
      <c r="FD19" s="435"/>
      <c r="FE19" s="435"/>
      <c r="FF19" s="435"/>
      <c r="FG19" s="435"/>
      <c r="FH19" s="435"/>
      <c r="FI19" s="435"/>
      <c r="FJ19" s="435"/>
      <c r="FK19" s="435"/>
      <c r="FL19" s="435"/>
      <c r="FM19" s="435"/>
      <c r="FN19" s="435"/>
      <c r="FO19" s="435"/>
      <c r="FP19" s="435"/>
      <c r="FQ19" s="435"/>
      <c r="FR19" s="435"/>
      <c r="FS19" s="435"/>
      <c r="FT19" s="435"/>
      <c r="FU19" s="435"/>
      <c r="FV19" s="435"/>
      <c r="FW19" s="435"/>
      <c r="FX19" s="435"/>
      <c r="FY19" s="435"/>
      <c r="FZ19" s="435"/>
      <c r="GA19" s="435"/>
      <c r="GB19" s="435"/>
      <c r="GC19" s="435"/>
      <c r="GD19" s="435"/>
      <c r="GE19" s="435"/>
      <c r="GF19" s="435"/>
      <c r="GG19" s="435"/>
      <c r="GH19" s="435"/>
      <c r="GI19" s="435"/>
      <c r="GJ19" s="435"/>
      <c r="GK19" s="435"/>
      <c r="GL19" s="435"/>
      <c r="GM19" s="435"/>
      <c r="GN19" s="435"/>
      <c r="GO19" s="435"/>
      <c r="GP19" s="435"/>
      <c r="GQ19" s="435"/>
      <c r="GR19" s="435"/>
      <c r="GS19" s="435"/>
      <c r="GT19" s="435"/>
      <c r="GU19" s="435"/>
      <c r="GV19" s="435"/>
      <c r="GW19" s="435"/>
      <c r="GX19" s="435"/>
      <c r="GY19" s="435"/>
      <c r="GZ19" s="435"/>
      <c r="HA19" s="435"/>
      <c r="HB19" s="435"/>
      <c r="HC19" s="435"/>
      <c r="HD19" s="435"/>
      <c r="HE19" s="435"/>
      <c r="HF19" s="435"/>
      <c r="HG19" s="435"/>
      <c r="HH19" s="435"/>
      <c r="HI19" s="435"/>
      <c r="HJ19" s="435"/>
      <c r="HK19" s="435"/>
    </row>
    <row r="20" spans="1:219" s="386" customFormat="1" ht="25.5">
      <c r="A20" s="381">
        <v>2</v>
      </c>
      <c r="B20" s="393" t="s">
        <v>696</v>
      </c>
      <c r="C20" s="381" t="s">
        <v>2946</v>
      </c>
      <c r="D20" s="381" t="s">
        <v>298</v>
      </c>
      <c r="E20" s="381" t="s">
        <v>172</v>
      </c>
      <c r="F20" s="381" t="s">
        <v>172</v>
      </c>
      <c r="G20" s="440">
        <v>2011</v>
      </c>
      <c r="H20" s="433">
        <v>178444.39</v>
      </c>
      <c r="I20" s="381" t="s">
        <v>1526</v>
      </c>
      <c r="J20" s="447" t="s">
        <v>699</v>
      </c>
      <c r="K20" s="381" t="s">
        <v>3310</v>
      </c>
      <c r="L20" s="381" t="s">
        <v>2389</v>
      </c>
      <c r="M20" s="381" t="s">
        <v>3317</v>
      </c>
      <c r="N20" s="381" t="s">
        <v>3316</v>
      </c>
      <c r="O20" s="394" t="s">
        <v>3013</v>
      </c>
      <c r="P20" s="381" t="s">
        <v>2303</v>
      </c>
      <c r="Q20" s="394" t="s">
        <v>3267</v>
      </c>
      <c r="R20" s="394" t="s">
        <v>3267</v>
      </c>
      <c r="S20" s="394" t="s">
        <v>3267</v>
      </c>
      <c r="T20" s="394" t="s">
        <v>3267</v>
      </c>
      <c r="U20" s="394" t="s">
        <v>3267</v>
      </c>
      <c r="V20" s="394" t="s">
        <v>3267</v>
      </c>
      <c r="W20" s="389">
        <v>35</v>
      </c>
      <c r="X20" s="389">
        <v>24.84</v>
      </c>
      <c r="Y20" s="389">
        <v>105</v>
      </c>
      <c r="Z20" s="389">
        <v>1</v>
      </c>
      <c r="AA20" s="389" t="s">
        <v>300</v>
      </c>
      <c r="AB20" s="389" t="s">
        <v>299</v>
      </c>
      <c r="AC20" s="389" t="s">
        <v>300</v>
      </c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435"/>
      <c r="AU20" s="435"/>
      <c r="AV20" s="435"/>
      <c r="AW20" s="435"/>
      <c r="AX20" s="435"/>
      <c r="AY20" s="435"/>
      <c r="AZ20" s="435"/>
      <c r="BA20" s="435"/>
      <c r="BB20" s="435"/>
      <c r="BC20" s="435"/>
      <c r="BD20" s="435"/>
      <c r="BE20" s="435"/>
      <c r="BF20" s="435"/>
      <c r="BG20" s="435"/>
      <c r="BH20" s="435"/>
      <c r="BI20" s="435"/>
      <c r="BJ20" s="435"/>
      <c r="BK20" s="435"/>
      <c r="BL20" s="435"/>
      <c r="BM20" s="435"/>
      <c r="BN20" s="435"/>
      <c r="BO20" s="435"/>
      <c r="BP20" s="435"/>
      <c r="BQ20" s="435"/>
      <c r="BR20" s="435"/>
      <c r="BS20" s="435"/>
      <c r="BT20" s="435"/>
      <c r="BU20" s="435"/>
      <c r="BV20" s="435"/>
      <c r="BW20" s="435"/>
      <c r="BX20" s="435"/>
      <c r="BY20" s="435"/>
      <c r="BZ20" s="435"/>
      <c r="CA20" s="435"/>
      <c r="CB20" s="435"/>
      <c r="CC20" s="435"/>
      <c r="CD20" s="435"/>
      <c r="CE20" s="435"/>
      <c r="CF20" s="435"/>
      <c r="CG20" s="435"/>
      <c r="CH20" s="435"/>
      <c r="CI20" s="435"/>
      <c r="CJ20" s="435"/>
      <c r="CK20" s="435"/>
      <c r="CL20" s="435"/>
      <c r="CM20" s="435"/>
      <c r="CN20" s="435"/>
      <c r="CO20" s="435"/>
      <c r="CP20" s="435"/>
      <c r="CQ20" s="435"/>
      <c r="CR20" s="435"/>
      <c r="CS20" s="435"/>
      <c r="CT20" s="435"/>
      <c r="CU20" s="435"/>
      <c r="CV20" s="435"/>
      <c r="CW20" s="435"/>
      <c r="CX20" s="435"/>
      <c r="CY20" s="435"/>
      <c r="CZ20" s="435"/>
      <c r="DA20" s="435"/>
      <c r="DB20" s="435"/>
      <c r="DC20" s="435"/>
      <c r="DD20" s="435"/>
      <c r="DE20" s="435"/>
      <c r="DF20" s="435"/>
      <c r="DG20" s="435"/>
      <c r="DH20" s="435"/>
      <c r="DI20" s="435"/>
      <c r="DJ20" s="435"/>
      <c r="DK20" s="435"/>
      <c r="DL20" s="435"/>
      <c r="DM20" s="435"/>
      <c r="DN20" s="435"/>
      <c r="DO20" s="435"/>
      <c r="DP20" s="435"/>
      <c r="DQ20" s="435"/>
      <c r="DR20" s="435"/>
      <c r="DS20" s="435"/>
      <c r="DT20" s="435"/>
      <c r="DU20" s="435"/>
      <c r="DV20" s="435"/>
      <c r="DW20" s="435"/>
      <c r="DX20" s="435"/>
      <c r="DY20" s="435"/>
      <c r="DZ20" s="435"/>
      <c r="EA20" s="435"/>
      <c r="EB20" s="435"/>
      <c r="EC20" s="435"/>
      <c r="ED20" s="435"/>
      <c r="EE20" s="435"/>
      <c r="EF20" s="435"/>
      <c r="EG20" s="435"/>
      <c r="EH20" s="435"/>
      <c r="EI20" s="435"/>
      <c r="EJ20" s="435"/>
      <c r="EK20" s="435"/>
      <c r="EL20" s="435"/>
      <c r="EM20" s="435"/>
      <c r="EN20" s="435"/>
      <c r="EO20" s="435"/>
      <c r="EP20" s="435"/>
      <c r="EQ20" s="435"/>
      <c r="ER20" s="435"/>
      <c r="ES20" s="435"/>
      <c r="ET20" s="435"/>
      <c r="EU20" s="435"/>
      <c r="EV20" s="435"/>
      <c r="EW20" s="435"/>
      <c r="EX20" s="435"/>
      <c r="EY20" s="435"/>
      <c r="EZ20" s="435"/>
      <c r="FA20" s="435"/>
      <c r="FB20" s="435"/>
      <c r="FC20" s="435"/>
      <c r="FD20" s="435"/>
      <c r="FE20" s="435"/>
      <c r="FF20" s="435"/>
      <c r="FG20" s="435"/>
      <c r="FH20" s="435"/>
      <c r="FI20" s="435"/>
      <c r="FJ20" s="435"/>
      <c r="FK20" s="435"/>
      <c r="FL20" s="435"/>
      <c r="FM20" s="435"/>
      <c r="FN20" s="435"/>
      <c r="FO20" s="435"/>
      <c r="FP20" s="435"/>
      <c r="FQ20" s="435"/>
      <c r="FR20" s="435"/>
      <c r="FS20" s="435"/>
      <c r="FT20" s="435"/>
      <c r="FU20" s="435"/>
      <c r="FV20" s="435"/>
      <c r="FW20" s="435"/>
      <c r="FX20" s="435"/>
      <c r="FY20" s="435"/>
      <c r="FZ20" s="435"/>
      <c r="GA20" s="435"/>
      <c r="GB20" s="435"/>
      <c r="GC20" s="435"/>
      <c r="GD20" s="435"/>
      <c r="GE20" s="435"/>
      <c r="GF20" s="435"/>
      <c r="GG20" s="435"/>
      <c r="GH20" s="435"/>
      <c r="GI20" s="435"/>
      <c r="GJ20" s="435"/>
      <c r="GK20" s="435"/>
      <c r="GL20" s="435"/>
      <c r="GM20" s="435"/>
      <c r="GN20" s="435"/>
      <c r="GO20" s="435"/>
      <c r="GP20" s="435"/>
      <c r="GQ20" s="435"/>
      <c r="GR20" s="435"/>
      <c r="GS20" s="435"/>
      <c r="GT20" s="435"/>
      <c r="GU20" s="435"/>
      <c r="GV20" s="435"/>
      <c r="GW20" s="435"/>
      <c r="GX20" s="435"/>
      <c r="GY20" s="435"/>
      <c r="GZ20" s="435"/>
      <c r="HA20" s="435"/>
      <c r="HB20" s="435"/>
      <c r="HC20" s="435"/>
      <c r="HD20" s="435"/>
      <c r="HE20" s="435"/>
      <c r="HF20" s="435"/>
      <c r="HG20" s="435"/>
      <c r="HH20" s="435"/>
      <c r="HI20" s="435"/>
      <c r="HJ20" s="435"/>
      <c r="HK20" s="435"/>
    </row>
    <row r="21" spans="1:219" s="386" customFormat="1" ht="51">
      <c r="A21" s="381">
        <v>3</v>
      </c>
      <c r="B21" s="393" t="s">
        <v>697</v>
      </c>
      <c r="C21" s="381" t="s">
        <v>2946</v>
      </c>
      <c r="D21" s="381" t="s">
        <v>298</v>
      </c>
      <c r="E21" s="381" t="s">
        <v>172</v>
      </c>
      <c r="F21" s="381" t="s">
        <v>172</v>
      </c>
      <c r="G21" s="440">
        <v>1993</v>
      </c>
      <c r="H21" s="433">
        <v>20294.82</v>
      </c>
      <c r="I21" s="381" t="s">
        <v>1526</v>
      </c>
      <c r="J21" s="447" t="s">
        <v>699</v>
      </c>
      <c r="K21" s="381" t="s">
        <v>3311</v>
      </c>
      <c r="L21" s="381" t="s">
        <v>3318</v>
      </c>
      <c r="M21" s="381" t="s">
        <v>3318</v>
      </c>
      <c r="N21" s="381" t="s">
        <v>3319</v>
      </c>
      <c r="O21" s="394" t="s">
        <v>3014</v>
      </c>
      <c r="P21" s="381" t="s">
        <v>2303</v>
      </c>
      <c r="Q21" s="381" t="s">
        <v>3268</v>
      </c>
      <c r="R21" s="381" t="s">
        <v>3268</v>
      </c>
      <c r="S21" s="381" t="s">
        <v>3268</v>
      </c>
      <c r="T21" s="381" t="s">
        <v>3268</v>
      </c>
      <c r="U21" s="381" t="s">
        <v>3268</v>
      </c>
      <c r="V21" s="381" t="s">
        <v>3268</v>
      </c>
      <c r="W21" s="389">
        <v>25</v>
      </c>
      <c r="X21" s="389">
        <v>17.28</v>
      </c>
      <c r="Y21" s="389">
        <v>75</v>
      </c>
      <c r="Z21" s="389">
        <v>1</v>
      </c>
      <c r="AA21" s="389" t="s">
        <v>300</v>
      </c>
      <c r="AB21" s="389" t="s">
        <v>299</v>
      </c>
      <c r="AC21" s="389" t="s">
        <v>300</v>
      </c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435"/>
      <c r="AU21" s="435"/>
      <c r="AV21" s="435"/>
      <c r="AW21" s="435"/>
      <c r="AX21" s="435"/>
      <c r="AY21" s="435"/>
      <c r="AZ21" s="435"/>
      <c r="BA21" s="435"/>
      <c r="BB21" s="435"/>
      <c r="BC21" s="435"/>
      <c r="BD21" s="435"/>
      <c r="BE21" s="435"/>
      <c r="BF21" s="435"/>
      <c r="BG21" s="435"/>
      <c r="BH21" s="435"/>
      <c r="BI21" s="435"/>
      <c r="BJ21" s="435"/>
      <c r="BK21" s="435"/>
      <c r="BL21" s="435"/>
      <c r="BM21" s="435"/>
      <c r="BN21" s="435"/>
      <c r="BO21" s="435"/>
      <c r="BP21" s="435"/>
      <c r="BQ21" s="435"/>
      <c r="BR21" s="435"/>
      <c r="BS21" s="435"/>
      <c r="BT21" s="435"/>
      <c r="BU21" s="435"/>
      <c r="BV21" s="435"/>
      <c r="BW21" s="435"/>
      <c r="BX21" s="435"/>
      <c r="BY21" s="435"/>
      <c r="BZ21" s="435"/>
      <c r="CA21" s="435"/>
      <c r="CB21" s="435"/>
      <c r="CC21" s="435"/>
      <c r="CD21" s="435"/>
      <c r="CE21" s="435"/>
      <c r="CF21" s="435"/>
      <c r="CG21" s="435"/>
      <c r="CH21" s="435"/>
      <c r="CI21" s="435"/>
      <c r="CJ21" s="435"/>
      <c r="CK21" s="435"/>
      <c r="CL21" s="435"/>
      <c r="CM21" s="435"/>
      <c r="CN21" s="435"/>
      <c r="CO21" s="435"/>
      <c r="CP21" s="435"/>
      <c r="CQ21" s="435"/>
      <c r="CR21" s="435"/>
      <c r="CS21" s="435"/>
      <c r="CT21" s="435"/>
      <c r="CU21" s="435"/>
      <c r="CV21" s="435"/>
      <c r="CW21" s="435"/>
      <c r="CX21" s="435"/>
      <c r="CY21" s="435"/>
      <c r="CZ21" s="435"/>
      <c r="DA21" s="435"/>
      <c r="DB21" s="435"/>
      <c r="DC21" s="435"/>
      <c r="DD21" s="435"/>
      <c r="DE21" s="435"/>
      <c r="DF21" s="435"/>
      <c r="DG21" s="435"/>
      <c r="DH21" s="435"/>
      <c r="DI21" s="435"/>
      <c r="DJ21" s="435"/>
      <c r="DK21" s="435"/>
      <c r="DL21" s="435"/>
      <c r="DM21" s="435"/>
      <c r="DN21" s="435"/>
      <c r="DO21" s="435"/>
      <c r="DP21" s="435"/>
      <c r="DQ21" s="435"/>
      <c r="DR21" s="435"/>
      <c r="DS21" s="435"/>
      <c r="DT21" s="435"/>
      <c r="DU21" s="435"/>
      <c r="DV21" s="435"/>
      <c r="DW21" s="435"/>
      <c r="DX21" s="435"/>
      <c r="DY21" s="435"/>
      <c r="DZ21" s="435"/>
      <c r="EA21" s="435"/>
      <c r="EB21" s="435"/>
      <c r="EC21" s="435"/>
      <c r="ED21" s="435"/>
      <c r="EE21" s="435"/>
      <c r="EF21" s="435"/>
      <c r="EG21" s="435"/>
      <c r="EH21" s="435"/>
      <c r="EI21" s="435"/>
      <c r="EJ21" s="435"/>
      <c r="EK21" s="435"/>
      <c r="EL21" s="435"/>
      <c r="EM21" s="435"/>
      <c r="EN21" s="435"/>
      <c r="EO21" s="435"/>
      <c r="EP21" s="435"/>
      <c r="EQ21" s="435"/>
      <c r="ER21" s="435"/>
      <c r="ES21" s="435"/>
      <c r="ET21" s="435"/>
      <c r="EU21" s="435"/>
      <c r="EV21" s="435"/>
      <c r="EW21" s="435"/>
      <c r="EX21" s="435"/>
      <c r="EY21" s="435"/>
      <c r="EZ21" s="435"/>
      <c r="FA21" s="435"/>
      <c r="FB21" s="435"/>
      <c r="FC21" s="435"/>
      <c r="FD21" s="435"/>
      <c r="FE21" s="435"/>
      <c r="FF21" s="435"/>
      <c r="FG21" s="435"/>
      <c r="FH21" s="435"/>
      <c r="FI21" s="435"/>
      <c r="FJ21" s="435"/>
      <c r="FK21" s="435"/>
      <c r="FL21" s="435"/>
      <c r="FM21" s="435"/>
      <c r="FN21" s="435"/>
      <c r="FO21" s="435"/>
      <c r="FP21" s="435"/>
      <c r="FQ21" s="435"/>
      <c r="FR21" s="435"/>
      <c r="FS21" s="435"/>
      <c r="FT21" s="435"/>
      <c r="FU21" s="435"/>
      <c r="FV21" s="435"/>
      <c r="FW21" s="435"/>
      <c r="FX21" s="435"/>
      <c r="FY21" s="435"/>
      <c r="FZ21" s="435"/>
      <c r="GA21" s="435"/>
      <c r="GB21" s="435"/>
      <c r="GC21" s="435"/>
      <c r="GD21" s="435"/>
      <c r="GE21" s="435"/>
      <c r="GF21" s="435"/>
      <c r="GG21" s="435"/>
      <c r="GH21" s="435"/>
      <c r="GI21" s="435"/>
      <c r="GJ21" s="435"/>
      <c r="GK21" s="435"/>
      <c r="GL21" s="435"/>
      <c r="GM21" s="435"/>
      <c r="GN21" s="435"/>
      <c r="GO21" s="435"/>
      <c r="GP21" s="435"/>
      <c r="GQ21" s="435"/>
      <c r="GR21" s="435"/>
      <c r="GS21" s="435"/>
      <c r="GT21" s="435"/>
      <c r="GU21" s="435"/>
      <c r="GV21" s="435"/>
      <c r="GW21" s="435"/>
      <c r="GX21" s="435"/>
      <c r="GY21" s="435"/>
      <c r="GZ21" s="435"/>
      <c r="HA21" s="435"/>
      <c r="HB21" s="435"/>
      <c r="HC21" s="435"/>
      <c r="HD21" s="435"/>
      <c r="HE21" s="435"/>
      <c r="HF21" s="435"/>
      <c r="HG21" s="435"/>
      <c r="HH21" s="435"/>
      <c r="HI21" s="435"/>
      <c r="HJ21" s="435"/>
      <c r="HK21" s="435"/>
    </row>
    <row r="22" spans="1:219" s="386" customFormat="1" ht="51">
      <c r="A22" s="381">
        <v>4</v>
      </c>
      <c r="B22" s="393" t="s">
        <v>698</v>
      </c>
      <c r="C22" s="381" t="s">
        <v>2946</v>
      </c>
      <c r="D22" s="381" t="s">
        <v>298</v>
      </c>
      <c r="E22" s="381" t="s">
        <v>172</v>
      </c>
      <c r="F22" s="381" t="s">
        <v>172</v>
      </c>
      <c r="G22" s="440">
        <v>2013</v>
      </c>
      <c r="H22" s="433">
        <v>107563.5</v>
      </c>
      <c r="I22" s="381" t="s">
        <v>1526</v>
      </c>
      <c r="J22" s="448" t="s">
        <v>700</v>
      </c>
      <c r="K22" s="381" t="s">
        <v>3312</v>
      </c>
      <c r="L22" s="381" t="s">
        <v>3318</v>
      </c>
      <c r="M22" s="381" t="s">
        <v>3318</v>
      </c>
      <c r="N22" s="381" t="s">
        <v>3319</v>
      </c>
      <c r="O22" s="394" t="s">
        <v>3015</v>
      </c>
      <c r="P22" s="381" t="s">
        <v>2303</v>
      </c>
      <c r="Q22" s="394" t="s">
        <v>3267</v>
      </c>
      <c r="R22" s="394" t="s">
        <v>3267</v>
      </c>
      <c r="S22" s="394" t="s">
        <v>3267</v>
      </c>
      <c r="T22" s="394" t="s">
        <v>3267</v>
      </c>
      <c r="U22" s="394" t="s">
        <v>3267</v>
      </c>
      <c r="V22" s="394" t="s">
        <v>3267</v>
      </c>
      <c r="W22" s="389">
        <v>25</v>
      </c>
      <c r="X22" s="389">
        <v>17.28</v>
      </c>
      <c r="Y22" s="389">
        <v>75</v>
      </c>
      <c r="Z22" s="389">
        <v>1</v>
      </c>
      <c r="AA22" s="389" t="s">
        <v>300</v>
      </c>
      <c r="AB22" s="389" t="s">
        <v>299</v>
      </c>
      <c r="AC22" s="389" t="s">
        <v>300</v>
      </c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435"/>
      <c r="AU22" s="435"/>
      <c r="AV22" s="435"/>
      <c r="AW22" s="435"/>
      <c r="AX22" s="435"/>
      <c r="AY22" s="435"/>
      <c r="AZ22" s="435"/>
      <c r="BA22" s="435"/>
      <c r="BB22" s="435"/>
      <c r="BC22" s="435"/>
      <c r="BD22" s="435"/>
      <c r="BE22" s="435"/>
      <c r="BF22" s="435"/>
      <c r="BG22" s="435"/>
      <c r="BH22" s="435"/>
      <c r="BI22" s="435"/>
      <c r="BJ22" s="435"/>
      <c r="BK22" s="435"/>
      <c r="BL22" s="435"/>
      <c r="BM22" s="435"/>
      <c r="BN22" s="435"/>
      <c r="BO22" s="435"/>
      <c r="BP22" s="435"/>
      <c r="BQ22" s="435"/>
      <c r="BR22" s="435"/>
      <c r="BS22" s="435"/>
      <c r="BT22" s="435"/>
      <c r="BU22" s="435"/>
      <c r="BV22" s="435"/>
      <c r="BW22" s="435"/>
      <c r="BX22" s="435"/>
      <c r="BY22" s="435"/>
      <c r="BZ22" s="435"/>
      <c r="CA22" s="435"/>
      <c r="CB22" s="435"/>
      <c r="CC22" s="435"/>
      <c r="CD22" s="435"/>
      <c r="CE22" s="435"/>
      <c r="CF22" s="435"/>
      <c r="CG22" s="435"/>
      <c r="CH22" s="435"/>
      <c r="CI22" s="435"/>
      <c r="CJ22" s="435"/>
      <c r="CK22" s="435"/>
      <c r="CL22" s="435"/>
      <c r="CM22" s="435"/>
      <c r="CN22" s="435"/>
      <c r="CO22" s="435"/>
      <c r="CP22" s="435"/>
      <c r="CQ22" s="435"/>
      <c r="CR22" s="435"/>
      <c r="CS22" s="435"/>
      <c r="CT22" s="435"/>
      <c r="CU22" s="435"/>
      <c r="CV22" s="435"/>
      <c r="CW22" s="435"/>
      <c r="CX22" s="435"/>
      <c r="CY22" s="435"/>
      <c r="CZ22" s="435"/>
      <c r="DA22" s="435"/>
      <c r="DB22" s="435"/>
      <c r="DC22" s="435"/>
      <c r="DD22" s="435"/>
      <c r="DE22" s="435"/>
      <c r="DF22" s="435"/>
      <c r="DG22" s="435"/>
      <c r="DH22" s="435"/>
      <c r="DI22" s="435"/>
      <c r="DJ22" s="435"/>
      <c r="DK22" s="435"/>
      <c r="DL22" s="435"/>
      <c r="DM22" s="435"/>
      <c r="DN22" s="435"/>
      <c r="DO22" s="435"/>
      <c r="DP22" s="435"/>
      <c r="DQ22" s="435"/>
      <c r="DR22" s="435"/>
      <c r="DS22" s="435"/>
      <c r="DT22" s="435"/>
      <c r="DU22" s="435"/>
      <c r="DV22" s="435"/>
      <c r="DW22" s="435"/>
      <c r="DX22" s="435"/>
      <c r="DY22" s="435"/>
      <c r="DZ22" s="435"/>
      <c r="EA22" s="435"/>
      <c r="EB22" s="435"/>
      <c r="EC22" s="435"/>
      <c r="ED22" s="435"/>
      <c r="EE22" s="435"/>
      <c r="EF22" s="435"/>
      <c r="EG22" s="435"/>
      <c r="EH22" s="435"/>
      <c r="EI22" s="435"/>
      <c r="EJ22" s="435"/>
      <c r="EK22" s="435"/>
      <c r="EL22" s="435"/>
      <c r="EM22" s="435"/>
      <c r="EN22" s="435"/>
      <c r="EO22" s="435"/>
      <c r="EP22" s="435"/>
      <c r="EQ22" s="435"/>
      <c r="ER22" s="435"/>
      <c r="ES22" s="435"/>
      <c r="ET22" s="435"/>
      <c r="EU22" s="435"/>
      <c r="EV22" s="435"/>
      <c r="EW22" s="435"/>
      <c r="EX22" s="435"/>
      <c r="EY22" s="435"/>
      <c r="EZ22" s="435"/>
      <c r="FA22" s="435"/>
      <c r="FB22" s="435"/>
      <c r="FC22" s="435"/>
      <c r="FD22" s="435"/>
      <c r="FE22" s="435"/>
      <c r="FF22" s="435"/>
      <c r="FG22" s="435"/>
      <c r="FH22" s="435"/>
      <c r="FI22" s="435"/>
      <c r="FJ22" s="435"/>
      <c r="FK22" s="435"/>
      <c r="FL22" s="435"/>
      <c r="FM22" s="435"/>
      <c r="FN22" s="435"/>
      <c r="FO22" s="435"/>
      <c r="FP22" s="435"/>
      <c r="FQ22" s="435"/>
      <c r="FR22" s="435"/>
      <c r="FS22" s="435"/>
      <c r="FT22" s="435"/>
      <c r="FU22" s="435"/>
      <c r="FV22" s="435"/>
      <c r="FW22" s="435"/>
      <c r="FX22" s="435"/>
      <c r="FY22" s="435"/>
      <c r="FZ22" s="435"/>
      <c r="GA22" s="435"/>
      <c r="GB22" s="435"/>
      <c r="GC22" s="435"/>
      <c r="GD22" s="435"/>
      <c r="GE22" s="435"/>
      <c r="GF22" s="435"/>
      <c r="GG22" s="435"/>
      <c r="GH22" s="435"/>
      <c r="GI22" s="435"/>
      <c r="GJ22" s="435"/>
      <c r="GK22" s="435"/>
      <c r="GL22" s="435"/>
      <c r="GM22" s="435"/>
      <c r="GN22" s="435"/>
      <c r="GO22" s="435"/>
      <c r="GP22" s="435"/>
      <c r="GQ22" s="435"/>
      <c r="GR22" s="435"/>
      <c r="GS22" s="435"/>
      <c r="GT22" s="435"/>
      <c r="GU22" s="435"/>
      <c r="GV22" s="435"/>
      <c r="GW22" s="435"/>
      <c r="GX22" s="435"/>
      <c r="GY22" s="435"/>
      <c r="GZ22" s="435"/>
      <c r="HA22" s="435"/>
      <c r="HB22" s="435"/>
      <c r="HC22" s="435"/>
      <c r="HD22" s="435"/>
      <c r="HE22" s="435"/>
      <c r="HF22" s="435"/>
      <c r="HG22" s="435"/>
      <c r="HH22" s="435"/>
      <c r="HI22" s="435"/>
      <c r="HJ22" s="435"/>
      <c r="HK22" s="435"/>
    </row>
    <row r="23" spans="1:219" s="386" customFormat="1" ht="51">
      <c r="A23" s="381">
        <v>5</v>
      </c>
      <c r="B23" s="393" t="s">
        <v>697</v>
      </c>
      <c r="C23" s="381" t="s">
        <v>2946</v>
      </c>
      <c r="D23" s="381" t="s">
        <v>298</v>
      </c>
      <c r="E23" s="381" t="s">
        <v>172</v>
      </c>
      <c r="F23" s="381" t="s">
        <v>172</v>
      </c>
      <c r="G23" s="440">
        <v>1994</v>
      </c>
      <c r="H23" s="433">
        <v>28847.06</v>
      </c>
      <c r="I23" s="381" t="s">
        <v>1526</v>
      </c>
      <c r="J23" s="447" t="s">
        <v>699</v>
      </c>
      <c r="K23" s="381" t="s">
        <v>701</v>
      </c>
      <c r="L23" s="381" t="s">
        <v>3318</v>
      </c>
      <c r="M23" s="381" t="s">
        <v>3318</v>
      </c>
      <c r="N23" s="381" t="s">
        <v>3319</v>
      </c>
      <c r="O23" s="394" t="s">
        <v>3016</v>
      </c>
      <c r="P23" s="381" t="s">
        <v>2303</v>
      </c>
      <c r="Q23" s="381" t="s">
        <v>3268</v>
      </c>
      <c r="R23" s="381" t="s">
        <v>3268</v>
      </c>
      <c r="S23" s="381" t="s">
        <v>3268</v>
      </c>
      <c r="T23" s="381" t="s">
        <v>3268</v>
      </c>
      <c r="U23" s="381" t="s">
        <v>3268</v>
      </c>
      <c r="V23" s="381" t="s">
        <v>3268</v>
      </c>
      <c r="W23" s="389">
        <v>25</v>
      </c>
      <c r="X23" s="389">
        <v>17.28</v>
      </c>
      <c r="Y23" s="389">
        <v>75</v>
      </c>
      <c r="Z23" s="381">
        <v>1</v>
      </c>
      <c r="AA23" s="392" t="s">
        <v>300</v>
      </c>
      <c r="AB23" s="392" t="s">
        <v>299</v>
      </c>
      <c r="AC23" s="392" t="s">
        <v>300</v>
      </c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435"/>
      <c r="AU23" s="435"/>
      <c r="AV23" s="435"/>
      <c r="AW23" s="435"/>
      <c r="AX23" s="435"/>
      <c r="AY23" s="435"/>
      <c r="AZ23" s="435"/>
      <c r="BA23" s="435"/>
      <c r="BB23" s="435"/>
      <c r="BC23" s="435"/>
      <c r="BD23" s="435"/>
      <c r="BE23" s="435"/>
      <c r="BF23" s="435"/>
      <c r="BG23" s="435"/>
      <c r="BH23" s="435"/>
      <c r="BI23" s="435"/>
      <c r="BJ23" s="435"/>
      <c r="BK23" s="435"/>
      <c r="BL23" s="435"/>
      <c r="BM23" s="435"/>
      <c r="BN23" s="435"/>
      <c r="BO23" s="435"/>
      <c r="BP23" s="435"/>
      <c r="BQ23" s="435"/>
      <c r="BR23" s="435"/>
      <c r="BS23" s="435"/>
      <c r="BT23" s="435"/>
      <c r="BU23" s="435"/>
      <c r="BV23" s="435"/>
      <c r="BW23" s="435"/>
      <c r="BX23" s="435"/>
      <c r="BY23" s="435"/>
      <c r="BZ23" s="435"/>
      <c r="CA23" s="435"/>
      <c r="CB23" s="435"/>
      <c r="CC23" s="435"/>
      <c r="CD23" s="435"/>
      <c r="CE23" s="435"/>
      <c r="CF23" s="435"/>
      <c r="CG23" s="435"/>
      <c r="CH23" s="435"/>
      <c r="CI23" s="435"/>
      <c r="CJ23" s="435"/>
      <c r="CK23" s="435"/>
      <c r="CL23" s="435"/>
      <c r="CM23" s="435"/>
      <c r="CN23" s="435"/>
      <c r="CO23" s="435"/>
      <c r="CP23" s="435"/>
      <c r="CQ23" s="435"/>
      <c r="CR23" s="435"/>
      <c r="CS23" s="435"/>
      <c r="CT23" s="435"/>
      <c r="CU23" s="435"/>
      <c r="CV23" s="435"/>
      <c r="CW23" s="435"/>
      <c r="CX23" s="435"/>
      <c r="CY23" s="435"/>
      <c r="CZ23" s="435"/>
      <c r="DA23" s="435"/>
      <c r="DB23" s="435"/>
      <c r="DC23" s="435"/>
      <c r="DD23" s="435"/>
      <c r="DE23" s="435"/>
      <c r="DF23" s="435"/>
      <c r="DG23" s="435"/>
      <c r="DH23" s="435"/>
      <c r="DI23" s="435"/>
      <c r="DJ23" s="435"/>
      <c r="DK23" s="435"/>
      <c r="DL23" s="435"/>
      <c r="DM23" s="435"/>
      <c r="DN23" s="435"/>
      <c r="DO23" s="435"/>
      <c r="DP23" s="435"/>
      <c r="DQ23" s="435"/>
      <c r="DR23" s="435"/>
      <c r="DS23" s="435"/>
      <c r="DT23" s="435"/>
      <c r="DU23" s="435"/>
      <c r="DV23" s="435"/>
      <c r="DW23" s="435"/>
      <c r="DX23" s="435"/>
      <c r="DY23" s="435"/>
      <c r="DZ23" s="435"/>
      <c r="EA23" s="435"/>
      <c r="EB23" s="435"/>
      <c r="EC23" s="435"/>
      <c r="ED23" s="435"/>
      <c r="EE23" s="435"/>
      <c r="EF23" s="435"/>
      <c r="EG23" s="435"/>
      <c r="EH23" s="435"/>
      <c r="EI23" s="435"/>
      <c r="EJ23" s="435"/>
      <c r="EK23" s="435"/>
      <c r="EL23" s="435"/>
      <c r="EM23" s="435"/>
      <c r="EN23" s="435"/>
      <c r="EO23" s="435"/>
      <c r="EP23" s="435"/>
      <c r="EQ23" s="435"/>
      <c r="ER23" s="435"/>
      <c r="ES23" s="435"/>
      <c r="ET23" s="435"/>
      <c r="EU23" s="435"/>
      <c r="EV23" s="435"/>
      <c r="EW23" s="435"/>
      <c r="EX23" s="435"/>
      <c r="EY23" s="435"/>
      <c r="EZ23" s="435"/>
      <c r="FA23" s="435"/>
      <c r="FB23" s="435"/>
      <c r="FC23" s="435"/>
      <c r="FD23" s="435"/>
      <c r="FE23" s="435"/>
      <c r="FF23" s="435"/>
      <c r="FG23" s="435"/>
      <c r="FH23" s="435"/>
      <c r="FI23" s="435"/>
      <c r="FJ23" s="435"/>
      <c r="FK23" s="435"/>
      <c r="FL23" s="435"/>
      <c r="FM23" s="435"/>
      <c r="FN23" s="435"/>
      <c r="FO23" s="435"/>
      <c r="FP23" s="435"/>
      <c r="FQ23" s="435"/>
      <c r="FR23" s="435"/>
      <c r="FS23" s="435"/>
      <c r="FT23" s="435"/>
      <c r="FU23" s="435"/>
      <c r="FV23" s="435"/>
      <c r="FW23" s="435"/>
      <c r="FX23" s="435"/>
      <c r="FY23" s="435"/>
      <c r="FZ23" s="435"/>
      <c r="GA23" s="435"/>
      <c r="GB23" s="435"/>
      <c r="GC23" s="435"/>
      <c r="GD23" s="435"/>
      <c r="GE23" s="435"/>
      <c r="GF23" s="435"/>
      <c r="GG23" s="435"/>
      <c r="GH23" s="435"/>
      <c r="GI23" s="435"/>
      <c r="GJ23" s="435"/>
      <c r="GK23" s="435"/>
      <c r="GL23" s="435"/>
      <c r="GM23" s="435"/>
      <c r="GN23" s="435"/>
      <c r="GO23" s="435"/>
      <c r="GP23" s="435"/>
      <c r="GQ23" s="435"/>
      <c r="GR23" s="435"/>
      <c r="GS23" s="435"/>
      <c r="GT23" s="435"/>
      <c r="GU23" s="435"/>
      <c r="GV23" s="435"/>
      <c r="GW23" s="435"/>
      <c r="GX23" s="435"/>
      <c r="GY23" s="435"/>
      <c r="GZ23" s="435"/>
      <c r="HA23" s="435"/>
      <c r="HB23" s="435"/>
      <c r="HC23" s="435"/>
      <c r="HD23" s="435"/>
      <c r="HE23" s="435"/>
      <c r="HF23" s="435"/>
      <c r="HG23" s="435"/>
      <c r="HH23" s="435"/>
      <c r="HI23" s="435"/>
      <c r="HJ23" s="435"/>
      <c r="HK23" s="435"/>
    </row>
    <row r="24" spans="1:219" s="386" customFormat="1" ht="51">
      <c r="A24" s="381">
        <v>6</v>
      </c>
      <c r="B24" s="393" t="s">
        <v>697</v>
      </c>
      <c r="C24" s="381" t="s">
        <v>2946</v>
      </c>
      <c r="D24" s="381" t="s">
        <v>298</v>
      </c>
      <c r="E24" s="381" t="s">
        <v>172</v>
      </c>
      <c r="F24" s="381" t="s">
        <v>172</v>
      </c>
      <c r="G24" s="440">
        <v>1994</v>
      </c>
      <c r="H24" s="433">
        <v>31100.43</v>
      </c>
      <c r="I24" s="381" t="s">
        <v>1526</v>
      </c>
      <c r="J24" s="447" t="s">
        <v>699</v>
      </c>
      <c r="K24" s="381" t="s">
        <v>3313</v>
      </c>
      <c r="L24" s="381" t="s">
        <v>3318</v>
      </c>
      <c r="M24" s="381" t="s">
        <v>3318</v>
      </c>
      <c r="N24" s="381" t="s">
        <v>3319</v>
      </c>
      <c r="O24" s="394" t="s">
        <v>3017</v>
      </c>
      <c r="P24" s="381" t="s">
        <v>2303</v>
      </c>
      <c r="Q24" s="381" t="s">
        <v>3268</v>
      </c>
      <c r="R24" s="381" t="s">
        <v>3268</v>
      </c>
      <c r="S24" s="381" t="s">
        <v>3268</v>
      </c>
      <c r="T24" s="381" t="s">
        <v>3268</v>
      </c>
      <c r="U24" s="381" t="s">
        <v>3268</v>
      </c>
      <c r="V24" s="381" t="s">
        <v>3268</v>
      </c>
      <c r="W24" s="389">
        <v>25</v>
      </c>
      <c r="X24" s="389">
        <v>17.28</v>
      </c>
      <c r="Y24" s="389">
        <v>75</v>
      </c>
      <c r="Z24" s="389">
        <v>1</v>
      </c>
      <c r="AA24" s="389" t="s">
        <v>300</v>
      </c>
      <c r="AB24" s="389" t="s">
        <v>299</v>
      </c>
      <c r="AC24" s="389" t="s">
        <v>300</v>
      </c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435"/>
      <c r="AU24" s="435"/>
      <c r="AV24" s="435"/>
      <c r="AW24" s="435"/>
      <c r="AX24" s="435"/>
      <c r="AY24" s="435"/>
      <c r="AZ24" s="435"/>
      <c r="BA24" s="435"/>
      <c r="BB24" s="435"/>
      <c r="BC24" s="435"/>
      <c r="BD24" s="435"/>
      <c r="BE24" s="435"/>
      <c r="BF24" s="435"/>
      <c r="BG24" s="435"/>
      <c r="BH24" s="435"/>
      <c r="BI24" s="435"/>
      <c r="BJ24" s="435"/>
      <c r="BK24" s="435"/>
      <c r="BL24" s="435"/>
      <c r="BM24" s="435"/>
      <c r="BN24" s="435"/>
      <c r="BO24" s="435"/>
      <c r="BP24" s="435"/>
      <c r="BQ24" s="435"/>
      <c r="BR24" s="435"/>
      <c r="BS24" s="435"/>
      <c r="BT24" s="435"/>
      <c r="BU24" s="435"/>
      <c r="BV24" s="435"/>
      <c r="BW24" s="435"/>
      <c r="BX24" s="435"/>
      <c r="BY24" s="435"/>
      <c r="BZ24" s="435"/>
      <c r="CA24" s="435"/>
      <c r="CB24" s="435"/>
      <c r="CC24" s="435"/>
      <c r="CD24" s="435"/>
      <c r="CE24" s="435"/>
      <c r="CF24" s="435"/>
      <c r="CG24" s="435"/>
      <c r="CH24" s="435"/>
      <c r="CI24" s="435"/>
      <c r="CJ24" s="435"/>
      <c r="CK24" s="435"/>
      <c r="CL24" s="435"/>
      <c r="CM24" s="435"/>
      <c r="CN24" s="435"/>
      <c r="CO24" s="435"/>
      <c r="CP24" s="435"/>
      <c r="CQ24" s="435"/>
      <c r="CR24" s="435"/>
      <c r="CS24" s="435"/>
      <c r="CT24" s="435"/>
      <c r="CU24" s="435"/>
      <c r="CV24" s="435"/>
      <c r="CW24" s="435"/>
      <c r="CX24" s="435"/>
      <c r="CY24" s="435"/>
      <c r="CZ24" s="435"/>
      <c r="DA24" s="435"/>
      <c r="DB24" s="435"/>
      <c r="DC24" s="435"/>
      <c r="DD24" s="435"/>
      <c r="DE24" s="435"/>
      <c r="DF24" s="435"/>
      <c r="DG24" s="435"/>
      <c r="DH24" s="435"/>
      <c r="DI24" s="435"/>
      <c r="DJ24" s="435"/>
      <c r="DK24" s="435"/>
      <c r="DL24" s="435"/>
      <c r="DM24" s="435"/>
      <c r="DN24" s="435"/>
      <c r="DO24" s="435"/>
      <c r="DP24" s="435"/>
      <c r="DQ24" s="435"/>
      <c r="DR24" s="435"/>
      <c r="DS24" s="435"/>
      <c r="DT24" s="435"/>
      <c r="DU24" s="435"/>
      <c r="DV24" s="435"/>
      <c r="DW24" s="435"/>
      <c r="DX24" s="435"/>
      <c r="DY24" s="435"/>
      <c r="DZ24" s="435"/>
      <c r="EA24" s="435"/>
      <c r="EB24" s="435"/>
      <c r="EC24" s="435"/>
      <c r="ED24" s="435"/>
      <c r="EE24" s="435"/>
      <c r="EF24" s="435"/>
      <c r="EG24" s="435"/>
      <c r="EH24" s="435"/>
      <c r="EI24" s="435"/>
      <c r="EJ24" s="435"/>
      <c r="EK24" s="435"/>
      <c r="EL24" s="435"/>
      <c r="EM24" s="435"/>
      <c r="EN24" s="435"/>
      <c r="EO24" s="435"/>
      <c r="EP24" s="435"/>
      <c r="EQ24" s="435"/>
      <c r="ER24" s="435"/>
      <c r="ES24" s="435"/>
      <c r="ET24" s="435"/>
      <c r="EU24" s="435"/>
      <c r="EV24" s="435"/>
      <c r="EW24" s="435"/>
      <c r="EX24" s="435"/>
      <c r="EY24" s="435"/>
      <c r="EZ24" s="435"/>
      <c r="FA24" s="435"/>
      <c r="FB24" s="435"/>
      <c r="FC24" s="435"/>
      <c r="FD24" s="435"/>
      <c r="FE24" s="435"/>
      <c r="FF24" s="435"/>
      <c r="FG24" s="435"/>
      <c r="FH24" s="435"/>
      <c r="FI24" s="435"/>
      <c r="FJ24" s="435"/>
      <c r="FK24" s="435"/>
      <c r="FL24" s="435"/>
      <c r="FM24" s="435"/>
      <c r="FN24" s="435"/>
      <c r="FO24" s="435"/>
      <c r="FP24" s="435"/>
      <c r="FQ24" s="435"/>
      <c r="FR24" s="435"/>
      <c r="FS24" s="435"/>
      <c r="FT24" s="435"/>
      <c r="FU24" s="435"/>
      <c r="FV24" s="435"/>
      <c r="FW24" s="435"/>
      <c r="FX24" s="435"/>
      <c r="FY24" s="435"/>
      <c r="FZ24" s="435"/>
      <c r="GA24" s="435"/>
      <c r="GB24" s="435"/>
      <c r="GC24" s="435"/>
      <c r="GD24" s="435"/>
      <c r="GE24" s="435"/>
      <c r="GF24" s="435"/>
      <c r="GG24" s="435"/>
      <c r="GH24" s="435"/>
      <c r="GI24" s="435"/>
      <c r="GJ24" s="435"/>
      <c r="GK24" s="435"/>
      <c r="GL24" s="435"/>
      <c r="GM24" s="435"/>
      <c r="GN24" s="435"/>
      <c r="GO24" s="435"/>
      <c r="GP24" s="435"/>
      <c r="GQ24" s="435"/>
      <c r="GR24" s="435"/>
      <c r="GS24" s="435"/>
      <c r="GT24" s="435"/>
      <c r="GU24" s="435"/>
      <c r="GV24" s="435"/>
      <c r="GW24" s="435"/>
      <c r="GX24" s="435"/>
      <c r="GY24" s="435"/>
      <c r="GZ24" s="435"/>
      <c r="HA24" s="435"/>
      <c r="HB24" s="435"/>
      <c r="HC24" s="435"/>
      <c r="HD24" s="435"/>
      <c r="HE24" s="435"/>
      <c r="HF24" s="435"/>
      <c r="HG24" s="435"/>
      <c r="HH24" s="435"/>
      <c r="HI24" s="435"/>
      <c r="HJ24" s="435"/>
      <c r="HK24" s="435"/>
    </row>
    <row r="25" spans="1:219" s="386" customFormat="1" ht="27.75" customHeight="1">
      <c r="A25" s="381">
        <v>7</v>
      </c>
      <c r="B25" s="393" t="s">
        <v>3877</v>
      </c>
      <c r="C25" s="381" t="s">
        <v>2946</v>
      </c>
      <c r="D25" s="381"/>
      <c r="E25" s="381"/>
      <c r="F25" s="381"/>
      <c r="G25" s="440"/>
      <c r="H25" s="433">
        <v>4398.22</v>
      </c>
      <c r="I25" s="381" t="s">
        <v>1526</v>
      </c>
      <c r="J25" s="447" t="s">
        <v>3874</v>
      </c>
      <c r="K25" s="381" t="s">
        <v>3875</v>
      </c>
      <c r="L25" s="381"/>
      <c r="M25" s="381"/>
      <c r="N25" s="381"/>
      <c r="O25" s="394"/>
      <c r="P25" s="381"/>
      <c r="Q25" s="394"/>
      <c r="R25" s="394"/>
      <c r="S25" s="394"/>
      <c r="T25" s="394"/>
      <c r="U25" s="394"/>
      <c r="V25" s="394"/>
      <c r="W25" s="389"/>
      <c r="X25" s="389"/>
      <c r="Y25" s="389"/>
      <c r="Z25" s="389"/>
      <c r="AA25" s="389"/>
      <c r="AB25" s="389"/>
      <c r="AC25" s="389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435"/>
      <c r="AU25" s="435"/>
      <c r="AV25" s="435"/>
      <c r="AW25" s="435"/>
      <c r="AX25" s="435"/>
      <c r="AY25" s="435"/>
      <c r="AZ25" s="435"/>
      <c r="BA25" s="435"/>
      <c r="BB25" s="435"/>
      <c r="BC25" s="435"/>
      <c r="BD25" s="435"/>
      <c r="BE25" s="435"/>
      <c r="BF25" s="435"/>
      <c r="BG25" s="435"/>
      <c r="BH25" s="435"/>
      <c r="BI25" s="435"/>
      <c r="BJ25" s="435"/>
      <c r="BK25" s="435"/>
      <c r="BL25" s="435"/>
      <c r="BM25" s="435"/>
      <c r="BN25" s="435"/>
      <c r="BO25" s="435"/>
      <c r="BP25" s="435"/>
      <c r="BQ25" s="435"/>
      <c r="BR25" s="435"/>
      <c r="BS25" s="435"/>
      <c r="BT25" s="435"/>
      <c r="BU25" s="435"/>
      <c r="BV25" s="435"/>
      <c r="BW25" s="435"/>
      <c r="BX25" s="435"/>
      <c r="BY25" s="435"/>
      <c r="BZ25" s="435"/>
      <c r="CA25" s="435"/>
      <c r="CB25" s="435"/>
      <c r="CC25" s="435"/>
      <c r="CD25" s="435"/>
      <c r="CE25" s="435"/>
      <c r="CF25" s="435"/>
      <c r="CG25" s="435"/>
      <c r="CH25" s="435"/>
      <c r="CI25" s="435"/>
      <c r="CJ25" s="435"/>
      <c r="CK25" s="435"/>
      <c r="CL25" s="435"/>
      <c r="CM25" s="435"/>
      <c r="CN25" s="435"/>
      <c r="CO25" s="435"/>
      <c r="CP25" s="435"/>
      <c r="CQ25" s="435"/>
      <c r="CR25" s="435"/>
      <c r="CS25" s="435"/>
      <c r="CT25" s="435"/>
      <c r="CU25" s="435"/>
      <c r="CV25" s="435"/>
      <c r="CW25" s="435"/>
      <c r="CX25" s="435"/>
      <c r="CY25" s="435"/>
      <c r="CZ25" s="435"/>
      <c r="DA25" s="435"/>
      <c r="DB25" s="435"/>
      <c r="DC25" s="435"/>
      <c r="DD25" s="435"/>
      <c r="DE25" s="435"/>
      <c r="DF25" s="435"/>
      <c r="DG25" s="435"/>
      <c r="DH25" s="435"/>
      <c r="DI25" s="435"/>
      <c r="DJ25" s="435"/>
      <c r="DK25" s="435"/>
      <c r="DL25" s="435"/>
      <c r="DM25" s="435"/>
      <c r="DN25" s="435"/>
      <c r="DO25" s="435"/>
      <c r="DP25" s="435"/>
      <c r="DQ25" s="435"/>
      <c r="DR25" s="435"/>
      <c r="DS25" s="435"/>
      <c r="DT25" s="435"/>
      <c r="DU25" s="435"/>
      <c r="DV25" s="435"/>
      <c r="DW25" s="435"/>
      <c r="DX25" s="435"/>
      <c r="DY25" s="435"/>
      <c r="DZ25" s="435"/>
      <c r="EA25" s="435"/>
      <c r="EB25" s="435"/>
      <c r="EC25" s="435"/>
      <c r="ED25" s="435"/>
      <c r="EE25" s="435"/>
      <c r="EF25" s="435"/>
      <c r="EG25" s="435"/>
      <c r="EH25" s="435"/>
      <c r="EI25" s="435"/>
      <c r="EJ25" s="435"/>
      <c r="EK25" s="435"/>
      <c r="EL25" s="435"/>
      <c r="EM25" s="435"/>
      <c r="EN25" s="435"/>
      <c r="EO25" s="435"/>
      <c r="EP25" s="435"/>
      <c r="EQ25" s="435"/>
      <c r="ER25" s="435"/>
      <c r="ES25" s="435"/>
      <c r="ET25" s="435"/>
      <c r="EU25" s="435"/>
      <c r="EV25" s="435"/>
      <c r="EW25" s="435"/>
      <c r="EX25" s="435"/>
      <c r="EY25" s="435"/>
      <c r="EZ25" s="435"/>
      <c r="FA25" s="435"/>
      <c r="FB25" s="435"/>
      <c r="FC25" s="435"/>
      <c r="FD25" s="435"/>
      <c r="FE25" s="435"/>
      <c r="FF25" s="435"/>
      <c r="FG25" s="435"/>
      <c r="FH25" s="435"/>
      <c r="FI25" s="435"/>
      <c r="FJ25" s="435"/>
      <c r="FK25" s="435"/>
      <c r="FL25" s="435"/>
      <c r="FM25" s="435"/>
      <c r="FN25" s="435"/>
      <c r="FO25" s="435"/>
      <c r="FP25" s="435"/>
      <c r="FQ25" s="435"/>
      <c r="FR25" s="435"/>
      <c r="FS25" s="435"/>
      <c r="FT25" s="435"/>
      <c r="FU25" s="435"/>
      <c r="FV25" s="435"/>
      <c r="FW25" s="435"/>
      <c r="FX25" s="435"/>
      <c r="FY25" s="435"/>
      <c r="FZ25" s="435"/>
      <c r="GA25" s="435"/>
      <c r="GB25" s="435"/>
      <c r="GC25" s="435"/>
      <c r="GD25" s="435"/>
      <c r="GE25" s="435"/>
      <c r="GF25" s="435"/>
      <c r="GG25" s="435"/>
      <c r="GH25" s="435"/>
      <c r="GI25" s="435"/>
      <c r="GJ25" s="435"/>
      <c r="GK25" s="435"/>
      <c r="GL25" s="435"/>
      <c r="GM25" s="435"/>
      <c r="GN25" s="435"/>
      <c r="GO25" s="435"/>
      <c r="GP25" s="435"/>
      <c r="GQ25" s="435"/>
      <c r="GR25" s="435"/>
      <c r="GS25" s="435"/>
      <c r="GT25" s="435"/>
      <c r="GU25" s="435"/>
      <c r="GV25" s="435"/>
      <c r="GW25" s="435"/>
      <c r="GX25" s="435"/>
      <c r="GY25" s="435"/>
      <c r="GZ25" s="435"/>
      <c r="HA25" s="435"/>
      <c r="HB25" s="435"/>
      <c r="HC25" s="435"/>
      <c r="HD25" s="435"/>
      <c r="HE25" s="435"/>
      <c r="HF25" s="435"/>
      <c r="HG25" s="435"/>
      <c r="HH25" s="435"/>
      <c r="HI25" s="435"/>
      <c r="HJ25" s="435"/>
      <c r="HK25" s="435"/>
    </row>
    <row r="26" spans="1:219" s="386" customFormat="1" ht="28.5" customHeight="1">
      <c r="A26" s="381">
        <v>8</v>
      </c>
      <c r="B26" s="393" t="s">
        <v>3877</v>
      </c>
      <c r="C26" s="381" t="s">
        <v>2946</v>
      </c>
      <c r="D26" s="381"/>
      <c r="E26" s="381"/>
      <c r="F26" s="381"/>
      <c r="G26" s="440"/>
      <c r="H26" s="433">
        <v>6552</v>
      </c>
      <c r="I26" s="381" t="s">
        <v>1526</v>
      </c>
      <c r="J26" s="447" t="s">
        <v>3874</v>
      </c>
      <c r="K26" s="381" t="s">
        <v>3876</v>
      </c>
      <c r="L26" s="381"/>
      <c r="M26" s="381"/>
      <c r="N26" s="381"/>
      <c r="O26" s="394"/>
      <c r="P26" s="381"/>
      <c r="Q26" s="394"/>
      <c r="R26" s="394"/>
      <c r="S26" s="394"/>
      <c r="T26" s="394"/>
      <c r="U26" s="394"/>
      <c r="V26" s="394"/>
      <c r="W26" s="389"/>
      <c r="X26" s="389"/>
      <c r="Y26" s="389"/>
      <c r="Z26" s="389"/>
      <c r="AA26" s="389"/>
      <c r="AB26" s="389"/>
      <c r="AC26" s="389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  <c r="AT26" s="435"/>
      <c r="AU26" s="435"/>
      <c r="AV26" s="435"/>
      <c r="AW26" s="435"/>
      <c r="AX26" s="435"/>
      <c r="AY26" s="435"/>
      <c r="AZ26" s="435"/>
      <c r="BA26" s="435"/>
      <c r="BB26" s="435"/>
      <c r="BC26" s="435"/>
      <c r="BD26" s="435"/>
      <c r="BE26" s="435"/>
      <c r="BF26" s="435"/>
      <c r="BG26" s="435"/>
      <c r="BH26" s="435"/>
      <c r="BI26" s="435"/>
      <c r="BJ26" s="435"/>
      <c r="BK26" s="435"/>
      <c r="BL26" s="435"/>
      <c r="BM26" s="435"/>
      <c r="BN26" s="435"/>
      <c r="BO26" s="435"/>
      <c r="BP26" s="435"/>
      <c r="BQ26" s="435"/>
      <c r="BR26" s="435"/>
      <c r="BS26" s="435"/>
      <c r="BT26" s="435"/>
      <c r="BU26" s="435"/>
      <c r="BV26" s="435"/>
      <c r="BW26" s="435"/>
      <c r="BX26" s="435"/>
      <c r="BY26" s="435"/>
      <c r="BZ26" s="435"/>
      <c r="CA26" s="435"/>
      <c r="CB26" s="435"/>
      <c r="CC26" s="435"/>
      <c r="CD26" s="435"/>
      <c r="CE26" s="435"/>
      <c r="CF26" s="435"/>
      <c r="CG26" s="435"/>
      <c r="CH26" s="435"/>
      <c r="CI26" s="435"/>
      <c r="CJ26" s="435"/>
      <c r="CK26" s="435"/>
      <c r="CL26" s="435"/>
      <c r="CM26" s="435"/>
      <c r="CN26" s="435"/>
      <c r="CO26" s="435"/>
      <c r="CP26" s="435"/>
      <c r="CQ26" s="435"/>
      <c r="CR26" s="435"/>
      <c r="CS26" s="435"/>
      <c r="CT26" s="435"/>
      <c r="CU26" s="435"/>
      <c r="CV26" s="435"/>
      <c r="CW26" s="435"/>
      <c r="CX26" s="435"/>
      <c r="CY26" s="435"/>
      <c r="CZ26" s="435"/>
      <c r="DA26" s="435"/>
      <c r="DB26" s="435"/>
      <c r="DC26" s="435"/>
      <c r="DD26" s="435"/>
      <c r="DE26" s="435"/>
      <c r="DF26" s="435"/>
      <c r="DG26" s="435"/>
      <c r="DH26" s="435"/>
      <c r="DI26" s="435"/>
      <c r="DJ26" s="435"/>
      <c r="DK26" s="435"/>
      <c r="DL26" s="435"/>
      <c r="DM26" s="435"/>
      <c r="DN26" s="435"/>
      <c r="DO26" s="435"/>
      <c r="DP26" s="435"/>
      <c r="DQ26" s="435"/>
      <c r="DR26" s="435"/>
      <c r="DS26" s="435"/>
      <c r="DT26" s="435"/>
      <c r="DU26" s="435"/>
      <c r="DV26" s="435"/>
      <c r="DW26" s="435"/>
      <c r="DX26" s="435"/>
      <c r="DY26" s="435"/>
      <c r="DZ26" s="435"/>
      <c r="EA26" s="435"/>
      <c r="EB26" s="435"/>
      <c r="EC26" s="435"/>
      <c r="ED26" s="435"/>
      <c r="EE26" s="435"/>
      <c r="EF26" s="435"/>
      <c r="EG26" s="435"/>
      <c r="EH26" s="435"/>
      <c r="EI26" s="435"/>
      <c r="EJ26" s="435"/>
      <c r="EK26" s="435"/>
      <c r="EL26" s="435"/>
      <c r="EM26" s="435"/>
      <c r="EN26" s="435"/>
      <c r="EO26" s="435"/>
      <c r="EP26" s="435"/>
      <c r="EQ26" s="435"/>
      <c r="ER26" s="435"/>
      <c r="ES26" s="435"/>
      <c r="ET26" s="435"/>
      <c r="EU26" s="435"/>
      <c r="EV26" s="435"/>
      <c r="EW26" s="435"/>
      <c r="EX26" s="435"/>
      <c r="EY26" s="435"/>
      <c r="EZ26" s="435"/>
      <c r="FA26" s="435"/>
      <c r="FB26" s="435"/>
      <c r="FC26" s="435"/>
      <c r="FD26" s="435"/>
      <c r="FE26" s="435"/>
      <c r="FF26" s="435"/>
      <c r="FG26" s="435"/>
      <c r="FH26" s="435"/>
      <c r="FI26" s="435"/>
      <c r="FJ26" s="435"/>
      <c r="FK26" s="435"/>
      <c r="FL26" s="435"/>
      <c r="FM26" s="435"/>
      <c r="FN26" s="435"/>
      <c r="FO26" s="435"/>
      <c r="FP26" s="435"/>
      <c r="FQ26" s="435"/>
      <c r="FR26" s="435"/>
      <c r="FS26" s="435"/>
      <c r="FT26" s="435"/>
      <c r="FU26" s="435"/>
      <c r="FV26" s="435"/>
      <c r="FW26" s="435"/>
      <c r="FX26" s="435"/>
      <c r="FY26" s="435"/>
      <c r="FZ26" s="435"/>
      <c r="GA26" s="435"/>
      <c r="GB26" s="435"/>
      <c r="GC26" s="435"/>
      <c r="GD26" s="435"/>
      <c r="GE26" s="435"/>
      <c r="GF26" s="435"/>
      <c r="GG26" s="435"/>
      <c r="GH26" s="435"/>
      <c r="GI26" s="435"/>
      <c r="GJ26" s="435"/>
      <c r="GK26" s="435"/>
      <c r="GL26" s="435"/>
      <c r="GM26" s="435"/>
      <c r="GN26" s="435"/>
      <c r="GO26" s="435"/>
      <c r="GP26" s="435"/>
      <c r="GQ26" s="435"/>
      <c r="GR26" s="435"/>
      <c r="GS26" s="435"/>
      <c r="GT26" s="435"/>
      <c r="GU26" s="435"/>
      <c r="GV26" s="435"/>
      <c r="GW26" s="435"/>
      <c r="GX26" s="435"/>
      <c r="GY26" s="435"/>
      <c r="GZ26" s="435"/>
      <c r="HA26" s="435"/>
      <c r="HB26" s="435"/>
      <c r="HC26" s="435"/>
      <c r="HD26" s="435"/>
      <c r="HE26" s="435"/>
      <c r="HF26" s="435"/>
      <c r="HG26" s="435"/>
      <c r="HH26" s="435"/>
      <c r="HI26" s="435"/>
      <c r="HJ26" s="435"/>
      <c r="HK26" s="435"/>
    </row>
    <row r="27" spans="1:219" s="386" customFormat="1" ht="51">
      <c r="A27" s="381">
        <v>9</v>
      </c>
      <c r="B27" s="393" t="s">
        <v>696</v>
      </c>
      <c r="C27" s="381" t="s">
        <v>2946</v>
      </c>
      <c r="D27" s="381" t="s">
        <v>298</v>
      </c>
      <c r="E27" s="381" t="s">
        <v>172</v>
      </c>
      <c r="F27" s="381" t="s">
        <v>172</v>
      </c>
      <c r="G27" s="440">
        <v>2013</v>
      </c>
      <c r="H27" s="433">
        <v>396500</v>
      </c>
      <c r="I27" s="381" t="s">
        <v>1526</v>
      </c>
      <c r="J27" s="448" t="s">
        <v>3011</v>
      </c>
      <c r="K27" s="381" t="s">
        <v>3012</v>
      </c>
      <c r="L27" s="381" t="s">
        <v>3318</v>
      </c>
      <c r="M27" s="381" t="s">
        <v>3318</v>
      </c>
      <c r="N27" s="381" t="s">
        <v>3320</v>
      </c>
      <c r="O27" s="381" t="s">
        <v>3018</v>
      </c>
      <c r="P27" s="381" t="s">
        <v>2303</v>
      </c>
      <c r="Q27" s="394" t="s">
        <v>3267</v>
      </c>
      <c r="R27" s="394" t="s">
        <v>3267</v>
      </c>
      <c r="S27" s="394" t="s">
        <v>3267</v>
      </c>
      <c r="T27" s="394" t="s">
        <v>3267</v>
      </c>
      <c r="U27" s="394" t="s">
        <v>3267</v>
      </c>
      <c r="V27" s="394" t="s">
        <v>3267</v>
      </c>
      <c r="W27" s="389">
        <v>126.41</v>
      </c>
      <c r="X27" s="389">
        <v>105</v>
      </c>
      <c r="Y27" s="389">
        <v>375</v>
      </c>
      <c r="Z27" s="389">
        <v>1</v>
      </c>
      <c r="AA27" s="389" t="s">
        <v>300</v>
      </c>
      <c r="AB27" s="389" t="s">
        <v>299</v>
      </c>
      <c r="AC27" s="389" t="s">
        <v>300</v>
      </c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  <c r="AT27" s="435"/>
      <c r="AU27" s="435"/>
      <c r="AV27" s="435"/>
      <c r="AW27" s="435"/>
      <c r="AX27" s="435"/>
      <c r="AY27" s="435"/>
      <c r="AZ27" s="435"/>
      <c r="BA27" s="435"/>
      <c r="BB27" s="435"/>
      <c r="BC27" s="435"/>
      <c r="BD27" s="435"/>
      <c r="BE27" s="435"/>
      <c r="BF27" s="435"/>
      <c r="BG27" s="435"/>
      <c r="BH27" s="435"/>
      <c r="BI27" s="435"/>
      <c r="BJ27" s="435"/>
      <c r="BK27" s="435"/>
      <c r="BL27" s="435"/>
      <c r="BM27" s="435"/>
      <c r="BN27" s="435"/>
      <c r="BO27" s="435"/>
      <c r="BP27" s="435"/>
      <c r="BQ27" s="435"/>
      <c r="BR27" s="435"/>
      <c r="BS27" s="435"/>
      <c r="BT27" s="435"/>
      <c r="BU27" s="435"/>
      <c r="BV27" s="435"/>
      <c r="BW27" s="435"/>
      <c r="BX27" s="435"/>
      <c r="BY27" s="435"/>
      <c r="BZ27" s="435"/>
      <c r="CA27" s="435"/>
      <c r="CB27" s="435"/>
      <c r="CC27" s="435"/>
      <c r="CD27" s="435"/>
      <c r="CE27" s="435"/>
      <c r="CF27" s="435"/>
      <c r="CG27" s="435"/>
      <c r="CH27" s="435"/>
      <c r="CI27" s="435"/>
      <c r="CJ27" s="435"/>
      <c r="CK27" s="435"/>
      <c r="CL27" s="435"/>
      <c r="CM27" s="435"/>
      <c r="CN27" s="435"/>
      <c r="CO27" s="435"/>
      <c r="CP27" s="435"/>
      <c r="CQ27" s="435"/>
      <c r="CR27" s="435"/>
      <c r="CS27" s="435"/>
      <c r="CT27" s="435"/>
      <c r="CU27" s="435"/>
      <c r="CV27" s="435"/>
      <c r="CW27" s="435"/>
      <c r="CX27" s="435"/>
      <c r="CY27" s="435"/>
      <c r="CZ27" s="435"/>
      <c r="DA27" s="435"/>
      <c r="DB27" s="435"/>
      <c r="DC27" s="435"/>
      <c r="DD27" s="435"/>
      <c r="DE27" s="435"/>
      <c r="DF27" s="435"/>
      <c r="DG27" s="435"/>
      <c r="DH27" s="435"/>
      <c r="DI27" s="435"/>
      <c r="DJ27" s="435"/>
      <c r="DK27" s="435"/>
      <c r="DL27" s="435"/>
      <c r="DM27" s="435"/>
      <c r="DN27" s="435"/>
      <c r="DO27" s="435"/>
      <c r="DP27" s="435"/>
      <c r="DQ27" s="435"/>
      <c r="DR27" s="435"/>
      <c r="DS27" s="435"/>
      <c r="DT27" s="435"/>
      <c r="DU27" s="435"/>
      <c r="DV27" s="435"/>
      <c r="DW27" s="435"/>
      <c r="DX27" s="435"/>
      <c r="DY27" s="435"/>
      <c r="DZ27" s="435"/>
      <c r="EA27" s="435"/>
      <c r="EB27" s="435"/>
      <c r="EC27" s="435"/>
      <c r="ED27" s="435"/>
      <c r="EE27" s="435"/>
      <c r="EF27" s="435"/>
      <c r="EG27" s="435"/>
      <c r="EH27" s="435"/>
      <c r="EI27" s="435"/>
      <c r="EJ27" s="435"/>
      <c r="EK27" s="435"/>
      <c r="EL27" s="435"/>
      <c r="EM27" s="435"/>
      <c r="EN27" s="435"/>
      <c r="EO27" s="435"/>
      <c r="EP27" s="435"/>
      <c r="EQ27" s="435"/>
      <c r="ER27" s="435"/>
      <c r="ES27" s="435"/>
      <c r="ET27" s="435"/>
      <c r="EU27" s="435"/>
      <c r="EV27" s="435"/>
      <c r="EW27" s="435"/>
      <c r="EX27" s="435"/>
      <c r="EY27" s="435"/>
      <c r="EZ27" s="435"/>
      <c r="FA27" s="435"/>
      <c r="FB27" s="435"/>
      <c r="FC27" s="435"/>
      <c r="FD27" s="435"/>
      <c r="FE27" s="435"/>
      <c r="FF27" s="435"/>
      <c r="FG27" s="435"/>
      <c r="FH27" s="435"/>
      <c r="FI27" s="435"/>
      <c r="FJ27" s="435"/>
      <c r="FK27" s="435"/>
      <c r="FL27" s="435"/>
      <c r="FM27" s="435"/>
      <c r="FN27" s="435"/>
      <c r="FO27" s="435"/>
      <c r="FP27" s="435"/>
      <c r="FQ27" s="435"/>
      <c r="FR27" s="435"/>
      <c r="FS27" s="435"/>
      <c r="FT27" s="435"/>
      <c r="FU27" s="435"/>
      <c r="FV27" s="435"/>
      <c r="FW27" s="435"/>
      <c r="FX27" s="435"/>
      <c r="FY27" s="435"/>
      <c r="FZ27" s="435"/>
      <c r="GA27" s="435"/>
      <c r="GB27" s="435"/>
      <c r="GC27" s="435"/>
      <c r="GD27" s="435"/>
      <c r="GE27" s="435"/>
      <c r="GF27" s="435"/>
      <c r="GG27" s="435"/>
      <c r="GH27" s="435"/>
      <c r="GI27" s="435"/>
      <c r="GJ27" s="435"/>
      <c r="GK27" s="435"/>
      <c r="GL27" s="435"/>
      <c r="GM27" s="435"/>
      <c r="GN27" s="435"/>
      <c r="GO27" s="435"/>
      <c r="GP27" s="435"/>
      <c r="GQ27" s="435"/>
      <c r="GR27" s="435"/>
      <c r="GS27" s="435"/>
      <c r="GT27" s="435"/>
      <c r="GU27" s="435"/>
      <c r="GV27" s="435"/>
      <c r="GW27" s="435"/>
      <c r="GX27" s="435"/>
      <c r="GY27" s="435"/>
      <c r="GZ27" s="435"/>
      <c r="HA27" s="435"/>
      <c r="HB27" s="435"/>
      <c r="HC27" s="435"/>
      <c r="HD27" s="435"/>
      <c r="HE27" s="435"/>
      <c r="HF27" s="435"/>
      <c r="HG27" s="435"/>
      <c r="HH27" s="435"/>
      <c r="HI27" s="435"/>
      <c r="HJ27" s="435"/>
      <c r="HK27" s="435"/>
    </row>
    <row r="28" spans="1:219" s="80" customFormat="1" ht="12.75">
      <c r="A28" s="584" t="s">
        <v>336</v>
      </c>
      <c r="B28" s="584" t="s">
        <v>336</v>
      </c>
      <c r="C28" s="584"/>
      <c r="D28" s="82"/>
      <c r="E28" s="82"/>
      <c r="F28" s="82"/>
      <c r="G28" s="83"/>
      <c r="H28" s="84">
        <f>SUM(H19:H27)</f>
        <v>1067219.77</v>
      </c>
      <c r="I28" s="68"/>
      <c r="J28" s="81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</row>
    <row r="29" spans="1:30" ht="12.75">
      <c r="A29" s="581" t="s">
        <v>3321</v>
      </c>
      <c r="B29" s="582"/>
      <c r="C29" s="582"/>
      <c r="D29" s="582"/>
      <c r="E29" s="582"/>
      <c r="F29" s="582"/>
      <c r="G29" s="582"/>
      <c r="H29" s="582"/>
      <c r="I29" s="583"/>
      <c r="J29" s="593"/>
      <c r="K29" s="593"/>
      <c r="L29" s="47"/>
      <c r="M29" s="593"/>
      <c r="N29" s="593"/>
      <c r="O29" s="593"/>
      <c r="P29" s="593"/>
      <c r="Q29" s="47"/>
      <c r="R29" s="593"/>
      <c r="S29" s="593"/>
      <c r="T29" s="593"/>
      <c r="U29" s="593"/>
      <c r="V29" s="47"/>
      <c r="W29" s="593"/>
      <c r="X29" s="593"/>
      <c r="Y29" s="593"/>
      <c r="Z29" s="593"/>
      <c r="AA29" s="593"/>
      <c r="AB29" s="593"/>
      <c r="AC29" s="47"/>
      <c r="AD29" s="45"/>
    </row>
    <row r="30" spans="1:219" s="18" customFormat="1" ht="12.75">
      <c r="A30" s="597" t="s">
        <v>3322</v>
      </c>
      <c r="B30" s="597"/>
      <c r="C30" s="597"/>
      <c r="D30" s="597"/>
      <c r="E30" s="597"/>
      <c r="F30" s="597"/>
      <c r="G30" s="597"/>
      <c r="H30" s="76"/>
      <c r="I30" s="48"/>
      <c r="J30" s="49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28"/>
      <c r="AE30" s="28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</row>
    <row r="31" spans="1:219" s="386" customFormat="1" ht="63.75">
      <c r="A31" s="381">
        <v>1</v>
      </c>
      <c r="B31" s="393" t="s">
        <v>3323</v>
      </c>
      <c r="C31" s="381"/>
      <c r="D31" s="381" t="s">
        <v>298</v>
      </c>
      <c r="E31" s="436" t="s">
        <v>172</v>
      </c>
      <c r="F31" s="381" t="s">
        <v>298</v>
      </c>
      <c r="G31" s="381" t="s">
        <v>2717</v>
      </c>
      <c r="H31" s="441">
        <v>847804.13</v>
      </c>
      <c r="I31" s="388" t="s">
        <v>1526</v>
      </c>
      <c r="J31" s="442" t="s">
        <v>3326</v>
      </c>
      <c r="K31" s="381" t="s">
        <v>3328</v>
      </c>
      <c r="L31" s="381" t="s">
        <v>2389</v>
      </c>
      <c r="M31" s="381" t="s">
        <v>3329</v>
      </c>
      <c r="N31" s="381" t="s">
        <v>3330</v>
      </c>
      <c r="O31" s="381"/>
      <c r="P31" s="381"/>
      <c r="Q31" s="381" t="s">
        <v>3267</v>
      </c>
      <c r="R31" s="381" t="s">
        <v>3267</v>
      </c>
      <c r="S31" s="381" t="s">
        <v>3267</v>
      </c>
      <c r="T31" s="381" t="s">
        <v>3268</v>
      </c>
      <c r="U31" s="381" t="s">
        <v>3270</v>
      </c>
      <c r="V31" s="381" t="s">
        <v>3268</v>
      </c>
      <c r="W31" s="381"/>
      <c r="X31" s="381" t="s">
        <v>718</v>
      </c>
      <c r="Y31" s="381"/>
      <c r="Z31" s="381" t="s">
        <v>719</v>
      </c>
      <c r="AA31" s="381" t="s">
        <v>172</v>
      </c>
      <c r="AB31" s="381" t="s">
        <v>2357</v>
      </c>
      <c r="AC31" s="381" t="s">
        <v>2369</v>
      </c>
      <c r="AD31" s="435"/>
      <c r="AE31" s="435"/>
      <c r="AF31" s="435"/>
      <c r="AG31" s="435"/>
      <c r="AH31" s="435"/>
      <c r="AI31" s="435"/>
      <c r="AJ31" s="435"/>
      <c r="AK31" s="435"/>
      <c r="AL31" s="435"/>
      <c r="AM31" s="435"/>
      <c r="AN31" s="435"/>
      <c r="AO31" s="435"/>
      <c r="AP31" s="435"/>
      <c r="AQ31" s="435"/>
      <c r="AR31" s="435"/>
      <c r="AS31" s="435"/>
      <c r="AT31" s="435"/>
      <c r="AU31" s="435"/>
      <c r="AV31" s="435"/>
      <c r="AW31" s="435"/>
      <c r="AX31" s="435"/>
      <c r="AY31" s="435"/>
      <c r="AZ31" s="435"/>
      <c r="BA31" s="435"/>
      <c r="BB31" s="435"/>
      <c r="BC31" s="435"/>
      <c r="BD31" s="435"/>
      <c r="BE31" s="435"/>
      <c r="BF31" s="435"/>
      <c r="BG31" s="435"/>
      <c r="BH31" s="435"/>
      <c r="BI31" s="435"/>
      <c r="BJ31" s="435"/>
      <c r="BK31" s="435"/>
      <c r="BL31" s="435"/>
      <c r="BM31" s="435"/>
      <c r="BN31" s="435"/>
      <c r="BO31" s="435"/>
      <c r="BP31" s="435"/>
      <c r="BQ31" s="435"/>
      <c r="BR31" s="435"/>
      <c r="BS31" s="435"/>
      <c r="BT31" s="435"/>
      <c r="BU31" s="435"/>
      <c r="BV31" s="435"/>
      <c r="BW31" s="435"/>
      <c r="BX31" s="435"/>
      <c r="BY31" s="435"/>
      <c r="BZ31" s="435"/>
      <c r="CA31" s="435"/>
      <c r="CB31" s="435"/>
      <c r="CC31" s="435"/>
      <c r="CD31" s="435"/>
      <c r="CE31" s="435"/>
      <c r="CF31" s="435"/>
      <c r="CG31" s="435"/>
      <c r="CH31" s="435"/>
      <c r="CI31" s="435"/>
      <c r="CJ31" s="435"/>
      <c r="CK31" s="435"/>
      <c r="CL31" s="435"/>
      <c r="CM31" s="435"/>
      <c r="CN31" s="435"/>
      <c r="CO31" s="435"/>
      <c r="CP31" s="435"/>
      <c r="CQ31" s="435"/>
      <c r="CR31" s="435"/>
      <c r="CS31" s="435"/>
      <c r="CT31" s="435"/>
      <c r="CU31" s="435"/>
      <c r="CV31" s="435"/>
      <c r="CW31" s="435"/>
      <c r="CX31" s="435"/>
      <c r="CY31" s="435"/>
      <c r="CZ31" s="435"/>
      <c r="DA31" s="435"/>
      <c r="DB31" s="435"/>
      <c r="DC31" s="435"/>
      <c r="DD31" s="435"/>
      <c r="DE31" s="435"/>
      <c r="DF31" s="435"/>
      <c r="DG31" s="435"/>
      <c r="DH31" s="435"/>
      <c r="DI31" s="435"/>
      <c r="DJ31" s="435"/>
      <c r="DK31" s="435"/>
      <c r="DL31" s="435"/>
      <c r="DM31" s="435"/>
      <c r="DN31" s="435"/>
      <c r="DO31" s="435"/>
      <c r="DP31" s="435"/>
      <c r="DQ31" s="435"/>
      <c r="DR31" s="435"/>
      <c r="DS31" s="435"/>
      <c r="DT31" s="435"/>
      <c r="DU31" s="435"/>
      <c r="DV31" s="435"/>
      <c r="DW31" s="435"/>
      <c r="DX31" s="435"/>
      <c r="DY31" s="435"/>
      <c r="DZ31" s="435"/>
      <c r="EA31" s="435"/>
      <c r="EB31" s="435"/>
      <c r="EC31" s="435"/>
      <c r="ED31" s="435"/>
      <c r="EE31" s="435"/>
      <c r="EF31" s="435"/>
      <c r="EG31" s="435"/>
      <c r="EH31" s="435"/>
      <c r="EI31" s="435"/>
      <c r="EJ31" s="435"/>
      <c r="EK31" s="435"/>
      <c r="EL31" s="435"/>
      <c r="EM31" s="435"/>
      <c r="EN31" s="435"/>
      <c r="EO31" s="435"/>
      <c r="EP31" s="435"/>
      <c r="EQ31" s="435"/>
      <c r="ER31" s="435"/>
      <c r="ES31" s="435"/>
      <c r="ET31" s="435"/>
      <c r="EU31" s="435"/>
      <c r="EV31" s="435"/>
      <c r="EW31" s="435"/>
      <c r="EX31" s="435"/>
      <c r="EY31" s="435"/>
      <c r="EZ31" s="435"/>
      <c r="FA31" s="435"/>
      <c r="FB31" s="435"/>
      <c r="FC31" s="435"/>
      <c r="FD31" s="435"/>
      <c r="FE31" s="435"/>
      <c r="FF31" s="435"/>
      <c r="FG31" s="435"/>
      <c r="FH31" s="435"/>
      <c r="FI31" s="435"/>
      <c r="FJ31" s="435"/>
      <c r="FK31" s="435"/>
      <c r="FL31" s="435"/>
      <c r="FM31" s="435"/>
      <c r="FN31" s="435"/>
      <c r="FO31" s="435"/>
      <c r="FP31" s="435"/>
      <c r="FQ31" s="435"/>
      <c r="FR31" s="435"/>
      <c r="FS31" s="435"/>
      <c r="FT31" s="435"/>
      <c r="FU31" s="435"/>
      <c r="FV31" s="435"/>
      <c r="FW31" s="435"/>
      <c r="FX31" s="435"/>
      <c r="FY31" s="435"/>
      <c r="FZ31" s="435"/>
      <c r="GA31" s="435"/>
      <c r="GB31" s="435"/>
      <c r="GC31" s="435"/>
      <c r="GD31" s="435"/>
      <c r="GE31" s="435"/>
      <c r="GF31" s="435"/>
      <c r="GG31" s="435"/>
      <c r="GH31" s="435"/>
      <c r="GI31" s="435"/>
      <c r="GJ31" s="435"/>
      <c r="GK31" s="435"/>
      <c r="GL31" s="435"/>
      <c r="GM31" s="435"/>
      <c r="GN31" s="435"/>
      <c r="GO31" s="435"/>
      <c r="GP31" s="435"/>
      <c r="GQ31" s="435"/>
      <c r="GR31" s="435"/>
      <c r="GS31" s="435"/>
      <c r="GT31" s="435"/>
      <c r="GU31" s="435"/>
      <c r="GV31" s="435"/>
      <c r="GW31" s="435"/>
      <c r="GX31" s="435"/>
      <c r="GY31" s="435"/>
      <c r="GZ31" s="435"/>
      <c r="HA31" s="435"/>
      <c r="HB31" s="435"/>
      <c r="HC31" s="435"/>
      <c r="HD31" s="435"/>
      <c r="HE31" s="435"/>
      <c r="HF31" s="435"/>
      <c r="HG31" s="435"/>
      <c r="HH31" s="435"/>
      <c r="HI31" s="435"/>
      <c r="HJ31" s="435"/>
      <c r="HK31" s="435"/>
    </row>
    <row r="32" spans="1:219" s="386" customFormat="1" ht="38.25">
      <c r="A32" s="381">
        <v>2</v>
      </c>
      <c r="B32" s="393" t="s">
        <v>3324</v>
      </c>
      <c r="C32" s="381" t="s">
        <v>3325</v>
      </c>
      <c r="D32" s="381" t="s">
        <v>298</v>
      </c>
      <c r="E32" s="436" t="s">
        <v>172</v>
      </c>
      <c r="F32" s="381" t="s">
        <v>172</v>
      </c>
      <c r="G32" s="381">
        <v>1912</v>
      </c>
      <c r="H32" s="433">
        <v>300000</v>
      </c>
      <c r="I32" s="381" t="s">
        <v>1526</v>
      </c>
      <c r="J32" s="434" t="s">
        <v>3327</v>
      </c>
      <c r="K32" s="381" t="s">
        <v>3328</v>
      </c>
      <c r="L32" s="381" t="s">
        <v>2389</v>
      </c>
      <c r="M32" s="381" t="s">
        <v>3329</v>
      </c>
      <c r="N32" s="381" t="s">
        <v>717</v>
      </c>
      <c r="O32" s="381"/>
      <c r="P32" s="381"/>
      <c r="Q32" s="381" t="s">
        <v>720</v>
      </c>
      <c r="R32" s="381" t="s">
        <v>721</v>
      </c>
      <c r="S32" s="381" t="s">
        <v>722</v>
      </c>
      <c r="T32" s="381" t="s">
        <v>722</v>
      </c>
      <c r="U32" s="381" t="s">
        <v>3270</v>
      </c>
      <c r="V32" s="381" t="s">
        <v>723</v>
      </c>
      <c r="W32" s="381"/>
      <c r="X32" s="381" t="s">
        <v>724</v>
      </c>
      <c r="Y32" s="381"/>
      <c r="Z32" s="381" t="s">
        <v>725</v>
      </c>
      <c r="AA32" s="381" t="s">
        <v>298</v>
      </c>
      <c r="AB32" s="381" t="s">
        <v>2357</v>
      </c>
      <c r="AC32" s="381" t="s">
        <v>2369</v>
      </c>
      <c r="AD32" s="435"/>
      <c r="AE32" s="435"/>
      <c r="AF32" s="435"/>
      <c r="AG32" s="435"/>
      <c r="AH32" s="435"/>
      <c r="AI32" s="435"/>
      <c r="AJ32" s="435"/>
      <c r="AK32" s="435"/>
      <c r="AL32" s="435"/>
      <c r="AM32" s="435"/>
      <c r="AN32" s="435"/>
      <c r="AO32" s="435"/>
      <c r="AP32" s="435"/>
      <c r="AQ32" s="435"/>
      <c r="AR32" s="435"/>
      <c r="AS32" s="435"/>
      <c r="AT32" s="435"/>
      <c r="AU32" s="435"/>
      <c r="AV32" s="435"/>
      <c r="AW32" s="435"/>
      <c r="AX32" s="435"/>
      <c r="AY32" s="435"/>
      <c r="AZ32" s="435"/>
      <c r="BA32" s="435"/>
      <c r="BB32" s="435"/>
      <c r="BC32" s="435"/>
      <c r="BD32" s="435"/>
      <c r="BE32" s="435"/>
      <c r="BF32" s="435"/>
      <c r="BG32" s="435"/>
      <c r="BH32" s="435"/>
      <c r="BI32" s="435"/>
      <c r="BJ32" s="435"/>
      <c r="BK32" s="435"/>
      <c r="BL32" s="435"/>
      <c r="BM32" s="435"/>
      <c r="BN32" s="435"/>
      <c r="BO32" s="435"/>
      <c r="BP32" s="435"/>
      <c r="BQ32" s="435"/>
      <c r="BR32" s="435"/>
      <c r="BS32" s="435"/>
      <c r="BT32" s="435"/>
      <c r="BU32" s="435"/>
      <c r="BV32" s="435"/>
      <c r="BW32" s="435"/>
      <c r="BX32" s="435"/>
      <c r="BY32" s="435"/>
      <c r="BZ32" s="435"/>
      <c r="CA32" s="435"/>
      <c r="CB32" s="435"/>
      <c r="CC32" s="435"/>
      <c r="CD32" s="435"/>
      <c r="CE32" s="435"/>
      <c r="CF32" s="435"/>
      <c r="CG32" s="435"/>
      <c r="CH32" s="435"/>
      <c r="CI32" s="435"/>
      <c r="CJ32" s="435"/>
      <c r="CK32" s="435"/>
      <c r="CL32" s="435"/>
      <c r="CM32" s="435"/>
      <c r="CN32" s="435"/>
      <c r="CO32" s="435"/>
      <c r="CP32" s="435"/>
      <c r="CQ32" s="435"/>
      <c r="CR32" s="435"/>
      <c r="CS32" s="435"/>
      <c r="CT32" s="435"/>
      <c r="CU32" s="435"/>
      <c r="CV32" s="435"/>
      <c r="CW32" s="435"/>
      <c r="CX32" s="435"/>
      <c r="CY32" s="435"/>
      <c r="CZ32" s="435"/>
      <c r="DA32" s="435"/>
      <c r="DB32" s="435"/>
      <c r="DC32" s="435"/>
      <c r="DD32" s="435"/>
      <c r="DE32" s="435"/>
      <c r="DF32" s="435"/>
      <c r="DG32" s="435"/>
      <c r="DH32" s="435"/>
      <c r="DI32" s="435"/>
      <c r="DJ32" s="435"/>
      <c r="DK32" s="435"/>
      <c r="DL32" s="435"/>
      <c r="DM32" s="435"/>
      <c r="DN32" s="435"/>
      <c r="DO32" s="435"/>
      <c r="DP32" s="435"/>
      <c r="DQ32" s="435"/>
      <c r="DR32" s="435"/>
      <c r="DS32" s="435"/>
      <c r="DT32" s="435"/>
      <c r="DU32" s="435"/>
      <c r="DV32" s="435"/>
      <c r="DW32" s="435"/>
      <c r="DX32" s="435"/>
      <c r="DY32" s="435"/>
      <c r="DZ32" s="435"/>
      <c r="EA32" s="435"/>
      <c r="EB32" s="435"/>
      <c r="EC32" s="435"/>
      <c r="ED32" s="435"/>
      <c r="EE32" s="435"/>
      <c r="EF32" s="435"/>
      <c r="EG32" s="435"/>
      <c r="EH32" s="435"/>
      <c r="EI32" s="435"/>
      <c r="EJ32" s="435"/>
      <c r="EK32" s="435"/>
      <c r="EL32" s="435"/>
      <c r="EM32" s="435"/>
      <c r="EN32" s="435"/>
      <c r="EO32" s="435"/>
      <c r="EP32" s="435"/>
      <c r="EQ32" s="435"/>
      <c r="ER32" s="435"/>
      <c r="ES32" s="435"/>
      <c r="ET32" s="435"/>
      <c r="EU32" s="435"/>
      <c r="EV32" s="435"/>
      <c r="EW32" s="435"/>
      <c r="EX32" s="435"/>
      <c r="EY32" s="435"/>
      <c r="EZ32" s="435"/>
      <c r="FA32" s="435"/>
      <c r="FB32" s="435"/>
      <c r="FC32" s="435"/>
      <c r="FD32" s="435"/>
      <c r="FE32" s="435"/>
      <c r="FF32" s="435"/>
      <c r="FG32" s="435"/>
      <c r="FH32" s="435"/>
      <c r="FI32" s="435"/>
      <c r="FJ32" s="435"/>
      <c r="FK32" s="435"/>
      <c r="FL32" s="435"/>
      <c r="FM32" s="435"/>
      <c r="FN32" s="435"/>
      <c r="FO32" s="435"/>
      <c r="FP32" s="435"/>
      <c r="FQ32" s="435"/>
      <c r="FR32" s="435"/>
      <c r="FS32" s="435"/>
      <c r="FT32" s="435"/>
      <c r="FU32" s="435"/>
      <c r="FV32" s="435"/>
      <c r="FW32" s="435"/>
      <c r="FX32" s="435"/>
      <c r="FY32" s="435"/>
      <c r="FZ32" s="435"/>
      <c r="GA32" s="435"/>
      <c r="GB32" s="435"/>
      <c r="GC32" s="435"/>
      <c r="GD32" s="435"/>
      <c r="GE32" s="435"/>
      <c r="GF32" s="435"/>
      <c r="GG32" s="435"/>
      <c r="GH32" s="435"/>
      <c r="GI32" s="435"/>
      <c r="GJ32" s="435"/>
      <c r="GK32" s="435"/>
      <c r="GL32" s="435"/>
      <c r="GM32" s="435"/>
      <c r="GN32" s="435"/>
      <c r="GO32" s="435"/>
      <c r="GP32" s="435"/>
      <c r="GQ32" s="435"/>
      <c r="GR32" s="435"/>
      <c r="GS32" s="435"/>
      <c r="GT32" s="435"/>
      <c r="GU32" s="435"/>
      <c r="GV32" s="435"/>
      <c r="GW32" s="435"/>
      <c r="GX32" s="435"/>
      <c r="GY32" s="435"/>
      <c r="GZ32" s="435"/>
      <c r="HA32" s="435"/>
      <c r="HB32" s="435"/>
      <c r="HC32" s="435"/>
      <c r="HD32" s="435"/>
      <c r="HE32" s="435"/>
      <c r="HF32" s="435"/>
      <c r="HG32" s="435"/>
      <c r="HH32" s="435"/>
      <c r="HI32" s="435"/>
      <c r="HJ32" s="435"/>
      <c r="HK32" s="435"/>
    </row>
    <row r="33" spans="1:219" s="80" customFormat="1" ht="12.75">
      <c r="A33" s="584" t="s">
        <v>336</v>
      </c>
      <c r="B33" s="584"/>
      <c r="C33" s="584"/>
      <c r="D33" s="584"/>
      <c r="E33" s="584"/>
      <c r="F33" s="584"/>
      <c r="G33" s="584"/>
      <c r="H33" s="84">
        <f>SUM(H31:H32)</f>
        <v>1147804.13</v>
      </c>
      <c r="I33" s="68"/>
      <c r="J33" s="81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</row>
    <row r="34" spans="1:31" ht="12.75">
      <c r="A34" s="597" t="s">
        <v>728</v>
      </c>
      <c r="B34" s="597"/>
      <c r="C34" s="597"/>
      <c r="D34" s="597"/>
      <c r="E34" s="597"/>
      <c r="F34" s="597"/>
      <c r="G34" s="597"/>
      <c r="H34" s="76"/>
      <c r="I34" s="48"/>
      <c r="J34" s="49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31"/>
      <c r="AE34" s="31"/>
    </row>
    <row r="35" spans="1:219" s="386" customFormat="1" ht="25.5">
      <c r="A35" s="381">
        <v>1</v>
      </c>
      <c r="B35" s="393" t="s">
        <v>521</v>
      </c>
      <c r="C35" s="381"/>
      <c r="D35" s="381" t="s">
        <v>298</v>
      </c>
      <c r="E35" s="381" t="s">
        <v>172</v>
      </c>
      <c r="F35" s="432"/>
      <c r="G35" s="587">
        <v>2006</v>
      </c>
      <c r="H35" s="590">
        <v>2017109.88</v>
      </c>
      <c r="I35" s="587" t="s">
        <v>1526</v>
      </c>
      <c r="J35" s="599" t="s">
        <v>3880</v>
      </c>
      <c r="K35" s="587" t="s">
        <v>515</v>
      </c>
      <c r="L35" s="394" t="s">
        <v>693</v>
      </c>
      <c r="M35" s="381"/>
      <c r="N35" s="381" t="s">
        <v>516</v>
      </c>
      <c r="O35" s="381"/>
      <c r="P35" s="381"/>
      <c r="Q35" s="381" t="s">
        <v>3268</v>
      </c>
      <c r="R35" s="381" t="s">
        <v>3268</v>
      </c>
      <c r="S35" s="381" t="s">
        <v>3268</v>
      </c>
      <c r="T35" s="381" t="s">
        <v>3267</v>
      </c>
      <c r="U35" s="381" t="s">
        <v>3270</v>
      </c>
      <c r="V35" s="381" t="s">
        <v>3268</v>
      </c>
      <c r="W35" s="392">
        <v>890</v>
      </c>
      <c r="X35" s="392">
        <v>867</v>
      </c>
      <c r="Y35" s="392">
        <v>3184.63</v>
      </c>
      <c r="Z35" s="392" t="s">
        <v>517</v>
      </c>
      <c r="AA35" s="392" t="s">
        <v>172</v>
      </c>
      <c r="AB35" s="392" t="s">
        <v>2357</v>
      </c>
      <c r="AC35" s="392" t="s">
        <v>2369</v>
      </c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  <c r="AT35" s="435"/>
      <c r="AU35" s="435"/>
      <c r="AV35" s="435"/>
      <c r="AW35" s="435"/>
      <c r="AX35" s="435"/>
      <c r="AY35" s="435"/>
      <c r="AZ35" s="435"/>
      <c r="BA35" s="435"/>
      <c r="BB35" s="435"/>
      <c r="BC35" s="435"/>
      <c r="BD35" s="435"/>
      <c r="BE35" s="435"/>
      <c r="BF35" s="435"/>
      <c r="BG35" s="435"/>
      <c r="BH35" s="435"/>
      <c r="BI35" s="435"/>
      <c r="BJ35" s="435"/>
      <c r="BK35" s="435"/>
      <c r="BL35" s="435"/>
      <c r="BM35" s="435"/>
      <c r="BN35" s="435"/>
      <c r="BO35" s="435"/>
      <c r="BP35" s="435"/>
      <c r="BQ35" s="435"/>
      <c r="BR35" s="435"/>
      <c r="BS35" s="435"/>
      <c r="BT35" s="435"/>
      <c r="BU35" s="435"/>
      <c r="BV35" s="435"/>
      <c r="BW35" s="435"/>
      <c r="BX35" s="435"/>
      <c r="BY35" s="435"/>
      <c r="BZ35" s="435"/>
      <c r="CA35" s="435"/>
      <c r="CB35" s="435"/>
      <c r="CC35" s="435"/>
      <c r="CD35" s="435"/>
      <c r="CE35" s="435"/>
      <c r="CF35" s="435"/>
      <c r="CG35" s="435"/>
      <c r="CH35" s="435"/>
      <c r="CI35" s="435"/>
      <c r="CJ35" s="435"/>
      <c r="CK35" s="435"/>
      <c r="CL35" s="435"/>
      <c r="CM35" s="435"/>
      <c r="CN35" s="435"/>
      <c r="CO35" s="435"/>
      <c r="CP35" s="435"/>
      <c r="CQ35" s="435"/>
      <c r="CR35" s="435"/>
      <c r="CS35" s="435"/>
      <c r="CT35" s="435"/>
      <c r="CU35" s="435"/>
      <c r="CV35" s="435"/>
      <c r="CW35" s="435"/>
      <c r="CX35" s="435"/>
      <c r="CY35" s="435"/>
      <c r="CZ35" s="435"/>
      <c r="DA35" s="435"/>
      <c r="DB35" s="435"/>
      <c r="DC35" s="435"/>
      <c r="DD35" s="435"/>
      <c r="DE35" s="435"/>
      <c r="DF35" s="435"/>
      <c r="DG35" s="435"/>
      <c r="DH35" s="435"/>
      <c r="DI35" s="435"/>
      <c r="DJ35" s="435"/>
      <c r="DK35" s="435"/>
      <c r="DL35" s="435"/>
      <c r="DM35" s="435"/>
      <c r="DN35" s="435"/>
      <c r="DO35" s="435"/>
      <c r="DP35" s="435"/>
      <c r="DQ35" s="435"/>
      <c r="DR35" s="435"/>
      <c r="DS35" s="435"/>
      <c r="DT35" s="435"/>
      <c r="DU35" s="435"/>
      <c r="DV35" s="435"/>
      <c r="DW35" s="435"/>
      <c r="DX35" s="435"/>
      <c r="DY35" s="435"/>
      <c r="DZ35" s="435"/>
      <c r="EA35" s="435"/>
      <c r="EB35" s="435"/>
      <c r="EC35" s="435"/>
      <c r="ED35" s="435"/>
      <c r="EE35" s="435"/>
      <c r="EF35" s="435"/>
      <c r="EG35" s="435"/>
      <c r="EH35" s="435"/>
      <c r="EI35" s="435"/>
      <c r="EJ35" s="435"/>
      <c r="EK35" s="435"/>
      <c r="EL35" s="435"/>
      <c r="EM35" s="435"/>
      <c r="EN35" s="435"/>
      <c r="EO35" s="435"/>
      <c r="EP35" s="435"/>
      <c r="EQ35" s="435"/>
      <c r="ER35" s="435"/>
      <c r="ES35" s="435"/>
      <c r="ET35" s="435"/>
      <c r="EU35" s="435"/>
      <c r="EV35" s="435"/>
      <c r="EW35" s="435"/>
      <c r="EX35" s="435"/>
      <c r="EY35" s="435"/>
      <c r="EZ35" s="435"/>
      <c r="FA35" s="435"/>
      <c r="FB35" s="435"/>
      <c r="FC35" s="435"/>
      <c r="FD35" s="435"/>
      <c r="FE35" s="435"/>
      <c r="FF35" s="435"/>
      <c r="FG35" s="435"/>
      <c r="FH35" s="435"/>
      <c r="FI35" s="435"/>
      <c r="FJ35" s="435"/>
      <c r="FK35" s="435"/>
      <c r="FL35" s="435"/>
      <c r="FM35" s="435"/>
      <c r="FN35" s="435"/>
      <c r="FO35" s="435"/>
      <c r="FP35" s="435"/>
      <c r="FQ35" s="435"/>
      <c r="FR35" s="435"/>
      <c r="FS35" s="435"/>
      <c r="FT35" s="435"/>
      <c r="FU35" s="435"/>
      <c r="FV35" s="435"/>
      <c r="FW35" s="435"/>
      <c r="FX35" s="435"/>
      <c r="FY35" s="435"/>
      <c r="FZ35" s="435"/>
      <c r="GA35" s="435"/>
      <c r="GB35" s="435"/>
      <c r="GC35" s="435"/>
      <c r="GD35" s="435"/>
      <c r="GE35" s="435"/>
      <c r="GF35" s="435"/>
      <c r="GG35" s="435"/>
      <c r="GH35" s="435"/>
      <c r="GI35" s="435"/>
      <c r="GJ35" s="435"/>
      <c r="GK35" s="435"/>
      <c r="GL35" s="435"/>
      <c r="GM35" s="435"/>
      <c r="GN35" s="435"/>
      <c r="GO35" s="435"/>
      <c r="GP35" s="435"/>
      <c r="GQ35" s="435"/>
      <c r="GR35" s="435"/>
      <c r="GS35" s="435"/>
      <c r="GT35" s="435"/>
      <c r="GU35" s="435"/>
      <c r="GV35" s="435"/>
      <c r="GW35" s="435"/>
      <c r="GX35" s="435"/>
      <c r="GY35" s="435"/>
      <c r="GZ35" s="435"/>
      <c r="HA35" s="435"/>
      <c r="HB35" s="435"/>
      <c r="HC35" s="435"/>
      <c r="HD35" s="435"/>
      <c r="HE35" s="435"/>
      <c r="HF35" s="435"/>
      <c r="HG35" s="435"/>
      <c r="HH35" s="435"/>
      <c r="HI35" s="435"/>
      <c r="HJ35" s="435"/>
      <c r="HK35" s="435"/>
    </row>
    <row r="36" spans="1:219" s="386" customFormat="1" ht="12.75">
      <c r="A36" s="381">
        <v>2</v>
      </c>
      <c r="B36" s="393" t="s">
        <v>512</v>
      </c>
      <c r="C36" s="381"/>
      <c r="D36" s="381" t="s">
        <v>298</v>
      </c>
      <c r="E36" s="381" t="s">
        <v>172</v>
      </c>
      <c r="F36" s="432"/>
      <c r="G36" s="588"/>
      <c r="H36" s="591"/>
      <c r="I36" s="588"/>
      <c r="J36" s="600"/>
      <c r="K36" s="588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1"/>
      <c r="X36" s="381"/>
      <c r="Y36" s="381"/>
      <c r="Z36" s="381"/>
      <c r="AA36" s="381"/>
      <c r="AB36" s="381"/>
      <c r="AC36" s="381"/>
      <c r="AD36" s="435"/>
      <c r="AE36" s="435"/>
      <c r="AF36" s="435"/>
      <c r="AG36" s="435"/>
      <c r="AH36" s="435"/>
      <c r="AI36" s="435"/>
      <c r="AJ36" s="435"/>
      <c r="AK36" s="435"/>
      <c r="AL36" s="435"/>
      <c r="AM36" s="435"/>
      <c r="AN36" s="435"/>
      <c r="AO36" s="435"/>
      <c r="AP36" s="435"/>
      <c r="AQ36" s="435"/>
      <c r="AR36" s="435"/>
      <c r="AS36" s="435"/>
      <c r="AT36" s="435"/>
      <c r="AU36" s="435"/>
      <c r="AV36" s="435"/>
      <c r="AW36" s="435"/>
      <c r="AX36" s="435"/>
      <c r="AY36" s="435"/>
      <c r="AZ36" s="435"/>
      <c r="BA36" s="435"/>
      <c r="BB36" s="435"/>
      <c r="BC36" s="435"/>
      <c r="BD36" s="435"/>
      <c r="BE36" s="435"/>
      <c r="BF36" s="435"/>
      <c r="BG36" s="435"/>
      <c r="BH36" s="435"/>
      <c r="BI36" s="435"/>
      <c r="BJ36" s="435"/>
      <c r="BK36" s="435"/>
      <c r="BL36" s="435"/>
      <c r="BM36" s="435"/>
      <c r="BN36" s="435"/>
      <c r="BO36" s="435"/>
      <c r="BP36" s="435"/>
      <c r="BQ36" s="435"/>
      <c r="BR36" s="435"/>
      <c r="BS36" s="435"/>
      <c r="BT36" s="435"/>
      <c r="BU36" s="435"/>
      <c r="BV36" s="435"/>
      <c r="BW36" s="435"/>
      <c r="BX36" s="435"/>
      <c r="BY36" s="435"/>
      <c r="BZ36" s="435"/>
      <c r="CA36" s="435"/>
      <c r="CB36" s="435"/>
      <c r="CC36" s="435"/>
      <c r="CD36" s="435"/>
      <c r="CE36" s="435"/>
      <c r="CF36" s="435"/>
      <c r="CG36" s="435"/>
      <c r="CH36" s="435"/>
      <c r="CI36" s="435"/>
      <c r="CJ36" s="435"/>
      <c r="CK36" s="435"/>
      <c r="CL36" s="435"/>
      <c r="CM36" s="435"/>
      <c r="CN36" s="435"/>
      <c r="CO36" s="435"/>
      <c r="CP36" s="435"/>
      <c r="CQ36" s="435"/>
      <c r="CR36" s="435"/>
      <c r="CS36" s="435"/>
      <c r="CT36" s="435"/>
      <c r="CU36" s="435"/>
      <c r="CV36" s="435"/>
      <c r="CW36" s="435"/>
      <c r="CX36" s="435"/>
      <c r="CY36" s="435"/>
      <c r="CZ36" s="435"/>
      <c r="DA36" s="435"/>
      <c r="DB36" s="435"/>
      <c r="DC36" s="435"/>
      <c r="DD36" s="435"/>
      <c r="DE36" s="435"/>
      <c r="DF36" s="435"/>
      <c r="DG36" s="435"/>
      <c r="DH36" s="435"/>
      <c r="DI36" s="435"/>
      <c r="DJ36" s="435"/>
      <c r="DK36" s="435"/>
      <c r="DL36" s="435"/>
      <c r="DM36" s="435"/>
      <c r="DN36" s="435"/>
      <c r="DO36" s="435"/>
      <c r="DP36" s="435"/>
      <c r="DQ36" s="435"/>
      <c r="DR36" s="435"/>
      <c r="DS36" s="435"/>
      <c r="DT36" s="435"/>
      <c r="DU36" s="435"/>
      <c r="DV36" s="435"/>
      <c r="DW36" s="435"/>
      <c r="DX36" s="435"/>
      <c r="DY36" s="435"/>
      <c r="DZ36" s="435"/>
      <c r="EA36" s="435"/>
      <c r="EB36" s="435"/>
      <c r="EC36" s="435"/>
      <c r="ED36" s="435"/>
      <c r="EE36" s="435"/>
      <c r="EF36" s="435"/>
      <c r="EG36" s="435"/>
      <c r="EH36" s="435"/>
      <c r="EI36" s="435"/>
      <c r="EJ36" s="435"/>
      <c r="EK36" s="435"/>
      <c r="EL36" s="435"/>
      <c r="EM36" s="435"/>
      <c r="EN36" s="435"/>
      <c r="EO36" s="435"/>
      <c r="EP36" s="435"/>
      <c r="EQ36" s="435"/>
      <c r="ER36" s="435"/>
      <c r="ES36" s="435"/>
      <c r="ET36" s="435"/>
      <c r="EU36" s="435"/>
      <c r="EV36" s="435"/>
      <c r="EW36" s="435"/>
      <c r="EX36" s="435"/>
      <c r="EY36" s="435"/>
      <c r="EZ36" s="435"/>
      <c r="FA36" s="435"/>
      <c r="FB36" s="435"/>
      <c r="FC36" s="435"/>
      <c r="FD36" s="435"/>
      <c r="FE36" s="435"/>
      <c r="FF36" s="435"/>
      <c r="FG36" s="435"/>
      <c r="FH36" s="435"/>
      <c r="FI36" s="435"/>
      <c r="FJ36" s="435"/>
      <c r="FK36" s="435"/>
      <c r="FL36" s="435"/>
      <c r="FM36" s="435"/>
      <c r="FN36" s="435"/>
      <c r="FO36" s="435"/>
      <c r="FP36" s="435"/>
      <c r="FQ36" s="435"/>
      <c r="FR36" s="435"/>
      <c r="FS36" s="435"/>
      <c r="FT36" s="435"/>
      <c r="FU36" s="435"/>
      <c r="FV36" s="435"/>
      <c r="FW36" s="435"/>
      <c r="FX36" s="435"/>
      <c r="FY36" s="435"/>
      <c r="FZ36" s="435"/>
      <c r="GA36" s="435"/>
      <c r="GB36" s="435"/>
      <c r="GC36" s="435"/>
      <c r="GD36" s="435"/>
      <c r="GE36" s="435"/>
      <c r="GF36" s="435"/>
      <c r="GG36" s="435"/>
      <c r="GH36" s="435"/>
      <c r="GI36" s="435"/>
      <c r="GJ36" s="435"/>
      <c r="GK36" s="435"/>
      <c r="GL36" s="435"/>
      <c r="GM36" s="435"/>
      <c r="GN36" s="435"/>
      <c r="GO36" s="435"/>
      <c r="GP36" s="435"/>
      <c r="GQ36" s="435"/>
      <c r="GR36" s="435"/>
      <c r="GS36" s="435"/>
      <c r="GT36" s="435"/>
      <c r="GU36" s="435"/>
      <c r="GV36" s="435"/>
      <c r="GW36" s="435"/>
      <c r="GX36" s="435"/>
      <c r="GY36" s="435"/>
      <c r="GZ36" s="435"/>
      <c r="HA36" s="435"/>
      <c r="HB36" s="435"/>
      <c r="HC36" s="435"/>
      <c r="HD36" s="435"/>
      <c r="HE36" s="435"/>
      <c r="HF36" s="435"/>
      <c r="HG36" s="435"/>
      <c r="HH36" s="435"/>
      <c r="HI36" s="435"/>
      <c r="HJ36" s="435"/>
      <c r="HK36" s="435"/>
    </row>
    <row r="37" spans="1:219" s="386" customFormat="1" ht="25.5">
      <c r="A37" s="381">
        <v>3</v>
      </c>
      <c r="B37" s="393" t="s">
        <v>513</v>
      </c>
      <c r="C37" s="381"/>
      <c r="D37" s="381" t="s">
        <v>298</v>
      </c>
      <c r="E37" s="381" t="s">
        <v>172</v>
      </c>
      <c r="F37" s="432"/>
      <c r="G37" s="588"/>
      <c r="H37" s="591"/>
      <c r="I37" s="588"/>
      <c r="J37" s="600"/>
      <c r="K37" s="588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  <c r="AB37" s="381"/>
      <c r="AC37" s="381"/>
      <c r="AD37" s="435"/>
      <c r="AE37" s="435"/>
      <c r="AF37" s="435"/>
      <c r="AG37" s="435"/>
      <c r="AH37" s="435"/>
      <c r="AI37" s="435"/>
      <c r="AJ37" s="435"/>
      <c r="AK37" s="435"/>
      <c r="AL37" s="435"/>
      <c r="AM37" s="435"/>
      <c r="AN37" s="435"/>
      <c r="AO37" s="435"/>
      <c r="AP37" s="435"/>
      <c r="AQ37" s="435"/>
      <c r="AR37" s="435"/>
      <c r="AS37" s="435"/>
      <c r="AT37" s="435"/>
      <c r="AU37" s="435"/>
      <c r="AV37" s="435"/>
      <c r="AW37" s="435"/>
      <c r="AX37" s="435"/>
      <c r="AY37" s="435"/>
      <c r="AZ37" s="435"/>
      <c r="BA37" s="435"/>
      <c r="BB37" s="435"/>
      <c r="BC37" s="435"/>
      <c r="BD37" s="435"/>
      <c r="BE37" s="435"/>
      <c r="BF37" s="435"/>
      <c r="BG37" s="435"/>
      <c r="BH37" s="435"/>
      <c r="BI37" s="435"/>
      <c r="BJ37" s="435"/>
      <c r="BK37" s="435"/>
      <c r="BL37" s="435"/>
      <c r="BM37" s="435"/>
      <c r="BN37" s="435"/>
      <c r="BO37" s="435"/>
      <c r="BP37" s="435"/>
      <c r="BQ37" s="435"/>
      <c r="BR37" s="435"/>
      <c r="BS37" s="435"/>
      <c r="BT37" s="435"/>
      <c r="BU37" s="435"/>
      <c r="BV37" s="435"/>
      <c r="BW37" s="435"/>
      <c r="BX37" s="435"/>
      <c r="BY37" s="435"/>
      <c r="BZ37" s="435"/>
      <c r="CA37" s="435"/>
      <c r="CB37" s="435"/>
      <c r="CC37" s="435"/>
      <c r="CD37" s="435"/>
      <c r="CE37" s="435"/>
      <c r="CF37" s="435"/>
      <c r="CG37" s="435"/>
      <c r="CH37" s="435"/>
      <c r="CI37" s="435"/>
      <c r="CJ37" s="435"/>
      <c r="CK37" s="435"/>
      <c r="CL37" s="435"/>
      <c r="CM37" s="435"/>
      <c r="CN37" s="435"/>
      <c r="CO37" s="435"/>
      <c r="CP37" s="435"/>
      <c r="CQ37" s="435"/>
      <c r="CR37" s="435"/>
      <c r="CS37" s="435"/>
      <c r="CT37" s="435"/>
      <c r="CU37" s="435"/>
      <c r="CV37" s="435"/>
      <c r="CW37" s="435"/>
      <c r="CX37" s="435"/>
      <c r="CY37" s="435"/>
      <c r="CZ37" s="435"/>
      <c r="DA37" s="435"/>
      <c r="DB37" s="435"/>
      <c r="DC37" s="435"/>
      <c r="DD37" s="435"/>
      <c r="DE37" s="435"/>
      <c r="DF37" s="435"/>
      <c r="DG37" s="435"/>
      <c r="DH37" s="435"/>
      <c r="DI37" s="435"/>
      <c r="DJ37" s="435"/>
      <c r="DK37" s="435"/>
      <c r="DL37" s="435"/>
      <c r="DM37" s="435"/>
      <c r="DN37" s="435"/>
      <c r="DO37" s="435"/>
      <c r="DP37" s="435"/>
      <c r="DQ37" s="435"/>
      <c r="DR37" s="435"/>
      <c r="DS37" s="435"/>
      <c r="DT37" s="435"/>
      <c r="DU37" s="435"/>
      <c r="DV37" s="435"/>
      <c r="DW37" s="435"/>
      <c r="DX37" s="435"/>
      <c r="DY37" s="435"/>
      <c r="DZ37" s="435"/>
      <c r="EA37" s="435"/>
      <c r="EB37" s="435"/>
      <c r="EC37" s="435"/>
      <c r="ED37" s="435"/>
      <c r="EE37" s="435"/>
      <c r="EF37" s="435"/>
      <c r="EG37" s="435"/>
      <c r="EH37" s="435"/>
      <c r="EI37" s="435"/>
      <c r="EJ37" s="435"/>
      <c r="EK37" s="435"/>
      <c r="EL37" s="435"/>
      <c r="EM37" s="435"/>
      <c r="EN37" s="435"/>
      <c r="EO37" s="435"/>
      <c r="EP37" s="435"/>
      <c r="EQ37" s="435"/>
      <c r="ER37" s="435"/>
      <c r="ES37" s="435"/>
      <c r="ET37" s="435"/>
      <c r="EU37" s="435"/>
      <c r="EV37" s="435"/>
      <c r="EW37" s="435"/>
      <c r="EX37" s="435"/>
      <c r="EY37" s="435"/>
      <c r="EZ37" s="435"/>
      <c r="FA37" s="435"/>
      <c r="FB37" s="435"/>
      <c r="FC37" s="435"/>
      <c r="FD37" s="435"/>
      <c r="FE37" s="435"/>
      <c r="FF37" s="435"/>
      <c r="FG37" s="435"/>
      <c r="FH37" s="435"/>
      <c r="FI37" s="435"/>
      <c r="FJ37" s="435"/>
      <c r="FK37" s="435"/>
      <c r="FL37" s="435"/>
      <c r="FM37" s="435"/>
      <c r="FN37" s="435"/>
      <c r="FO37" s="435"/>
      <c r="FP37" s="435"/>
      <c r="FQ37" s="435"/>
      <c r="FR37" s="435"/>
      <c r="FS37" s="435"/>
      <c r="FT37" s="435"/>
      <c r="FU37" s="435"/>
      <c r="FV37" s="435"/>
      <c r="FW37" s="435"/>
      <c r="FX37" s="435"/>
      <c r="FY37" s="435"/>
      <c r="FZ37" s="435"/>
      <c r="GA37" s="435"/>
      <c r="GB37" s="435"/>
      <c r="GC37" s="435"/>
      <c r="GD37" s="435"/>
      <c r="GE37" s="435"/>
      <c r="GF37" s="435"/>
      <c r="GG37" s="435"/>
      <c r="GH37" s="435"/>
      <c r="GI37" s="435"/>
      <c r="GJ37" s="435"/>
      <c r="GK37" s="435"/>
      <c r="GL37" s="435"/>
      <c r="GM37" s="435"/>
      <c r="GN37" s="435"/>
      <c r="GO37" s="435"/>
      <c r="GP37" s="435"/>
      <c r="GQ37" s="435"/>
      <c r="GR37" s="435"/>
      <c r="GS37" s="435"/>
      <c r="GT37" s="435"/>
      <c r="GU37" s="435"/>
      <c r="GV37" s="435"/>
      <c r="GW37" s="435"/>
      <c r="GX37" s="435"/>
      <c r="GY37" s="435"/>
      <c r="GZ37" s="435"/>
      <c r="HA37" s="435"/>
      <c r="HB37" s="435"/>
      <c r="HC37" s="435"/>
      <c r="HD37" s="435"/>
      <c r="HE37" s="435"/>
      <c r="HF37" s="435"/>
      <c r="HG37" s="435"/>
      <c r="HH37" s="435"/>
      <c r="HI37" s="435"/>
      <c r="HJ37" s="435"/>
      <c r="HK37" s="435"/>
    </row>
    <row r="38" spans="1:219" s="386" customFormat="1" ht="25.5">
      <c r="A38" s="381">
        <v>4</v>
      </c>
      <c r="B38" s="393" t="s">
        <v>514</v>
      </c>
      <c r="C38" s="381"/>
      <c r="D38" s="381" t="s">
        <v>298</v>
      </c>
      <c r="E38" s="381" t="s">
        <v>172</v>
      </c>
      <c r="F38" s="443"/>
      <c r="G38" s="589"/>
      <c r="H38" s="592"/>
      <c r="I38" s="589"/>
      <c r="J38" s="601"/>
      <c r="K38" s="589"/>
      <c r="L38" s="381"/>
      <c r="M38" s="381"/>
      <c r="N38" s="381"/>
      <c r="O38" s="381"/>
      <c r="P38" s="381"/>
      <c r="Q38" s="381"/>
      <c r="R38" s="381"/>
      <c r="S38" s="381"/>
      <c r="T38" s="381"/>
      <c r="U38" s="381"/>
      <c r="V38" s="381"/>
      <c r="W38" s="381"/>
      <c r="X38" s="381"/>
      <c r="Y38" s="381"/>
      <c r="Z38" s="381"/>
      <c r="AA38" s="381"/>
      <c r="AB38" s="381"/>
      <c r="AC38" s="381"/>
      <c r="AD38" s="435"/>
      <c r="AE38" s="435"/>
      <c r="AF38" s="435"/>
      <c r="AG38" s="435"/>
      <c r="AH38" s="435"/>
      <c r="AI38" s="435"/>
      <c r="AJ38" s="435"/>
      <c r="AK38" s="435"/>
      <c r="AL38" s="435"/>
      <c r="AM38" s="435"/>
      <c r="AN38" s="435"/>
      <c r="AO38" s="435"/>
      <c r="AP38" s="435"/>
      <c r="AQ38" s="435"/>
      <c r="AR38" s="435"/>
      <c r="AS38" s="435"/>
      <c r="AT38" s="435"/>
      <c r="AU38" s="435"/>
      <c r="AV38" s="435"/>
      <c r="AW38" s="435"/>
      <c r="AX38" s="435"/>
      <c r="AY38" s="435"/>
      <c r="AZ38" s="435"/>
      <c r="BA38" s="435"/>
      <c r="BB38" s="435"/>
      <c r="BC38" s="435"/>
      <c r="BD38" s="435"/>
      <c r="BE38" s="435"/>
      <c r="BF38" s="435"/>
      <c r="BG38" s="435"/>
      <c r="BH38" s="435"/>
      <c r="BI38" s="435"/>
      <c r="BJ38" s="435"/>
      <c r="BK38" s="435"/>
      <c r="BL38" s="435"/>
      <c r="BM38" s="435"/>
      <c r="BN38" s="435"/>
      <c r="BO38" s="435"/>
      <c r="BP38" s="435"/>
      <c r="BQ38" s="435"/>
      <c r="BR38" s="435"/>
      <c r="BS38" s="435"/>
      <c r="BT38" s="435"/>
      <c r="BU38" s="435"/>
      <c r="BV38" s="435"/>
      <c r="BW38" s="435"/>
      <c r="BX38" s="435"/>
      <c r="BY38" s="435"/>
      <c r="BZ38" s="435"/>
      <c r="CA38" s="435"/>
      <c r="CB38" s="435"/>
      <c r="CC38" s="435"/>
      <c r="CD38" s="435"/>
      <c r="CE38" s="435"/>
      <c r="CF38" s="435"/>
      <c r="CG38" s="435"/>
      <c r="CH38" s="435"/>
      <c r="CI38" s="435"/>
      <c r="CJ38" s="435"/>
      <c r="CK38" s="435"/>
      <c r="CL38" s="435"/>
      <c r="CM38" s="435"/>
      <c r="CN38" s="435"/>
      <c r="CO38" s="435"/>
      <c r="CP38" s="435"/>
      <c r="CQ38" s="435"/>
      <c r="CR38" s="435"/>
      <c r="CS38" s="435"/>
      <c r="CT38" s="435"/>
      <c r="CU38" s="435"/>
      <c r="CV38" s="435"/>
      <c r="CW38" s="435"/>
      <c r="CX38" s="435"/>
      <c r="CY38" s="435"/>
      <c r="CZ38" s="435"/>
      <c r="DA38" s="435"/>
      <c r="DB38" s="435"/>
      <c r="DC38" s="435"/>
      <c r="DD38" s="435"/>
      <c r="DE38" s="435"/>
      <c r="DF38" s="435"/>
      <c r="DG38" s="435"/>
      <c r="DH38" s="435"/>
      <c r="DI38" s="435"/>
      <c r="DJ38" s="435"/>
      <c r="DK38" s="435"/>
      <c r="DL38" s="435"/>
      <c r="DM38" s="435"/>
      <c r="DN38" s="435"/>
      <c r="DO38" s="435"/>
      <c r="DP38" s="435"/>
      <c r="DQ38" s="435"/>
      <c r="DR38" s="435"/>
      <c r="DS38" s="435"/>
      <c r="DT38" s="435"/>
      <c r="DU38" s="435"/>
      <c r="DV38" s="435"/>
      <c r="DW38" s="435"/>
      <c r="DX38" s="435"/>
      <c r="DY38" s="435"/>
      <c r="DZ38" s="435"/>
      <c r="EA38" s="435"/>
      <c r="EB38" s="435"/>
      <c r="EC38" s="435"/>
      <c r="ED38" s="435"/>
      <c r="EE38" s="435"/>
      <c r="EF38" s="435"/>
      <c r="EG38" s="435"/>
      <c r="EH38" s="435"/>
      <c r="EI38" s="435"/>
      <c r="EJ38" s="435"/>
      <c r="EK38" s="435"/>
      <c r="EL38" s="435"/>
      <c r="EM38" s="435"/>
      <c r="EN38" s="435"/>
      <c r="EO38" s="435"/>
      <c r="EP38" s="435"/>
      <c r="EQ38" s="435"/>
      <c r="ER38" s="435"/>
      <c r="ES38" s="435"/>
      <c r="ET38" s="435"/>
      <c r="EU38" s="435"/>
      <c r="EV38" s="435"/>
      <c r="EW38" s="435"/>
      <c r="EX38" s="435"/>
      <c r="EY38" s="435"/>
      <c r="EZ38" s="435"/>
      <c r="FA38" s="435"/>
      <c r="FB38" s="435"/>
      <c r="FC38" s="435"/>
      <c r="FD38" s="435"/>
      <c r="FE38" s="435"/>
      <c r="FF38" s="435"/>
      <c r="FG38" s="435"/>
      <c r="FH38" s="435"/>
      <c r="FI38" s="435"/>
      <c r="FJ38" s="435"/>
      <c r="FK38" s="435"/>
      <c r="FL38" s="435"/>
      <c r="FM38" s="435"/>
      <c r="FN38" s="435"/>
      <c r="FO38" s="435"/>
      <c r="FP38" s="435"/>
      <c r="FQ38" s="435"/>
      <c r="FR38" s="435"/>
      <c r="FS38" s="435"/>
      <c r="FT38" s="435"/>
      <c r="FU38" s="435"/>
      <c r="FV38" s="435"/>
      <c r="FW38" s="435"/>
      <c r="FX38" s="435"/>
      <c r="FY38" s="435"/>
      <c r="FZ38" s="435"/>
      <c r="GA38" s="435"/>
      <c r="GB38" s="435"/>
      <c r="GC38" s="435"/>
      <c r="GD38" s="435"/>
      <c r="GE38" s="435"/>
      <c r="GF38" s="435"/>
      <c r="GG38" s="435"/>
      <c r="GH38" s="435"/>
      <c r="GI38" s="435"/>
      <c r="GJ38" s="435"/>
      <c r="GK38" s="435"/>
      <c r="GL38" s="435"/>
      <c r="GM38" s="435"/>
      <c r="GN38" s="435"/>
      <c r="GO38" s="435"/>
      <c r="GP38" s="435"/>
      <c r="GQ38" s="435"/>
      <c r="GR38" s="435"/>
      <c r="GS38" s="435"/>
      <c r="GT38" s="435"/>
      <c r="GU38" s="435"/>
      <c r="GV38" s="435"/>
      <c r="GW38" s="435"/>
      <c r="GX38" s="435"/>
      <c r="GY38" s="435"/>
      <c r="GZ38" s="435"/>
      <c r="HA38" s="435"/>
      <c r="HB38" s="435"/>
      <c r="HC38" s="435"/>
      <c r="HD38" s="435"/>
      <c r="HE38" s="435"/>
      <c r="HF38" s="435"/>
      <c r="HG38" s="435"/>
      <c r="HH38" s="435"/>
      <c r="HI38" s="435"/>
      <c r="HJ38" s="435"/>
      <c r="HK38" s="435"/>
    </row>
    <row r="39" spans="1:219" s="80" customFormat="1" ht="12.75">
      <c r="A39" s="584" t="s">
        <v>336</v>
      </c>
      <c r="B39" s="584"/>
      <c r="C39" s="584"/>
      <c r="D39" s="584"/>
      <c r="E39" s="584"/>
      <c r="F39" s="584"/>
      <c r="G39" s="584"/>
      <c r="H39" s="84">
        <f>SUM(H35)</f>
        <v>2017109.88</v>
      </c>
      <c r="I39" s="68"/>
      <c r="J39" s="81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79"/>
      <c r="FC39" s="79"/>
      <c r="FD39" s="79"/>
      <c r="FE39" s="79"/>
      <c r="FF39" s="79"/>
      <c r="FG39" s="79"/>
      <c r="FH39" s="79"/>
      <c r="FI39" s="79"/>
      <c r="FJ39" s="79"/>
      <c r="FK39" s="79"/>
      <c r="FL39" s="79"/>
      <c r="FM39" s="79"/>
      <c r="FN39" s="79"/>
      <c r="FO39" s="79"/>
      <c r="FP39" s="79"/>
      <c r="FQ39" s="79"/>
      <c r="FR39" s="79"/>
      <c r="FS39" s="79"/>
      <c r="FT39" s="79"/>
      <c r="FU39" s="79"/>
      <c r="FV39" s="79"/>
      <c r="FW39" s="79"/>
      <c r="FX39" s="79"/>
      <c r="FY39" s="79"/>
      <c r="FZ39" s="79"/>
      <c r="GA39" s="79"/>
      <c r="GB39" s="79"/>
      <c r="GC39" s="79"/>
      <c r="GD39" s="79"/>
      <c r="GE39" s="79"/>
      <c r="GF39" s="79"/>
      <c r="GG39" s="79"/>
      <c r="GH39" s="79"/>
      <c r="GI39" s="79"/>
      <c r="GJ39" s="79"/>
      <c r="GK39" s="79"/>
      <c r="GL39" s="79"/>
      <c r="GM39" s="79"/>
      <c r="GN39" s="79"/>
      <c r="GO39" s="79"/>
      <c r="GP39" s="79"/>
      <c r="GQ39" s="79"/>
      <c r="GR39" s="79"/>
      <c r="GS39" s="79"/>
      <c r="GT39" s="79"/>
      <c r="GU39" s="79"/>
      <c r="GV39" s="79"/>
      <c r="GW39" s="79"/>
      <c r="GX39" s="79"/>
      <c r="GY39" s="79"/>
      <c r="GZ39" s="79"/>
      <c r="HA39" s="79"/>
      <c r="HB39" s="79"/>
      <c r="HC39" s="79"/>
      <c r="HD39" s="79"/>
      <c r="HE39" s="79"/>
      <c r="HF39" s="79"/>
      <c r="HG39" s="79"/>
      <c r="HH39" s="79"/>
      <c r="HI39" s="79"/>
      <c r="HJ39" s="79"/>
      <c r="HK39" s="79"/>
    </row>
    <row r="40" spans="1:30" ht="12.75">
      <c r="A40" s="597" t="s">
        <v>729</v>
      </c>
      <c r="B40" s="597"/>
      <c r="C40" s="597"/>
      <c r="D40" s="597"/>
      <c r="E40" s="597"/>
      <c r="F40" s="597"/>
      <c r="G40" s="597"/>
      <c r="H40" s="76"/>
      <c r="I40" s="48"/>
      <c r="J40" s="49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5"/>
    </row>
    <row r="41" spans="1:219" s="386" customFormat="1" ht="42" customHeight="1">
      <c r="A41" s="381">
        <v>1</v>
      </c>
      <c r="B41" s="393" t="s">
        <v>2538</v>
      </c>
      <c r="C41" s="381" t="s">
        <v>2539</v>
      </c>
      <c r="D41" s="436" t="s">
        <v>298</v>
      </c>
      <c r="E41" s="436" t="s">
        <v>172</v>
      </c>
      <c r="F41" s="436" t="s">
        <v>172</v>
      </c>
      <c r="G41" s="440">
        <v>2013</v>
      </c>
      <c r="H41" s="437">
        <v>4564000</v>
      </c>
      <c r="I41" s="438" t="s">
        <v>1526</v>
      </c>
      <c r="J41" s="438" t="s">
        <v>2540</v>
      </c>
      <c r="K41" s="439" t="s">
        <v>694</v>
      </c>
      <c r="L41" s="439" t="s">
        <v>519</v>
      </c>
      <c r="M41" s="439" t="s">
        <v>2541</v>
      </c>
      <c r="N41" s="439" t="s">
        <v>519</v>
      </c>
      <c r="O41" s="439"/>
      <c r="P41" s="439"/>
      <c r="Q41" s="439" t="s">
        <v>3268</v>
      </c>
      <c r="R41" s="439" t="s">
        <v>3267</v>
      </c>
      <c r="S41" s="439" t="s">
        <v>3267</v>
      </c>
      <c r="T41" s="439" t="s">
        <v>3267</v>
      </c>
      <c r="U41" s="439" t="s">
        <v>3270</v>
      </c>
      <c r="V41" s="439" t="s">
        <v>3267</v>
      </c>
      <c r="W41" s="439">
        <v>1900</v>
      </c>
      <c r="X41" s="439">
        <v>3500</v>
      </c>
      <c r="Y41" s="439"/>
      <c r="Z41" s="439">
        <v>1</v>
      </c>
      <c r="AA41" s="381" t="s">
        <v>172</v>
      </c>
      <c r="AB41" s="381" t="s">
        <v>298</v>
      </c>
      <c r="AC41" s="381" t="s">
        <v>172</v>
      </c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435"/>
      <c r="AU41" s="435"/>
      <c r="AV41" s="435"/>
      <c r="AW41" s="435"/>
      <c r="AX41" s="435"/>
      <c r="AY41" s="435"/>
      <c r="AZ41" s="435"/>
      <c r="BA41" s="435"/>
      <c r="BB41" s="435"/>
      <c r="BC41" s="435"/>
      <c r="BD41" s="435"/>
      <c r="BE41" s="435"/>
      <c r="BF41" s="435"/>
      <c r="BG41" s="435"/>
      <c r="BH41" s="435"/>
      <c r="BI41" s="435"/>
      <c r="BJ41" s="435"/>
      <c r="BK41" s="435"/>
      <c r="BL41" s="435"/>
      <c r="BM41" s="435"/>
      <c r="BN41" s="435"/>
      <c r="BO41" s="435"/>
      <c r="BP41" s="435"/>
      <c r="BQ41" s="435"/>
      <c r="BR41" s="435"/>
      <c r="BS41" s="435"/>
      <c r="BT41" s="435"/>
      <c r="BU41" s="435"/>
      <c r="BV41" s="435"/>
      <c r="BW41" s="435"/>
      <c r="BX41" s="435"/>
      <c r="BY41" s="435"/>
      <c r="BZ41" s="435"/>
      <c r="CA41" s="435"/>
      <c r="CB41" s="435"/>
      <c r="CC41" s="435"/>
      <c r="CD41" s="435"/>
      <c r="CE41" s="435"/>
      <c r="CF41" s="435"/>
      <c r="CG41" s="435"/>
      <c r="CH41" s="435"/>
      <c r="CI41" s="435"/>
      <c r="CJ41" s="435"/>
      <c r="CK41" s="435"/>
      <c r="CL41" s="435"/>
      <c r="CM41" s="435"/>
      <c r="CN41" s="435"/>
      <c r="CO41" s="435"/>
      <c r="CP41" s="435"/>
      <c r="CQ41" s="435"/>
      <c r="CR41" s="435"/>
      <c r="CS41" s="435"/>
      <c r="CT41" s="435"/>
      <c r="CU41" s="435"/>
      <c r="CV41" s="435"/>
      <c r="CW41" s="435"/>
      <c r="CX41" s="435"/>
      <c r="CY41" s="435"/>
      <c r="CZ41" s="435"/>
      <c r="DA41" s="435"/>
      <c r="DB41" s="435"/>
      <c r="DC41" s="435"/>
      <c r="DD41" s="435"/>
      <c r="DE41" s="435"/>
      <c r="DF41" s="435"/>
      <c r="DG41" s="435"/>
      <c r="DH41" s="435"/>
      <c r="DI41" s="435"/>
      <c r="DJ41" s="435"/>
      <c r="DK41" s="435"/>
      <c r="DL41" s="435"/>
      <c r="DM41" s="435"/>
      <c r="DN41" s="435"/>
      <c r="DO41" s="435"/>
      <c r="DP41" s="435"/>
      <c r="DQ41" s="435"/>
      <c r="DR41" s="435"/>
      <c r="DS41" s="435"/>
      <c r="DT41" s="435"/>
      <c r="DU41" s="435"/>
      <c r="DV41" s="435"/>
      <c r="DW41" s="435"/>
      <c r="DX41" s="435"/>
      <c r="DY41" s="435"/>
      <c r="DZ41" s="435"/>
      <c r="EA41" s="435"/>
      <c r="EB41" s="435"/>
      <c r="EC41" s="435"/>
      <c r="ED41" s="435"/>
      <c r="EE41" s="435"/>
      <c r="EF41" s="435"/>
      <c r="EG41" s="435"/>
      <c r="EH41" s="435"/>
      <c r="EI41" s="435"/>
      <c r="EJ41" s="435"/>
      <c r="EK41" s="435"/>
      <c r="EL41" s="435"/>
      <c r="EM41" s="435"/>
      <c r="EN41" s="435"/>
      <c r="EO41" s="435"/>
      <c r="EP41" s="435"/>
      <c r="EQ41" s="435"/>
      <c r="ER41" s="435"/>
      <c r="ES41" s="435"/>
      <c r="ET41" s="435"/>
      <c r="EU41" s="435"/>
      <c r="EV41" s="435"/>
      <c r="EW41" s="435"/>
      <c r="EX41" s="435"/>
      <c r="EY41" s="435"/>
      <c r="EZ41" s="435"/>
      <c r="FA41" s="435"/>
      <c r="FB41" s="435"/>
      <c r="FC41" s="435"/>
      <c r="FD41" s="435"/>
      <c r="FE41" s="435"/>
      <c r="FF41" s="435"/>
      <c r="FG41" s="435"/>
      <c r="FH41" s="435"/>
      <c r="FI41" s="435"/>
      <c r="FJ41" s="435"/>
      <c r="FK41" s="435"/>
      <c r="FL41" s="435"/>
      <c r="FM41" s="435"/>
      <c r="FN41" s="435"/>
      <c r="FO41" s="435"/>
      <c r="FP41" s="435"/>
      <c r="FQ41" s="435"/>
      <c r="FR41" s="435"/>
      <c r="FS41" s="435"/>
      <c r="FT41" s="435"/>
      <c r="FU41" s="435"/>
      <c r="FV41" s="435"/>
      <c r="FW41" s="435"/>
      <c r="FX41" s="435"/>
      <c r="FY41" s="435"/>
      <c r="FZ41" s="435"/>
      <c r="GA41" s="435"/>
      <c r="GB41" s="435"/>
      <c r="GC41" s="435"/>
      <c r="GD41" s="435"/>
      <c r="GE41" s="435"/>
      <c r="GF41" s="435"/>
      <c r="GG41" s="435"/>
      <c r="GH41" s="435"/>
      <c r="GI41" s="435"/>
      <c r="GJ41" s="435"/>
      <c r="GK41" s="435"/>
      <c r="GL41" s="435"/>
      <c r="GM41" s="435"/>
      <c r="GN41" s="435"/>
      <c r="GO41" s="435"/>
      <c r="GP41" s="435"/>
      <c r="GQ41" s="435"/>
      <c r="GR41" s="435"/>
      <c r="GS41" s="435"/>
      <c r="GT41" s="435"/>
      <c r="GU41" s="435"/>
      <c r="GV41" s="435"/>
      <c r="GW41" s="435"/>
      <c r="GX41" s="435"/>
      <c r="GY41" s="435"/>
      <c r="GZ41" s="435"/>
      <c r="HA41" s="435"/>
      <c r="HB41" s="435"/>
      <c r="HC41" s="435"/>
      <c r="HD41" s="435"/>
      <c r="HE41" s="435"/>
      <c r="HF41" s="435"/>
      <c r="HG41" s="435"/>
      <c r="HH41" s="435"/>
      <c r="HI41" s="435"/>
      <c r="HJ41" s="435"/>
      <c r="HK41" s="435"/>
    </row>
    <row r="42" spans="1:219" s="80" customFormat="1" ht="12.75">
      <c r="A42" s="584" t="s">
        <v>336</v>
      </c>
      <c r="B42" s="584"/>
      <c r="C42" s="584"/>
      <c r="D42" s="584"/>
      <c r="E42" s="584"/>
      <c r="F42" s="584"/>
      <c r="G42" s="584"/>
      <c r="H42" s="84">
        <f>SUM(H41)</f>
        <v>4564000</v>
      </c>
      <c r="I42" s="68"/>
      <c r="J42" s="81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79"/>
      <c r="FJ42" s="79"/>
      <c r="FK42" s="79"/>
      <c r="FL42" s="79"/>
      <c r="FM42" s="79"/>
      <c r="FN42" s="79"/>
      <c r="FO42" s="79"/>
      <c r="FP42" s="79"/>
      <c r="FQ42" s="79"/>
      <c r="FR42" s="79"/>
      <c r="FS42" s="79"/>
      <c r="FT42" s="79"/>
      <c r="FU42" s="79"/>
      <c r="FV42" s="79"/>
      <c r="FW42" s="79"/>
      <c r="FX42" s="79"/>
      <c r="FY42" s="79"/>
      <c r="FZ42" s="79"/>
      <c r="GA42" s="79"/>
      <c r="GB42" s="79"/>
      <c r="GC42" s="79"/>
      <c r="GD42" s="79"/>
      <c r="GE42" s="79"/>
      <c r="GF42" s="79"/>
      <c r="GG42" s="79"/>
      <c r="GH42" s="79"/>
      <c r="GI42" s="79"/>
      <c r="GJ42" s="79"/>
      <c r="GK42" s="79"/>
      <c r="GL42" s="79"/>
      <c r="GM42" s="79"/>
      <c r="GN42" s="79"/>
      <c r="GO42" s="79"/>
      <c r="GP42" s="79"/>
      <c r="GQ42" s="79"/>
      <c r="GR42" s="79"/>
      <c r="GS42" s="79"/>
      <c r="GT42" s="79"/>
      <c r="GU42" s="79"/>
      <c r="GV42" s="79"/>
      <c r="GW42" s="79"/>
      <c r="GX42" s="79"/>
      <c r="GY42" s="79"/>
      <c r="GZ42" s="79"/>
      <c r="HA42" s="79"/>
      <c r="HB42" s="79"/>
      <c r="HC42" s="79"/>
      <c r="HD42" s="79"/>
      <c r="HE42" s="79"/>
      <c r="HF42" s="79"/>
      <c r="HG42" s="79"/>
      <c r="HH42" s="79"/>
      <c r="HI42" s="79"/>
      <c r="HJ42" s="79"/>
      <c r="HK42" s="79"/>
    </row>
    <row r="43" spans="1:31" ht="12.75">
      <c r="A43" s="597" t="s">
        <v>730</v>
      </c>
      <c r="B43" s="597"/>
      <c r="C43" s="597"/>
      <c r="D43" s="597"/>
      <c r="E43" s="597"/>
      <c r="F43" s="597"/>
      <c r="G43" s="597"/>
      <c r="H43" s="597"/>
      <c r="I43" s="48"/>
      <c r="J43" s="49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31"/>
      <c r="AE43" s="31"/>
    </row>
    <row r="44" spans="1:219" s="386" customFormat="1" ht="25.5">
      <c r="A44" s="381">
        <v>1</v>
      </c>
      <c r="B44" s="393" t="s">
        <v>504</v>
      </c>
      <c r="C44" s="381"/>
      <c r="D44" s="432" t="s">
        <v>2303</v>
      </c>
      <c r="E44" s="432" t="s">
        <v>2303</v>
      </c>
      <c r="F44" s="432" t="s">
        <v>2303</v>
      </c>
      <c r="G44" s="381">
        <v>1999</v>
      </c>
      <c r="H44" s="449" t="s">
        <v>2303</v>
      </c>
      <c r="I44" s="447"/>
      <c r="J44" s="434"/>
      <c r="K44" s="381" t="s">
        <v>507</v>
      </c>
      <c r="L44" s="381" t="s">
        <v>2303</v>
      </c>
      <c r="M44" s="381" t="s">
        <v>2303</v>
      </c>
      <c r="N44" s="381" t="s">
        <v>2303</v>
      </c>
      <c r="O44" s="381" t="s">
        <v>2303</v>
      </c>
      <c r="P44" s="381" t="s">
        <v>2303</v>
      </c>
      <c r="Q44" s="381" t="s">
        <v>2303</v>
      </c>
      <c r="R44" s="381" t="s">
        <v>2303</v>
      </c>
      <c r="S44" s="381" t="s">
        <v>2303</v>
      </c>
      <c r="T44" s="381" t="s">
        <v>2303</v>
      </c>
      <c r="U44" s="381" t="s">
        <v>2303</v>
      </c>
      <c r="V44" s="381" t="s">
        <v>2303</v>
      </c>
      <c r="W44" s="381" t="s">
        <v>2303</v>
      </c>
      <c r="X44" s="381">
        <v>100</v>
      </c>
      <c r="Y44" s="381" t="s">
        <v>2303</v>
      </c>
      <c r="Z44" s="381" t="s">
        <v>2303</v>
      </c>
      <c r="AA44" s="381" t="s">
        <v>2303</v>
      </c>
      <c r="AB44" s="381" t="s">
        <v>2303</v>
      </c>
      <c r="AC44" s="381" t="s">
        <v>2303</v>
      </c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435"/>
      <c r="AU44" s="435"/>
      <c r="AV44" s="435"/>
      <c r="AW44" s="435"/>
      <c r="AX44" s="435"/>
      <c r="AY44" s="435"/>
      <c r="AZ44" s="435"/>
      <c r="BA44" s="435"/>
      <c r="BB44" s="435"/>
      <c r="BC44" s="435"/>
      <c r="BD44" s="435"/>
      <c r="BE44" s="435"/>
      <c r="BF44" s="435"/>
      <c r="BG44" s="435"/>
      <c r="BH44" s="435"/>
      <c r="BI44" s="435"/>
      <c r="BJ44" s="435"/>
      <c r="BK44" s="435"/>
      <c r="BL44" s="435"/>
      <c r="BM44" s="435"/>
      <c r="BN44" s="435"/>
      <c r="BO44" s="435"/>
      <c r="BP44" s="435"/>
      <c r="BQ44" s="435"/>
      <c r="BR44" s="435"/>
      <c r="BS44" s="435"/>
      <c r="BT44" s="435"/>
      <c r="BU44" s="435"/>
      <c r="BV44" s="435"/>
      <c r="BW44" s="435"/>
      <c r="BX44" s="435"/>
      <c r="BY44" s="435"/>
      <c r="BZ44" s="435"/>
      <c r="CA44" s="435"/>
      <c r="CB44" s="435"/>
      <c r="CC44" s="435"/>
      <c r="CD44" s="435"/>
      <c r="CE44" s="435"/>
      <c r="CF44" s="435"/>
      <c r="CG44" s="435"/>
      <c r="CH44" s="435"/>
      <c r="CI44" s="435"/>
      <c r="CJ44" s="435"/>
      <c r="CK44" s="435"/>
      <c r="CL44" s="435"/>
      <c r="CM44" s="435"/>
      <c r="CN44" s="435"/>
      <c r="CO44" s="435"/>
      <c r="CP44" s="435"/>
      <c r="CQ44" s="435"/>
      <c r="CR44" s="435"/>
      <c r="CS44" s="435"/>
      <c r="CT44" s="435"/>
      <c r="CU44" s="435"/>
      <c r="CV44" s="435"/>
      <c r="CW44" s="435"/>
      <c r="CX44" s="435"/>
      <c r="CY44" s="435"/>
      <c r="CZ44" s="435"/>
      <c r="DA44" s="435"/>
      <c r="DB44" s="435"/>
      <c r="DC44" s="435"/>
      <c r="DD44" s="435"/>
      <c r="DE44" s="435"/>
      <c r="DF44" s="435"/>
      <c r="DG44" s="435"/>
      <c r="DH44" s="435"/>
      <c r="DI44" s="435"/>
      <c r="DJ44" s="435"/>
      <c r="DK44" s="435"/>
      <c r="DL44" s="435"/>
      <c r="DM44" s="435"/>
      <c r="DN44" s="435"/>
      <c r="DO44" s="435"/>
      <c r="DP44" s="435"/>
      <c r="DQ44" s="435"/>
      <c r="DR44" s="435"/>
      <c r="DS44" s="435"/>
      <c r="DT44" s="435"/>
      <c r="DU44" s="435"/>
      <c r="DV44" s="435"/>
      <c r="DW44" s="435"/>
      <c r="DX44" s="435"/>
      <c r="DY44" s="435"/>
      <c r="DZ44" s="435"/>
      <c r="EA44" s="435"/>
      <c r="EB44" s="435"/>
      <c r="EC44" s="435"/>
      <c r="ED44" s="435"/>
      <c r="EE44" s="435"/>
      <c r="EF44" s="435"/>
      <c r="EG44" s="435"/>
      <c r="EH44" s="435"/>
      <c r="EI44" s="435"/>
      <c r="EJ44" s="435"/>
      <c r="EK44" s="435"/>
      <c r="EL44" s="435"/>
      <c r="EM44" s="435"/>
      <c r="EN44" s="435"/>
      <c r="EO44" s="435"/>
      <c r="EP44" s="435"/>
      <c r="EQ44" s="435"/>
      <c r="ER44" s="435"/>
      <c r="ES44" s="435"/>
      <c r="ET44" s="435"/>
      <c r="EU44" s="435"/>
      <c r="EV44" s="435"/>
      <c r="EW44" s="435"/>
      <c r="EX44" s="435"/>
      <c r="EY44" s="435"/>
      <c r="EZ44" s="435"/>
      <c r="FA44" s="435"/>
      <c r="FB44" s="435"/>
      <c r="FC44" s="435"/>
      <c r="FD44" s="435"/>
      <c r="FE44" s="435"/>
      <c r="FF44" s="435"/>
      <c r="FG44" s="435"/>
      <c r="FH44" s="435"/>
      <c r="FI44" s="435"/>
      <c r="FJ44" s="435"/>
      <c r="FK44" s="435"/>
      <c r="FL44" s="435"/>
      <c r="FM44" s="435"/>
      <c r="FN44" s="435"/>
      <c r="FO44" s="435"/>
      <c r="FP44" s="435"/>
      <c r="FQ44" s="435"/>
      <c r="FR44" s="435"/>
      <c r="FS44" s="435"/>
      <c r="FT44" s="435"/>
      <c r="FU44" s="435"/>
      <c r="FV44" s="435"/>
      <c r="FW44" s="435"/>
      <c r="FX44" s="435"/>
      <c r="FY44" s="435"/>
      <c r="FZ44" s="435"/>
      <c r="GA44" s="435"/>
      <c r="GB44" s="435"/>
      <c r="GC44" s="435"/>
      <c r="GD44" s="435"/>
      <c r="GE44" s="435"/>
      <c r="GF44" s="435"/>
      <c r="GG44" s="435"/>
      <c r="GH44" s="435"/>
      <c r="GI44" s="435"/>
      <c r="GJ44" s="435"/>
      <c r="GK44" s="435"/>
      <c r="GL44" s="435"/>
      <c r="GM44" s="435"/>
      <c r="GN44" s="435"/>
      <c r="GO44" s="435"/>
      <c r="GP44" s="435"/>
      <c r="GQ44" s="435"/>
      <c r="GR44" s="435"/>
      <c r="GS44" s="435"/>
      <c r="GT44" s="435"/>
      <c r="GU44" s="435"/>
      <c r="GV44" s="435"/>
      <c r="GW44" s="435"/>
      <c r="GX44" s="435"/>
      <c r="GY44" s="435"/>
      <c r="GZ44" s="435"/>
      <c r="HA44" s="435"/>
      <c r="HB44" s="435"/>
      <c r="HC44" s="435"/>
      <c r="HD44" s="435"/>
      <c r="HE44" s="435"/>
      <c r="HF44" s="435"/>
      <c r="HG44" s="435"/>
      <c r="HH44" s="435"/>
      <c r="HI44" s="435"/>
      <c r="HJ44" s="435"/>
      <c r="HK44" s="435"/>
    </row>
    <row r="45" spans="1:219" s="386" customFormat="1" ht="25.5">
      <c r="A45" s="381">
        <v>2</v>
      </c>
      <c r="B45" s="393" t="s">
        <v>504</v>
      </c>
      <c r="C45" s="381"/>
      <c r="D45" s="432" t="s">
        <v>2303</v>
      </c>
      <c r="E45" s="432" t="s">
        <v>2303</v>
      </c>
      <c r="F45" s="432" t="s">
        <v>2303</v>
      </c>
      <c r="G45" s="381">
        <v>2007</v>
      </c>
      <c r="H45" s="449" t="s">
        <v>2303</v>
      </c>
      <c r="I45" s="434"/>
      <c r="J45" s="434"/>
      <c r="K45" s="381" t="s">
        <v>508</v>
      </c>
      <c r="L45" s="381" t="s">
        <v>2303</v>
      </c>
      <c r="M45" s="381" t="s">
        <v>2303</v>
      </c>
      <c r="N45" s="381" t="s">
        <v>2303</v>
      </c>
      <c r="O45" s="381" t="s">
        <v>2303</v>
      </c>
      <c r="P45" s="381" t="s">
        <v>2303</v>
      </c>
      <c r="Q45" s="381" t="s">
        <v>2303</v>
      </c>
      <c r="R45" s="381" t="s">
        <v>2303</v>
      </c>
      <c r="S45" s="381" t="s">
        <v>2303</v>
      </c>
      <c r="T45" s="381" t="s">
        <v>2303</v>
      </c>
      <c r="U45" s="381" t="s">
        <v>2303</v>
      </c>
      <c r="V45" s="381" t="s">
        <v>2303</v>
      </c>
      <c r="W45" s="381" t="s">
        <v>2303</v>
      </c>
      <c r="X45" s="381">
        <v>300</v>
      </c>
      <c r="Y45" s="381" t="s">
        <v>2303</v>
      </c>
      <c r="Z45" s="381" t="s">
        <v>2303</v>
      </c>
      <c r="AA45" s="381" t="s">
        <v>2303</v>
      </c>
      <c r="AB45" s="381" t="s">
        <v>2303</v>
      </c>
      <c r="AC45" s="381" t="s">
        <v>2303</v>
      </c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435"/>
      <c r="AU45" s="435"/>
      <c r="AV45" s="435"/>
      <c r="AW45" s="435"/>
      <c r="AX45" s="435"/>
      <c r="AY45" s="435"/>
      <c r="AZ45" s="435"/>
      <c r="BA45" s="435"/>
      <c r="BB45" s="435"/>
      <c r="BC45" s="435"/>
      <c r="BD45" s="435"/>
      <c r="BE45" s="435"/>
      <c r="BF45" s="435"/>
      <c r="BG45" s="435"/>
      <c r="BH45" s="435"/>
      <c r="BI45" s="435"/>
      <c r="BJ45" s="435"/>
      <c r="BK45" s="435"/>
      <c r="BL45" s="435"/>
      <c r="BM45" s="435"/>
      <c r="BN45" s="435"/>
      <c r="BO45" s="435"/>
      <c r="BP45" s="435"/>
      <c r="BQ45" s="435"/>
      <c r="BR45" s="435"/>
      <c r="BS45" s="435"/>
      <c r="BT45" s="435"/>
      <c r="BU45" s="435"/>
      <c r="BV45" s="435"/>
      <c r="BW45" s="435"/>
      <c r="BX45" s="435"/>
      <c r="BY45" s="435"/>
      <c r="BZ45" s="435"/>
      <c r="CA45" s="435"/>
      <c r="CB45" s="435"/>
      <c r="CC45" s="435"/>
      <c r="CD45" s="435"/>
      <c r="CE45" s="435"/>
      <c r="CF45" s="435"/>
      <c r="CG45" s="435"/>
      <c r="CH45" s="435"/>
      <c r="CI45" s="435"/>
      <c r="CJ45" s="435"/>
      <c r="CK45" s="435"/>
      <c r="CL45" s="435"/>
      <c r="CM45" s="435"/>
      <c r="CN45" s="435"/>
      <c r="CO45" s="435"/>
      <c r="CP45" s="435"/>
      <c r="CQ45" s="435"/>
      <c r="CR45" s="435"/>
      <c r="CS45" s="435"/>
      <c r="CT45" s="435"/>
      <c r="CU45" s="435"/>
      <c r="CV45" s="435"/>
      <c r="CW45" s="435"/>
      <c r="CX45" s="435"/>
      <c r="CY45" s="435"/>
      <c r="CZ45" s="435"/>
      <c r="DA45" s="435"/>
      <c r="DB45" s="435"/>
      <c r="DC45" s="435"/>
      <c r="DD45" s="435"/>
      <c r="DE45" s="435"/>
      <c r="DF45" s="435"/>
      <c r="DG45" s="435"/>
      <c r="DH45" s="435"/>
      <c r="DI45" s="435"/>
      <c r="DJ45" s="435"/>
      <c r="DK45" s="435"/>
      <c r="DL45" s="435"/>
      <c r="DM45" s="435"/>
      <c r="DN45" s="435"/>
      <c r="DO45" s="435"/>
      <c r="DP45" s="435"/>
      <c r="DQ45" s="435"/>
      <c r="DR45" s="435"/>
      <c r="DS45" s="435"/>
      <c r="DT45" s="435"/>
      <c r="DU45" s="435"/>
      <c r="DV45" s="435"/>
      <c r="DW45" s="435"/>
      <c r="DX45" s="435"/>
      <c r="DY45" s="435"/>
      <c r="DZ45" s="435"/>
      <c r="EA45" s="435"/>
      <c r="EB45" s="435"/>
      <c r="EC45" s="435"/>
      <c r="ED45" s="435"/>
      <c r="EE45" s="435"/>
      <c r="EF45" s="435"/>
      <c r="EG45" s="435"/>
      <c r="EH45" s="435"/>
      <c r="EI45" s="435"/>
      <c r="EJ45" s="435"/>
      <c r="EK45" s="435"/>
      <c r="EL45" s="435"/>
      <c r="EM45" s="435"/>
      <c r="EN45" s="435"/>
      <c r="EO45" s="435"/>
      <c r="EP45" s="435"/>
      <c r="EQ45" s="435"/>
      <c r="ER45" s="435"/>
      <c r="ES45" s="435"/>
      <c r="ET45" s="435"/>
      <c r="EU45" s="435"/>
      <c r="EV45" s="435"/>
      <c r="EW45" s="435"/>
      <c r="EX45" s="435"/>
      <c r="EY45" s="435"/>
      <c r="EZ45" s="435"/>
      <c r="FA45" s="435"/>
      <c r="FB45" s="435"/>
      <c r="FC45" s="435"/>
      <c r="FD45" s="435"/>
      <c r="FE45" s="435"/>
      <c r="FF45" s="435"/>
      <c r="FG45" s="435"/>
      <c r="FH45" s="435"/>
      <c r="FI45" s="435"/>
      <c r="FJ45" s="435"/>
      <c r="FK45" s="435"/>
      <c r="FL45" s="435"/>
      <c r="FM45" s="435"/>
      <c r="FN45" s="435"/>
      <c r="FO45" s="435"/>
      <c r="FP45" s="435"/>
      <c r="FQ45" s="435"/>
      <c r="FR45" s="435"/>
      <c r="FS45" s="435"/>
      <c r="FT45" s="435"/>
      <c r="FU45" s="435"/>
      <c r="FV45" s="435"/>
      <c r="FW45" s="435"/>
      <c r="FX45" s="435"/>
      <c r="FY45" s="435"/>
      <c r="FZ45" s="435"/>
      <c r="GA45" s="435"/>
      <c r="GB45" s="435"/>
      <c r="GC45" s="435"/>
      <c r="GD45" s="435"/>
      <c r="GE45" s="435"/>
      <c r="GF45" s="435"/>
      <c r="GG45" s="435"/>
      <c r="GH45" s="435"/>
      <c r="GI45" s="435"/>
      <c r="GJ45" s="435"/>
      <c r="GK45" s="435"/>
      <c r="GL45" s="435"/>
      <c r="GM45" s="435"/>
      <c r="GN45" s="435"/>
      <c r="GO45" s="435"/>
      <c r="GP45" s="435"/>
      <c r="GQ45" s="435"/>
      <c r="GR45" s="435"/>
      <c r="GS45" s="435"/>
      <c r="GT45" s="435"/>
      <c r="GU45" s="435"/>
      <c r="GV45" s="435"/>
      <c r="GW45" s="435"/>
      <c r="GX45" s="435"/>
      <c r="GY45" s="435"/>
      <c r="GZ45" s="435"/>
      <c r="HA45" s="435"/>
      <c r="HB45" s="435"/>
      <c r="HC45" s="435"/>
      <c r="HD45" s="435"/>
      <c r="HE45" s="435"/>
      <c r="HF45" s="435"/>
      <c r="HG45" s="435"/>
      <c r="HH45" s="435"/>
      <c r="HI45" s="435"/>
      <c r="HJ45" s="435"/>
      <c r="HK45" s="435"/>
    </row>
    <row r="46" spans="1:219" s="386" customFormat="1" ht="38.25">
      <c r="A46" s="381">
        <v>3</v>
      </c>
      <c r="B46" s="393" t="s">
        <v>505</v>
      </c>
      <c r="C46" s="381" t="s">
        <v>506</v>
      </c>
      <c r="D46" s="432" t="s">
        <v>2303</v>
      </c>
      <c r="E46" s="432" t="s">
        <v>2303</v>
      </c>
      <c r="F46" s="432" t="s">
        <v>2303</v>
      </c>
      <c r="G46" s="381">
        <v>2010</v>
      </c>
      <c r="H46" s="449" t="s">
        <v>2303</v>
      </c>
      <c r="I46" s="434"/>
      <c r="J46" s="434"/>
      <c r="K46" s="381" t="s">
        <v>3879</v>
      </c>
      <c r="L46" s="381" t="s">
        <v>2303</v>
      </c>
      <c r="M46" s="381" t="s">
        <v>2303</v>
      </c>
      <c r="N46" s="381" t="s">
        <v>2303</v>
      </c>
      <c r="O46" s="381" t="s">
        <v>2303</v>
      </c>
      <c r="P46" s="381" t="s">
        <v>2303</v>
      </c>
      <c r="Q46" s="381" t="s">
        <v>2303</v>
      </c>
      <c r="R46" s="381" t="s">
        <v>2303</v>
      </c>
      <c r="S46" s="381" t="s">
        <v>2303</v>
      </c>
      <c r="T46" s="381" t="s">
        <v>2303</v>
      </c>
      <c r="U46" s="381" t="s">
        <v>2303</v>
      </c>
      <c r="V46" s="381" t="s">
        <v>2303</v>
      </c>
      <c r="W46" s="381" t="s">
        <v>2303</v>
      </c>
      <c r="X46" s="381">
        <v>70</v>
      </c>
      <c r="Y46" s="381" t="s">
        <v>2303</v>
      </c>
      <c r="Z46" s="381" t="s">
        <v>2303</v>
      </c>
      <c r="AA46" s="381" t="s">
        <v>2303</v>
      </c>
      <c r="AB46" s="381" t="s">
        <v>2303</v>
      </c>
      <c r="AC46" s="381" t="s">
        <v>2303</v>
      </c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435"/>
      <c r="AU46" s="435"/>
      <c r="AV46" s="435"/>
      <c r="AW46" s="435"/>
      <c r="AX46" s="435"/>
      <c r="AY46" s="435"/>
      <c r="AZ46" s="435"/>
      <c r="BA46" s="435"/>
      <c r="BB46" s="435"/>
      <c r="BC46" s="435"/>
      <c r="BD46" s="435"/>
      <c r="BE46" s="435"/>
      <c r="BF46" s="435"/>
      <c r="BG46" s="435"/>
      <c r="BH46" s="435"/>
      <c r="BI46" s="435"/>
      <c r="BJ46" s="435"/>
      <c r="BK46" s="435"/>
      <c r="BL46" s="435"/>
      <c r="BM46" s="435"/>
      <c r="BN46" s="435"/>
      <c r="BO46" s="435"/>
      <c r="BP46" s="435"/>
      <c r="BQ46" s="435"/>
      <c r="BR46" s="435"/>
      <c r="BS46" s="435"/>
      <c r="BT46" s="435"/>
      <c r="BU46" s="435"/>
      <c r="BV46" s="435"/>
      <c r="BW46" s="435"/>
      <c r="BX46" s="435"/>
      <c r="BY46" s="435"/>
      <c r="BZ46" s="435"/>
      <c r="CA46" s="435"/>
      <c r="CB46" s="435"/>
      <c r="CC46" s="435"/>
      <c r="CD46" s="435"/>
      <c r="CE46" s="435"/>
      <c r="CF46" s="435"/>
      <c r="CG46" s="435"/>
      <c r="CH46" s="435"/>
      <c r="CI46" s="435"/>
      <c r="CJ46" s="435"/>
      <c r="CK46" s="435"/>
      <c r="CL46" s="435"/>
      <c r="CM46" s="435"/>
      <c r="CN46" s="435"/>
      <c r="CO46" s="435"/>
      <c r="CP46" s="435"/>
      <c r="CQ46" s="435"/>
      <c r="CR46" s="435"/>
      <c r="CS46" s="435"/>
      <c r="CT46" s="435"/>
      <c r="CU46" s="435"/>
      <c r="CV46" s="435"/>
      <c r="CW46" s="435"/>
      <c r="CX46" s="435"/>
      <c r="CY46" s="435"/>
      <c r="CZ46" s="435"/>
      <c r="DA46" s="435"/>
      <c r="DB46" s="435"/>
      <c r="DC46" s="435"/>
      <c r="DD46" s="435"/>
      <c r="DE46" s="435"/>
      <c r="DF46" s="435"/>
      <c r="DG46" s="435"/>
      <c r="DH46" s="435"/>
      <c r="DI46" s="435"/>
      <c r="DJ46" s="435"/>
      <c r="DK46" s="435"/>
      <c r="DL46" s="435"/>
      <c r="DM46" s="435"/>
      <c r="DN46" s="435"/>
      <c r="DO46" s="435"/>
      <c r="DP46" s="435"/>
      <c r="DQ46" s="435"/>
      <c r="DR46" s="435"/>
      <c r="DS46" s="435"/>
      <c r="DT46" s="435"/>
      <c r="DU46" s="435"/>
      <c r="DV46" s="435"/>
      <c r="DW46" s="435"/>
      <c r="DX46" s="435"/>
      <c r="DY46" s="435"/>
      <c r="DZ46" s="435"/>
      <c r="EA46" s="435"/>
      <c r="EB46" s="435"/>
      <c r="EC46" s="435"/>
      <c r="ED46" s="435"/>
      <c r="EE46" s="435"/>
      <c r="EF46" s="435"/>
      <c r="EG46" s="435"/>
      <c r="EH46" s="435"/>
      <c r="EI46" s="435"/>
      <c r="EJ46" s="435"/>
      <c r="EK46" s="435"/>
      <c r="EL46" s="435"/>
      <c r="EM46" s="435"/>
      <c r="EN46" s="435"/>
      <c r="EO46" s="435"/>
      <c r="EP46" s="435"/>
      <c r="EQ46" s="435"/>
      <c r="ER46" s="435"/>
      <c r="ES46" s="435"/>
      <c r="ET46" s="435"/>
      <c r="EU46" s="435"/>
      <c r="EV46" s="435"/>
      <c r="EW46" s="435"/>
      <c r="EX46" s="435"/>
      <c r="EY46" s="435"/>
      <c r="EZ46" s="435"/>
      <c r="FA46" s="435"/>
      <c r="FB46" s="435"/>
      <c r="FC46" s="435"/>
      <c r="FD46" s="435"/>
      <c r="FE46" s="435"/>
      <c r="FF46" s="435"/>
      <c r="FG46" s="435"/>
      <c r="FH46" s="435"/>
      <c r="FI46" s="435"/>
      <c r="FJ46" s="435"/>
      <c r="FK46" s="435"/>
      <c r="FL46" s="435"/>
      <c r="FM46" s="435"/>
      <c r="FN46" s="435"/>
      <c r="FO46" s="435"/>
      <c r="FP46" s="435"/>
      <c r="FQ46" s="435"/>
      <c r="FR46" s="435"/>
      <c r="FS46" s="435"/>
      <c r="FT46" s="435"/>
      <c r="FU46" s="435"/>
      <c r="FV46" s="435"/>
      <c r="FW46" s="435"/>
      <c r="FX46" s="435"/>
      <c r="FY46" s="435"/>
      <c r="FZ46" s="435"/>
      <c r="GA46" s="435"/>
      <c r="GB46" s="435"/>
      <c r="GC46" s="435"/>
      <c r="GD46" s="435"/>
      <c r="GE46" s="435"/>
      <c r="GF46" s="435"/>
      <c r="GG46" s="435"/>
      <c r="GH46" s="435"/>
      <c r="GI46" s="435"/>
      <c r="GJ46" s="435"/>
      <c r="GK46" s="435"/>
      <c r="GL46" s="435"/>
      <c r="GM46" s="435"/>
      <c r="GN46" s="435"/>
      <c r="GO46" s="435"/>
      <c r="GP46" s="435"/>
      <c r="GQ46" s="435"/>
      <c r="GR46" s="435"/>
      <c r="GS46" s="435"/>
      <c r="GT46" s="435"/>
      <c r="GU46" s="435"/>
      <c r="GV46" s="435"/>
      <c r="GW46" s="435"/>
      <c r="GX46" s="435"/>
      <c r="GY46" s="435"/>
      <c r="GZ46" s="435"/>
      <c r="HA46" s="435"/>
      <c r="HB46" s="435"/>
      <c r="HC46" s="435"/>
      <c r="HD46" s="435"/>
      <c r="HE46" s="435"/>
      <c r="HF46" s="435"/>
      <c r="HG46" s="435"/>
      <c r="HH46" s="435"/>
      <c r="HI46" s="435"/>
      <c r="HJ46" s="435"/>
      <c r="HK46" s="435"/>
    </row>
    <row r="47" spans="1:219" s="386" customFormat="1" ht="25.5">
      <c r="A47" s="381">
        <v>4</v>
      </c>
      <c r="B47" s="393" t="s">
        <v>504</v>
      </c>
      <c r="C47" s="381"/>
      <c r="D47" s="432" t="s">
        <v>2303</v>
      </c>
      <c r="E47" s="432" t="s">
        <v>2303</v>
      </c>
      <c r="F47" s="432" t="s">
        <v>2303</v>
      </c>
      <c r="G47" s="381">
        <v>2007</v>
      </c>
      <c r="H47" s="449" t="s">
        <v>2303</v>
      </c>
      <c r="I47" s="434"/>
      <c r="J47" s="434"/>
      <c r="K47" s="381" t="s">
        <v>509</v>
      </c>
      <c r="L47" s="381" t="s">
        <v>2303</v>
      </c>
      <c r="M47" s="381" t="s">
        <v>2303</v>
      </c>
      <c r="N47" s="381" t="s">
        <v>2303</v>
      </c>
      <c r="O47" s="381" t="s">
        <v>2303</v>
      </c>
      <c r="P47" s="381" t="s">
        <v>2303</v>
      </c>
      <c r="Q47" s="381" t="s">
        <v>2303</v>
      </c>
      <c r="R47" s="381" t="s">
        <v>2303</v>
      </c>
      <c r="S47" s="381" t="s">
        <v>2303</v>
      </c>
      <c r="T47" s="381" t="s">
        <v>2303</v>
      </c>
      <c r="U47" s="381" t="s">
        <v>2303</v>
      </c>
      <c r="V47" s="381" t="s">
        <v>2303</v>
      </c>
      <c r="W47" s="381" t="s">
        <v>2303</v>
      </c>
      <c r="X47" s="381">
        <v>800</v>
      </c>
      <c r="Y47" s="381" t="s">
        <v>2303</v>
      </c>
      <c r="Z47" s="381" t="s">
        <v>2303</v>
      </c>
      <c r="AA47" s="381" t="s">
        <v>2303</v>
      </c>
      <c r="AB47" s="381" t="s">
        <v>2303</v>
      </c>
      <c r="AC47" s="381" t="s">
        <v>2303</v>
      </c>
      <c r="AD47" s="435"/>
      <c r="AE47" s="435"/>
      <c r="AF47" s="435"/>
      <c r="AG47" s="435"/>
      <c r="AH47" s="435"/>
      <c r="AI47" s="435"/>
      <c r="AJ47" s="435"/>
      <c r="AK47" s="435"/>
      <c r="AL47" s="435"/>
      <c r="AM47" s="435"/>
      <c r="AN47" s="435"/>
      <c r="AO47" s="435"/>
      <c r="AP47" s="435"/>
      <c r="AQ47" s="435"/>
      <c r="AR47" s="435"/>
      <c r="AS47" s="435"/>
      <c r="AT47" s="435"/>
      <c r="AU47" s="435"/>
      <c r="AV47" s="435"/>
      <c r="AW47" s="435"/>
      <c r="AX47" s="435"/>
      <c r="AY47" s="435"/>
      <c r="AZ47" s="435"/>
      <c r="BA47" s="435"/>
      <c r="BB47" s="435"/>
      <c r="BC47" s="435"/>
      <c r="BD47" s="435"/>
      <c r="BE47" s="435"/>
      <c r="BF47" s="435"/>
      <c r="BG47" s="435"/>
      <c r="BH47" s="435"/>
      <c r="BI47" s="435"/>
      <c r="BJ47" s="435"/>
      <c r="BK47" s="435"/>
      <c r="BL47" s="435"/>
      <c r="BM47" s="435"/>
      <c r="BN47" s="435"/>
      <c r="BO47" s="435"/>
      <c r="BP47" s="435"/>
      <c r="BQ47" s="435"/>
      <c r="BR47" s="435"/>
      <c r="BS47" s="435"/>
      <c r="BT47" s="435"/>
      <c r="BU47" s="435"/>
      <c r="BV47" s="435"/>
      <c r="BW47" s="435"/>
      <c r="BX47" s="435"/>
      <c r="BY47" s="435"/>
      <c r="BZ47" s="435"/>
      <c r="CA47" s="435"/>
      <c r="CB47" s="435"/>
      <c r="CC47" s="435"/>
      <c r="CD47" s="435"/>
      <c r="CE47" s="435"/>
      <c r="CF47" s="435"/>
      <c r="CG47" s="435"/>
      <c r="CH47" s="435"/>
      <c r="CI47" s="435"/>
      <c r="CJ47" s="435"/>
      <c r="CK47" s="435"/>
      <c r="CL47" s="435"/>
      <c r="CM47" s="435"/>
      <c r="CN47" s="435"/>
      <c r="CO47" s="435"/>
      <c r="CP47" s="435"/>
      <c r="CQ47" s="435"/>
      <c r="CR47" s="435"/>
      <c r="CS47" s="435"/>
      <c r="CT47" s="435"/>
      <c r="CU47" s="435"/>
      <c r="CV47" s="435"/>
      <c r="CW47" s="435"/>
      <c r="CX47" s="435"/>
      <c r="CY47" s="435"/>
      <c r="CZ47" s="435"/>
      <c r="DA47" s="435"/>
      <c r="DB47" s="435"/>
      <c r="DC47" s="435"/>
      <c r="DD47" s="435"/>
      <c r="DE47" s="435"/>
      <c r="DF47" s="435"/>
      <c r="DG47" s="435"/>
      <c r="DH47" s="435"/>
      <c r="DI47" s="435"/>
      <c r="DJ47" s="435"/>
      <c r="DK47" s="435"/>
      <c r="DL47" s="435"/>
      <c r="DM47" s="435"/>
      <c r="DN47" s="435"/>
      <c r="DO47" s="435"/>
      <c r="DP47" s="435"/>
      <c r="DQ47" s="435"/>
      <c r="DR47" s="435"/>
      <c r="DS47" s="435"/>
      <c r="DT47" s="435"/>
      <c r="DU47" s="435"/>
      <c r="DV47" s="435"/>
      <c r="DW47" s="435"/>
      <c r="DX47" s="435"/>
      <c r="DY47" s="435"/>
      <c r="DZ47" s="435"/>
      <c r="EA47" s="435"/>
      <c r="EB47" s="435"/>
      <c r="EC47" s="435"/>
      <c r="ED47" s="435"/>
      <c r="EE47" s="435"/>
      <c r="EF47" s="435"/>
      <c r="EG47" s="435"/>
      <c r="EH47" s="435"/>
      <c r="EI47" s="435"/>
      <c r="EJ47" s="435"/>
      <c r="EK47" s="435"/>
      <c r="EL47" s="435"/>
      <c r="EM47" s="435"/>
      <c r="EN47" s="435"/>
      <c r="EO47" s="435"/>
      <c r="EP47" s="435"/>
      <c r="EQ47" s="435"/>
      <c r="ER47" s="435"/>
      <c r="ES47" s="435"/>
      <c r="ET47" s="435"/>
      <c r="EU47" s="435"/>
      <c r="EV47" s="435"/>
      <c r="EW47" s="435"/>
      <c r="EX47" s="435"/>
      <c r="EY47" s="435"/>
      <c r="EZ47" s="435"/>
      <c r="FA47" s="435"/>
      <c r="FB47" s="435"/>
      <c r="FC47" s="435"/>
      <c r="FD47" s="435"/>
      <c r="FE47" s="435"/>
      <c r="FF47" s="435"/>
      <c r="FG47" s="435"/>
      <c r="FH47" s="435"/>
      <c r="FI47" s="435"/>
      <c r="FJ47" s="435"/>
      <c r="FK47" s="435"/>
      <c r="FL47" s="435"/>
      <c r="FM47" s="435"/>
      <c r="FN47" s="435"/>
      <c r="FO47" s="435"/>
      <c r="FP47" s="435"/>
      <c r="FQ47" s="435"/>
      <c r="FR47" s="435"/>
      <c r="FS47" s="435"/>
      <c r="FT47" s="435"/>
      <c r="FU47" s="435"/>
      <c r="FV47" s="435"/>
      <c r="FW47" s="435"/>
      <c r="FX47" s="435"/>
      <c r="FY47" s="435"/>
      <c r="FZ47" s="435"/>
      <c r="GA47" s="435"/>
      <c r="GB47" s="435"/>
      <c r="GC47" s="435"/>
      <c r="GD47" s="435"/>
      <c r="GE47" s="435"/>
      <c r="GF47" s="435"/>
      <c r="GG47" s="435"/>
      <c r="GH47" s="435"/>
      <c r="GI47" s="435"/>
      <c r="GJ47" s="435"/>
      <c r="GK47" s="435"/>
      <c r="GL47" s="435"/>
      <c r="GM47" s="435"/>
      <c r="GN47" s="435"/>
      <c r="GO47" s="435"/>
      <c r="GP47" s="435"/>
      <c r="GQ47" s="435"/>
      <c r="GR47" s="435"/>
      <c r="GS47" s="435"/>
      <c r="GT47" s="435"/>
      <c r="GU47" s="435"/>
      <c r="GV47" s="435"/>
      <c r="GW47" s="435"/>
      <c r="GX47" s="435"/>
      <c r="GY47" s="435"/>
      <c r="GZ47" s="435"/>
      <c r="HA47" s="435"/>
      <c r="HB47" s="435"/>
      <c r="HC47" s="435"/>
      <c r="HD47" s="435"/>
      <c r="HE47" s="435"/>
      <c r="HF47" s="435"/>
      <c r="HG47" s="435"/>
      <c r="HH47" s="435"/>
      <c r="HI47" s="435"/>
      <c r="HJ47" s="435"/>
      <c r="HK47" s="435"/>
    </row>
    <row r="48" spans="1:219" s="386" customFormat="1" ht="25.5">
      <c r="A48" s="381">
        <v>5</v>
      </c>
      <c r="B48" s="393" t="s">
        <v>504</v>
      </c>
      <c r="C48" s="381"/>
      <c r="D48" s="432" t="s">
        <v>2303</v>
      </c>
      <c r="E48" s="432" t="s">
        <v>2303</v>
      </c>
      <c r="F48" s="432" t="s">
        <v>2303</v>
      </c>
      <c r="G48" s="381">
        <v>1999</v>
      </c>
      <c r="H48" s="449" t="s">
        <v>2303</v>
      </c>
      <c r="I48" s="434"/>
      <c r="J48" s="434"/>
      <c r="K48" s="381" t="s">
        <v>510</v>
      </c>
      <c r="L48" s="381" t="s">
        <v>2303</v>
      </c>
      <c r="M48" s="381" t="s">
        <v>2303</v>
      </c>
      <c r="N48" s="381" t="s">
        <v>2303</v>
      </c>
      <c r="O48" s="381" t="s">
        <v>2303</v>
      </c>
      <c r="P48" s="381" t="s">
        <v>2303</v>
      </c>
      <c r="Q48" s="381" t="s">
        <v>2303</v>
      </c>
      <c r="R48" s="381" t="s">
        <v>2303</v>
      </c>
      <c r="S48" s="381" t="s">
        <v>2303</v>
      </c>
      <c r="T48" s="381" t="s">
        <v>2303</v>
      </c>
      <c r="U48" s="381" t="s">
        <v>2303</v>
      </c>
      <c r="V48" s="381" t="s">
        <v>2303</v>
      </c>
      <c r="W48" s="381" t="s">
        <v>2303</v>
      </c>
      <c r="X48" s="381">
        <v>480</v>
      </c>
      <c r="Y48" s="381" t="s">
        <v>2303</v>
      </c>
      <c r="Z48" s="381" t="s">
        <v>2303</v>
      </c>
      <c r="AA48" s="381" t="s">
        <v>2303</v>
      </c>
      <c r="AB48" s="381" t="s">
        <v>2303</v>
      </c>
      <c r="AC48" s="381" t="s">
        <v>2303</v>
      </c>
      <c r="AD48" s="435"/>
      <c r="AE48" s="435"/>
      <c r="AF48" s="435"/>
      <c r="AG48" s="435"/>
      <c r="AH48" s="435"/>
      <c r="AI48" s="435"/>
      <c r="AJ48" s="435"/>
      <c r="AK48" s="435"/>
      <c r="AL48" s="435"/>
      <c r="AM48" s="435"/>
      <c r="AN48" s="435"/>
      <c r="AO48" s="435"/>
      <c r="AP48" s="435"/>
      <c r="AQ48" s="435"/>
      <c r="AR48" s="435"/>
      <c r="AS48" s="435"/>
      <c r="AT48" s="435"/>
      <c r="AU48" s="435"/>
      <c r="AV48" s="435"/>
      <c r="AW48" s="435"/>
      <c r="AX48" s="435"/>
      <c r="AY48" s="435"/>
      <c r="AZ48" s="435"/>
      <c r="BA48" s="435"/>
      <c r="BB48" s="435"/>
      <c r="BC48" s="435"/>
      <c r="BD48" s="435"/>
      <c r="BE48" s="435"/>
      <c r="BF48" s="435"/>
      <c r="BG48" s="435"/>
      <c r="BH48" s="435"/>
      <c r="BI48" s="435"/>
      <c r="BJ48" s="435"/>
      <c r="BK48" s="435"/>
      <c r="BL48" s="435"/>
      <c r="BM48" s="435"/>
      <c r="BN48" s="435"/>
      <c r="BO48" s="435"/>
      <c r="BP48" s="435"/>
      <c r="BQ48" s="435"/>
      <c r="BR48" s="435"/>
      <c r="BS48" s="435"/>
      <c r="BT48" s="435"/>
      <c r="BU48" s="435"/>
      <c r="BV48" s="435"/>
      <c r="BW48" s="435"/>
      <c r="BX48" s="435"/>
      <c r="BY48" s="435"/>
      <c r="BZ48" s="435"/>
      <c r="CA48" s="435"/>
      <c r="CB48" s="435"/>
      <c r="CC48" s="435"/>
      <c r="CD48" s="435"/>
      <c r="CE48" s="435"/>
      <c r="CF48" s="435"/>
      <c r="CG48" s="435"/>
      <c r="CH48" s="435"/>
      <c r="CI48" s="435"/>
      <c r="CJ48" s="435"/>
      <c r="CK48" s="435"/>
      <c r="CL48" s="435"/>
      <c r="CM48" s="435"/>
      <c r="CN48" s="435"/>
      <c r="CO48" s="435"/>
      <c r="CP48" s="435"/>
      <c r="CQ48" s="435"/>
      <c r="CR48" s="435"/>
      <c r="CS48" s="435"/>
      <c r="CT48" s="435"/>
      <c r="CU48" s="435"/>
      <c r="CV48" s="435"/>
      <c r="CW48" s="435"/>
      <c r="CX48" s="435"/>
      <c r="CY48" s="435"/>
      <c r="CZ48" s="435"/>
      <c r="DA48" s="435"/>
      <c r="DB48" s="435"/>
      <c r="DC48" s="435"/>
      <c r="DD48" s="435"/>
      <c r="DE48" s="435"/>
      <c r="DF48" s="435"/>
      <c r="DG48" s="435"/>
      <c r="DH48" s="435"/>
      <c r="DI48" s="435"/>
      <c r="DJ48" s="435"/>
      <c r="DK48" s="435"/>
      <c r="DL48" s="435"/>
      <c r="DM48" s="435"/>
      <c r="DN48" s="435"/>
      <c r="DO48" s="435"/>
      <c r="DP48" s="435"/>
      <c r="DQ48" s="435"/>
      <c r="DR48" s="435"/>
      <c r="DS48" s="435"/>
      <c r="DT48" s="435"/>
      <c r="DU48" s="435"/>
      <c r="DV48" s="435"/>
      <c r="DW48" s="435"/>
      <c r="DX48" s="435"/>
      <c r="DY48" s="435"/>
      <c r="DZ48" s="435"/>
      <c r="EA48" s="435"/>
      <c r="EB48" s="435"/>
      <c r="EC48" s="435"/>
      <c r="ED48" s="435"/>
      <c r="EE48" s="435"/>
      <c r="EF48" s="435"/>
      <c r="EG48" s="435"/>
      <c r="EH48" s="435"/>
      <c r="EI48" s="435"/>
      <c r="EJ48" s="435"/>
      <c r="EK48" s="435"/>
      <c r="EL48" s="435"/>
      <c r="EM48" s="435"/>
      <c r="EN48" s="435"/>
      <c r="EO48" s="435"/>
      <c r="EP48" s="435"/>
      <c r="EQ48" s="435"/>
      <c r="ER48" s="435"/>
      <c r="ES48" s="435"/>
      <c r="ET48" s="435"/>
      <c r="EU48" s="435"/>
      <c r="EV48" s="435"/>
      <c r="EW48" s="435"/>
      <c r="EX48" s="435"/>
      <c r="EY48" s="435"/>
      <c r="EZ48" s="435"/>
      <c r="FA48" s="435"/>
      <c r="FB48" s="435"/>
      <c r="FC48" s="435"/>
      <c r="FD48" s="435"/>
      <c r="FE48" s="435"/>
      <c r="FF48" s="435"/>
      <c r="FG48" s="435"/>
      <c r="FH48" s="435"/>
      <c r="FI48" s="435"/>
      <c r="FJ48" s="435"/>
      <c r="FK48" s="435"/>
      <c r="FL48" s="435"/>
      <c r="FM48" s="435"/>
      <c r="FN48" s="435"/>
      <c r="FO48" s="435"/>
      <c r="FP48" s="435"/>
      <c r="FQ48" s="435"/>
      <c r="FR48" s="435"/>
      <c r="FS48" s="435"/>
      <c r="FT48" s="435"/>
      <c r="FU48" s="435"/>
      <c r="FV48" s="435"/>
      <c r="FW48" s="435"/>
      <c r="FX48" s="435"/>
      <c r="FY48" s="435"/>
      <c r="FZ48" s="435"/>
      <c r="GA48" s="435"/>
      <c r="GB48" s="435"/>
      <c r="GC48" s="435"/>
      <c r="GD48" s="435"/>
      <c r="GE48" s="435"/>
      <c r="GF48" s="435"/>
      <c r="GG48" s="435"/>
      <c r="GH48" s="435"/>
      <c r="GI48" s="435"/>
      <c r="GJ48" s="435"/>
      <c r="GK48" s="435"/>
      <c r="GL48" s="435"/>
      <c r="GM48" s="435"/>
      <c r="GN48" s="435"/>
      <c r="GO48" s="435"/>
      <c r="GP48" s="435"/>
      <c r="GQ48" s="435"/>
      <c r="GR48" s="435"/>
      <c r="GS48" s="435"/>
      <c r="GT48" s="435"/>
      <c r="GU48" s="435"/>
      <c r="GV48" s="435"/>
      <c r="GW48" s="435"/>
      <c r="GX48" s="435"/>
      <c r="GY48" s="435"/>
      <c r="GZ48" s="435"/>
      <c r="HA48" s="435"/>
      <c r="HB48" s="435"/>
      <c r="HC48" s="435"/>
      <c r="HD48" s="435"/>
      <c r="HE48" s="435"/>
      <c r="HF48" s="435"/>
      <c r="HG48" s="435"/>
      <c r="HH48" s="435"/>
      <c r="HI48" s="435"/>
      <c r="HJ48" s="435"/>
      <c r="HK48" s="435"/>
    </row>
    <row r="49" spans="1:219" s="386" customFormat="1" ht="25.5">
      <c r="A49" s="381">
        <v>6</v>
      </c>
      <c r="B49" s="393" t="s">
        <v>504</v>
      </c>
      <c r="C49" s="381"/>
      <c r="D49" s="432" t="s">
        <v>2303</v>
      </c>
      <c r="E49" s="432" t="s">
        <v>2303</v>
      </c>
      <c r="F49" s="432" t="s">
        <v>2303</v>
      </c>
      <c r="G49" s="381">
        <v>2003</v>
      </c>
      <c r="H49" s="449" t="s">
        <v>2303</v>
      </c>
      <c r="I49" s="434"/>
      <c r="J49" s="434"/>
      <c r="K49" s="381" t="s">
        <v>511</v>
      </c>
      <c r="L49" s="381" t="s">
        <v>2303</v>
      </c>
      <c r="M49" s="381" t="s">
        <v>2303</v>
      </c>
      <c r="N49" s="381" t="s">
        <v>2303</v>
      </c>
      <c r="O49" s="381" t="s">
        <v>2303</v>
      </c>
      <c r="P49" s="381" t="s">
        <v>2303</v>
      </c>
      <c r="Q49" s="381" t="s">
        <v>2303</v>
      </c>
      <c r="R49" s="381" t="s">
        <v>2303</v>
      </c>
      <c r="S49" s="381" t="s">
        <v>2303</v>
      </c>
      <c r="T49" s="381" t="s">
        <v>2303</v>
      </c>
      <c r="U49" s="381" t="s">
        <v>2303</v>
      </c>
      <c r="V49" s="381" t="s">
        <v>2303</v>
      </c>
      <c r="W49" s="381" t="s">
        <v>2303</v>
      </c>
      <c r="X49" s="381">
        <v>100</v>
      </c>
      <c r="Y49" s="381" t="s">
        <v>2303</v>
      </c>
      <c r="Z49" s="381" t="s">
        <v>2303</v>
      </c>
      <c r="AA49" s="381" t="s">
        <v>2303</v>
      </c>
      <c r="AB49" s="381" t="s">
        <v>2303</v>
      </c>
      <c r="AC49" s="381" t="s">
        <v>2303</v>
      </c>
      <c r="AD49" s="435"/>
      <c r="AE49" s="435"/>
      <c r="AF49" s="435"/>
      <c r="AG49" s="435"/>
      <c r="AH49" s="435"/>
      <c r="AI49" s="435"/>
      <c r="AJ49" s="435"/>
      <c r="AK49" s="435"/>
      <c r="AL49" s="435"/>
      <c r="AM49" s="435"/>
      <c r="AN49" s="435"/>
      <c r="AO49" s="435"/>
      <c r="AP49" s="435"/>
      <c r="AQ49" s="435"/>
      <c r="AR49" s="435"/>
      <c r="AS49" s="435"/>
      <c r="AT49" s="435"/>
      <c r="AU49" s="435"/>
      <c r="AV49" s="435"/>
      <c r="AW49" s="435"/>
      <c r="AX49" s="435"/>
      <c r="AY49" s="435"/>
      <c r="AZ49" s="435"/>
      <c r="BA49" s="435"/>
      <c r="BB49" s="435"/>
      <c r="BC49" s="435"/>
      <c r="BD49" s="435"/>
      <c r="BE49" s="435"/>
      <c r="BF49" s="435"/>
      <c r="BG49" s="435"/>
      <c r="BH49" s="435"/>
      <c r="BI49" s="435"/>
      <c r="BJ49" s="435"/>
      <c r="BK49" s="435"/>
      <c r="BL49" s="435"/>
      <c r="BM49" s="435"/>
      <c r="BN49" s="435"/>
      <c r="BO49" s="435"/>
      <c r="BP49" s="435"/>
      <c r="BQ49" s="435"/>
      <c r="BR49" s="435"/>
      <c r="BS49" s="435"/>
      <c r="BT49" s="435"/>
      <c r="BU49" s="435"/>
      <c r="BV49" s="435"/>
      <c r="BW49" s="435"/>
      <c r="BX49" s="435"/>
      <c r="BY49" s="435"/>
      <c r="BZ49" s="435"/>
      <c r="CA49" s="435"/>
      <c r="CB49" s="435"/>
      <c r="CC49" s="435"/>
      <c r="CD49" s="435"/>
      <c r="CE49" s="435"/>
      <c r="CF49" s="435"/>
      <c r="CG49" s="435"/>
      <c r="CH49" s="435"/>
      <c r="CI49" s="435"/>
      <c r="CJ49" s="435"/>
      <c r="CK49" s="435"/>
      <c r="CL49" s="435"/>
      <c r="CM49" s="435"/>
      <c r="CN49" s="435"/>
      <c r="CO49" s="435"/>
      <c r="CP49" s="435"/>
      <c r="CQ49" s="435"/>
      <c r="CR49" s="435"/>
      <c r="CS49" s="435"/>
      <c r="CT49" s="435"/>
      <c r="CU49" s="435"/>
      <c r="CV49" s="435"/>
      <c r="CW49" s="435"/>
      <c r="CX49" s="435"/>
      <c r="CY49" s="435"/>
      <c r="CZ49" s="435"/>
      <c r="DA49" s="435"/>
      <c r="DB49" s="435"/>
      <c r="DC49" s="435"/>
      <c r="DD49" s="435"/>
      <c r="DE49" s="435"/>
      <c r="DF49" s="435"/>
      <c r="DG49" s="435"/>
      <c r="DH49" s="435"/>
      <c r="DI49" s="435"/>
      <c r="DJ49" s="435"/>
      <c r="DK49" s="435"/>
      <c r="DL49" s="435"/>
      <c r="DM49" s="435"/>
      <c r="DN49" s="435"/>
      <c r="DO49" s="435"/>
      <c r="DP49" s="435"/>
      <c r="DQ49" s="435"/>
      <c r="DR49" s="435"/>
      <c r="DS49" s="435"/>
      <c r="DT49" s="435"/>
      <c r="DU49" s="435"/>
      <c r="DV49" s="435"/>
      <c r="DW49" s="435"/>
      <c r="DX49" s="435"/>
      <c r="DY49" s="435"/>
      <c r="DZ49" s="435"/>
      <c r="EA49" s="435"/>
      <c r="EB49" s="435"/>
      <c r="EC49" s="435"/>
      <c r="ED49" s="435"/>
      <c r="EE49" s="435"/>
      <c r="EF49" s="435"/>
      <c r="EG49" s="435"/>
      <c r="EH49" s="435"/>
      <c r="EI49" s="435"/>
      <c r="EJ49" s="435"/>
      <c r="EK49" s="435"/>
      <c r="EL49" s="435"/>
      <c r="EM49" s="435"/>
      <c r="EN49" s="435"/>
      <c r="EO49" s="435"/>
      <c r="EP49" s="435"/>
      <c r="EQ49" s="435"/>
      <c r="ER49" s="435"/>
      <c r="ES49" s="435"/>
      <c r="ET49" s="435"/>
      <c r="EU49" s="435"/>
      <c r="EV49" s="435"/>
      <c r="EW49" s="435"/>
      <c r="EX49" s="435"/>
      <c r="EY49" s="435"/>
      <c r="EZ49" s="435"/>
      <c r="FA49" s="435"/>
      <c r="FB49" s="435"/>
      <c r="FC49" s="435"/>
      <c r="FD49" s="435"/>
      <c r="FE49" s="435"/>
      <c r="FF49" s="435"/>
      <c r="FG49" s="435"/>
      <c r="FH49" s="435"/>
      <c r="FI49" s="435"/>
      <c r="FJ49" s="435"/>
      <c r="FK49" s="435"/>
      <c r="FL49" s="435"/>
      <c r="FM49" s="435"/>
      <c r="FN49" s="435"/>
      <c r="FO49" s="435"/>
      <c r="FP49" s="435"/>
      <c r="FQ49" s="435"/>
      <c r="FR49" s="435"/>
      <c r="FS49" s="435"/>
      <c r="FT49" s="435"/>
      <c r="FU49" s="435"/>
      <c r="FV49" s="435"/>
      <c r="FW49" s="435"/>
      <c r="FX49" s="435"/>
      <c r="FY49" s="435"/>
      <c r="FZ49" s="435"/>
      <c r="GA49" s="435"/>
      <c r="GB49" s="435"/>
      <c r="GC49" s="435"/>
      <c r="GD49" s="435"/>
      <c r="GE49" s="435"/>
      <c r="GF49" s="435"/>
      <c r="GG49" s="435"/>
      <c r="GH49" s="435"/>
      <c r="GI49" s="435"/>
      <c r="GJ49" s="435"/>
      <c r="GK49" s="435"/>
      <c r="GL49" s="435"/>
      <c r="GM49" s="435"/>
      <c r="GN49" s="435"/>
      <c r="GO49" s="435"/>
      <c r="GP49" s="435"/>
      <c r="GQ49" s="435"/>
      <c r="GR49" s="435"/>
      <c r="GS49" s="435"/>
      <c r="GT49" s="435"/>
      <c r="GU49" s="435"/>
      <c r="GV49" s="435"/>
      <c r="GW49" s="435"/>
      <c r="GX49" s="435"/>
      <c r="GY49" s="435"/>
      <c r="GZ49" s="435"/>
      <c r="HA49" s="435"/>
      <c r="HB49" s="435"/>
      <c r="HC49" s="435"/>
      <c r="HD49" s="435"/>
      <c r="HE49" s="435"/>
      <c r="HF49" s="435"/>
      <c r="HG49" s="435"/>
      <c r="HH49" s="435"/>
      <c r="HI49" s="435"/>
      <c r="HJ49" s="435"/>
      <c r="HK49" s="435"/>
    </row>
    <row r="50" spans="1:219" s="386" customFormat="1" ht="29.25" customHeight="1">
      <c r="A50" s="381">
        <v>7</v>
      </c>
      <c r="B50" s="393" t="s">
        <v>504</v>
      </c>
      <c r="C50" s="381"/>
      <c r="D50" s="432" t="s">
        <v>2303</v>
      </c>
      <c r="E50" s="432" t="s">
        <v>2303</v>
      </c>
      <c r="F50" s="432" t="s">
        <v>2303</v>
      </c>
      <c r="G50" s="381">
        <v>2013</v>
      </c>
      <c r="H50" s="449" t="s">
        <v>2303</v>
      </c>
      <c r="I50" s="434"/>
      <c r="J50" s="434"/>
      <c r="K50" s="381" t="s">
        <v>2401</v>
      </c>
      <c r="L50" s="381" t="s">
        <v>2303</v>
      </c>
      <c r="M50" s="381" t="s">
        <v>2303</v>
      </c>
      <c r="N50" s="381" t="s">
        <v>2303</v>
      </c>
      <c r="O50" s="381" t="s">
        <v>2303</v>
      </c>
      <c r="P50" s="381" t="s">
        <v>2303</v>
      </c>
      <c r="Q50" s="381" t="s">
        <v>2303</v>
      </c>
      <c r="R50" s="381" t="s">
        <v>2303</v>
      </c>
      <c r="S50" s="381" t="s">
        <v>2303</v>
      </c>
      <c r="T50" s="381" t="s">
        <v>2303</v>
      </c>
      <c r="U50" s="381" t="s">
        <v>2303</v>
      </c>
      <c r="V50" s="381" t="s">
        <v>2303</v>
      </c>
      <c r="W50" s="381" t="s">
        <v>2303</v>
      </c>
      <c r="X50" s="381">
        <v>550</v>
      </c>
      <c r="Y50" s="381" t="s">
        <v>2303</v>
      </c>
      <c r="Z50" s="381" t="s">
        <v>2303</v>
      </c>
      <c r="AA50" s="381" t="s">
        <v>2303</v>
      </c>
      <c r="AB50" s="381" t="s">
        <v>2303</v>
      </c>
      <c r="AC50" s="381" t="s">
        <v>2303</v>
      </c>
      <c r="AD50" s="435"/>
      <c r="AE50" s="435"/>
      <c r="AF50" s="435"/>
      <c r="AG50" s="435"/>
      <c r="AH50" s="435"/>
      <c r="AI50" s="435"/>
      <c r="AJ50" s="435"/>
      <c r="AK50" s="435"/>
      <c r="AL50" s="435"/>
      <c r="AM50" s="435"/>
      <c r="AN50" s="435"/>
      <c r="AO50" s="435"/>
      <c r="AP50" s="435"/>
      <c r="AQ50" s="435"/>
      <c r="AR50" s="435"/>
      <c r="AS50" s="435"/>
      <c r="AT50" s="435"/>
      <c r="AU50" s="435"/>
      <c r="AV50" s="435"/>
      <c r="AW50" s="435"/>
      <c r="AX50" s="435"/>
      <c r="AY50" s="435"/>
      <c r="AZ50" s="435"/>
      <c r="BA50" s="435"/>
      <c r="BB50" s="435"/>
      <c r="BC50" s="435"/>
      <c r="BD50" s="435"/>
      <c r="BE50" s="435"/>
      <c r="BF50" s="435"/>
      <c r="BG50" s="435"/>
      <c r="BH50" s="435"/>
      <c r="BI50" s="435"/>
      <c r="BJ50" s="435"/>
      <c r="BK50" s="435"/>
      <c r="BL50" s="435"/>
      <c r="BM50" s="435"/>
      <c r="BN50" s="435"/>
      <c r="BO50" s="435"/>
      <c r="BP50" s="435"/>
      <c r="BQ50" s="435"/>
      <c r="BR50" s="435"/>
      <c r="BS50" s="435"/>
      <c r="BT50" s="435"/>
      <c r="BU50" s="435"/>
      <c r="BV50" s="435"/>
      <c r="BW50" s="435"/>
      <c r="BX50" s="435"/>
      <c r="BY50" s="435"/>
      <c r="BZ50" s="435"/>
      <c r="CA50" s="435"/>
      <c r="CB50" s="435"/>
      <c r="CC50" s="435"/>
      <c r="CD50" s="435"/>
      <c r="CE50" s="435"/>
      <c r="CF50" s="435"/>
      <c r="CG50" s="435"/>
      <c r="CH50" s="435"/>
      <c r="CI50" s="435"/>
      <c r="CJ50" s="435"/>
      <c r="CK50" s="435"/>
      <c r="CL50" s="435"/>
      <c r="CM50" s="435"/>
      <c r="CN50" s="435"/>
      <c r="CO50" s="435"/>
      <c r="CP50" s="435"/>
      <c r="CQ50" s="435"/>
      <c r="CR50" s="435"/>
      <c r="CS50" s="435"/>
      <c r="CT50" s="435"/>
      <c r="CU50" s="435"/>
      <c r="CV50" s="435"/>
      <c r="CW50" s="435"/>
      <c r="CX50" s="435"/>
      <c r="CY50" s="435"/>
      <c r="CZ50" s="435"/>
      <c r="DA50" s="435"/>
      <c r="DB50" s="435"/>
      <c r="DC50" s="435"/>
      <c r="DD50" s="435"/>
      <c r="DE50" s="435"/>
      <c r="DF50" s="435"/>
      <c r="DG50" s="435"/>
      <c r="DH50" s="435"/>
      <c r="DI50" s="435"/>
      <c r="DJ50" s="435"/>
      <c r="DK50" s="435"/>
      <c r="DL50" s="435"/>
      <c r="DM50" s="435"/>
      <c r="DN50" s="435"/>
      <c r="DO50" s="435"/>
      <c r="DP50" s="435"/>
      <c r="DQ50" s="435"/>
      <c r="DR50" s="435"/>
      <c r="DS50" s="435"/>
      <c r="DT50" s="435"/>
      <c r="DU50" s="435"/>
      <c r="DV50" s="435"/>
      <c r="DW50" s="435"/>
      <c r="DX50" s="435"/>
      <c r="DY50" s="435"/>
      <c r="DZ50" s="435"/>
      <c r="EA50" s="435"/>
      <c r="EB50" s="435"/>
      <c r="EC50" s="435"/>
      <c r="ED50" s="435"/>
      <c r="EE50" s="435"/>
      <c r="EF50" s="435"/>
      <c r="EG50" s="435"/>
      <c r="EH50" s="435"/>
      <c r="EI50" s="435"/>
      <c r="EJ50" s="435"/>
      <c r="EK50" s="435"/>
      <c r="EL50" s="435"/>
      <c r="EM50" s="435"/>
      <c r="EN50" s="435"/>
      <c r="EO50" s="435"/>
      <c r="EP50" s="435"/>
      <c r="EQ50" s="435"/>
      <c r="ER50" s="435"/>
      <c r="ES50" s="435"/>
      <c r="ET50" s="435"/>
      <c r="EU50" s="435"/>
      <c r="EV50" s="435"/>
      <c r="EW50" s="435"/>
      <c r="EX50" s="435"/>
      <c r="EY50" s="435"/>
      <c r="EZ50" s="435"/>
      <c r="FA50" s="435"/>
      <c r="FB50" s="435"/>
      <c r="FC50" s="435"/>
      <c r="FD50" s="435"/>
      <c r="FE50" s="435"/>
      <c r="FF50" s="435"/>
      <c r="FG50" s="435"/>
      <c r="FH50" s="435"/>
      <c r="FI50" s="435"/>
      <c r="FJ50" s="435"/>
      <c r="FK50" s="435"/>
      <c r="FL50" s="435"/>
      <c r="FM50" s="435"/>
      <c r="FN50" s="435"/>
      <c r="FO50" s="435"/>
      <c r="FP50" s="435"/>
      <c r="FQ50" s="435"/>
      <c r="FR50" s="435"/>
      <c r="FS50" s="435"/>
      <c r="FT50" s="435"/>
      <c r="FU50" s="435"/>
      <c r="FV50" s="435"/>
      <c r="FW50" s="435"/>
      <c r="FX50" s="435"/>
      <c r="FY50" s="435"/>
      <c r="FZ50" s="435"/>
      <c r="GA50" s="435"/>
      <c r="GB50" s="435"/>
      <c r="GC50" s="435"/>
      <c r="GD50" s="435"/>
      <c r="GE50" s="435"/>
      <c r="GF50" s="435"/>
      <c r="GG50" s="435"/>
      <c r="GH50" s="435"/>
      <c r="GI50" s="435"/>
      <c r="GJ50" s="435"/>
      <c r="GK50" s="435"/>
      <c r="GL50" s="435"/>
      <c r="GM50" s="435"/>
      <c r="GN50" s="435"/>
      <c r="GO50" s="435"/>
      <c r="GP50" s="435"/>
      <c r="GQ50" s="435"/>
      <c r="GR50" s="435"/>
      <c r="GS50" s="435"/>
      <c r="GT50" s="435"/>
      <c r="GU50" s="435"/>
      <c r="GV50" s="435"/>
      <c r="GW50" s="435"/>
      <c r="GX50" s="435"/>
      <c r="GY50" s="435"/>
      <c r="GZ50" s="435"/>
      <c r="HA50" s="435"/>
      <c r="HB50" s="435"/>
      <c r="HC50" s="435"/>
      <c r="HD50" s="435"/>
      <c r="HE50" s="435"/>
      <c r="HF50" s="435"/>
      <c r="HG50" s="435"/>
      <c r="HH50" s="435"/>
      <c r="HI50" s="435"/>
      <c r="HJ50" s="435"/>
      <c r="HK50" s="435"/>
    </row>
    <row r="51" spans="1:219" s="386" customFormat="1" ht="30.75" customHeight="1">
      <c r="A51" s="381">
        <v>8</v>
      </c>
      <c r="B51" s="393" t="s">
        <v>504</v>
      </c>
      <c r="C51" s="381"/>
      <c r="D51" s="432" t="s">
        <v>2303</v>
      </c>
      <c r="E51" s="432" t="s">
        <v>2303</v>
      </c>
      <c r="F51" s="432" t="s">
        <v>2303</v>
      </c>
      <c r="G51" s="381">
        <v>2013</v>
      </c>
      <c r="H51" s="449" t="s">
        <v>2303</v>
      </c>
      <c r="I51" s="434"/>
      <c r="J51" s="434"/>
      <c r="K51" s="381" t="s">
        <v>2402</v>
      </c>
      <c r="L51" s="381" t="s">
        <v>2303</v>
      </c>
      <c r="M51" s="381" t="s">
        <v>2303</v>
      </c>
      <c r="N51" s="381" t="s">
        <v>2303</v>
      </c>
      <c r="O51" s="381" t="s">
        <v>2303</v>
      </c>
      <c r="P51" s="381" t="s">
        <v>2303</v>
      </c>
      <c r="Q51" s="381" t="s">
        <v>2303</v>
      </c>
      <c r="R51" s="381" t="s">
        <v>2303</v>
      </c>
      <c r="S51" s="381" t="s">
        <v>2303</v>
      </c>
      <c r="T51" s="381" t="s">
        <v>2303</v>
      </c>
      <c r="U51" s="381" t="s">
        <v>2303</v>
      </c>
      <c r="V51" s="381" t="s">
        <v>2303</v>
      </c>
      <c r="W51" s="381" t="s">
        <v>2303</v>
      </c>
      <c r="X51" s="381">
        <v>1032</v>
      </c>
      <c r="Y51" s="381" t="s">
        <v>2303</v>
      </c>
      <c r="Z51" s="381" t="s">
        <v>2303</v>
      </c>
      <c r="AA51" s="381" t="s">
        <v>2303</v>
      </c>
      <c r="AB51" s="381" t="s">
        <v>2303</v>
      </c>
      <c r="AC51" s="381" t="s">
        <v>2303</v>
      </c>
      <c r="AD51" s="435"/>
      <c r="AE51" s="435"/>
      <c r="AF51" s="435"/>
      <c r="AG51" s="435"/>
      <c r="AH51" s="435"/>
      <c r="AI51" s="435"/>
      <c r="AJ51" s="435"/>
      <c r="AK51" s="435"/>
      <c r="AL51" s="435"/>
      <c r="AM51" s="435"/>
      <c r="AN51" s="435"/>
      <c r="AO51" s="435"/>
      <c r="AP51" s="435"/>
      <c r="AQ51" s="435"/>
      <c r="AR51" s="435"/>
      <c r="AS51" s="435"/>
      <c r="AT51" s="435"/>
      <c r="AU51" s="435"/>
      <c r="AV51" s="435"/>
      <c r="AW51" s="435"/>
      <c r="AX51" s="435"/>
      <c r="AY51" s="435"/>
      <c r="AZ51" s="435"/>
      <c r="BA51" s="435"/>
      <c r="BB51" s="435"/>
      <c r="BC51" s="435"/>
      <c r="BD51" s="435"/>
      <c r="BE51" s="435"/>
      <c r="BF51" s="435"/>
      <c r="BG51" s="435"/>
      <c r="BH51" s="435"/>
      <c r="BI51" s="435"/>
      <c r="BJ51" s="435"/>
      <c r="BK51" s="435"/>
      <c r="BL51" s="435"/>
      <c r="BM51" s="435"/>
      <c r="BN51" s="435"/>
      <c r="BO51" s="435"/>
      <c r="BP51" s="435"/>
      <c r="BQ51" s="435"/>
      <c r="BR51" s="435"/>
      <c r="BS51" s="435"/>
      <c r="BT51" s="435"/>
      <c r="BU51" s="435"/>
      <c r="BV51" s="435"/>
      <c r="BW51" s="435"/>
      <c r="BX51" s="435"/>
      <c r="BY51" s="435"/>
      <c r="BZ51" s="435"/>
      <c r="CA51" s="435"/>
      <c r="CB51" s="435"/>
      <c r="CC51" s="435"/>
      <c r="CD51" s="435"/>
      <c r="CE51" s="435"/>
      <c r="CF51" s="435"/>
      <c r="CG51" s="435"/>
      <c r="CH51" s="435"/>
      <c r="CI51" s="435"/>
      <c r="CJ51" s="435"/>
      <c r="CK51" s="435"/>
      <c r="CL51" s="435"/>
      <c r="CM51" s="435"/>
      <c r="CN51" s="435"/>
      <c r="CO51" s="435"/>
      <c r="CP51" s="435"/>
      <c r="CQ51" s="435"/>
      <c r="CR51" s="435"/>
      <c r="CS51" s="435"/>
      <c r="CT51" s="435"/>
      <c r="CU51" s="435"/>
      <c r="CV51" s="435"/>
      <c r="CW51" s="435"/>
      <c r="CX51" s="435"/>
      <c r="CY51" s="435"/>
      <c r="CZ51" s="435"/>
      <c r="DA51" s="435"/>
      <c r="DB51" s="435"/>
      <c r="DC51" s="435"/>
      <c r="DD51" s="435"/>
      <c r="DE51" s="435"/>
      <c r="DF51" s="435"/>
      <c r="DG51" s="435"/>
      <c r="DH51" s="435"/>
      <c r="DI51" s="435"/>
      <c r="DJ51" s="435"/>
      <c r="DK51" s="435"/>
      <c r="DL51" s="435"/>
      <c r="DM51" s="435"/>
      <c r="DN51" s="435"/>
      <c r="DO51" s="435"/>
      <c r="DP51" s="435"/>
      <c r="DQ51" s="435"/>
      <c r="DR51" s="435"/>
      <c r="DS51" s="435"/>
      <c r="DT51" s="435"/>
      <c r="DU51" s="435"/>
      <c r="DV51" s="435"/>
      <c r="DW51" s="435"/>
      <c r="DX51" s="435"/>
      <c r="DY51" s="435"/>
      <c r="DZ51" s="435"/>
      <c r="EA51" s="435"/>
      <c r="EB51" s="435"/>
      <c r="EC51" s="435"/>
      <c r="ED51" s="435"/>
      <c r="EE51" s="435"/>
      <c r="EF51" s="435"/>
      <c r="EG51" s="435"/>
      <c r="EH51" s="435"/>
      <c r="EI51" s="435"/>
      <c r="EJ51" s="435"/>
      <c r="EK51" s="435"/>
      <c r="EL51" s="435"/>
      <c r="EM51" s="435"/>
      <c r="EN51" s="435"/>
      <c r="EO51" s="435"/>
      <c r="EP51" s="435"/>
      <c r="EQ51" s="435"/>
      <c r="ER51" s="435"/>
      <c r="ES51" s="435"/>
      <c r="ET51" s="435"/>
      <c r="EU51" s="435"/>
      <c r="EV51" s="435"/>
      <c r="EW51" s="435"/>
      <c r="EX51" s="435"/>
      <c r="EY51" s="435"/>
      <c r="EZ51" s="435"/>
      <c r="FA51" s="435"/>
      <c r="FB51" s="435"/>
      <c r="FC51" s="435"/>
      <c r="FD51" s="435"/>
      <c r="FE51" s="435"/>
      <c r="FF51" s="435"/>
      <c r="FG51" s="435"/>
      <c r="FH51" s="435"/>
      <c r="FI51" s="435"/>
      <c r="FJ51" s="435"/>
      <c r="FK51" s="435"/>
      <c r="FL51" s="435"/>
      <c r="FM51" s="435"/>
      <c r="FN51" s="435"/>
      <c r="FO51" s="435"/>
      <c r="FP51" s="435"/>
      <c r="FQ51" s="435"/>
      <c r="FR51" s="435"/>
      <c r="FS51" s="435"/>
      <c r="FT51" s="435"/>
      <c r="FU51" s="435"/>
      <c r="FV51" s="435"/>
      <c r="FW51" s="435"/>
      <c r="FX51" s="435"/>
      <c r="FY51" s="435"/>
      <c r="FZ51" s="435"/>
      <c r="GA51" s="435"/>
      <c r="GB51" s="435"/>
      <c r="GC51" s="435"/>
      <c r="GD51" s="435"/>
      <c r="GE51" s="435"/>
      <c r="GF51" s="435"/>
      <c r="GG51" s="435"/>
      <c r="GH51" s="435"/>
      <c r="GI51" s="435"/>
      <c r="GJ51" s="435"/>
      <c r="GK51" s="435"/>
      <c r="GL51" s="435"/>
      <c r="GM51" s="435"/>
      <c r="GN51" s="435"/>
      <c r="GO51" s="435"/>
      <c r="GP51" s="435"/>
      <c r="GQ51" s="435"/>
      <c r="GR51" s="435"/>
      <c r="GS51" s="435"/>
      <c r="GT51" s="435"/>
      <c r="GU51" s="435"/>
      <c r="GV51" s="435"/>
      <c r="GW51" s="435"/>
      <c r="GX51" s="435"/>
      <c r="GY51" s="435"/>
      <c r="GZ51" s="435"/>
      <c r="HA51" s="435"/>
      <c r="HB51" s="435"/>
      <c r="HC51" s="435"/>
      <c r="HD51" s="435"/>
      <c r="HE51" s="435"/>
      <c r="HF51" s="435"/>
      <c r="HG51" s="435"/>
      <c r="HH51" s="435"/>
      <c r="HI51" s="435"/>
      <c r="HJ51" s="435"/>
      <c r="HK51" s="435"/>
    </row>
    <row r="52" spans="1:219" s="386" customFormat="1" ht="44.25" customHeight="1">
      <c r="A52" s="381">
        <v>9</v>
      </c>
      <c r="B52" s="393" t="s">
        <v>3878</v>
      </c>
      <c r="C52" s="381"/>
      <c r="D52" s="432" t="s">
        <v>2303</v>
      </c>
      <c r="E52" s="432" t="s">
        <v>2303</v>
      </c>
      <c r="F52" s="432" t="s">
        <v>2303</v>
      </c>
      <c r="G52" s="381">
        <v>2013</v>
      </c>
      <c r="H52" s="449" t="s">
        <v>2303</v>
      </c>
      <c r="I52" s="434"/>
      <c r="J52" s="434"/>
      <c r="K52" s="381" t="s">
        <v>3879</v>
      </c>
      <c r="L52" s="381" t="s">
        <v>2303</v>
      </c>
      <c r="M52" s="381" t="s">
        <v>2303</v>
      </c>
      <c r="N52" s="381" t="s">
        <v>2303</v>
      </c>
      <c r="O52" s="381" t="s">
        <v>2303</v>
      </c>
      <c r="P52" s="381" t="s">
        <v>2303</v>
      </c>
      <c r="Q52" s="381" t="s">
        <v>2303</v>
      </c>
      <c r="R52" s="381" t="s">
        <v>2303</v>
      </c>
      <c r="S52" s="381" t="s">
        <v>2303</v>
      </c>
      <c r="T52" s="381" t="s">
        <v>2303</v>
      </c>
      <c r="U52" s="381" t="s">
        <v>2303</v>
      </c>
      <c r="V52" s="381" t="s">
        <v>2303</v>
      </c>
      <c r="W52" s="381" t="s">
        <v>2303</v>
      </c>
      <c r="X52" s="381">
        <v>1512</v>
      </c>
      <c r="Y52" s="381" t="s">
        <v>2303</v>
      </c>
      <c r="Z52" s="381" t="s">
        <v>2303</v>
      </c>
      <c r="AA52" s="381" t="s">
        <v>2303</v>
      </c>
      <c r="AB52" s="381" t="s">
        <v>2303</v>
      </c>
      <c r="AC52" s="381" t="s">
        <v>2303</v>
      </c>
      <c r="AD52" s="435"/>
      <c r="AE52" s="435"/>
      <c r="AF52" s="435"/>
      <c r="AG52" s="435"/>
      <c r="AH52" s="435"/>
      <c r="AI52" s="435"/>
      <c r="AJ52" s="435"/>
      <c r="AK52" s="435"/>
      <c r="AL52" s="435"/>
      <c r="AM52" s="435"/>
      <c r="AN52" s="435"/>
      <c r="AO52" s="435"/>
      <c r="AP52" s="435"/>
      <c r="AQ52" s="435"/>
      <c r="AR52" s="435"/>
      <c r="AS52" s="435"/>
      <c r="AT52" s="435"/>
      <c r="AU52" s="435"/>
      <c r="AV52" s="435"/>
      <c r="AW52" s="435"/>
      <c r="AX52" s="435"/>
      <c r="AY52" s="435"/>
      <c r="AZ52" s="435"/>
      <c r="BA52" s="435"/>
      <c r="BB52" s="435"/>
      <c r="BC52" s="435"/>
      <c r="BD52" s="435"/>
      <c r="BE52" s="435"/>
      <c r="BF52" s="435"/>
      <c r="BG52" s="435"/>
      <c r="BH52" s="435"/>
      <c r="BI52" s="435"/>
      <c r="BJ52" s="435"/>
      <c r="BK52" s="435"/>
      <c r="BL52" s="435"/>
      <c r="BM52" s="435"/>
      <c r="BN52" s="435"/>
      <c r="BO52" s="435"/>
      <c r="BP52" s="435"/>
      <c r="BQ52" s="435"/>
      <c r="BR52" s="435"/>
      <c r="BS52" s="435"/>
      <c r="BT52" s="435"/>
      <c r="BU52" s="435"/>
      <c r="BV52" s="435"/>
      <c r="BW52" s="435"/>
      <c r="BX52" s="435"/>
      <c r="BY52" s="435"/>
      <c r="BZ52" s="435"/>
      <c r="CA52" s="435"/>
      <c r="CB52" s="435"/>
      <c r="CC52" s="435"/>
      <c r="CD52" s="435"/>
      <c r="CE52" s="435"/>
      <c r="CF52" s="435"/>
      <c r="CG52" s="435"/>
      <c r="CH52" s="435"/>
      <c r="CI52" s="435"/>
      <c r="CJ52" s="435"/>
      <c r="CK52" s="435"/>
      <c r="CL52" s="435"/>
      <c r="CM52" s="435"/>
      <c r="CN52" s="435"/>
      <c r="CO52" s="435"/>
      <c r="CP52" s="435"/>
      <c r="CQ52" s="435"/>
      <c r="CR52" s="435"/>
      <c r="CS52" s="435"/>
      <c r="CT52" s="435"/>
      <c r="CU52" s="435"/>
      <c r="CV52" s="435"/>
      <c r="CW52" s="435"/>
      <c r="CX52" s="435"/>
      <c r="CY52" s="435"/>
      <c r="CZ52" s="435"/>
      <c r="DA52" s="435"/>
      <c r="DB52" s="435"/>
      <c r="DC52" s="435"/>
      <c r="DD52" s="435"/>
      <c r="DE52" s="435"/>
      <c r="DF52" s="435"/>
      <c r="DG52" s="435"/>
      <c r="DH52" s="435"/>
      <c r="DI52" s="435"/>
      <c r="DJ52" s="435"/>
      <c r="DK52" s="435"/>
      <c r="DL52" s="435"/>
      <c r="DM52" s="435"/>
      <c r="DN52" s="435"/>
      <c r="DO52" s="435"/>
      <c r="DP52" s="435"/>
      <c r="DQ52" s="435"/>
      <c r="DR52" s="435"/>
      <c r="DS52" s="435"/>
      <c r="DT52" s="435"/>
      <c r="DU52" s="435"/>
      <c r="DV52" s="435"/>
      <c r="DW52" s="435"/>
      <c r="DX52" s="435"/>
      <c r="DY52" s="435"/>
      <c r="DZ52" s="435"/>
      <c r="EA52" s="435"/>
      <c r="EB52" s="435"/>
      <c r="EC52" s="435"/>
      <c r="ED52" s="435"/>
      <c r="EE52" s="435"/>
      <c r="EF52" s="435"/>
      <c r="EG52" s="435"/>
      <c r="EH52" s="435"/>
      <c r="EI52" s="435"/>
      <c r="EJ52" s="435"/>
      <c r="EK52" s="435"/>
      <c r="EL52" s="435"/>
      <c r="EM52" s="435"/>
      <c r="EN52" s="435"/>
      <c r="EO52" s="435"/>
      <c r="EP52" s="435"/>
      <c r="EQ52" s="435"/>
      <c r="ER52" s="435"/>
      <c r="ES52" s="435"/>
      <c r="ET52" s="435"/>
      <c r="EU52" s="435"/>
      <c r="EV52" s="435"/>
      <c r="EW52" s="435"/>
      <c r="EX52" s="435"/>
      <c r="EY52" s="435"/>
      <c r="EZ52" s="435"/>
      <c r="FA52" s="435"/>
      <c r="FB52" s="435"/>
      <c r="FC52" s="435"/>
      <c r="FD52" s="435"/>
      <c r="FE52" s="435"/>
      <c r="FF52" s="435"/>
      <c r="FG52" s="435"/>
      <c r="FH52" s="435"/>
      <c r="FI52" s="435"/>
      <c r="FJ52" s="435"/>
      <c r="FK52" s="435"/>
      <c r="FL52" s="435"/>
      <c r="FM52" s="435"/>
      <c r="FN52" s="435"/>
      <c r="FO52" s="435"/>
      <c r="FP52" s="435"/>
      <c r="FQ52" s="435"/>
      <c r="FR52" s="435"/>
      <c r="FS52" s="435"/>
      <c r="FT52" s="435"/>
      <c r="FU52" s="435"/>
      <c r="FV52" s="435"/>
      <c r="FW52" s="435"/>
      <c r="FX52" s="435"/>
      <c r="FY52" s="435"/>
      <c r="FZ52" s="435"/>
      <c r="GA52" s="435"/>
      <c r="GB52" s="435"/>
      <c r="GC52" s="435"/>
      <c r="GD52" s="435"/>
      <c r="GE52" s="435"/>
      <c r="GF52" s="435"/>
      <c r="GG52" s="435"/>
      <c r="GH52" s="435"/>
      <c r="GI52" s="435"/>
      <c r="GJ52" s="435"/>
      <c r="GK52" s="435"/>
      <c r="GL52" s="435"/>
      <c r="GM52" s="435"/>
      <c r="GN52" s="435"/>
      <c r="GO52" s="435"/>
      <c r="GP52" s="435"/>
      <c r="GQ52" s="435"/>
      <c r="GR52" s="435"/>
      <c r="GS52" s="435"/>
      <c r="GT52" s="435"/>
      <c r="GU52" s="435"/>
      <c r="GV52" s="435"/>
      <c r="GW52" s="435"/>
      <c r="GX52" s="435"/>
      <c r="GY52" s="435"/>
      <c r="GZ52" s="435"/>
      <c r="HA52" s="435"/>
      <c r="HB52" s="435"/>
      <c r="HC52" s="435"/>
      <c r="HD52" s="435"/>
      <c r="HE52" s="435"/>
      <c r="HF52" s="435"/>
      <c r="HG52" s="435"/>
      <c r="HH52" s="435"/>
      <c r="HI52" s="435"/>
      <c r="HJ52" s="435"/>
      <c r="HK52" s="435"/>
    </row>
    <row r="53" spans="1:219" s="80" customFormat="1" ht="12.75">
      <c r="A53" s="584" t="s">
        <v>336</v>
      </c>
      <c r="B53" s="584"/>
      <c r="C53" s="584"/>
      <c r="D53" s="584"/>
      <c r="E53" s="584"/>
      <c r="F53" s="584"/>
      <c r="G53" s="584"/>
      <c r="H53" s="84">
        <v>0</v>
      </c>
      <c r="I53" s="68"/>
      <c r="J53" s="81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  <c r="FG53" s="79"/>
      <c r="FH53" s="79"/>
      <c r="FI53" s="79"/>
      <c r="FJ53" s="79"/>
      <c r="FK53" s="79"/>
      <c r="FL53" s="79"/>
      <c r="FM53" s="79"/>
      <c r="FN53" s="79"/>
      <c r="FO53" s="79"/>
      <c r="FP53" s="79"/>
      <c r="FQ53" s="79"/>
      <c r="FR53" s="79"/>
      <c r="FS53" s="79"/>
      <c r="FT53" s="79"/>
      <c r="FU53" s="79"/>
      <c r="FV53" s="79"/>
      <c r="FW53" s="79"/>
      <c r="FX53" s="79"/>
      <c r="FY53" s="79"/>
      <c r="FZ53" s="79"/>
      <c r="GA53" s="79"/>
      <c r="GB53" s="79"/>
      <c r="GC53" s="79"/>
      <c r="GD53" s="79"/>
      <c r="GE53" s="79"/>
      <c r="GF53" s="79"/>
      <c r="GG53" s="79"/>
      <c r="GH53" s="79"/>
      <c r="GI53" s="79"/>
      <c r="GJ53" s="79"/>
      <c r="GK53" s="79"/>
      <c r="GL53" s="79"/>
      <c r="GM53" s="79"/>
      <c r="GN53" s="79"/>
      <c r="GO53" s="79"/>
      <c r="GP53" s="79"/>
      <c r="GQ53" s="79"/>
      <c r="GR53" s="79"/>
      <c r="GS53" s="79"/>
      <c r="GT53" s="79"/>
      <c r="GU53" s="79"/>
      <c r="GV53" s="79"/>
      <c r="GW53" s="79"/>
      <c r="GX53" s="79"/>
      <c r="GY53" s="79"/>
      <c r="GZ53" s="79"/>
      <c r="HA53" s="79"/>
      <c r="HB53" s="79"/>
      <c r="HC53" s="79"/>
      <c r="HD53" s="79"/>
      <c r="HE53" s="79"/>
      <c r="HF53" s="79"/>
      <c r="HG53" s="79"/>
      <c r="HH53" s="79"/>
      <c r="HI53" s="79"/>
      <c r="HJ53" s="79"/>
      <c r="HK53" s="79"/>
    </row>
    <row r="54" spans="1:31" ht="12.75">
      <c r="A54" s="597" t="s">
        <v>727</v>
      </c>
      <c r="B54" s="597"/>
      <c r="C54" s="597"/>
      <c r="D54" s="597"/>
      <c r="E54" s="49"/>
      <c r="F54" s="49"/>
      <c r="G54" s="50"/>
      <c r="H54" s="76"/>
      <c r="I54" s="48"/>
      <c r="J54" s="49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31"/>
      <c r="AE54" s="31"/>
    </row>
    <row r="55" spans="1:219" s="386" customFormat="1" ht="12.75">
      <c r="A55" s="381">
        <v>1</v>
      </c>
      <c r="B55" s="393" t="s">
        <v>3204</v>
      </c>
      <c r="C55" s="381" t="s">
        <v>3205</v>
      </c>
      <c r="D55" s="432" t="s">
        <v>2303</v>
      </c>
      <c r="E55" s="432" t="s">
        <v>2303</v>
      </c>
      <c r="F55" s="432" t="s">
        <v>2303</v>
      </c>
      <c r="G55" s="381">
        <v>2010</v>
      </c>
      <c r="H55" s="433">
        <v>57028.05</v>
      </c>
      <c r="I55" s="381" t="s">
        <v>1526</v>
      </c>
      <c r="J55" s="434"/>
      <c r="K55" s="381" t="s">
        <v>3208</v>
      </c>
      <c r="L55" s="381" t="s">
        <v>2303</v>
      </c>
      <c r="M55" s="381" t="s">
        <v>2303</v>
      </c>
      <c r="N55" s="381" t="s">
        <v>2303</v>
      </c>
      <c r="O55" s="381" t="s">
        <v>2303</v>
      </c>
      <c r="P55" s="381" t="s">
        <v>2303</v>
      </c>
      <c r="Q55" s="381" t="s">
        <v>2303</v>
      </c>
      <c r="R55" s="381" t="s">
        <v>2303</v>
      </c>
      <c r="S55" s="381" t="s">
        <v>2303</v>
      </c>
      <c r="T55" s="381" t="s">
        <v>2303</v>
      </c>
      <c r="U55" s="381" t="s">
        <v>2303</v>
      </c>
      <c r="V55" s="381" t="s">
        <v>2303</v>
      </c>
      <c r="W55" s="381" t="s">
        <v>2303</v>
      </c>
      <c r="X55" s="381">
        <v>100</v>
      </c>
      <c r="Y55" s="381" t="s">
        <v>2303</v>
      </c>
      <c r="Z55" s="381" t="s">
        <v>2303</v>
      </c>
      <c r="AA55" s="381" t="s">
        <v>2303</v>
      </c>
      <c r="AB55" s="381" t="s">
        <v>2303</v>
      </c>
      <c r="AC55" s="381" t="s">
        <v>2303</v>
      </c>
      <c r="AD55" s="435"/>
      <c r="AE55" s="435"/>
      <c r="AF55" s="435"/>
      <c r="AG55" s="435"/>
      <c r="AH55" s="435"/>
      <c r="AI55" s="435"/>
      <c r="AJ55" s="435"/>
      <c r="AK55" s="435"/>
      <c r="AL55" s="435"/>
      <c r="AM55" s="435"/>
      <c r="AN55" s="435"/>
      <c r="AO55" s="435"/>
      <c r="AP55" s="435"/>
      <c r="AQ55" s="435"/>
      <c r="AR55" s="435"/>
      <c r="AS55" s="435"/>
      <c r="AT55" s="435"/>
      <c r="AU55" s="435"/>
      <c r="AV55" s="435"/>
      <c r="AW55" s="435"/>
      <c r="AX55" s="435"/>
      <c r="AY55" s="435"/>
      <c r="AZ55" s="435"/>
      <c r="BA55" s="435"/>
      <c r="BB55" s="435"/>
      <c r="BC55" s="435"/>
      <c r="BD55" s="435"/>
      <c r="BE55" s="435"/>
      <c r="BF55" s="435"/>
      <c r="BG55" s="435"/>
      <c r="BH55" s="435"/>
      <c r="BI55" s="435"/>
      <c r="BJ55" s="435"/>
      <c r="BK55" s="435"/>
      <c r="BL55" s="435"/>
      <c r="BM55" s="435"/>
      <c r="BN55" s="435"/>
      <c r="BO55" s="435"/>
      <c r="BP55" s="435"/>
      <c r="BQ55" s="435"/>
      <c r="BR55" s="435"/>
      <c r="BS55" s="435"/>
      <c r="BT55" s="435"/>
      <c r="BU55" s="435"/>
      <c r="BV55" s="435"/>
      <c r="BW55" s="435"/>
      <c r="BX55" s="435"/>
      <c r="BY55" s="435"/>
      <c r="BZ55" s="435"/>
      <c r="CA55" s="435"/>
      <c r="CB55" s="435"/>
      <c r="CC55" s="435"/>
      <c r="CD55" s="435"/>
      <c r="CE55" s="435"/>
      <c r="CF55" s="435"/>
      <c r="CG55" s="435"/>
      <c r="CH55" s="435"/>
      <c r="CI55" s="435"/>
      <c r="CJ55" s="435"/>
      <c r="CK55" s="435"/>
      <c r="CL55" s="435"/>
      <c r="CM55" s="435"/>
      <c r="CN55" s="435"/>
      <c r="CO55" s="435"/>
      <c r="CP55" s="435"/>
      <c r="CQ55" s="435"/>
      <c r="CR55" s="435"/>
      <c r="CS55" s="435"/>
      <c r="CT55" s="435"/>
      <c r="CU55" s="435"/>
      <c r="CV55" s="435"/>
      <c r="CW55" s="435"/>
      <c r="CX55" s="435"/>
      <c r="CY55" s="435"/>
      <c r="CZ55" s="435"/>
      <c r="DA55" s="435"/>
      <c r="DB55" s="435"/>
      <c r="DC55" s="435"/>
      <c r="DD55" s="435"/>
      <c r="DE55" s="435"/>
      <c r="DF55" s="435"/>
      <c r="DG55" s="435"/>
      <c r="DH55" s="435"/>
      <c r="DI55" s="435"/>
      <c r="DJ55" s="435"/>
      <c r="DK55" s="435"/>
      <c r="DL55" s="435"/>
      <c r="DM55" s="435"/>
      <c r="DN55" s="435"/>
      <c r="DO55" s="435"/>
      <c r="DP55" s="435"/>
      <c r="DQ55" s="435"/>
      <c r="DR55" s="435"/>
      <c r="DS55" s="435"/>
      <c r="DT55" s="435"/>
      <c r="DU55" s="435"/>
      <c r="DV55" s="435"/>
      <c r="DW55" s="435"/>
      <c r="DX55" s="435"/>
      <c r="DY55" s="435"/>
      <c r="DZ55" s="435"/>
      <c r="EA55" s="435"/>
      <c r="EB55" s="435"/>
      <c r="EC55" s="435"/>
      <c r="ED55" s="435"/>
      <c r="EE55" s="435"/>
      <c r="EF55" s="435"/>
      <c r="EG55" s="435"/>
      <c r="EH55" s="435"/>
      <c r="EI55" s="435"/>
      <c r="EJ55" s="435"/>
      <c r="EK55" s="435"/>
      <c r="EL55" s="435"/>
      <c r="EM55" s="435"/>
      <c r="EN55" s="435"/>
      <c r="EO55" s="435"/>
      <c r="EP55" s="435"/>
      <c r="EQ55" s="435"/>
      <c r="ER55" s="435"/>
      <c r="ES55" s="435"/>
      <c r="ET55" s="435"/>
      <c r="EU55" s="435"/>
      <c r="EV55" s="435"/>
      <c r="EW55" s="435"/>
      <c r="EX55" s="435"/>
      <c r="EY55" s="435"/>
      <c r="EZ55" s="435"/>
      <c r="FA55" s="435"/>
      <c r="FB55" s="435"/>
      <c r="FC55" s="435"/>
      <c r="FD55" s="435"/>
      <c r="FE55" s="435"/>
      <c r="FF55" s="435"/>
      <c r="FG55" s="435"/>
      <c r="FH55" s="435"/>
      <c r="FI55" s="435"/>
      <c r="FJ55" s="435"/>
      <c r="FK55" s="435"/>
      <c r="FL55" s="435"/>
      <c r="FM55" s="435"/>
      <c r="FN55" s="435"/>
      <c r="FO55" s="435"/>
      <c r="FP55" s="435"/>
      <c r="FQ55" s="435"/>
      <c r="FR55" s="435"/>
      <c r="FS55" s="435"/>
      <c r="FT55" s="435"/>
      <c r="FU55" s="435"/>
      <c r="FV55" s="435"/>
      <c r="FW55" s="435"/>
      <c r="FX55" s="435"/>
      <c r="FY55" s="435"/>
      <c r="FZ55" s="435"/>
      <c r="GA55" s="435"/>
      <c r="GB55" s="435"/>
      <c r="GC55" s="435"/>
      <c r="GD55" s="435"/>
      <c r="GE55" s="435"/>
      <c r="GF55" s="435"/>
      <c r="GG55" s="435"/>
      <c r="GH55" s="435"/>
      <c r="GI55" s="435"/>
      <c r="GJ55" s="435"/>
      <c r="GK55" s="435"/>
      <c r="GL55" s="435"/>
      <c r="GM55" s="435"/>
      <c r="GN55" s="435"/>
      <c r="GO55" s="435"/>
      <c r="GP55" s="435"/>
      <c r="GQ55" s="435"/>
      <c r="GR55" s="435"/>
      <c r="GS55" s="435"/>
      <c r="GT55" s="435"/>
      <c r="GU55" s="435"/>
      <c r="GV55" s="435"/>
      <c r="GW55" s="435"/>
      <c r="GX55" s="435"/>
      <c r="GY55" s="435"/>
      <c r="GZ55" s="435"/>
      <c r="HA55" s="435"/>
      <c r="HB55" s="435"/>
      <c r="HC55" s="435"/>
      <c r="HD55" s="435"/>
      <c r="HE55" s="435"/>
      <c r="HF55" s="435"/>
      <c r="HG55" s="435"/>
      <c r="HH55" s="435"/>
      <c r="HI55" s="435"/>
      <c r="HJ55" s="435"/>
      <c r="HK55" s="435"/>
    </row>
    <row r="56" spans="1:219" s="386" customFormat="1" ht="12.75">
      <c r="A56" s="381">
        <v>2</v>
      </c>
      <c r="B56" s="393" t="s">
        <v>3204</v>
      </c>
      <c r="C56" s="381" t="s">
        <v>3205</v>
      </c>
      <c r="D56" s="432" t="s">
        <v>2303</v>
      </c>
      <c r="E56" s="432" t="s">
        <v>2303</v>
      </c>
      <c r="F56" s="432" t="s">
        <v>2303</v>
      </c>
      <c r="G56" s="381">
        <v>2011</v>
      </c>
      <c r="H56" s="433">
        <v>63074</v>
      </c>
      <c r="I56" s="381" t="s">
        <v>1526</v>
      </c>
      <c r="J56" s="434"/>
      <c r="K56" s="381" t="s">
        <v>3208</v>
      </c>
      <c r="L56" s="381" t="s">
        <v>2303</v>
      </c>
      <c r="M56" s="381" t="s">
        <v>2303</v>
      </c>
      <c r="N56" s="381" t="s">
        <v>2303</v>
      </c>
      <c r="O56" s="381" t="s">
        <v>2303</v>
      </c>
      <c r="P56" s="381" t="s">
        <v>2303</v>
      </c>
      <c r="Q56" s="381" t="s">
        <v>2303</v>
      </c>
      <c r="R56" s="381" t="s">
        <v>2303</v>
      </c>
      <c r="S56" s="381" t="s">
        <v>2303</v>
      </c>
      <c r="T56" s="381" t="s">
        <v>2303</v>
      </c>
      <c r="U56" s="381" t="s">
        <v>2303</v>
      </c>
      <c r="V56" s="381" t="s">
        <v>2303</v>
      </c>
      <c r="W56" s="381" t="s">
        <v>2303</v>
      </c>
      <c r="X56" s="381">
        <v>300</v>
      </c>
      <c r="Y56" s="381" t="s">
        <v>2303</v>
      </c>
      <c r="Z56" s="381" t="s">
        <v>2303</v>
      </c>
      <c r="AA56" s="381" t="s">
        <v>2303</v>
      </c>
      <c r="AB56" s="381" t="s">
        <v>2303</v>
      </c>
      <c r="AC56" s="381" t="s">
        <v>2303</v>
      </c>
      <c r="AD56" s="435"/>
      <c r="AE56" s="435"/>
      <c r="AF56" s="435"/>
      <c r="AG56" s="435"/>
      <c r="AH56" s="435"/>
      <c r="AI56" s="435"/>
      <c r="AJ56" s="435"/>
      <c r="AK56" s="435"/>
      <c r="AL56" s="435"/>
      <c r="AM56" s="435"/>
      <c r="AN56" s="435"/>
      <c r="AO56" s="435"/>
      <c r="AP56" s="435"/>
      <c r="AQ56" s="435"/>
      <c r="AR56" s="435"/>
      <c r="AS56" s="435"/>
      <c r="AT56" s="435"/>
      <c r="AU56" s="435"/>
      <c r="AV56" s="435"/>
      <c r="AW56" s="435"/>
      <c r="AX56" s="435"/>
      <c r="AY56" s="435"/>
      <c r="AZ56" s="435"/>
      <c r="BA56" s="435"/>
      <c r="BB56" s="435"/>
      <c r="BC56" s="435"/>
      <c r="BD56" s="435"/>
      <c r="BE56" s="435"/>
      <c r="BF56" s="435"/>
      <c r="BG56" s="435"/>
      <c r="BH56" s="435"/>
      <c r="BI56" s="435"/>
      <c r="BJ56" s="435"/>
      <c r="BK56" s="435"/>
      <c r="BL56" s="435"/>
      <c r="BM56" s="435"/>
      <c r="BN56" s="435"/>
      <c r="BO56" s="435"/>
      <c r="BP56" s="435"/>
      <c r="BQ56" s="435"/>
      <c r="BR56" s="435"/>
      <c r="BS56" s="435"/>
      <c r="BT56" s="435"/>
      <c r="BU56" s="435"/>
      <c r="BV56" s="435"/>
      <c r="BW56" s="435"/>
      <c r="BX56" s="435"/>
      <c r="BY56" s="435"/>
      <c r="BZ56" s="435"/>
      <c r="CA56" s="435"/>
      <c r="CB56" s="435"/>
      <c r="CC56" s="435"/>
      <c r="CD56" s="435"/>
      <c r="CE56" s="435"/>
      <c r="CF56" s="435"/>
      <c r="CG56" s="435"/>
      <c r="CH56" s="435"/>
      <c r="CI56" s="435"/>
      <c r="CJ56" s="435"/>
      <c r="CK56" s="435"/>
      <c r="CL56" s="435"/>
      <c r="CM56" s="435"/>
      <c r="CN56" s="435"/>
      <c r="CO56" s="435"/>
      <c r="CP56" s="435"/>
      <c r="CQ56" s="435"/>
      <c r="CR56" s="435"/>
      <c r="CS56" s="435"/>
      <c r="CT56" s="435"/>
      <c r="CU56" s="435"/>
      <c r="CV56" s="435"/>
      <c r="CW56" s="435"/>
      <c r="CX56" s="435"/>
      <c r="CY56" s="435"/>
      <c r="CZ56" s="435"/>
      <c r="DA56" s="435"/>
      <c r="DB56" s="435"/>
      <c r="DC56" s="435"/>
      <c r="DD56" s="435"/>
      <c r="DE56" s="435"/>
      <c r="DF56" s="435"/>
      <c r="DG56" s="435"/>
      <c r="DH56" s="435"/>
      <c r="DI56" s="435"/>
      <c r="DJ56" s="435"/>
      <c r="DK56" s="435"/>
      <c r="DL56" s="435"/>
      <c r="DM56" s="435"/>
      <c r="DN56" s="435"/>
      <c r="DO56" s="435"/>
      <c r="DP56" s="435"/>
      <c r="DQ56" s="435"/>
      <c r="DR56" s="435"/>
      <c r="DS56" s="435"/>
      <c r="DT56" s="435"/>
      <c r="DU56" s="435"/>
      <c r="DV56" s="435"/>
      <c r="DW56" s="435"/>
      <c r="DX56" s="435"/>
      <c r="DY56" s="435"/>
      <c r="DZ56" s="435"/>
      <c r="EA56" s="435"/>
      <c r="EB56" s="435"/>
      <c r="EC56" s="435"/>
      <c r="ED56" s="435"/>
      <c r="EE56" s="435"/>
      <c r="EF56" s="435"/>
      <c r="EG56" s="435"/>
      <c r="EH56" s="435"/>
      <c r="EI56" s="435"/>
      <c r="EJ56" s="435"/>
      <c r="EK56" s="435"/>
      <c r="EL56" s="435"/>
      <c r="EM56" s="435"/>
      <c r="EN56" s="435"/>
      <c r="EO56" s="435"/>
      <c r="EP56" s="435"/>
      <c r="EQ56" s="435"/>
      <c r="ER56" s="435"/>
      <c r="ES56" s="435"/>
      <c r="ET56" s="435"/>
      <c r="EU56" s="435"/>
      <c r="EV56" s="435"/>
      <c r="EW56" s="435"/>
      <c r="EX56" s="435"/>
      <c r="EY56" s="435"/>
      <c r="EZ56" s="435"/>
      <c r="FA56" s="435"/>
      <c r="FB56" s="435"/>
      <c r="FC56" s="435"/>
      <c r="FD56" s="435"/>
      <c r="FE56" s="435"/>
      <c r="FF56" s="435"/>
      <c r="FG56" s="435"/>
      <c r="FH56" s="435"/>
      <c r="FI56" s="435"/>
      <c r="FJ56" s="435"/>
      <c r="FK56" s="435"/>
      <c r="FL56" s="435"/>
      <c r="FM56" s="435"/>
      <c r="FN56" s="435"/>
      <c r="FO56" s="435"/>
      <c r="FP56" s="435"/>
      <c r="FQ56" s="435"/>
      <c r="FR56" s="435"/>
      <c r="FS56" s="435"/>
      <c r="FT56" s="435"/>
      <c r="FU56" s="435"/>
      <c r="FV56" s="435"/>
      <c r="FW56" s="435"/>
      <c r="FX56" s="435"/>
      <c r="FY56" s="435"/>
      <c r="FZ56" s="435"/>
      <c r="GA56" s="435"/>
      <c r="GB56" s="435"/>
      <c r="GC56" s="435"/>
      <c r="GD56" s="435"/>
      <c r="GE56" s="435"/>
      <c r="GF56" s="435"/>
      <c r="GG56" s="435"/>
      <c r="GH56" s="435"/>
      <c r="GI56" s="435"/>
      <c r="GJ56" s="435"/>
      <c r="GK56" s="435"/>
      <c r="GL56" s="435"/>
      <c r="GM56" s="435"/>
      <c r="GN56" s="435"/>
      <c r="GO56" s="435"/>
      <c r="GP56" s="435"/>
      <c r="GQ56" s="435"/>
      <c r="GR56" s="435"/>
      <c r="GS56" s="435"/>
      <c r="GT56" s="435"/>
      <c r="GU56" s="435"/>
      <c r="GV56" s="435"/>
      <c r="GW56" s="435"/>
      <c r="GX56" s="435"/>
      <c r="GY56" s="435"/>
      <c r="GZ56" s="435"/>
      <c r="HA56" s="435"/>
      <c r="HB56" s="435"/>
      <c r="HC56" s="435"/>
      <c r="HD56" s="435"/>
      <c r="HE56" s="435"/>
      <c r="HF56" s="435"/>
      <c r="HG56" s="435"/>
      <c r="HH56" s="435"/>
      <c r="HI56" s="435"/>
      <c r="HJ56" s="435"/>
      <c r="HK56" s="435"/>
    </row>
    <row r="57" spans="1:219" s="386" customFormat="1" ht="25.5">
      <c r="A57" s="381">
        <v>3</v>
      </c>
      <c r="B57" s="393" t="s">
        <v>3206</v>
      </c>
      <c r="C57" s="381" t="s">
        <v>3205</v>
      </c>
      <c r="D57" s="432" t="s">
        <v>2303</v>
      </c>
      <c r="E57" s="432" t="s">
        <v>2303</v>
      </c>
      <c r="F57" s="432" t="s">
        <v>2303</v>
      </c>
      <c r="G57" s="381">
        <v>2011</v>
      </c>
      <c r="H57" s="433">
        <v>108797.46</v>
      </c>
      <c r="I57" s="381" t="s">
        <v>1526</v>
      </c>
      <c r="J57" s="434"/>
      <c r="K57" s="381" t="s">
        <v>3209</v>
      </c>
      <c r="L57" s="381" t="s">
        <v>2303</v>
      </c>
      <c r="M57" s="381" t="s">
        <v>2303</v>
      </c>
      <c r="N57" s="381" t="s">
        <v>2303</v>
      </c>
      <c r="O57" s="381" t="s">
        <v>2303</v>
      </c>
      <c r="P57" s="381" t="s">
        <v>2303</v>
      </c>
      <c r="Q57" s="381" t="s">
        <v>2303</v>
      </c>
      <c r="R57" s="381" t="s">
        <v>2303</v>
      </c>
      <c r="S57" s="381" t="s">
        <v>2303</v>
      </c>
      <c r="T57" s="381" t="s">
        <v>2303</v>
      </c>
      <c r="U57" s="381" t="s">
        <v>2303</v>
      </c>
      <c r="V57" s="381" t="s">
        <v>2303</v>
      </c>
      <c r="W57" s="381" t="s">
        <v>2303</v>
      </c>
      <c r="X57" s="381">
        <v>70</v>
      </c>
      <c r="Y57" s="381" t="s">
        <v>2303</v>
      </c>
      <c r="Z57" s="381" t="s">
        <v>2303</v>
      </c>
      <c r="AA57" s="381" t="s">
        <v>2303</v>
      </c>
      <c r="AB57" s="381" t="s">
        <v>2303</v>
      </c>
      <c r="AC57" s="381" t="s">
        <v>2303</v>
      </c>
      <c r="AD57" s="435"/>
      <c r="AE57" s="435"/>
      <c r="AF57" s="435"/>
      <c r="AG57" s="435"/>
      <c r="AH57" s="435"/>
      <c r="AI57" s="435"/>
      <c r="AJ57" s="435"/>
      <c r="AK57" s="435"/>
      <c r="AL57" s="435"/>
      <c r="AM57" s="435"/>
      <c r="AN57" s="435"/>
      <c r="AO57" s="435"/>
      <c r="AP57" s="435"/>
      <c r="AQ57" s="435"/>
      <c r="AR57" s="435"/>
      <c r="AS57" s="435"/>
      <c r="AT57" s="435"/>
      <c r="AU57" s="435"/>
      <c r="AV57" s="435"/>
      <c r="AW57" s="435"/>
      <c r="AX57" s="435"/>
      <c r="AY57" s="435"/>
      <c r="AZ57" s="435"/>
      <c r="BA57" s="435"/>
      <c r="BB57" s="435"/>
      <c r="BC57" s="435"/>
      <c r="BD57" s="435"/>
      <c r="BE57" s="435"/>
      <c r="BF57" s="435"/>
      <c r="BG57" s="435"/>
      <c r="BH57" s="435"/>
      <c r="BI57" s="435"/>
      <c r="BJ57" s="435"/>
      <c r="BK57" s="435"/>
      <c r="BL57" s="435"/>
      <c r="BM57" s="435"/>
      <c r="BN57" s="435"/>
      <c r="BO57" s="435"/>
      <c r="BP57" s="435"/>
      <c r="BQ57" s="435"/>
      <c r="BR57" s="435"/>
      <c r="BS57" s="435"/>
      <c r="BT57" s="435"/>
      <c r="BU57" s="435"/>
      <c r="BV57" s="435"/>
      <c r="BW57" s="435"/>
      <c r="BX57" s="435"/>
      <c r="BY57" s="435"/>
      <c r="BZ57" s="435"/>
      <c r="CA57" s="435"/>
      <c r="CB57" s="435"/>
      <c r="CC57" s="435"/>
      <c r="CD57" s="435"/>
      <c r="CE57" s="435"/>
      <c r="CF57" s="435"/>
      <c r="CG57" s="435"/>
      <c r="CH57" s="435"/>
      <c r="CI57" s="435"/>
      <c r="CJ57" s="435"/>
      <c r="CK57" s="435"/>
      <c r="CL57" s="435"/>
      <c r="CM57" s="435"/>
      <c r="CN57" s="435"/>
      <c r="CO57" s="435"/>
      <c r="CP57" s="435"/>
      <c r="CQ57" s="435"/>
      <c r="CR57" s="435"/>
      <c r="CS57" s="435"/>
      <c r="CT57" s="435"/>
      <c r="CU57" s="435"/>
      <c r="CV57" s="435"/>
      <c r="CW57" s="435"/>
      <c r="CX57" s="435"/>
      <c r="CY57" s="435"/>
      <c r="CZ57" s="435"/>
      <c r="DA57" s="435"/>
      <c r="DB57" s="435"/>
      <c r="DC57" s="435"/>
      <c r="DD57" s="435"/>
      <c r="DE57" s="435"/>
      <c r="DF57" s="435"/>
      <c r="DG57" s="435"/>
      <c r="DH57" s="435"/>
      <c r="DI57" s="435"/>
      <c r="DJ57" s="435"/>
      <c r="DK57" s="435"/>
      <c r="DL57" s="435"/>
      <c r="DM57" s="435"/>
      <c r="DN57" s="435"/>
      <c r="DO57" s="435"/>
      <c r="DP57" s="435"/>
      <c r="DQ57" s="435"/>
      <c r="DR57" s="435"/>
      <c r="DS57" s="435"/>
      <c r="DT57" s="435"/>
      <c r="DU57" s="435"/>
      <c r="DV57" s="435"/>
      <c r="DW57" s="435"/>
      <c r="DX57" s="435"/>
      <c r="DY57" s="435"/>
      <c r="DZ57" s="435"/>
      <c r="EA57" s="435"/>
      <c r="EB57" s="435"/>
      <c r="EC57" s="435"/>
      <c r="ED57" s="435"/>
      <c r="EE57" s="435"/>
      <c r="EF57" s="435"/>
      <c r="EG57" s="435"/>
      <c r="EH57" s="435"/>
      <c r="EI57" s="435"/>
      <c r="EJ57" s="435"/>
      <c r="EK57" s="435"/>
      <c r="EL57" s="435"/>
      <c r="EM57" s="435"/>
      <c r="EN57" s="435"/>
      <c r="EO57" s="435"/>
      <c r="EP57" s="435"/>
      <c r="EQ57" s="435"/>
      <c r="ER57" s="435"/>
      <c r="ES57" s="435"/>
      <c r="ET57" s="435"/>
      <c r="EU57" s="435"/>
      <c r="EV57" s="435"/>
      <c r="EW57" s="435"/>
      <c r="EX57" s="435"/>
      <c r="EY57" s="435"/>
      <c r="EZ57" s="435"/>
      <c r="FA57" s="435"/>
      <c r="FB57" s="435"/>
      <c r="FC57" s="435"/>
      <c r="FD57" s="435"/>
      <c r="FE57" s="435"/>
      <c r="FF57" s="435"/>
      <c r="FG57" s="435"/>
      <c r="FH57" s="435"/>
      <c r="FI57" s="435"/>
      <c r="FJ57" s="435"/>
      <c r="FK57" s="435"/>
      <c r="FL57" s="435"/>
      <c r="FM57" s="435"/>
      <c r="FN57" s="435"/>
      <c r="FO57" s="435"/>
      <c r="FP57" s="435"/>
      <c r="FQ57" s="435"/>
      <c r="FR57" s="435"/>
      <c r="FS57" s="435"/>
      <c r="FT57" s="435"/>
      <c r="FU57" s="435"/>
      <c r="FV57" s="435"/>
      <c r="FW57" s="435"/>
      <c r="FX57" s="435"/>
      <c r="FY57" s="435"/>
      <c r="FZ57" s="435"/>
      <c r="GA57" s="435"/>
      <c r="GB57" s="435"/>
      <c r="GC57" s="435"/>
      <c r="GD57" s="435"/>
      <c r="GE57" s="435"/>
      <c r="GF57" s="435"/>
      <c r="GG57" s="435"/>
      <c r="GH57" s="435"/>
      <c r="GI57" s="435"/>
      <c r="GJ57" s="435"/>
      <c r="GK57" s="435"/>
      <c r="GL57" s="435"/>
      <c r="GM57" s="435"/>
      <c r="GN57" s="435"/>
      <c r="GO57" s="435"/>
      <c r="GP57" s="435"/>
      <c r="GQ57" s="435"/>
      <c r="GR57" s="435"/>
      <c r="GS57" s="435"/>
      <c r="GT57" s="435"/>
      <c r="GU57" s="435"/>
      <c r="GV57" s="435"/>
      <c r="GW57" s="435"/>
      <c r="GX57" s="435"/>
      <c r="GY57" s="435"/>
      <c r="GZ57" s="435"/>
      <c r="HA57" s="435"/>
      <c r="HB57" s="435"/>
      <c r="HC57" s="435"/>
      <c r="HD57" s="435"/>
      <c r="HE57" s="435"/>
      <c r="HF57" s="435"/>
      <c r="HG57" s="435"/>
      <c r="HH57" s="435"/>
      <c r="HI57" s="435"/>
      <c r="HJ57" s="435"/>
      <c r="HK57" s="435"/>
    </row>
    <row r="58" spans="1:219" s="386" customFormat="1" ht="25.5">
      <c r="A58" s="381">
        <v>4</v>
      </c>
      <c r="B58" s="393" t="s">
        <v>3207</v>
      </c>
      <c r="C58" s="381" t="s">
        <v>3205</v>
      </c>
      <c r="D58" s="432" t="s">
        <v>2303</v>
      </c>
      <c r="E58" s="432" t="s">
        <v>2303</v>
      </c>
      <c r="F58" s="432" t="s">
        <v>2303</v>
      </c>
      <c r="G58" s="381">
        <v>2011</v>
      </c>
      <c r="H58" s="433">
        <v>298214.5</v>
      </c>
      <c r="I58" s="381" t="s">
        <v>1526</v>
      </c>
      <c r="J58" s="434"/>
      <c r="K58" s="381" t="s">
        <v>3210</v>
      </c>
      <c r="L58" s="381" t="s">
        <v>2303</v>
      </c>
      <c r="M58" s="381" t="s">
        <v>2303</v>
      </c>
      <c r="N58" s="381" t="s">
        <v>2303</v>
      </c>
      <c r="O58" s="381" t="s">
        <v>2303</v>
      </c>
      <c r="P58" s="381" t="s">
        <v>2303</v>
      </c>
      <c r="Q58" s="381" t="s">
        <v>2303</v>
      </c>
      <c r="R58" s="381" t="s">
        <v>2303</v>
      </c>
      <c r="S58" s="381" t="s">
        <v>2303</v>
      </c>
      <c r="T58" s="381" t="s">
        <v>2303</v>
      </c>
      <c r="U58" s="381" t="s">
        <v>2303</v>
      </c>
      <c r="V58" s="381" t="s">
        <v>2303</v>
      </c>
      <c r="W58" s="381" t="s">
        <v>2303</v>
      </c>
      <c r="X58" s="381">
        <v>800</v>
      </c>
      <c r="Y58" s="381" t="s">
        <v>2303</v>
      </c>
      <c r="Z58" s="381" t="s">
        <v>2303</v>
      </c>
      <c r="AA58" s="381" t="s">
        <v>2303</v>
      </c>
      <c r="AB58" s="381" t="s">
        <v>2303</v>
      </c>
      <c r="AC58" s="381" t="s">
        <v>2303</v>
      </c>
      <c r="AD58" s="435"/>
      <c r="AE58" s="435"/>
      <c r="AF58" s="435"/>
      <c r="AG58" s="435"/>
      <c r="AH58" s="435"/>
      <c r="AI58" s="435"/>
      <c r="AJ58" s="435"/>
      <c r="AK58" s="435"/>
      <c r="AL58" s="435"/>
      <c r="AM58" s="435"/>
      <c r="AN58" s="435"/>
      <c r="AO58" s="435"/>
      <c r="AP58" s="435"/>
      <c r="AQ58" s="435"/>
      <c r="AR58" s="435"/>
      <c r="AS58" s="435"/>
      <c r="AT58" s="435"/>
      <c r="AU58" s="435"/>
      <c r="AV58" s="435"/>
      <c r="AW58" s="435"/>
      <c r="AX58" s="435"/>
      <c r="AY58" s="435"/>
      <c r="AZ58" s="435"/>
      <c r="BA58" s="435"/>
      <c r="BB58" s="435"/>
      <c r="BC58" s="435"/>
      <c r="BD58" s="435"/>
      <c r="BE58" s="435"/>
      <c r="BF58" s="435"/>
      <c r="BG58" s="435"/>
      <c r="BH58" s="435"/>
      <c r="BI58" s="435"/>
      <c r="BJ58" s="435"/>
      <c r="BK58" s="435"/>
      <c r="BL58" s="435"/>
      <c r="BM58" s="435"/>
      <c r="BN58" s="435"/>
      <c r="BO58" s="435"/>
      <c r="BP58" s="435"/>
      <c r="BQ58" s="435"/>
      <c r="BR58" s="435"/>
      <c r="BS58" s="435"/>
      <c r="BT58" s="435"/>
      <c r="BU58" s="435"/>
      <c r="BV58" s="435"/>
      <c r="BW58" s="435"/>
      <c r="BX58" s="435"/>
      <c r="BY58" s="435"/>
      <c r="BZ58" s="435"/>
      <c r="CA58" s="435"/>
      <c r="CB58" s="435"/>
      <c r="CC58" s="435"/>
      <c r="CD58" s="435"/>
      <c r="CE58" s="435"/>
      <c r="CF58" s="435"/>
      <c r="CG58" s="435"/>
      <c r="CH58" s="435"/>
      <c r="CI58" s="435"/>
      <c r="CJ58" s="435"/>
      <c r="CK58" s="435"/>
      <c r="CL58" s="435"/>
      <c r="CM58" s="435"/>
      <c r="CN58" s="435"/>
      <c r="CO58" s="435"/>
      <c r="CP58" s="435"/>
      <c r="CQ58" s="435"/>
      <c r="CR58" s="435"/>
      <c r="CS58" s="435"/>
      <c r="CT58" s="435"/>
      <c r="CU58" s="435"/>
      <c r="CV58" s="435"/>
      <c r="CW58" s="435"/>
      <c r="CX58" s="435"/>
      <c r="CY58" s="435"/>
      <c r="CZ58" s="435"/>
      <c r="DA58" s="435"/>
      <c r="DB58" s="435"/>
      <c r="DC58" s="435"/>
      <c r="DD58" s="435"/>
      <c r="DE58" s="435"/>
      <c r="DF58" s="435"/>
      <c r="DG58" s="435"/>
      <c r="DH58" s="435"/>
      <c r="DI58" s="435"/>
      <c r="DJ58" s="435"/>
      <c r="DK58" s="435"/>
      <c r="DL58" s="435"/>
      <c r="DM58" s="435"/>
      <c r="DN58" s="435"/>
      <c r="DO58" s="435"/>
      <c r="DP58" s="435"/>
      <c r="DQ58" s="435"/>
      <c r="DR58" s="435"/>
      <c r="DS58" s="435"/>
      <c r="DT58" s="435"/>
      <c r="DU58" s="435"/>
      <c r="DV58" s="435"/>
      <c r="DW58" s="435"/>
      <c r="DX58" s="435"/>
      <c r="DY58" s="435"/>
      <c r="DZ58" s="435"/>
      <c r="EA58" s="435"/>
      <c r="EB58" s="435"/>
      <c r="EC58" s="435"/>
      <c r="ED58" s="435"/>
      <c r="EE58" s="435"/>
      <c r="EF58" s="435"/>
      <c r="EG58" s="435"/>
      <c r="EH58" s="435"/>
      <c r="EI58" s="435"/>
      <c r="EJ58" s="435"/>
      <c r="EK58" s="435"/>
      <c r="EL58" s="435"/>
      <c r="EM58" s="435"/>
      <c r="EN58" s="435"/>
      <c r="EO58" s="435"/>
      <c r="EP58" s="435"/>
      <c r="EQ58" s="435"/>
      <c r="ER58" s="435"/>
      <c r="ES58" s="435"/>
      <c r="ET58" s="435"/>
      <c r="EU58" s="435"/>
      <c r="EV58" s="435"/>
      <c r="EW58" s="435"/>
      <c r="EX58" s="435"/>
      <c r="EY58" s="435"/>
      <c r="EZ58" s="435"/>
      <c r="FA58" s="435"/>
      <c r="FB58" s="435"/>
      <c r="FC58" s="435"/>
      <c r="FD58" s="435"/>
      <c r="FE58" s="435"/>
      <c r="FF58" s="435"/>
      <c r="FG58" s="435"/>
      <c r="FH58" s="435"/>
      <c r="FI58" s="435"/>
      <c r="FJ58" s="435"/>
      <c r="FK58" s="435"/>
      <c r="FL58" s="435"/>
      <c r="FM58" s="435"/>
      <c r="FN58" s="435"/>
      <c r="FO58" s="435"/>
      <c r="FP58" s="435"/>
      <c r="FQ58" s="435"/>
      <c r="FR58" s="435"/>
      <c r="FS58" s="435"/>
      <c r="FT58" s="435"/>
      <c r="FU58" s="435"/>
      <c r="FV58" s="435"/>
      <c r="FW58" s="435"/>
      <c r="FX58" s="435"/>
      <c r="FY58" s="435"/>
      <c r="FZ58" s="435"/>
      <c r="GA58" s="435"/>
      <c r="GB58" s="435"/>
      <c r="GC58" s="435"/>
      <c r="GD58" s="435"/>
      <c r="GE58" s="435"/>
      <c r="GF58" s="435"/>
      <c r="GG58" s="435"/>
      <c r="GH58" s="435"/>
      <c r="GI58" s="435"/>
      <c r="GJ58" s="435"/>
      <c r="GK58" s="435"/>
      <c r="GL58" s="435"/>
      <c r="GM58" s="435"/>
      <c r="GN58" s="435"/>
      <c r="GO58" s="435"/>
      <c r="GP58" s="435"/>
      <c r="GQ58" s="435"/>
      <c r="GR58" s="435"/>
      <c r="GS58" s="435"/>
      <c r="GT58" s="435"/>
      <c r="GU58" s="435"/>
      <c r="GV58" s="435"/>
      <c r="GW58" s="435"/>
      <c r="GX58" s="435"/>
      <c r="GY58" s="435"/>
      <c r="GZ58" s="435"/>
      <c r="HA58" s="435"/>
      <c r="HB58" s="435"/>
      <c r="HC58" s="435"/>
      <c r="HD58" s="435"/>
      <c r="HE58" s="435"/>
      <c r="HF58" s="435"/>
      <c r="HG58" s="435"/>
      <c r="HH58" s="435"/>
      <c r="HI58" s="435"/>
      <c r="HJ58" s="435"/>
      <c r="HK58" s="435"/>
    </row>
    <row r="59" spans="1:219" s="386" customFormat="1" ht="12.75">
      <c r="A59" s="381">
        <v>5</v>
      </c>
      <c r="B59" s="393" t="s">
        <v>2403</v>
      </c>
      <c r="C59" s="381" t="s">
        <v>3205</v>
      </c>
      <c r="D59" s="432"/>
      <c r="E59" s="432"/>
      <c r="F59" s="432"/>
      <c r="G59" s="381">
        <v>2009</v>
      </c>
      <c r="H59" s="433">
        <v>800000</v>
      </c>
      <c r="I59" s="381" t="s">
        <v>1526</v>
      </c>
      <c r="J59" s="434"/>
      <c r="K59" s="381" t="s">
        <v>2535</v>
      </c>
      <c r="L59" s="381"/>
      <c r="M59" s="381"/>
      <c r="N59" s="381"/>
      <c r="O59" s="381"/>
      <c r="P59" s="381"/>
      <c r="Q59" s="381"/>
      <c r="R59" s="381"/>
      <c r="S59" s="381"/>
      <c r="T59" s="381"/>
      <c r="U59" s="381"/>
      <c r="V59" s="381"/>
      <c r="W59" s="381"/>
      <c r="X59" s="381">
        <v>480</v>
      </c>
      <c r="Y59" s="381"/>
      <c r="Z59" s="381"/>
      <c r="AA59" s="381"/>
      <c r="AB59" s="381"/>
      <c r="AC59" s="381"/>
      <c r="AD59" s="435"/>
      <c r="AE59" s="435"/>
      <c r="AF59" s="435"/>
      <c r="AG59" s="435"/>
      <c r="AH59" s="435"/>
      <c r="AI59" s="435"/>
      <c r="AJ59" s="435"/>
      <c r="AK59" s="435"/>
      <c r="AL59" s="435"/>
      <c r="AM59" s="435"/>
      <c r="AN59" s="435"/>
      <c r="AO59" s="435"/>
      <c r="AP59" s="435"/>
      <c r="AQ59" s="435"/>
      <c r="AR59" s="435"/>
      <c r="AS59" s="435"/>
      <c r="AT59" s="435"/>
      <c r="AU59" s="435"/>
      <c r="AV59" s="435"/>
      <c r="AW59" s="435"/>
      <c r="AX59" s="435"/>
      <c r="AY59" s="435"/>
      <c r="AZ59" s="435"/>
      <c r="BA59" s="435"/>
      <c r="BB59" s="435"/>
      <c r="BC59" s="435"/>
      <c r="BD59" s="435"/>
      <c r="BE59" s="435"/>
      <c r="BF59" s="435"/>
      <c r="BG59" s="435"/>
      <c r="BH59" s="435"/>
      <c r="BI59" s="435"/>
      <c r="BJ59" s="435"/>
      <c r="BK59" s="435"/>
      <c r="BL59" s="435"/>
      <c r="BM59" s="435"/>
      <c r="BN59" s="435"/>
      <c r="BO59" s="435"/>
      <c r="BP59" s="435"/>
      <c r="BQ59" s="435"/>
      <c r="BR59" s="435"/>
      <c r="BS59" s="435"/>
      <c r="BT59" s="435"/>
      <c r="BU59" s="435"/>
      <c r="BV59" s="435"/>
      <c r="BW59" s="435"/>
      <c r="BX59" s="435"/>
      <c r="BY59" s="435"/>
      <c r="BZ59" s="435"/>
      <c r="CA59" s="435"/>
      <c r="CB59" s="435"/>
      <c r="CC59" s="435"/>
      <c r="CD59" s="435"/>
      <c r="CE59" s="435"/>
      <c r="CF59" s="435"/>
      <c r="CG59" s="435"/>
      <c r="CH59" s="435"/>
      <c r="CI59" s="435"/>
      <c r="CJ59" s="435"/>
      <c r="CK59" s="435"/>
      <c r="CL59" s="435"/>
      <c r="CM59" s="435"/>
      <c r="CN59" s="435"/>
      <c r="CO59" s="435"/>
      <c r="CP59" s="435"/>
      <c r="CQ59" s="435"/>
      <c r="CR59" s="435"/>
      <c r="CS59" s="435"/>
      <c r="CT59" s="435"/>
      <c r="CU59" s="435"/>
      <c r="CV59" s="435"/>
      <c r="CW59" s="435"/>
      <c r="CX59" s="435"/>
      <c r="CY59" s="435"/>
      <c r="CZ59" s="435"/>
      <c r="DA59" s="435"/>
      <c r="DB59" s="435"/>
      <c r="DC59" s="435"/>
      <c r="DD59" s="435"/>
      <c r="DE59" s="435"/>
      <c r="DF59" s="435"/>
      <c r="DG59" s="435"/>
      <c r="DH59" s="435"/>
      <c r="DI59" s="435"/>
      <c r="DJ59" s="435"/>
      <c r="DK59" s="435"/>
      <c r="DL59" s="435"/>
      <c r="DM59" s="435"/>
      <c r="DN59" s="435"/>
      <c r="DO59" s="435"/>
      <c r="DP59" s="435"/>
      <c r="DQ59" s="435"/>
      <c r="DR59" s="435"/>
      <c r="DS59" s="435"/>
      <c r="DT59" s="435"/>
      <c r="DU59" s="435"/>
      <c r="DV59" s="435"/>
      <c r="DW59" s="435"/>
      <c r="DX59" s="435"/>
      <c r="DY59" s="435"/>
      <c r="DZ59" s="435"/>
      <c r="EA59" s="435"/>
      <c r="EB59" s="435"/>
      <c r="EC59" s="435"/>
      <c r="ED59" s="435"/>
      <c r="EE59" s="435"/>
      <c r="EF59" s="435"/>
      <c r="EG59" s="435"/>
      <c r="EH59" s="435"/>
      <c r="EI59" s="435"/>
      <c r="EJ59" s="435"/>
      <c r="EK59" s="435"/>
      <c r="EL59" s="435"/>
      <c r="EM59" s="435"/>
      <c r="EN59" s="435"/>
      <c r="EO59" s="435"/>
      <c r="EP59" s="435"/>
      <c r="EQ59" s="435"/>
      <c r="ER59" s="435"/>
      <c r="ES59" s="435"/>
      <c r="ET59" s="435"/>
      <c r="EU59" s="435"/>
      <c r="EV59" s="435"/>
      <c r="EW59" s="435"/>
      <c r="EX59" s="435"/>
      <c r="EY59" s="435"/>
      <c r="EZ59" s="435"/>
      <c r="FA59" s="435"/>
      <c r="FB59" s="435"/>
      <c r="FC59" s="435"/>
      <c r="FD59" s="435"/>
      <c r="FE59" s="435"/>
      <c r="FF59" s="435"/>
      <c r="FG59" s="435"/>
      <c r="FH59" s="435"/>
      <c r="FI59" s="435"/>
      <c r="FJ59" s="435"/>
      <c r="FK59" s="435"/>
      <c r="FL59" s="435"/>
      <c r="FM59" s="435"/>
      <c r="FN59" s="435"/>
      <c r="FO59" s="435"/>
      <c r="FP59" s="435"/>
      <c r="FQ59" s="435"/>
      <c r="FR59" s="435"/>
      <c r="FS59" s="435"/>
      <c r="FT59" s="435"/>
      <c r="FU59" s="435"/>
      <c r="FV59" s="435"/>
      <c r="FW59" s="435"/>
      <c r="FX59" s="435"/>
      <c r="FY59" s="435"/>
      <c r="FZ59" s="435"/>
      <c r="GA59" s="435"/>
      <c r="GB59" s="435"/>
      <c r="GC59" s="435"/>
      <c r="GD59" s="435"/>
      <c r="GE59" s="435"/>
      <c r="GF59" s="435"/>
      <c r="GG59" s="435"/>
      <c r="GH59" s="435"/>
      <c r="GI59" s="435"/>
      <c r="GJ59" s="435"/>
      <c r="GK59" s="435"/>
      <c r="GL59" s="435"/>
      <c r="GM59" s="435"/>
      <c r="GN59" s="435"/>
      <c r="GO59" s="435"/>
      <c r="GP59" s="435"/>
      <c r="GQ59" s="435"/>
      <c r="GR59" s="435"/>
      <c r="GS59" s="435"/>
      <c r="GT59" s="435"/>
      <c r="GU59" s="435"/>
      <c r="GV59" s="435"/>
      <c r="GW59" s="435"/>
      <c r="GX59" s="435"/>
      <c r="GY59" s="435"/>
      <c r="GZ59" s="435"/>
      <c r="HA59" s="435"/>
      <c r="HB59" s="435"/>
      <c r="HC59" s="435"/>
      <c r="HD59" s="435"/>
      <c r="HE59" s="435"/>
      <c r="HF59" s="435"/>
      <c r="HG59" s="435"/>
      <c r="HH59" s="435"/>
      <c r="HI59" s="435"/>
      <c r="HJ59" s="435"/>
      <c r="HK59" s="435"/>
    </row>
    <row r="60" spans="1:219" s="386" customFormat="1" ht="12.75">
      <c r="A60" s="381">
        <v>6</v>
      </c>
      <c r="B60" s="393" t="s">
        <v>2404</v>
      </c>
      <c r="C60" s="381" t="s">
        <v>3205</v>
      </c>
      <c r="D60" s="432"/>
      <c r="E60" s="432"/>
      <c r="F60" s="432"/>
      <c r="G60" s="381">
        <v>2010</v>
      </c>
      <c r="H60" s="433">
        <v>400000</v>
      </c>
      <c r="I60" s="381" t="s">
        <v>1526</v>
      </c>
      <c r="J60" s="434"/>
      <c r="K60" s="381" t="s">
        <v>2535</v>
      </c>
      <c r="L60" s="381"/>
      <c r="M60" s="381"/>
      <c r="N60" s="381"/>
      <c r="O60" s="381"/>
      <c r="P60" s="381"/>
      <c r="Q60" s="381"/>
      <c r="R60" s="381"/>
      <c r="S60" s="381"/>
      <c r="T60" s="381"/>
      <c r="U60" s="381"/>
      <c r="V60" s="381"/>
      <c r="W60" s="381"/>
      <c r="X60" s="381">
        <v>100</v>
      </c>
      <c r="Y60" s="381"/>
      <c r="Z60" s="381"/>
      <c r="AA60" s="381"/>
      <c r="AB60" s="381"/>
      <c r="AC60" s="381"/>
      <c r="AD60" s="435"/>
      <c r="AE60" s="435"/>
      <c r="AF60" s="435"/>
      <c r="AG60" s="435"/>
      <c r="AH60" s="435"/>
      <c r="AI60" s="435"/>
      <c r="AJ60" s="435"/>
      <c r="AK60" s="435"/>
      <c r="AL60" s="435"/>
      <c r="AM60" s="435"/>
      <c r="AN60" s="435"/>
      <c r="AO60" s="435"/>
      <c r="AP60" s="435"/>
      <c r="AQ60" s="435"/>
      <c r="AR60" s="435"/>
      <c r="AS60" s="435"/>
      <c r="AT60" s="435"/>
      <c r="AU60" s="435"/>
      <c r="AV60" s="435"/>
      <c r="AW60" s="435"/>
      <c r="AX60" s="435"/>
      <c r="AY60" s="435"/>
      <c r="AZ60" s="435"/>
      <c r="BA60" s="435"/>
      <c r="BB60" s="435"/>
      <c r="BC60" s="435"/>
      <c r="BD60" s="435"/>
      <c r="BE60" s="435"/>
      <c r="BF60" s="435"/>
      <c r="BG60" s="435"/>
      <c r="BH60" s="435"/>
      <c r="BI60" s="435"/>
      <c r="BJ60" s="435"/>
      <c r="BK60" s="435"/>
      <c r="BL60" s="435"/>
      <c r="BM60" s="435"/>
      <c r="BN60" s="435"/>
      <c r="BO60" s="435"/>
      <c r="BP60" s="435"/>
      <c r="BQ60" s="435"/>
      <c r="BR60" s="435"/>
      <c r="BS60" s="435"/>
      <c r="BT60" s="435"/>
      <c r="BU60" s="435"/>
      <c r="BV60" s="435"/>
      <c r="BW60" s="435"/>
      <c r="BX60" s="435"/>
      <c r="BY60" s="435"/>
      <c r="BZ60" s="435"/>
      <c r="CA60" s="435"/>
      <c r="CB60" s="435"/>
      <c r="CC60" s="435"/>
      <c r="CD60" s="435"/>
      <c r="CE60" s="435"/>
      <c r="CF60" s="435"/>
      <c r="CG60" s="435"/>
      <c r="CH60" s="435"/>
      <c r="CI60" s="435"/>
      <c r="CJ60" s="435"/>
      <c r="CK60" s="435"/>
      <c r="CL60" s="435"/>
      <c r="CM60" s="435"/>
      <c r="CN60" s="435"/>
      <c r="CO60" s="435"/>
      <c r="CP60" s="435"/>
      <c r="CQ60" s="435"/>
      <c r="CR60" s="435"/>
      <c r="CS60" s="435"/>
      <c r="CT60" s="435"/>
      <c r="CU60" s="435"/>
      <c r="CV60" s="435"/>
      <c r="CW60" s="435"/>
      <c r="CX60" s="435"/>
      <c r="CY60" s="435"/>
      <c r="CZ60" s="435"/>
      <c r="DA60" s="435"/>
      <c r="DB60" s="435"/>
      <c r="DC60" s="435"/>
      <c r="DD60" s="435"/>
      <c r="DE60" s="435"/>
      <c r="DF60" s="435"/>
      <c r="DG60" s="435"/>
      <c r="DH60" s="435"/>
      <c r="DI60" s="435"/>
      <c r="DJ60" s="435"/>
      <c r="DK60" s="435"/>
      <c r="DL60" s="435"/>
      <c r="DM60" s="435"/>
      <c r="DN60" s="435"/>
      <c r="DO60" s="435"/>
      <c r="DP60" s="435"/>
      <c r="DQ60" s="435"/>
      <c r="DR60" s="435"/>
      <c r="DS60" s="435"/>
      <c r="DT60" s="435"/>
      <c r="DU60" s="435"/>
      <c r="DV60" s="435"/>
      <c r="DW60" s="435"/>
      <c r="DX60" s="435"/>
      <c r="DY60" s="435"/>
      <c r="DZ60" s="435"/>
      <c r="EA60" s="435"/>
      <c r="EB60" s="435"/>
      <c r="EC60" s="435"/>
      <c r="ED60" s="435"/>
      <c r="EE60" s="435"/>
      <c r="EF60" s="435"/>
      <c r="EG60" s="435"/>
      <c r="EH60" s="435"/>
      <c r="EI60" s="435"/>
      <c r="EJ60" s="435"/>
      <c r="EK60" s="435"/>
      <c r="EL60" s="435"/>
      <c r="EM60" s="435"/>
      <c r="EN60" s="435"/>
      <c r="EO60" s="435"/>
      <c r="EP60" s="435"/>
      <c r="EQ60" s="435"/>
      <c r="ER60" s="435"/>
      <c r="ES60" s="435"/>
      <c r="ET60" s="435"/>
      <c r="EU60" s="435"/>
      <c r="EV60" s="435"/>
      <c r="EW60" s="435"/>
      <c r="EX60" s="435"/>
      <c r="EY60" s="435"/>
      <c r="EZ60" s="435"/>
      <c r="FA60" s="435"/>
      <c r="FB60" s="435"/>
      <c r="FC60" s="435"/>
      <c r="FD60" s="435"/>
      <c r="FE60" s="435"/>
      <c r="FF60" s="435"/>
      <c r="FG60" s="435"/>
      <c r="FH60" s="435"/>
      <c r="FI60" s="435"/>
      <c r="FJ60" s="435"/>
      <c r="FK60" s="435"/>
      <c r="FL60" s="435"/>
      <c r="FM60" s="435"/>
      <c r="FN60" s="435"/>
      <c r="FO60" s="435"/>
      <c r="FP60" s="435"/>
      <c r="FQ60" s="435"/>
      <c r="FR60" s="435"/>
      <c r="FS60" s="435"/>
      <c r="FT60" s="435"/>
      <c r="FU60" s="435"/>
      <c r="FV60" s="435"/>
      <c r="FW60" s="435"/>
      <c r="FX60" s="435"/>
      <c r="FY60" s="435"/>
      <c r="FZ60" s="435"/>
      <c r="GA60" s="435"/>
      <c r="GB60" s="435"/>
      <c r="GC60" s="435"/>
      <c r="GD60" s="435"/>
      <c r="GE60" s="435"/>
      <c r="GF60" s="435"/>
      <c r="GG60" s="435"/>
      <c r="GH60" s="435"/>
      <c r="GI60" s="435"/>
      <c r="GJ60" s="435"/>
      <c r="GK60" s="435"/>
      <c r="GL60" s="435"/>
      <c r="GM60" s="435"/>
      <c r="GN60" s="435"/>
      <c r="GO60" s="435"/>
      <c r="GP60" s="435"/>
      <c r="GQ60" s="435"/>
      <c r="GR60" s="435"/>
      <c r="GS60" s="435"/>
      <c r="GT60" s="435"/>
      <c r="GU60" s="435"/>
      <c r="GV60" s="435"/>
      <c r="GW60" s="435"/>
      <c r="GX60" s="435"/>
      <c r="GY60" s="435"/>
      <c r="GZ60" s="435"/>
      <c r="HA60" s="435"/>
      <c r="HB60" s="435"/>
      <c r="HC60" s="435"/>
      <c r="HD60" s="435"/>
      <c r="HE60" s="435"/>
      <c r="HF60" s="435"/>
      <c r="HG60" s="435"/>
      <c r="HH60" s="435"/>
      <c r="HI60" s="435"/>
      <c r="HJ60" s="435"/>
      <c r="HK60" s="435"/>
    </row>
    <row r="61" spans="1:219" s="386" customFormat="1" ht="12.75">
      <c r="A61" s="381">
        <v>7</v>
      </c>
      <c r="B61" s="393" t="s">
        <v>2405</v>
      </c>
      <c r="C61" s="381" t="s">
        <v>3205</v>
      </c>
      <c r="D61" s="432"/>
      <c r="E61" s="432"/>
      <c r="F61" s="432"/>
      <c r="G61" s="381">
        <v>1970</v>
      </c>
      <c r="H61" s="433">
        <v>30000</v>
      </c>
      <c r="I61" s="381" t="s">
        <v>1526</v>
      </c>
      <c r="J61" s="434"/>
      <c r="K61" s="381" t="s">
        <v>2536</v>
      </c>
      <c r="L61" s="381"/>
      <c r="M61" s="381"/>
      <c r="N61" s="381"/>
      <c r="O61" s="381"/>
      <c r="P61" s="381"/>
      <c r="Q61" s="381"/>
      <c r="R61" s="381"/>
      <c r="S61" s="381"/>
      <c r="T61" s="381"/>
      <c r="U61" s="381"/>
      <c r="V61" s="381"/>
      <c r="W61" s="381"/>
      <c r="X61" s="381"/>
      <c r="Y61" s="381"/>
      <c r="Z61" s="381"/>
      <c r="AA61" s="381"/>
      <c r="AB61" s="381"/>
      <c r="AC61" s="381"/>
      <c r="AD61" s="435"/>
      <c r="AE61" s="435"/>
      <c r="AF61" s="435"/>
      <c r="AG61" s="435"/>
      <c r="AH61" s="435"/>
      <c r="AI61" s="435"/>
      <c r="AJ61" s="435"/>
      <c r="AK61" s="435"/>
      <c r="AL61" s="435"/>
      <c r="AM61" s="435"/>
      <c r="AN61" s="435"/>
      <c r="AO61" s="435"/>
      <c r="AP61" s="435"/>
      <c r="AQ61" s="435"/>
      <c r="AR61" s="435"/>
      <c r="AS61" s="435"/>
      <c r="AT61" s="435"/>
      <c r="AU61" s="435"/>
      <c r="AV61" s="435"/>
      <c r="AW61" s="435"/>
      <c r="AX61" s="435"/>
      <c r="AY61" s="435"/>
      <c r="AZ61" s="435"/>
      <c r="BA61" s="435"/>
      <c r="BB61" s="435"/>
      <c r="BC61" s="435"/>
      <c r="BD61" s="435"/>
      <c r="BE61" s="435"/>
      <c r="BF61" s="435"/>
      <c r="BG61" s="435"/>
      <c r="BH61" s="435"/>
      <c r="BI61" s="435"/>
      <c r="BJ61" s="435"/>
      <c r="BK61" s="435"/>
      <c r="BL61" s="435"/>
      <c r="BM61" s="435"/>
      <c r="BN61" s="435"/>
      <c r="BO61" s="435"/>
      <c r="BP61" s="435"/>
      <c r="BQ61" s="435"/>
      <c r="BR61" s="435"/>
      <c r="BS61" s="435"/>
      <c r="BT61" s="435"/>
      <c r="BU61" s="435"/>
      <c r="BV61" s="435"/>
      <c r="BW61" s="435"/>
      <c r="BX61" s="435"/>
      <c r="BY61" s="435"/>
      <c r="BZ61" s="435"/>
      <c r="CA61" s="435"/>
      <c r="CB61" s="435"/>
      <c r="CC61" s="435"/>
      <c r="CD61" s="435"/>
      <c r="CE61" s="435"/>
      <c r="CF61" s="435"/>
      <c r="CG61" s="435"/>
      <c r="CH61" s="435"/>
      <c r="CI61" s="435"/>
      <c r="CJ61" s="435"/>
      <c r="CK61" s="435"/>
      <c r="CL61" s="435"/>
      <c r="CM61" s="435"/>
      <c r="CN61" s="435"/>
      <c r="CO61" s="435"/>
      <c r="CP61" s="435"/>
      <c r="CQ61" s="435"/>
      <c r="CR61" s="435"/>
      <c r="CS61" s="435"/>
      <c r="CT61" s="435"/>
      <c r="CU61" s="435"/>
      <c r="CV61" s="435"/>
      <c r="CW61" s="435"/>
      <c r="CX61" s="435"/>
      <c r="CY61" s="435"/>
      <c r="CZ61" s="435"/>
      <c r="DA61" s="435"/>
      <c r="DB61" s="435"/>
      <c r="DC61" s="435"/>
      <c r="DD61" s="435"/>
      <c r="DE61" s="435"/>
      <c r="DF61" s="435"/>
      <c r="DG61" s="435"/>
      <c r="DH61" s="435"/>
      <c r="DI61" s="435"/>
      <c r="DJ61" s="435"/>
      <c r="DK61" s="435"/>
      <c r="DL61" s="435"/>
      <c r="DM61" s="435"/>
      <c r="DN61" s="435"/>
      <c r="DO61" s="435"/>
      <c r="DP61" s="435"/>
      <c r="DQ61" s="435"/>
      <c r="DR61" s="435"/>
      <c r="DS61" s="435"/>
      <c r="DT61" s="435"/>
      <c r="DU61" s="435"/>
      <c r="DV61" s="435"/>
      <c r="DW61" s="435"/>
      <c r="DX61" s="435"/>
      <c r="DY61" s="435"/>
      <c r="DZ61" s="435"/>
      <c r="EA61" s="435"/>
      <c r="EB61" s="435"/>
      <c r="EC61" s="435"/>
      <c r="ED61" s="435"/>
      <c r="EE61" s="435"/>
      <c r="EF61" s="435"/>
      <c r="EG61" s="435"/>
      <c r="EH61" s="435"/>
      <c r="EI61" s="435"/>
      <c r="EJ61" s="435"/>
      <c r="EK61" s="435"/>
      <c r="EL61" s="435"/>
      <c r="EM61" s="435"/>
      <c r="EN61" s="435"/>
      <c r="EO61" s="435"/>
      <c r="EP61" s="435"/>
      <c r="EQ61" s="435"/>
      <c r="ER61" s="435"/>
      <c r="ES61" s="435"/>
      <c r="ET61" s="435"/>
      <c r="EU61" s="435"/>
      <c r="EV61" s="435"/>
      <c r="EW61" s="435"/>
      <c r="EX61" s="435"/>
      <c r="EY61" s="435"/>
      <c r="EZ61" s="435"/>
      <c r="FA61" s="435"/>
      <c r="FB61" s="435"/>
      <c r="FC61" s="435"/>
      <c r="FD61" s="435"/>
      <c r="FE61" s="435"/>
      <c r="FF61" s="435"/>
      <c r="FG61" s="435"/>
      <c r="FH61" s="435"/>
      <c r="FI61" s="435"/>
      <c r="FJ61" s="435"/>
      <c r="FK61" s="435"/>
      <c r="FL61" s="435"/>
      <c r="FM61" s="435"/>
      <c r="FN61" s="435"/>
      <c r="FO61" s="435"/>
      <c r="FP61" s="435"/>
      <c r="FQ61" s="435"/>
      <c r="FR61" s="435"/>
      <c r="FS61" s="435"/>
      <c r="FT61" s="435"/>
      <c r="FU61" s="435"/>
      <c r="FV61" s="435"/>
      <c r="FW61" s="435"/>
      <c r="FX61" s="435"/>
      <c r="FY61" s="435"/>
      <c r="FZ61" s="435"/>
      <c r="GA61" s="435"/>
      <c r="GB61" s="435"/>
      <c r="GC61" s="435"/>
      <c r="GD61" s="435"/>
      <c r="GE61" s="435"/>
      <c r="GF61" s="435"/>
      <c r="GG61" s="435"/>
      <c r="GH61" s="435"/>
      <c r="GI61" s="435"/>
      <c r="GJ61" s="435"/>
      <c r="GK61" s="435"/>
      <c r="GL61" s="435"/>
      <c r="GM61" s="435"/>
      <c r="GN61" s="435"/>
      <c r="GO61" s="435"/>
      <c r="GP61" s="435"/>
      <c r="GQ61" s="435"/>
      <c r="GR61" s="435"/>
      <c r="GS61" s="435"/>
      <c r="GT61" s="435"/>
      <c r="GU61" s="435"/>
      <c r="GV61" s="435"/>
      <c r="GW61" s="435"/>
      <c r="GX61" s="435"/>
      <c r="GY61" s="435"/>
      <c r="GZ61" s="435"/>
      <c r="HA61" s="435"/>
      <c r="HB61" s="435"/>
      <c r="HC61" s="435"/>
      <c r="HD61" s="435"/>
      <c r="HE61" s="435"/>
      <c r="HF61" s="435"/>
      <c r="HG61" s="435"/>
      <c r="HH61" s="435"/>
      <c r="HI61" s="435"/>
      <c r="HJ61" s="435"/>
      <c r="HK61" s="435"/>
    </row>
    <row r="62" spans="1:219" s="386" customFormat="1" ht="12.75">
      <c r="A62" s="381">
        <v>8</v>
      </c>
      <c r="B62" s="393" t="s">
        <v>2406</v>
      </c>
      <c r="C62" s="381" t="s">
        <v>3205</v>
      </c>
      <c r="D62" s="432"/>
      <c r="E62" s="432"/>
      <c r="F62" s="432"/>
      <c r="G62" s="381">
        <v>2013</v>
      </c>
      <c r="H62" s="433">
        <v>350000</v>
      </c>
      <c r="I62" s="381" t="s">
        <v>1526</v>
      </c>
      <c r="J62" s="434"/>
      <c r="K62" s="381" t="s">
        <v>2537</v>
      </c>
      <c r="L62" s="381"/>
      <c r="M62" s="381"/>
      <c r="N62" s="381"/>
      <c r="O62" s="381"/>
      <c r="P62" s="381"/>
      <c r="Q62" s="381"/>
      <c r="R62" s="381"/>
      <c r="S62" s="381"/>
      <c r="T62" s="381"/>
      <c r="U62" s="381"/>
      <c r="V62" s="381"/>
      <c r="W62" s="381"/>
      <c r="X62" s="381"/>
      <c r="Y62" s="381"/>
      <c r="Z62" s="381"/>
      <c r="AA62" s="381"/>
      <c r="AB62" s="381"/>
      <c r="AC62" s="381"/>
      <c r="AD62" s="435"/>
      <c r="AE62" s="435"/>
      <c r="AF62" s="435"/>
      <c r="AG62" s="435"/>
      <c r="AH62" s="435"/>
      <c r="AI62" s="435"/>
      <c r="AJ62" s="435"/>
      <c r="AK62" s="435"/>
      <c r="AL62" s="435"/>
      <c r="AM62" s="435"/>
      <c r="AN62" s="435"/>
      <c r="AO62" s="435"/>
      <c r="AP62" s="435"/>
      <c r="AQ62" s="435"/>
      <c r="AR62" s="435"/>
      <c r="AS62" s="435"/>
      <c r="AT62" s="435"/>
      <c r="AU62" s="435"/>
      <c r="AV62" s="435"/>
      <c r="AW62" s="435"/>
      <c r="AX62" s="435"/>
      <c r="AY62" s="435"/>
      <c r="AZ62" s="435"/>
      <c r="BA62" s="435"/>
      <c r="BB62" s="435"/>
      <c r="BC62" s="435"/>
      <c r="BD62" s="435"/>
      <c r="BE62" s="435"/>
      <c r="BF62" s="435"/>
      <c r="BG62" s="435"/>
      <c r="BH62" s="435"/>
      <c r="BI62" s="435"/>
      <c r="BJ62" s="435"/>
      <c r="BK62" s="435"/>
      <c r="BL62" s="435"/>
      <c r="BM62" s="435"/>
      <c r="BN62" s="435"/>
      <c r="BO62" s="435"/>
      <c r="BP62" s="435"/>
      <c r="BQ62" s="435"/>
      <c r="BR62" s="435"/>
      <c r="BS62" s="435"/>
      <c r="BT62" s="435"/>
      <c r="BU62" s="435"/>
      <c r="BV62" s="435"/>
      <c r="BW62" s="435"/>
      <c r="BX62" s="435"/>
      <c r="BY62" s="435"/>
      <c r="BZ62" s="435"/>
      <c r="CA62" s="435"/>
      <c r="CB62" s="435"/>
      <c r="CC62" s="435"/>
      <c r="CD62" s="435"/>
      <c r="CE62" s="435"/>
      <c r="CF62" s="435"/>
      <c r="CG62" s="435"/>
      <c r="CH62" s="435"/>
      <c r="CI62" s="435"/>
      <c r="CJ62" s="435"/>
      <c r="CK62" s="435"/>
      <c r="CL62" s="435"/>
      <c r="CM62" s="435"/>
      <c r="CN62" s="435"/>
      <c r="CO62" s="435"/>
      <c r="CP62" s="435"/>
      <c r="CQ62" s="435"/>
      <c r="CR62" s="435"/>
      <c r="CS62" s="435"/>
      <c r="CT62" s="435"/>
      <c r="CU62" s="435"/>
      <c r="CV62" s="435"/>
      <c r="CW62" s="435"/>
      <c r="CX62" s="435"/>
      <c r="CY62" s="435"/>
      <c r="CZ62" s="435"/>
      <c r="DA62" s="435"/>
      <c r="DB62" s="435"/>
      <c r="DC62" s="435"/>
      <c r="DD62" s="435"/>
      <c r="DE62" s="435"/>
      <c r="DF62" s="435"/>
      <c r="DG62" s="435"/>
      <c r="DH62" s="435"/>
      <c r="DI62" s="435"/>
      <c r="DJ62" s="435"/>
      <c r="DK62" s="435"/>
      <c r="DL62" s="435"/>
      <c r="DM62" s="435"/>
      <c r="DN62" s="435"/>
      <c r="DO62" s="435"/>
      <c r="DP62" s="435"/>
      <c r="DQ62" s="435"/>
      <c r="DR62" s="435"/>
      <c r="DS62" s="435"/>
      <c r="DT62" s="435"/>
      <c r="DU62" s="435"/>
      <c r="DV62" s="435"/>
      <c r="DW62" s="435"/>
      <c r="DX62" s="435"/>
      <c r="DY62" s="435"/>
      <c r="DZ62" s="435"/>
      <c r="EA62" s="435"/>
      <c r="EB62" s="435"/>
      <c r="EC62" s="435"/>
      <c r="ED62" s="435"/>
      <c r="EE62" s="435"/>
      <c r="EF62" s="435"/>
      <c r="EG62" s="435"/>
      <c r="EH62" s="435"/>
      <c r="EI62" s="435"/>
      <c r="EJ62" s="435"/>
      <c r="EK62" s="435"/>
      <c r="EL62" s="435"/>
      <c r="EM62" s="435"/>
      <c r="EN62" s="435"/>
      <c r="EO62" s="435"/>
      <c r="EP62" s="435"/>
      <c r="EQ62" s="435"/>
      <c r="ER62" s="435"/>
      <c r="ES62" s="435"/>
      <c r="ET62" s="435"/>
      <c r="EU62" s="435"/>
      <c r="EV62" s="435"/>
      <c r="EW62" s="435"/>
      <c r="EX62" s="435"/>
      <c r="EY62" s="435"/>
      <c r="EZ62" s="435"/>
      <c r="FA62" s="435"/>
      <c r="FB62" s="435"/>
      <c r="FC62" s="435"/>
      <c r="FD62" s="435"/>
      <c r="FE62" s="435"/>
      <c r="FF62" s="435"/>
      <c r="FG62" s="435"/>
      <c r="FH62" s="435"/>
      <c r="FI62" s="435"/>
      <c r="FJ62" s="435"/>
      <c r="FK62" s="435"/>
      <c r="FL62" s="435"/>
      <c r="FM62" s="435"/>
      <c r="FN62" s="435"/>
      <c r="FO62" s="435"/>
      <c r="FP62" s="435"/>
      <c r="FQ62" s="435"/>
      <c r="FR62" s="435"/>
      <c r="FS62" s="435"/>
      <c r="FT62" s="435"/>
      <c r="FU62" s="435"/>
      <c r="FV62" s="435"/>
      <c r="FW62" s="435"/>
      <c r="FX62" s="435"/>
      <c r="FY62" s="435"/>
      <c r="FZ62" s="435"/>
      <c r="GA62" s="435"/>
      <c r="GB62" s="435"/>
      <c r="GC62" s="435"/>
      <c r="GD62" s="435"/>
      <c r="GE62" s="435"/>
      <c r="GF62" s="435"/>
      <c r="GG62" s="435"/>
      <c r="GH62" s="435"/>
      <c r="GI62" s="435"/>
      <c r="GJ62" s="435"/>
      <c r="GK62" s="435"/>
      <c r="GL62" s="435"/>
      <c r="GM62" s="435"/>
      <c r="GN62" s="435"/>
      <c r="GO62" s="435"/>
      <c r="GP62" s="435"/>
      <c r="GQ62" s="435"/>
      <c r="GR62" s="435"/>
      <c r="GS62" s="435"/>
      <c r="GT62" s="435"/>
      <c r="GU62" s="435"/>
      <c r="GV62" s="435"/>
      <c r="GW62" s="435"/>
      <c r="GX62" s="435"/>
      <c r="GY62" s="435"/>
      <c r="GZ62" s="435"/>
      <c r="HA62" s="435"/>
      <c r="HB62" s="435"/>
      <c r="HC62" s="435"/>
      <c r="HD62" s="435"/>
      <c r="HE62" s="435"/>
      <c r="HF62" s="435"/>
      <c r="HG62" s="435"/>
      <c r="HH62" s="435"/>
      <c r="HI62" s="435"/>
      <c r="HJ62" s="435"/>
      <c r="HK62" s="435"/>
    </row>
    <row r="63" spans="1:219" s="80" customFormat="1" ht="12.75">
      <c r="A63" s="584" t="s">
        <v>336</v>
      </c>
      <c r="B63" s="584"/>
      <c r="C63" s="584"/>
      <c r="D63" s="584"/>
      <c r="E63" s="584"/>
      <c r="F63" s="584"/>
      <c r="G63" s="584"/>
      <c r="H63" s="84">
        <f>SUM(H55:H62)</f>
        <v>2107114.01</v>
      </c>
      <c r="I63" s="68"/>
      <c r="J63" s="81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  <c r="EO63" s="79"/>
      <c r="EP63" s="79"/>
      <c r="EQ63" s="79"/>
      <c r="ER63" s="79"/>
      <c r="ES63" s="79"/>
      <c r="ET63" s="79"/>
      <c r="EU63" s="79"/>
      <c r="EV63" s="79"/>
      <c r="EW63" s="79"/>
      <c r="EX63" s="79"/>
      <c r="EY63" s="79"/>
      <c r="EZ63" s="79"/>
      <c r="FA63" s="79"/>
      <c r="FB63" s="79"/>
      <c r="FC63" s="79"/>
      <c r="FD63" s="79"/>
      <c r="FE63" s="79"/>
      <c r="FF63" s="79"/>
      <c r="FG63" s="79"/>
      <c r="FH63" s="79"/>
      <c r="FI63" s="79"/>
      <c r="FJ63" s="79"/>
      <c r="FK63" s="79"/>
      <c r="FL63" s="79"/>
      <c r="FM63" s="79"/>
      <c r="FN63" s="79"/>
      <c r="FO63" s="79"/>
      <c r="FP63" s="79"/>
      <c r="FQ63" s="79"/>
      <c r="FR63" s="79"/>
      <c r="FS63" s="79"/>
      <c r="FT63" s="79"/>
      <c r="FU63" s="79"/>
      <c r="FV63" s="79"/>
      <c r="FW63" s="79"/>
      <c r="FX63" s="79"/>
      <c r="FY63" s="79"/>
      <c r="FZ63" s="79"/>
      <c r="GA63" s="79"/>
      <c r="GB63" s="79"/>
      <c r="GC63" s="79"/>
      <c r="GD63" s="79"/>
      <c r="GE63" s="79"/>
      <c r="GF63" s="79"/>
      <c r="GG63" s="79"/>
      <c r="GH63" s="79"/>
      <c r="GI63" s="79"/>
      <c r="GJ63" s="79"/>
      <c r="GK63" s="79"/>
      <c r="GL63" s="79"/>
      <c r="GM63" s="79"/>
      <c r="GN63" s="79"/>
      <c r="GO63" s="79"/>
      <c r="GP63" s="79"/>
      <c r="GQ63" s="79"/>
      <c r="GR63" s="79"/>
      <c r="GS63" s="79"/>
      <c r="GT63" s="79"/>
      <c r="GU63" s="79"/>
      <c r="GV63" s="79"/>
      <c r="GW63" s="79"/>
      <c r="GX63" s="79"/>
      <c r="GY63" s="79"/>
      <c r="GZ63" s="79"/>
      <c r="HA63" s="79"/>
      <c r="HB63" s="79"/>
      <c r="HC63" s="79"/>
      <c r="HD63" s="79"/>
      <c r="HE63" s="79"/>
      <c r="HF63" s="79"/>
      <c r="HG63" s="79"/>
      <c r="HH63" s="79"/>
      <c r="HI63" s="79"/>
      <c r="HJ63" s="79"/>
      <c r="HK63" s="79"/>
    </row>
    <row r="64" spans="1:30" ht="12.75">
      <c r="A64" s="594" t="s">
        <v>559</v>
      </c>
      <c r="B64" s="594"/>
      <c r="C64" s="594"/>
      <c r="D64" s="594"/>
      <c r="E64" s="594"/>
      <c r="F64" s="594"/>
      <c r="G64" s="594"/>
      <c r="H64" s="594"/>
      <c r="I64" s="594"/>
      <c r="J64" s="593"/>
      <c r="K64" s="593"/>
      <c r="L64" s="47"/>
      <c r="M64" s="593"/>
      <c r="N64" s="593"/>
      <c r="O64" s="593"/>
      <c r="P64" s="593"/>
      <c r="Q64" s="47"/>
      <c r="R64" s="593"/>
      <c r="S64" s="593"/>
      <c r="T64" s="593"/>
      <c r="U64" s="593"/>
      <c r="V64" s="47"/>
      <c r="W64" s="593"/>
      <c r="X64" s="593"/>
      <c r="Y64" s="593"/>
      <c r="Z64" s="593"/>
      <c r="AA64" s="593"/>
      <c r="AB64" s="593"/>
      <c r="AC64" s="47"/>
      <c r="AD64" s="45"/>
    </row>
    <row r="65" spans="1:219" s="3" customFormat="1" ht="12.75">
      <c r="A65" s="2">
        <v>1</v>
      </c>
      <c r="B65" s="10" t="s">
        <v>2658</v>
      </c>
      <c r="C65" s="2" t="s">
        <v>2303</v>
      </c>
      <c r="D65" s="2" t="s">
        <v>2303</v>
      </c>
      <c r="E65" s="2"/>
      <c r="F65" s="2"/>
      <c r="G65" s="2">
        <v>2008</v>
      </c>
      <c r="H65" s="103">
        <v>2004988.53</v>
      </c>
      <c r="I65" s="2" t="s">
        <v>1526</v>
      </c>
      <c r="J65" s="598" t="s">
        <v>3342</v>
      </c>
      <c r="K65" s="574" t="s">
        <v>2643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</row>
    <row r="66" spans="1:219" s="3" customFormat="1" ht="12.75">
      <c r="A66" s="2">
        <v>2</v>
      </c>
      <c r="B66" s="10" t="s">
        <v>2659</v>
      </c>
      <c r="C66" s="2" t="s">
        <v>2303</v>
      </c>
      <c r="D66" s="2" t="s">
        <v>2303</v>
      </c>
      <c r="E66" s="2"/>
      <c r="F66" s="2"/>
      <c r="G66" s="2">
        <v>2008</v>
      </c>
      <c r="H66" s="103">
        <v>3206079.66</v>
      </c>
      <c r="I66" s="2" t="s">
        <v>1526</v>
      </c>
      <c r="J66" s="598"/>
      <c r="K66" s="57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</row>
    <row r="67" spans="1:219" s="3" customFormat="1" ht="12.75">
      <c r="A67" s="2">
        <v>3</v>
      </c>
      <c r="B67" s="10" t="s">
        <v>2660</v>
      </c>
      <c r="C67" s="2" t="s">
        <v>2303</v>
      </c>
      <c r="D67" s="2" t="s">
        <v>2303</v>
      </c>
      <c r="E67" s="2"/>
      <c r="F67" s="2"/>
      <c r="G67" s="2">
        <v>2008</v>
      </c>
      <c r="H67" s="103">
        <v>3171599.77</v>
      </c>
      <c r="I67" s="2" t="s">
        <v>1526</v>
      </c>
      <c r="J67" s="598"/>
      <c r="K67" s="572"/>
      <c r="L67" s="604" t="s">
        <v>2645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</row>
    <row r="68" spans="1:219" s="3" customFormat="1" ht="12.75">
      <c r="A68" s="2">
        <v>4</v>
      </c>
      <c r="B68" s="10" t="s">
        <v>2661</v>
      </c>
      <c r="C68" s="2" t="s">
        <v>2303</v>
      </c>
      <c r="D68" s="2" t="s">
        <v>2303</v>
      </c>
      <c r="E68" s="2"/>
      <c r="F68" s="2"/>
      <c r="G68" s="2">
        <v>2008</v>
      </c>
      <c r="H68" s="103">
        <v>4145114.18</v>
      </c>
      <c r="I68" s="2" t="s">
        <v>1526</v>
      </c>
      <c r="J68" s="598"/>
      <c r="K68" s="572"/>
      <c r="L68" s="604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</row>
    <row r="69" spans="1:219" s="3" customFormat="1" ht="25.5">
      <c r="A69" s="2">
        <v>5</v>
      </c>
      <c r="B69" s="10" t="s">
        <v>2662</v>
      </c>
      <c r="C69" s="2" t="s">
        <v>2303</v>
      </c>
      <c r="D69" s="2" t="s">
        <v>2303</v>
      </c>
      <c r="E69" s="2"/>
      <c r="F69" s="2"/>
      <c r="G69" s="2">
        <v>2008</v>
      </c>
      <c r="H69" s="103">
        <v>4520853.37</v>
      </c>
      <c r="I69" s="2" t="s">
        <v>1526</v>
      </c>
      <c r="J69" s="598"/>
      <c r="K69" s="572"/>
      <c r="L69" s="604"/>
      <c r="M69" s="2"/>
      <c r="N69" s="2" t="s">
        <v>294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>
        <v>2</v>
      </c>
      <c r="AA69" s="2" t="s">
        <v>172</v>
      </c>
      <c r="AB69" s="2"/>
      <c r="AC69" s="2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</row>
    <row r="70" spans="1:219" s="3" customFormat="1" ht="25.5">
      <c r="A70" s="2">
        <v>6</v>
      </c>
      <c r="B70" s="10" t="s">
        <v>2663</v>
      </c>
      <c r="C70" s="2" t="s">
        <v>2303</v>
      </c>
      <c r="D70" s="2" t="s">
        <v>2303</v>
      </c>
      <c r="E70" s="2"/>
      <c r="F70" s="2"/>
      <c r="G70" s="2">
        <v>2008</v>
      </c>
      <c r="H70" s="103">
        <v>4334895.75</v>
      </c>
      <c r="I70" s="2" t="s">
        <v>1526</v>
      </c>
      <c r="J70" s="598"/>
      <c r="K70" s="572"/>
      <c r="L70" s="604" t="s">
        <v>2646</v>
      </c>
      <c r="M70" s="2"/>
      <c r="N70" s="2" t="s">
        <v>294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2</v>
      </c>
      <c r="AA70" s="2" t="s">
        <v>172</v>
      </c>
      <c r="AB70" s="2"/>
      <c r="AC70" s="2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  <c r="HI70" s="31"/>
      <c r="HJ70" s="31"/>
      <c r="HK70" s="31"/>
    </row>
    <row r="71" spans="1:219" s="3" customFormat="1" ht="12.75">
      <c r="A71" s="2">
        <v>7</v>
      </c>
      <c r="B71" s="10" t="s">
        <v>2664</v>
      </c>
      <c r="C71" s="2" t="s">
        <v>2303</v>
      </c>
      <c r="D71" s="2" t="s">
        <v>2303</v>
      </c>
      <c r="E71" s="2"/>
      <c r="F71" s="2"/>
      <c r="G71" s="2">
        <v>2008</v>
      </c>
      <c r="H71" s="103">
        <v>1730386.26</v>
      </c>
      <c r="I71" s="2" t="s">
        <v>1526</v>
      </c>
      <c r="J71" s="598"/>
      <c r="K71" s="572"/>
      <c r="L71" s="604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</row>
    <row r="72" spans="1:219" s="3" customFormat="1" ht="12.75">
      <c r="A72" s="2">
        <v>8</v>
      </c>
      <c r="B72" s="10" t="s">
        <v>2665</v>
      </c>
      <c r="C72" s="2" t="s">
        <v>2303</v>
      </c>
      <c r="D72" s="2" t="s">
        <v>2303</v>
      </c>
      <c r="E72" s="2"/>
      <c r="F72" s="2"/>
      <c r="G72" s="2">
        <v>2008</v>
      </c>
      <c r="H72" s="103">
        <v>306300.45</v>
      </c>
      <c r="I72" s="2" t="s">
        <v>1526</v>
      </c>
      <c r="J72" s="598"/>
      <c r="K72" s="572"/>
      <c r="L72" s="604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</row>
    <row r="73" spans="1:219" s="3" customFormat="1" ht="12.75">
      <c r="A73" s="2">
        <v>9</v>
      </c>
      <c r="B73" s="10" t="s">
        <v>2666</v>
      </c>
      <c r="C73" s="2" t="s">
        <v>2303</v>
      </c>
      <c r="D73" s="2" t="s">
        <v>2303</v>
      </c>
      <c r="E73" s="2"/>
      <c r="F73" s="2"/>
      <c r="G73" s="2">
        <v>2008</v>
      </c>
      <c r="H73" s="103">
        <v>188412.24</v>
      </c>
      <c r="I73" s="2" t="s">
        <v>1526</v>
      </c>
      <c r="J73" s="598"/>
      <c r="K73" s="57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 t="s">
        <v>2644</v>
      </c>
      <c r="AA73" s="2" t="s">
        <v>172</v>
      </c>
      <c r="AB73" s="2"/>
      <c r="AC73" s="2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</row>
    <row r="74" spans="1:219" s="3" customFormat="1" ht="12.75">
      <c r="A74" s="2">
        <v>10</v>
      </c>
      <c r="B74" s="10" t="s">
        <v>2667</v>
      </c>
      <c r="C74" s="2" t="s">
        <v>2303</v>
      </c>
      <c r="D74" s="2" t="s">
        <v>2303</v>
      </c>
      <c r="E74" s="2"/>
      <c r="F74" s="2"/>
      <c r="G74" s="2">
        <v>2008</v>
      </c>
      <c r="H74" s="103">
        <v>400660.2</v>
      </c>
      <c r="I74" s="2" t="s">
        <v>1526</v>
      </c>
      <c r="J74" s="598"/>
      <c r="K74" s="573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</row>
    <row r="75" spans="1:219" s="80" customFormat="1" ht="12.75">
      <c r="A75" s="584" t="s">
        <v>336</v>
      </c>
      <c r="B75" s="584" t="s">
        <v>336</v>
      </c>
      <c r="C75" s="584"/>
      <c r="D75" s="82"/>
      <c r="E75" s="82"/>
      <c r="F75" s="82"/>
      <c r="G75" s="83"/>
      <c r="H75" s="84">
        <f>SUM(H65:H74)</f>
        <v>24009290.41</v>
      </c>
      <c r="I75" s="68"/>
      <c r="J75" s="81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  <c r="EO75" s="79"/>
      <c r="EP75" s="79"/>
      <c r="EQ75" s="79"/>
      <c r="ER75" s="79"/>
      <c r="ES75" s="79"/>
      <c r="ET75" s="79"/>
      <c r="EU75" s="79"/>
      <c r="EV75" s="79"/>
      <c r="EW75" s="79"/>
      <c r="EX75" s="79"/>
      <c r="EY75" s="79"/>
      <c r="EZ75" s="79"/>
      <c r="FA75" s="79"/>
      <c r="FB75" s="79"/>
      <c r="FC75" s="79"/>
      <c r="FD75" s="79"/>
      <c r="FE75" s="79"/>
      <c r="FF75" s="79"/>
      <c r="FG75" s="79"/>
      <c r="FH75" s="79"/>
      <c r="FI75" s="79"/>
      <c r="FJ75" s="79"/>
      <c r="FK75" s="79"/>
      <c r="FL75" s="79"/>
      <c r="FM75" s="79"/>
      <c r="FN75" s="79"/>
      <c r="FO75" s="79"/>
      <c r="FP75" s="79"/>
      <c r="FQ75" s="79"/>
      <c r="FR75" s="79"/>
      <c r="FS75" s="79"/>
      <c r="FT75" s="79"/>
      <c r="FU75" s="79"/>
      <c r="FV75" s="79"/>
      <c r="FW75" s="79"/>
      <c r="FX75" s="79"/>
      <c r="FY75" s="79"/>
      <c r="FZ75" s="79"/>
      <c r="GA75" s="79"/>
      <c r="GB75" s="79"/>
      <c r="GC75" s="79"/>
      <c r="GD75" s="79"/>
      <c r="GE75" s="79"/>
      <c r="GF75" s="79"/>
      <c r="GG75" s="79"/>
      <c r="GH75" s="79"/>
      <c r="GI75" s="79"/>
      <c r="GJ75" s="79"/>
      <c r="GK75" s="79"/>
      <c r="GL75" s="79"/>
      <c r="GM75" s="79"/>
      <c r="GN75" s="79"/>
      <c r="GO75" s="79"/>
      <c r="GP75" s="79"/>
      <c r="GQ75" s="79"/>
      <c r="GR75" s="79"/>
      <c r="GS75" s="79"/>
      <c r="GT75" s="79"/>
      <c r="GU75" s="79"/>
      <c r="GV75" s="79"/>
      <c r="GW75" s="79"/>
      <c r="GX75" s="79"/>
      <c r="GY75" s="79"/>
      <c r="GZ75" s="79"/>
      <c r="HA75" s="79"/>
      <c r="HB75" s="79"/>
      <c r="HC75" s="79"/>
      <c r="HD75" s="79"/>
      <c r="HE75" s="79"/>
      <c r="HF75" s="79"/>
      <c r="HG75" s="79"/>
      <c r="HH75" s="79"/>
      <c r="HI75" s="79"/>
      <c r="HJ75" s="79"/>
      <c r="HK75" s="79"/>
    </row>
    <row r="76" spans="1:30" ht="12.75">
      <c r="A76" s="594" t="s">
        <v>560</v>
      </c>
      <c r="B76" s="594"/>
      <c r="C76" s="594"/>
      <c r="D76" s="594"/>
      <c r="E76" s="594"/>
      <c r="F76" s="594"/>
      <c r="G76" s="594"/>
      <c r="H76" s="594"/>
      <c r="I76" s="594"/>
      <c r="J76" s="593"/>
      <c r="K76" s="593"/>
      <c r="L76" s="47"/>
      <c r="M76" s="593"/>
      <c r="N76" s="593"/>
      <c r="O76" s="593"/>
      <c r="P76" s="593"/>
      <c r="Q76" s="47"/>
      <c r="R76" s="593"/>
      <c r="S76" s="593"/>
      <c r="T76" s="593"/>
      <c r="U76" s="593"/>
      <c r="V76" s="47"/>
      <c r="W76" s="593"/>
      <c r="X76" s="593"/>
      <c r="Y76" s="593"/>
      <c r="Z76" s="593"/>
      <c r="AA76" s="593"/>
      <c r="AB76" s="593"/>
      <c r="AC76" s="47"/>
      <c r="AD76" s="45"/>
    </row>
    <row r="77" spans="1:219" s="3" customFormat="1" ht="51">
      <c r="A77" s="2">
        <v>1</v>
      </c>
      <c r="B77" s="10" t="s">
        <v>527</v>
      </c>
      <c r="C77" s="2" t="s">
        <v>528</v>
      </c>
      <c r="D77" s="2" t="s">
        <v>298</v>
      </c>
      <c r="E77" s="2" t="s">
        <v>172</v>
      </c>
      <c r="F77" s="2" t="s">
        <v>172</v>
      </c>
      <c r="G77" s="2" t="s">
        <v>529</v>
      </c>
      <c r="H77" s="103">
        <v>1166861</v>
      </c>
      <c r="I77" s="2" t="s">
        <v>1526</v>
      </c>
      <c r="J77" s="278" t="s">
        <v>530</v>
      </c>
      <c r="K77" s="2" t="s">
        <v>3147</v>
      </c>
      <c r="L77" s="2" t="s">
        <v>531</v>
      </c>
      <c r="M77" s="2" t="s">
        <v>532</v>
      </c>
      <c r="N77" s="2" t="s">
        <v>533</v>
      </c>
      <c r="O77" s="2" t="s">
        <v>534</v>
      </c>
      <c r="P77" s="2" t="s">
        <v>535</v>
      </c>
      <c r="Q77" s="2" t="s">
        <v>3269</v>
      </c>
      <c r="R77" s="2" t="s">
        <v>3268</v>
      </c>
      <c r="S77" s="2" t="s">
        <v>3268</v>
      </c>
      <c r="T77" s="2" t="s">
        <v>3268</v>
      </c>
      <c r="U77" s="2" t="s">
        <v>3270</v>
      </c>
      <c r="V77" s="2" t="s">
        <v>3268</v>
      </c>
      <c r="W77" s="2">
        <v>891</v>
      </c>
      <c r="X77" s="2">
        <v>2266</v>
      </c>
      <c r="Y77" s="2">
        <v>9240.5</v>
      </c>
      <c r="Z77" s="2" t="s">
        <v>536</v>
      </c>
      <c r="AA77" s="2" t="s">
        <v>298</v>
      </c>
      <c r="AB77" s="2" t="s">
        <v>298</v>
      </c>
      <c r="AC77" s="2" t="s">
        <v>172</v>
      </c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  <c r="HI77" s="31"/>
      <c r="HJ77" s="31"/>
      <c r="HK77" s="31"/>
    </row>
    <row r="78" spans="1:219" s="80" customFormat="1" ht="12.75">
      <c r="A78" s="68"/>
      <c r="B78" s="584" t="s">
        <v>336</v>
      </c>
      <c r="C78" s="584"/>
      <c r="D78" s="82"/>
      <c r="E78" s="82"/>
      <c r="F78" s="82"/>
      <c r="G78" s="89"/>
      <c r="H78" s="84">
        <f>SUM(H77)</f>
        <v>1166861</v>
      </c>
      <c r="I78" s="68"/>
      <c r="J78" s="81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  <c r="EO78" s="79"/>
      <c r="EP78" s="79"/>
      <c r="EQ78" s="79"/>
      <c r="ER78" s="79"/>
      <c r="ES78" s="79"/>
      <c r="ET78" s="79"/>
      <c r="EU78" s="79"/>
      <c r="EV78" s="79"/>
      <c r="EW78" s="79"/>
      <c r="EX78" s="79"/>
      <c r="EY78" s="79"/>
      <c r="EZ78" s="79"/>
      <c r="FA78" s="79"/>
      <c r="FB78" s="79"/>
      <c r="FC78" s="79"/>
      <c r="FD78" s="79"/>
      <c r="FE78" s="79"/>
      <c r="FF78" s="79"/>
      <c r="FG78" s="79"/>
      <c r="FH78" s="79"/>
      <c r="FI78" s="79"/>
      <c r="FJ78" s="79"/>
      <c r="FK78" s="79"/>
      <c r="FL78" s="79"/>
      <c r="FM78" s="79"/>
      <c r="FN78" s="79"/>
      <c r="FO78" s="79"/>
      <c r="FP78" s="79"/>
      <c r="FQ78" s="79"/>
      <c r="FR78" s="79"/>
      <c r="FS78" s="79"/>
      <c r="FT78" s="79"/>
      <c r="FU78" s="79"/>
      <c r="FV78" s="79"/>
      <c r="FW78" s="79"/>
      <c r="FX78" s="79"/>
      <c r="FY78" s="79"/>
      <c r="FZ78" s="79"/>
      <c r="GA78" s="79"/>
      <c r="GB78" s="79"/>
      <c r="GC78" s="79"/>
      <c r="GD78" s="79"/>
      <c r="GE78" s="79"/>
      <c r="GF78" s="79"/>
      <c r="GG78" s="79"/>
      <c r="GH78" s="79"/>
      <c r="GI78" s="79"/>
      <c r="GJ78" s="79"/>
      <c r="GK78" s="79"/>
      <c r="GL78" s="79"/>
      <c r="GM78" s="79"/>
      <c r="GN78" s="79"/>
      <c r="GO78" s="79"/>
      <c r="GP78" s="79"/>
      <c r="GQ78" s="79"/>
      <c r="GR78" s="79"/>
      <c r="GS78" s="79"/>
      <c r="GT78" s="79"/>
      <c r="GU78" s="79"/>
      <c r="GV78" s="79"/>
      <c r="GW78" s="79"/>
      <c r="GX78" s="79"/>
      <c r="GY78" s="79"/>
      <c r="GZ78" s="79"/>
      <c r="HA78" s="79"/>
      <c r="HB78" s="79"/>
      <c r="HC78" s="79"/>
      <c r="HD78" s="79"/>
      <c r="HE78" s="79"/>
      <c r="HF78" s="79"/>
      <c r="HG78" s="79"/>
      <c r="HH78" s="79"/>
      <c r="HI78" s="79"/>
      <c r="HJ78" s="79"/>
      <c r="HK78" s="79"/>
    </row>
    <row r="79" spans="1:219" s="3" customFormat="1" ht="12.75">
      <c r="A79" s="594" t="s">
        <v>561</v>
      </c>
      <c r="B79" s="594"/>
      <c r="C79" s="594"/>
      <c r="D79" s="594"/>
      <c r="E79" s="594"/>
      <c r="F79" s="594"/>
      <c r="G79" s="594"/>
      <c r="H79" s="594"/>
      <c r="I79" s="594"/>
      <c r="J79" s="602"/>
      <c r="K79" s="593"/>
      <c r="L79" s="47"/>
      <c r="M79" s="593"/>
      <c r="N79" s="593"/>
      <c r="O79" s="593"/>
      <c r="P79" s="602"/>
      <c r="Q79" s="135"/>
      <c r="R79" s="602"/>
      <c r="S79" s="602"/>
      <c r="T79" s="602"/>
      <c r="U79" s="602"/>
      <c r="V79" s="135"/>
      <c r="W79" s="593"/>
      <c r="X79" s="593"/>
      <c r="Y79" s="593"/>
      <c r="Z79" s="593"/>
      <c r="AA79" s="593"/>
      <c r="AB79" s="593"/>
      <c r="AC79" s="47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31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31"/>
      <c r="GQ79" s="31"/>
      <c r="GR79" s="31"/>
      <c r="GS79" s="31"/>
      <c r="GT79" s="31"/>
      <c r="GU79" s="31"/>
      <c r="GV79" s="31"/>
      <c r="GW79" s="31"/>
      <c r="GX79" s="31"/>
      <c r="GY79" s="31"/>
      <c r="GZ79" s="31"/>
      <c r="HA79" s="31"/>
      <c r="HB79" s="31"/>
      <c r="HC79" s="31"/>
      <c r="HD79" s="31"/>
      <c r="HE79" s="31"/>
      <c r="HF79" s="31"/>
      <c r="HG79" s="31"/>
      <c r="HH79" s="31"/>
      <c r="HI79" s="31"/>
      <c r="HJ79" s="31"/>
      <c r="HK79" s="31"/>
    </row>
    <row r="80" spans="1:219" s="386" customFormat="1" ht="114.75">
      <c r="A80" s="381">
        <v>1</v>
      </c>
      <c r="B80" s="393" t="s">
        <v>1318</v>
      </c>
      <c r="C80" s="381" t="s">
        <v>1319</v>
      </c>
      <c r="D80" s="381" t="s">
        <v>298</v>
      </c>
      <c r="E80" s="381" t="s">
        <v>172</v>
      </c>
      <c r="F80" s="381" t="s">
        <v>298</v>
      </c>
      <c r="G80" s="381">
        <v>1805</v>
      </c>
      <c r="H80" s="433">
        <v>1435484</v>
      </c>
      <c r="I80" s="463" t="s">
        <v>1526</v>
      </c>
      <c r="J80" s="447" t="s">
        <v>3385</v>
      </c>
      <c r="K80" s="464" t="s">
        <v>3149</v>
      </c>
      <c r="L80" s="381" t="s">
        <v>3386</v>
      </c>
      <c r="M80" s="381" t="s">
        <v>1320</v>
      </c>
      <c r="N80" s="381" t="s">
        <v>2798</v>
      </c>
      <c r="O80" s="465" t="s">
        <v>3530</v>
      </c>
      <c r="P80" s="381" t="s">
        <v>2799</v>
      </c>
      <c r="Q80" s="425" t="s">
        <v>2800</v>
      </c>
      <c r="R80" s="381" t="s">
        <v>3531</v>
      </c>
      <c r="S80" s="381" t="s">
        <v>2801</v>
      </c>
      <c r="T80" s="425" t="s">
        <v>2802</v>
      </c>
      <c r="U80" s="381" t="s">
        <v>2933</v>
      </c>
      <c r="V80" s="381" t="s">
        <v>2803</v>
      </c>
      <c r="W80" s="384"/>
      <c r="X80" s="381"/>
      <c r="Y80" s="381"/>
      <c r="Z80" s="381"/>
      <c r="AA80" s="381"/>
      <c r="AB80" s="381"/>
      <c r="AC80" s="381"/>
      <c r="AD80" s="435"/>
      <c r="AE80" s="435"/>
      <c r="AF80" s="435"/>
      <c r="AG80" s="435"/>
      <c r="AH80" s="435"/>
      <c r="AI80" s="435"/>
      <c r="AJ80" s="435"/>
      <c r="AK80" s="435"/>
      <c r="AL80" s="435"/>
      <c r="AM80" s="435"/>
      <c r="AN80" s="435"/>
      <c r="AO80" s="435"/>
      <c r="AP80" s="435"/>
      <c r="AQ80" s="435"/>
      <c r="AR80" s="435"/>
      <c r="AS80" s="435"/>
      <c r="AT80" s="435"/>
      <c r="AU80" s="435"/>
      <c r="AV80" s="435"/>
      <c r="AW80" s="435"/>
      <c r="AX80" s="435"/>
      <c r="AY80" s="435"/>
      <c r="AZ80" s="435"/>
      <c r="BA80" s="435"/>
      <c r="BB80" s="435"/>
      <c r="BC80" s="435"/>
      <c r="BD80" s="435"/>
      <c r="BE80" s="435"/>
      <c r="BF80" s="435"/>
      <c r="BG80" s="435"/>
      <c r="BH80" s="435"/>
      <c r="BI80" s="435"/>
      <c r="BJ80" s="435"/>
      <c r="BK80" s="435"/>
      <c r="BL80" s="435"/>
      <c r="BM80" s="435"/>
      <c r="BN80" s="435"/>
      <c r="BO80" s="435"/>
      <c r="BP80" s="435"/>
      <c r="BQ80" s="435"/>
      <c r="BR80" s="435"/>
      <c r="BS80" s="435"/>
      <c r="BT80" s="435"/>
      <c r="BU80" s="435"/>
      <c r="BV80" s="435"/>
      <c r="BW80" s="435"/>
      <c r="BX80" s="435"/>
      <c r="BY80" s="435"/>
      <c r="BZ80" s="435"/>
      <c r="CA80" s="435"/>
      <c r="CB80" s="435"/>
      <c r="CC80" s="435"/>
      <c r="CD80" s="435"/>
      <c r="CE80" s="435"/>
      <c r="CF80" s="435"/>
      <c r="CG80" s="435"/>
      <c r="CH80" s="435"/>
      <c r="CI80" s="435"/>
      <c r="CJ80" s="435"/>
      <c r="CK80" s="435"/>
      <c r="CL80" s="435"/>
      <c r="CM80" s="435"/>
      <c r="CN80" s="435"/>
      <c r="CO80" s="435"/>
      <c r="CP80" s="435"/>
      <c r="CQ80" s="435"/>
      <c r="CR80" s="435"/>
      <c r="CS80" s="435"/>
      <c r="CT80" s="435"/>
      <c r="CU80" s="435"/>
      <c r="CV80" s="435"/>
      <c r="CW80" s="435"/>
      <c r="CX80" s="435"/>
      <c r="CY80" s="435"/>
      <c r="CZ80" s="435"/>
      <c r="DA80" s="435"/>
      <c r="DB80" s="435"/>
      <c r="DC80" s="435"/>
      <c r="DD80" s="435"/>
      <c r="DE80" s="435"/>
      <c r="DF80" s="435"/>
      <c r="DG80" s="435"/>
      <c r="DH80" s="435"/>
      <c r="DI80" s="435"/>
      <c r="DJ80" s="435"/>
      <c r="DK80" s="435"/>
      <c r="DL80" s="435"/>
      <c r="DM80" s="435"/>
      <c r="DN80" s="435"/>
      <c r="DO80" s="435"/>
      <c r="DP80" s="435"/>
      <c r="DQ80" s="435"/>
      <c r="DR80" s="435"/>
      <c r="DS80" s="435"/>
      <c r="DT80" s="435"/>
      <c r="DU80" s="435"/>
      <c r="DV80" s="435"/>
      <c r="DW80" s="435"/>
      <c r="DX80" s="435"/>
      <c r="DY80" s="435"/>
      <c r="DZ80" s="435"/>
      <c r="EA80" s="435"/>
      <c r="EB80" s="435"/>
      <c r="EC80" s="435"/>
      <c r="ED80" s="435"/>
      <c r="EE80" s="435"/>
      <c r="EF80" s="435"/>
      <c r="EG80" s="435"/>
      <c r="EH80" s="435"/>
      <c r="EI80" s="435"/>
      <c r="EJ80" s="435"/>
      <c r="EK80" s="435"/>
      <c r="EL80" s="435"/>
      <c r="EM80" s="435"/>
      <c r="EN80" s="435"/>
      <c r="EO80" s="435"/>
      <c r="EP80" s="435"/>
      <c r="EQ80" s="435"/>
      <c r="ER80" s="435"/>
      <c r="ES80" s="435"/>
      <c r="ET80" s="435"/>
      <c r="EU80" s="435"/>
      <c r="EV80" s="435"/>
      <c r="EW80" s="435"/>
      <c r="EX80" s="435"/>
      <c r="EY80" s="435"/>
      <c r="EZ80" s="435"/>
      <c r="FA80" s="435"/>
      <c r="FB80" s="435"/>
      <c r="FC80" s="435"/>
      <c r="FD80" s="435"/>
      <c r="FE80" s="435"/>
      <c r="FF80" s="435"/>
      <c r="FG80" s="435"/>
      <c r="FH80" s="435"/>
      <c r="FI80" s="435"/>
      <c r="FJ80" s="435"/>
      <c r="FK80" s="435"/>
      <c r="FL80" s="435"/>
      <c r="FM80" s="435"/>
      <c r="FN80" s="435"/>
      <c r="FO80" s="435"/>
      <c r="FP80" s="435"/>
      <c r="FQ80" s="435"/>
      <c r="FR80" s="435"/>
      <c r="FS80" s="435"/>
      <c r="FT80" s="435"/>
      <c r="FU80" s="435"/>
      <c r="FV80" s="435"/>
      <c r="FW80" s="435"/>
      <c r="FX80" s="435"/>
      <c r="FY80" s="435"/>
      <c r="FZ80" s="435"/>
      <c r="GA80" s="435"/>
      <c r="GB80" s="435"/>
      <c r="GC80" s="435"/>
      <c r="GD80" s="435"/>
      <c r="GE80" s="435"/>
      <c r="GF80" s="435"/>
      <c r="GG80" s="435"/>
      <c r="GH80" s="435"/>
      <c r="GI80" s="435"/>
      <c r="GJ80" s="435"/>
      <c r="GK80" s="435"/>
      <c r="GL80" s="435"/>
      <c r="GM80" s="435"/>
      <c r="GN80" s="435"/>
      <c r="GO80" s="435"/>
      <c r="GP80" s="435"/>
      <c r="GQ80" s="435"/>
      <c r="GR80" s="435"/>
      <c r="GS80" s="435"/>
      <c r="GT80" s="435"/>
      <c r="GU80" s="435"/>
      <c r="GV80" s="435"/>
      <c r="GW80" s="435"/>
      <c r="GX80" s="435"/>
      <c r="GY80" s="435"/>
      <c r="GZ80" s="435"/>
      <c r="HA80" s="435"/>
      <c r="HB80" s="435"/>
      <c r="HC80" s="435"/>
      <c r="HD80" s="435"/>
      <c r="HE80" s="435"/>
      <c r="HF80" s="435"/>
      <c r="HG80" s="435"/>
      <c r="HH80" s="435"/>
      <c r="HI80" s="435"/>
      <c r="HJ80" s="435"/>
      <c r="HK80" s="435"/>
    </row>
    <row r="81" spans="1:219" s="80" customFormat="1" ht="12.75">
      <c r="A81" s="584" t="s">
        <v>3256</v>
      </c>
      <c r="B81" s="584"/>
      <c r="C81" s="584"/>
      <c r="D81" s="82"/>
      <c r="E81" s="82"/>
      <c r="F81" s="82"/>
      <c r="G81" s="83"/>
      <c r="H81" s="84">
        <f>SUM(H80)</f>
        <v>1435484</v>
      </c>
      <c r="I81" s="68"/>
      <c r="J81" s="137"/>
      <c r="K81" s="68"/>
      <c r="L81" s="68"/>
      <c r="M81" s="68"/>
      <c r="N81" s="68"/>
      <c r="O81" s="68"/>
      <c r="P81" s="138"/>
      <c r="Q81" s="138"/>
      <c r="R81" s="138"/>
      <c r="S81" s="138"/>
      <c r="T81" s="138"/>
      <c r="U81" s="138"/>
      <c r="V81" s="138"/>
      <c r="W81" s="68"/>
      <c r="X81" s="68"/>
      <c r="Y81" s="68"/>
      <c r="Z81" s="68"/>
      <c r="AA81" s="68"/>
      <c r="AB81" s="68"/>
      <c r="AC81" s="68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  <c r="DN81" s="79"/>
      <c r="DO81" s="79"/>
      <c r="DP81" s="79"/>
      <c r="DQ81" s="79"/>
      <c r="DR81" s="79"/>
      <c r="DS81" s="79"/>
      <c r="DT81" s="79"/>
      <c r="DU81" s="79"/>
      <c r="DV81" s="79"/>
      <c r="DW81" s="79"/>
      <c r="DX81" s="79"/>
      <c r="DY81" s="79"/>
      <c r="DZ81" s="79"/>
      <c r="EA81" s="79"/>
      <c r="EB81" s="79"/>
      <c r="EC81" s="79"/>
      <c r="ED81" s="79"/>
      <c r="EE81" s="79"/>
      <c r="EF81" s="79"/>
      <c r="EG81" s="79"/>
      <c r="EH81" s="79"/>
      <c r="EI81" s="79"/>
      <c r="EJ81" s="79"/>
      <c r="EK81" s="79"/>
      <c r="EL81" s="79"/>
      <c r="EM81" s="79"/>
      <c r="EN81" s="79"/>
      <c r="EO81" s="79"/>
      <c r="EP81" s="79"/>
      <c r="EQ81" s="79"/>
      <c r="ER81" s="79"/>
      <c r="ES81" s="79"/>
      <c r="ET81" s="79"/>
      <c r="EU81" s="79"/>
      <c r="EV81" s="79"/>
      <c r="EW81" s="79"/>
      <c r="EX81" s="79"/>
      <c r="EY81" s="79"/>
      <c r="EZ81" s="79"/>
      <c r="FA81" s="79"/>
      <c r="FB81" s="79"/>
      <c r="FC81" s="79"/>
      <c r="FD81" s="79"/>
      <c r="FE81" s="79"/>
      <c r="FF81" s="79"/>
      <c r="FG81" s="79"/>
      <c r="FH81" s="79"/>
      <c r="FI81" s="79"/>
      <c r="FJ81" s="79"/>
      <c r="FK81" s="79"/>
      <c r="FL81" s="79"/>
      <c r="FM81" s="79"/>
      <c r="FN81" s="79"/>
      <c r="FO81" s="79"/>
      <c r="FP81" s="79"/>
      <c r="FQ81" s="79"/>
      <c r="FR81" s="79"/>
      <c r="FS81" s="79"/>
      <c r="FT81" s="79"/>
      <c r="FU81" s="79"/>
      <c r="FV81" s="79"/>
      <c r="FW81" s="79"/>
      <c r="FX81" s="79"/>
      <c r="FY81" s="79"/>
      <c r="FZ81" s="79"/>
      <c r="GA81" s="79"/>
      <c r="GB81" s="79"/>
      <c r="GC81" s="79"/>
      <c r="GD81" s="79"/>
      <c r="GE81" s="79"/>
      <c r="GF81" s="79"/>
      <c r="GG81" s="79"/>
      <c r="GH81" s="79"/>
      <c r="GI81" s="79"/>
      <c r="GJ81" s="79"/>
      <c r="GK81" s="79"/>
      <c r="GL81" s="79"/>
      <c r="GM81" s="79"/>
      <c r="GN81" s="79"/>
      <c r="GO81" s="79"/>
      <c r="GP81" s="79"/>
      <c r="GQ81" s="79"/>
      <c r="GR81" s="79"/>
      <c r="GS81" s="79"/>
      <c r="GT81" s="79"/>
      <c r="GU81" s="79"/>
      <c r="GV81" s="79"/>
      <c r="GW81" s="79"/>
      <c r="GX81" s="79"/>
      <c r="GY81" s="79"/>
      <c r="GZ81" s="79"/>
      <c r="HA81" s="79"/>
      <c r="HB81" s="79"/>
      <c r="HC81" s="79"/>
      <c r="HD81" s="79"/>
      <c r="HE81" s="79"/>
      <c r="HF81" s="79"/>
      <c r="HG81" s="79"/>
      <c r="HH81" s="79"/>
      <c r="HI81" s="79"/>
      <c r="HJ81" s="79"/>
      <c r="HK81" s="79"/>
    </row>
    <row r="82" spans="1:219" s="3" customFormat="1" ht="12.75">
      <c r="A82" s="603" t="s">
        <v>562</v>
      </c>
      <c r="B82" s="603"/>
      <c r="C82" s="603"/>
      <c r="D82" s="603"/>
      <c r="E82" s="603"/>
      <c r="F82" s="603"/>
      <c r="G82" s="603"/>
      <c r="H82" s="603"/>
      <c r="I82" s="603"/>
      <c r="J82" s="593"/>
      <c r="K82" s="593"/>
      <c r="L82" s="47"/>
      <c r="M82" s="593"/>
      <c r="N82" s="593"/>
      <c r="O82" s="593"/>
      <c r="P82" s="593"/>
      <c r="Q82" s="47"/>
      <c r="R82" s="593"/>
      <c r="S82" s="593"/>
      <c r="T82" s="593"/>
      <c r="U82" s="593"/>
      <c r="V82" s="47"/>
      <c r="W82" s="593"/>
      <c r="X82" s="593"/>
      <c r="Y82" s="593"/>
      <c r="Z82" s="593"/>
      <c r="AA82" s="593"/>
      <c r="AB82" s="593"/>
      <c r="AC82" s="47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  <c r="HB82" s="31"/>
      <c r="HC82" s="31"/>
      <c r="HD82" s="31"/>
      <c r="HE82" s="31"/>
      <c r="HF82" s="31"/>
      <c r="HG82" s="31"/>
      <c r="HH82" s="31"/>
      <c r="HI82" s="31"/>
      <c r="HJ82" s="31"/>
      <c r="HK82" s="31"/>
    </row>
    <row r="83" spans="1:219" s="386" customFormat="1" ht="245.25" customHeight="1">
      <c r="A83" s="381">
        <v>1</v>
      </c>
      <c r="B83" s="393" t="s">
        <v>915</v>
      </c>
      <c r="C83" s="381" t="s">
        <v>916</v>
      </c>
      <c r="D83" s="381" t="s">
        <v>298</v>
      </c>
      <c r="E83" s="381" t="s">
        <v>172</v>
      </c>
      <c r="F83" s="381" t="s">
        <v>172</v>
      </c>
      <c r="G83" s="381" t="s">
        <v>917</v>
      </c>
      <c r="H83" s="433">
        <v>9557500</v>
      </c>
      <c r="I83" s="381" t="s">
        <v>3837</v>
      </c>
      <c r="J83" s="472" t="s">
        <v>2711</v>
      </c>
      <c r="K83" s="381" t="s">
        <v>3021</v>
      </c>
      <c r="L83" s="473" t="s">
        <v>3031</v>
      </c>
      <c r="M83" s="473" t="s">
        <v>3032</v>
      </c>
      <c r="N83" s="473" t="s">
        <v>3033</v>
      </c>
      <c r="O83" s="381"/>
      <c r="P83" s="381"/>
      <c r="Q83" s="381"/>
      <c r="R83" s="381"/>
      <c r="S83" s="381"/>
      <c r="T83" s="381"/>
      <c r="U83" s="381"/>
      <c r="V83" s="381"/>
      <c r="W83" s="381"/>
      <c r="X83" s="381" t="s">
        <v>3153</v>
      </c>
      <c r="Y83" s="381"/>
      <c r="Z83" s="381">
        <v>3</v>
      </c>
      <c r="AA83" s="381" t="s">
        <v>298</v>
      </c>
      <c r="AB83" s="381"/>
      <c r="AC83" s="381"/>
      <c r="AD83" s="435"/>
      <c r="AE83" s="435"/>
      <c r="AF83" s="435"/>
      <c r="AG83" s="435"/>
      <c r="AH83" s="435"/>
      <c r="AI83" s="435"/>
      <c r="AJ83" s="435"/>
      <c r="AK83" s="435"/>
      <c r="AL83" s="435"/>
      <c r="AM83" s="435"/>
      <c r="AN83" s="435"/>
      <c r="AO83" s="435"/>
      <c r="AP83" s="435"/>
      <c r="AQ83" s="435"/>
      <c r="AR83" s="435"/>
      <c r="AS83" s="435"/>
      <c r="AT83" s="435"/>
      <c r="AU83" s="435"/>
      <c r="AV83" s="435"/>
      <c r="AW83" s="435"/>
      <c r="AX83" s="435"/>
      <c r="AY83" s="435"/>
      <c r="AZ83" s="435"/>
      <c r="BA83" s="435"/>
      <c r="BB83" s="435"/>
      <c r="BC83" s="435"/>
      <c r="BD83" s="435"/>
      <c r="BE83" s="435"/>
      <c r="BF83" s="435"/>
      <c r="BG83" s="435"/>
      <c r="BH83" s="435"/>
      <c r="BI83" s="435"/>
      <c r="BJ83" s="435"/>
      <c r="BK83" s="435"/>
      <c r="BL83" s="435"/>
      <c r="BM83" s="435"/>
      <c r="BN83" s="435"/>
      <c r="BO83" s="435"/>
      <c r="BP83" s="435"/>
      <c r="BQ83" s="435"/>
      <c r="BR83" s="435"/>
      <c r="BS83" s="435"/>
      <c r="BT83" s="435"/>
      <c r="BU83" s="435"/>
      <c r="BV83" s="435"/>
      <c r="BW83" s="435"/>
      <c r="BX83" s="435"/>
      <c r="BY83" s="435"/>
      <c r="BZ83" s="435"/>
      <c r="CA83" s="435"/>
      <c r="CB83" s="435"/>
      <c r="CC83" s="435"/>
      <c r="CD83" s="435"/>
      <c r="CE83" s="435"/>
      <c r="CF83" s="435"/>
      <c r="CG83" s="435"/>
      <c r="CH83" s="435"/>
      <c r="CI83" s="435"/>
      <c r="CJ83" s="435"/>
      <c r="CK83" s="435"/>
      <c r="CL83" s="435"/>
      <c r="CM83" s="435"/>
      <c r="CN83" s="435"/>
      <c r="CO83" s="435"/>
      <c r="CP83" s="435"/>
      <c r="CQ83" s="435"/>
      <c r="CR83" s="435"/>
      <c r="CS83" s="435"/>
      <c r="CT83" s="435"/>
      <c r="CU83" s="435"/>
      <c r="CV83" s="435"/>
      <c r="CW83" s="435"/>
      <c r="CX83" s="435"/>
      <c r="CY83" s="435"/>
      <c r="CZ83" s="435"/>
      <c r="DA83" s="435"/>
      <c r="DB83" s="435"/>
      <c r="DC83" s="435"/>
      <c r="DD83" s="435"/>
      <c r="DE83" s="435"/>
      <c r="DF83" s="435"/>
      <c r="DG83" s="435"/>
      <c r="DH83" s="435"/>
      <c r="DI83" s="435"/>
      <c r="DJ83" s="435"/>
      <c r="DK83" s="435"/>
      <c r="DL83" s="435"/>
      <c r="DM83" s="435"/>
      <c r="DN83" s="435"/>
      <c r="DO83" s="435"/>
      <c r="DP83" s="435"/>
      <c r="DQ83" s="435"/>
      <c r="DR83" s="435"/>
      <c r="DS83" s="435"/>
      <c r="DT83" s="435"/>
      <c r="DU83" s="435"/>
      <c r="DV83" s="435"/>
      <c r="DW83" s="435"/>
      <c r="DX83" s="435"/>
      <c r="DY83" s="435"/>
      <c r="DZ83" s="435"/>
      <c r="EA83" s="435"/>
      <c r="EB83" s="435"/>
      <c r="EC83" s="435"/>
      <c r="ED83" s="435"/>
      <c r="EE83" s="435"/>
      <c r="EF83" s="435"/>
      <c r="EG83" s="435"/>
      <c r="EH83" s="435"/>
      <c r="EI83" s="435"/>
      <c r="EJ83" s="435"/>
      <c r="EK83" s="435"/>
      <c r="EL83" s="435"/>
      <c r="EM83" s="435"/>
      <c r="EN83" s="435"/>
      <c r="EO83" s="435"/>
      <c r="EP83" s="435"/>
      <c r="EQ83" s="435"/>
      <c r="ER83" s="435"/>
      <c r="ES83" s="435"/>
      <c r="ET83" s="435"/>
      <c r="EU83" s="435"/>
      <c r="EV83" s="435"/>
      <c r="EW83" s="435"/>
      <c r="EX83" s="435"/>
      <c r="EY83" s="435"/>
      <c r="EZ83" s="435"/>
      <c r="FA83" s="435"/>
      <c r="FB83" s="435"/>
      <c r="FC83" s="435"/>
      <c r="FD83" s="435"/>
      <c r="FE83" s="435"/>
      <c r="FF83" s="435"/>
      <c r="FG83" s="435"/>
      <c r="FH83" s="435"/>
      <c r="FI83" s="435"/>
      <c r="FJ83" s="435"/>
      <c r="FK83" s="435"/>
      <c r="FL83" s="435"/>
      <c r="FM83" s="435"/>
      <c r="FN83" s="435"/>
      <c r="FO83" s="435"/>
      <c r="FP83" s="435"/>
      <c r="FQ83" s="435"/>
      <c r="FR83" s="435"/>
      <c r="FS83" s="435"/>
      <c r="FT83" s="435"/>
      <c r="FU83" s="435"/>
      <c r="FV83" s="435"/>
      <c r="FW83" s="435"/>
      <c r="FX83" s="435"/>
      <c r="FY83" s="435"/>
      <c r="FZ83" s="435"/>
      <c r="GA83" s="435"/>
      <c r="GB83" s="435"/>
      <c r="GC83" s="435"/>
      <c r="GD83" s="435"/>
      <c r="GE83" s="435"/>
      <c r="GF83" s="435"/>
      <c r="GG83" s="435"/>
      <c r="GH83" s="435"/>
      <c r="GI83" s="435"/>
      <c r="GJ83" s="435"/>
      <c r="GK83" s="435"/>
      <c r="GL83" s="435"/>
      <c r="GM83" s="435"/>
      <c r="GN83" s="435"/>
      <c r="GO83" s="435"/>
      <c r="GP83" s="435"/>
      <c r="GQ83" s="435"/>
      <c r="GR83" s="435"/>
      <c r="GS83" s="435"/>
      <c r="GT83" s="435"/>
      <c r="GU83" s="435"/>
      <c r="GV83" s="435"/>
      <c r="GW83" s="435"/>
      <c r="GX83" s="435"/>
      <c r="GY83" s="435"/>
      <c r="GZ83" s="435"/>
      <c r="HA83" s="435"/>
      <c r="HB83" s="435"/>
      <c r="HC83" s="435"/>
      <c r="HD83" s="435"/>
      <c r="HE83" s="435"/>
      <c r="HF83" s="435"/>
      <c r="HG83" s="435"/>
      <c r="HH83" s="435"/>
      <c r="HI83" s="435"/>
      <c r="HJ83" s="435"/>
      <c r="HK83" s="435"/>
    </row>
    <row r="84" spans="1:219" s="386" customFormat="1" ht="90" customHeight="1">
      <c r="A84" s="381">
        <v>2</v>
      </c>
      <c r="B84" s="393" t="s">
        <v>918</v>
      </c>
      <c r="C84" s="381" t="s">
        <v>919</v>
      </c>
      <c r="D84" s="381" t="s">
        <v>298</v>
      </c>
      <c r="E84" s="381" t="s">
        <v>172</v>
      </c>
      <c r="F84" s="381" t="s">
        <v>172</v>
      </c>
      <c r="G84" s="381" t="s">
        <v>920</v>
      </c>
      <c r="H84" s="433">
        <v>12095390</v>
      </c>
      <c r="I84" s="381" t="s">
        <v>3837</v>
      </c>
      <c r="J84" s="474" t="s">
        <v>3152</v>
      </c>
      <c r="K84" s="381" t="s">
        <v>3022</v>
      </c>
      <c r="L84" s="473" t="s">
        <v>3034</v>
      </c>
      <c r="M84" s="473" t="s">
        <v>3035</v>
      </c>
      <c r="N84" s="473" t="s">
        <v>3036</v>
      </c>
      <c r="O84" s="381"/>
      <c r="P84" s="381"/>
      <c r="Q84" s="381"/>
      <c r="R84" s="381"/>
      <c r="S84" s="381"/>
      <c r="T84" s="381"/>
      <c r="U84" s="381"/>
      <c r="V84" s="381"/>
      <c r="W84" s="381"/>
      <c r="X84" s="381" t="s">
        <v>3026</v>
      </c>
      <c r="Y84" s="381"/>
      <c r="Z84" s="381">
        <v>2</v>
      </c>
      <c r="AA84" s="381" t="s">
        <v>172</v>
      </c>
      <c r="AB84" s="381"/>
      <c r="AC84" s="381"/>
      <c r="AD84" s="435"/>
      <c r="AE84" s="435"/>
      <c r="AF84" s="435"/>
      <c r="AG84" s="435"/>
      <c r="AH84" s="435"/>
      <c r="AI84" s="435"/>
      <c r="AJ84" s="435"/>
      <c r="AK84" s="435"/>
      <c r="AL84" s="435"/>
      <c r="AM84" s="435"/>
      <c r="AN84" s="435"/>
      <c r="AO84" s="435"/>
      <c r="AP84" s="435"/>
      <c r="AQ84" s="435"/>
      <c r="AR84" s="435"/>
      <c r="AS84" s="435"/>
      <c r="AT84" s="435"/>
      <c r="AU84" s="435"/>
      <c r="AV84" s="435"/>
      <c r="AW84" s="435"/>
      <c r="AX84" s="435"/>
      <c r="AY84" s="435"/>
      <c r="AZ84" s="435"/>
      <c r="BA84" s="435"/>
      <c r="BB84" s="435"/>
      <c r="BC84" s="435"/>
      <c r="BD84" s="435"/>
      <c r="BE84" s="435"/>
      <c r="BF84" s="435"/>
      <c r="BG84" s="435"/>
      <c r="BH84" s="435"/>
      <c r="BI84" s="435"/>
      <c r="BJ84" s="435"/>
      <c r="BK84" s="435"/>
      <c r="BL84" s="435"/>
      <c r="BM84" s="435"/>
      <c r="BN84" s="435"/>
      <c r="BO84" s="435"/>
      <c r="BP84" s="435"/>
      <c r="BQ84" s="435"/>
      <c r="BR84" s="435"/>
      <c r="BS84" s="435"/>
      <c r="BT84" s="435"/>
      <c r="BU84" s="435"/>
      <c r="BV84" s="435"/>
      <c r="BW84" s="435"/>
      <c r="BX84" s="435"/>
      <c r="BY84" s="435"/>
      <c r="BZ84" s="435"/>
      <c r="CA84" s="435"/>
      <c r="CB84" s="435"/>
      <c r="CC84" s="435"/>
      <c r="CD84" s="435"/>
      <c r="CE84" s="435"/>
      <c r="CF84" s="435"/>
      <c r="CG84" s="435"/>
      <c r="CH84" s="435"/>
      <c r="CI84" s="435"/>
      <c r="CJ84" s="435"/>
      <c r="CK84" s="435"/>
      <c r="CL84" s="435"/>
      <c r="CM84" s="435"/>
      <c r="CN84" s="435"/>
      <c r="CO84" s="435"/>
      <c r="CP84" s="435"/>
      <c r="CQ84" s="435"/>
      <c r="CR84" s="435"/>
      <c r="CS84" s="435"/>
      <c r="CT84" s="435"/>
      <c r="CU84" s="435"/>
      <c r="CV84" s="435"/>
      <c r="CW84" s="435"/>
      <c r="CX84" s="435"/>
      <c r="CY84" s="435"/>
      <c r="CZ84" s="435"/>
      <c r="DA84" s="435"/>
      <c r="DB84" s="435"/>
      <c r="DC84" s="435"/>
      <c r="DD84" s="435"/>
      <c r="DE84" s="435"/>
      <c r="DF84" s="435"/>
      <c r="DG84" s="435"/>
      <c r="DH84" s="435"/>
      <c r="DI84" s="435"/>
      <c r="DJ84" s="435"/>
      <c r="DK84" s="435"/>
      <c r="DL84" s="435"/>
      <c r="DM84" s="435"/>
      <c r="DN84" s="435"/>
      <c r="DO84" s="435"/>
      <c r="DP84" s="435"/>
      <c r="DQ84" s="435"/>
      <c r="DR84" s="435"/>
      <c r="DS84" s="435"/>
      <c r="DT84" s="435"/>
      <c r="DU84" s="435"/>
      <c r="DV84" s="435"/>
      <c r="DW84" s="435"/>
      <c r="DX84" s="435"/>
      <c r="DY84" s="435"/>
      <c r="DZ84" s="435"/>
      <c r="EA84" s="435"/>
      <c r="EB84" s="435"/>
      <c r="EC84" s="435"/>
      <c r="ED84" s="435"/>
      <c r="EE84" s="435"/>
      <c r="EF84" s="435"/>
      <c r="EG84" s="435"/>
      <c r="EH84" s="435"/>
      <c r="EI84" s="435"/>
      <c r="EJ84" s="435"/>
      <c r="EK84" s="435"/>
      <c r="EL84" s="435"/>
      <c r="EM84" s="435"/>
      <c r="EN84" s="435"/>
      <c r="EO84" s="435"/>
      <c r="EP84" s="435"/>
      <c r="EQ84" s="435"/>
      <c r="ER84" s="435"/>
      <c r="ES84" s="435"/>
      <c r="ET84" s="435"/>
      <c r="EU84" s="435"/>
      <c r="EV84" s="435"/>
      <c r="EW84" s="435"/>
      <c r="EX84" s="435"/>
      <c r="EY84" s="435"/>
      <c r="EZ84" s="435"/>
      <c r="FA84" s="435"/>
      <c r="FB84" s="435"/>
      <c r="FC84" s="435"/>
      <c r="FD84" s="435"/>
      <c r="FE84" s="435"/>
      <c r="FF84" s="435"/>
      <c r="FG84" s="435"/>
      <c r="FH84" s="435"/>
      <c r="FI84" s="435"/>
      <c r="FJ84" s="435"/>
      <c r="FK84" s="435"/>
      <c r="FL84" s="435"/>
      <c r="FM84" s="435"/>
      <c r="FN84" s="435"/>
      <c r="FO84" s="435"/>
      <c r="FP84" s="435"/>
      <c r="FQ84" s="435"/>
      <c r="FR84" s="435"/>
      <c r="FS84" s="435"/>
      <c r="FT84" s="435"/>
      <c r="FU84" s="435"/>
      <c r="FV84" s="435"/>
      <c r="FW84" s="435"/>
      <c r="FX84" s="435"/>
      <c r="FY84" s="435"/>
      <c r="FZ84" s="435"/>
      <c r="GA84" s="435"/>
      <c r="GB84" s="435"/>
      <c r="GC84" s="435"/>
      <c r="GD84" s="435"/>
      <c r="GE84" s="435"/>
      <c r="GF84" s="435"/>
      <c r="GG84" s="435"/>
      <c r="GH84" s="435"/>
      <c r="GI84" s="435"/>
      <c r="GJ84" s="435"/>
      <c r="GK84" s="435"/>
      <c r="GL84" s="435"/>
      <c r="GM84" s="435"/>
      <c r="GN84" s="435"/>
      <c r="GO84" s="435"/>
      <c r="GP84" s="435"/>
      <c r="GQ84" s="435"/>
      <c r="GR84" s="435"/>
      <c r="GS84" s="435"/>
      <c r="GT84" s="435"/>
      <c r="GU84" s="435"/>
      <c r="GV84" s="435"/>
      <c r="GW84" s="435"/>
      <c r="GX84" s="435"/>
      <c r="GY84" s="435"/>
      <c r="GZ84" s="435"/>
      <c r="HA84" s="435"/>
      <c r="HB84" s="435"/>
      <c r="HC84" s="435"/>
      <c r="HD84" s="435"/>
      <c r="HE84" s="435"/>
      <c r="HF84" s="435"/>
      <c r="HG84" s="435"/>
      <c r="HH84" s="435"/>
      <c r="HI84" s="435"/>
      <c r="HJ84" s="435"/>
      <c r="HK84" s="435"/>
    </row>
    <row r="85" spans="1:219" s="386" customFormat="1" ht="72">
      <c r="A85" s="381">
        <v>3</v>
      </c>
      <c r="B85" s="393" t="s">
        <v>921</v>
      </c>
      <c r="C85" s="381" t="s">
        <v>919</v>
      </c>
      <c r="D85" s="381" t="s">
        <v>298</v>
      </c>
      <c r="E85" s="381" t="s">
        <v>172</v>
      </c>
      <c r="F85" s="381" t="s">
        <v>172</v>
      </c>
      <c r="G85" s="381" t="s">
        <v>922</v>
      </c>
      <c r="H85" s="433">
        <v>1066041</v>
      </c>
      <c r="I85" s="381" t="s">
        <v>3837</v>
      </c>
      <c r="J85" s="474" t="s">
        <v>930</v>
      </c>
      <c r="K85" s="381" t="s">
        <v>3023</v>
      </c>
      <c r="L85" s="473" t="s">
        <v>3034</v>
      </c>
      <c r="M85" s="473" t="s">
        <v>3037</v>
      </c>
      <c r="N85" s="473" t="s">
        <v>3038</v>
      </c>
      <c r="O85" s="381"/>
      <c r="P85" s="381"/>
      <c r="Q85" s="381"/>
      <c r="R85" s="381"/>
      <c r="S85" s="381"/>
      <c r="T85" s="381"/>
      <c r="U85" s="381"/>
      <c r="V85" s="381"/>
      <c r="W85" s="381"/>
      <c r="X85" s="381" t="s">
        <v>3027</v>
      </c>
      <c r="Y85" s="381"/>
      <c r="Z85" s="381">
        <v>2</v>
      </c>
      <c r="AA85" s="381" t="s">
        <v>3028</v>
      </c>
      <c r="AB85" s="381"/>
      <c r="AC85" s="381"/>
      <c r="AD85" s="435"/>
      <c r="AE85" s="435"/>
      <c r="AF85" s="435"/>
      <c r="AG85" s="435"/>
      <c r="AH85" s="435"/>
      <c r="AI85" s="435"/>
      <c r="AJ85" s="435"/>
      <c r="AK85" s="435"/>
      <c r="AL85" s="435"/>
      <c r="AM85" s="435"/>
      <c r="AN85" s="435"/>
      <c r="AO85" s="435"/>
      <c r="AP85" s="435"/>
      <c r="AQ85" s="435"/>
      <c r="AR85" s="435"/>
      <c r="AS85" s="435"/>
      <c r="AT85" s="435"/>
      <c r="AU85" s="435"/>
      <c r="AV85" s="435"/>
      <c r="AW85" s="435"/>
      <c r="AX85" s="435"/>
      <c r="AY85" s="435"/>
      <c r="AZ85" s="435"/>
      <c r="BA85" s="435"/>
      <c r="BB85" s="435"/>
      <c r="BC85" s="435"/>
      <c r="BD85" s="435"/>
      <c r="BE85" s="435"/>
      <c r="BF85" s="435"/>
      <c r="BG85" s="435"/>
      <c r="BH85" s="435"/>
      <c r="BI85" s="435"/>
      <c r="BJ85" s="435"/>
      <c r="BK85" s="435"/>
      <c r="BL85" s="435"/>
      <c r="BM85" s="435"/>
      <c r="BN85" s="435"/>
      <c r="BO85" s="435"/>
      <c r="BP85" s="435"/>
      <c r="BQ85" s="435"/>
      <c r="BR85" s="435"/>
      <c r="BS85" s="435"/>
      <c r="BT85" s="435"/>
      <c r="BU85" s="435"/>
      <c r="BV85" s="435"/>
      <c r="BW85" s="435"/>
      <c r="BX85" s="435"/>
      <c r="BY85" s="435"/>
      <c r="BZ85" s="435"/>
      <c r="CA85" s="435"/>
      <c r="CB85" s="435"/>
      <c r="CC85" s="435"/>
      <c r="CD85" s="435"/>
      <c r="CE85" s="435"/>
      <c r="CF85" s="435"/>
      <c r="CG85" s="435"/>
      <c r="CH85" s="435"/>
      <c r="CI85" s="435"/>
      <c r="CJ85" s="435"/>
      <c r="CK85" s="435"/>
      <c r="CL85" s="435"/>
      <c r="CM85" s="435"/>
      <c r="CN85" s="435"/>
      <c r="CO85" s="435"/>
      <c r="CP85" s="435"/>
      <c r="CQ85" s="435"/>
      <c r="CR85" s="435"/>
      <c r="CS85" s="435"/>
      <c r="CT85" s="435"/>
      <c r="CU85" s="435"/>
      <c r="CV85" s="435"/>
      <c r="CW85" s="435"/>
      <c r="CX85" s="435"/>
      <c r="CY85" s="435"/>
      <c r="CZ85" s="435"/>
      <c r="DA85" s="435"/>
      <c r="DB85" s="435"/>
      <c r="DC85" s="435"/>
      <c r="DD85" s="435"/>
      <c r="DE85" s="435"/>
      <c r="DF85" s="435"/>
      <c r="DG85" s="435"/>
      <c r="DH85" s="435"/>
      <c r="DI85" s="435"/>
      <c r="DJ85" s="435"/>
      <c r="DK85" s="435"/>
      <c r="DL85" s="435"/>
      <c r="DM85" s="435"/>
      <c r="DN85" s="435"/>
      <c r="DO85" s="435"/>
      <c r="DP85" s="435"/>
      <c r="DQ85" s="435"/>
      <c r="DR85" s="435"/>
      <c r="DS85" s="435"/>
      <c r="DT85" s="435"/>
      <c r="DU85" s="435"/>
      <c r="DV85" s="435"/>
      <c r="DW85" s="435"/>
      <c r="DX85" s="435"/>
      <c r="DY85" s="435"/>
      <c r="DZ85" s="435"/>
      <c r="EA85" s="435"/>
      <c r="EB85" s="435"/>
      <c r="EC85" s="435"/>
      <c r="ED85" s="435"/>
      <c r="EE85" s="435"/>
      <c r="EF85" s="435"/>
      <c r="EG85" s="435"/>
      <c r="EH85" s="435"/>
      <c r="EI85" s="435"/>
      <c r="EJ85" s="435"/>
      <c r="EK85" s="435"/>
      <c r="EL85" s="435"/>
      <c r="EM85" s="435"/>
      <c r="EN85" s="435"/>
      <c r="EO85" s="435"/>
      <c r="EP85" s="435"/>
      <c r="EQ85" s="435"/>
      <c r="ER85" s="435"/>
      <c r="ES85" s="435"/>
      <c r="ET85" s="435"/>
      <c r="EU85" s="435"/>
      <c r="EV85" s="435"/>
      <c r="EW85" s="435"/>
      <c r="EX85" s="435"/>
      <c r="EY85" s="435"/>
      <c r="EZ85" s="435"/>
      <c r="FA85" s="435"/>
      <c r="FB85" s="435"/>
      <c r="FC85" s="435"/>
      <c r="FD85" s="435"/>
      <c r="FE85" s="435"/>
      <c r="FF85" s="435"/>
      <c r="FG85" s="435"/>
      <c r="FH85" s="435"/>
      <c r="FI85" s="435"/>
      <c r="FJ85" s="435"/>
      <c r="FK85" s="435"/>
      <c r="FL85" s="435"/>
      <c r="FM85" s="435"/>
      <c r="FN85" s="435"/>
      <c r="FO85" s="435"/>
      <c r="FP85" s="435"/>
      <c r="FQ85" s="435"/>
      <c r="FR85" s="435"/>
      <c r="FS85" s="435"/>
      <c r="FT85" s="435"/>
      <c r="FU85" s="435"/>
      <c r="FV85" s="435"/>
      <c r="FW85" s="435"/>
      <c r="FX85" s="435"/>
      <c r="FY85" s="435"/>
      <c r="FZ85" s="435"/>
      <c r="GA85" s="435"/>
      <c r="GB85" s="435"/>
      <c r="GC85" s="435"/>
      <c r="GD85" s="435"/>
      <c r="GE85" s="435"/>
      <c r="GF85" s="435"/>
      <c r="GG85" s="435"/>
      <c r="GH85" s="435"/>
      <c r="GI85" s="435"/>
      <c r="GJ85" s="435"/>
      <c r="GK85" s="435"/>
      <c r="GL85" s="435"/>
      <c r="GM85" s="435"/>
      <c r="GN85" s="435"/>
      <c r="GO85" s="435"/>
      <c r="GP85" s="435"/>
      <c r="GQ85" s="435"/>
      <c r="GR85" s="435"/>
      <c r="GS85" s="435"/>
      <c r="GT85" s="435"/>
      <c r="GU85" s="435"/>
      <c r="GV85" s="435"/>
      <c r="GW85" s="435"/>
      <c r="GX85" s="435"/>
      <c r="GY85" s="435"/>
      <c r="GZ85" s="435"/>
      <c r="HA85" s="435"/>
      <c r="HB85" s="435"/>
      <c r="HC85" s="435"/>
      <c r="HD85" s="435"/>
      <c r="HE85" s="435"/>
      <c r="HF85" s="435"/>
      <c r="HG85" s="435"/>
      <c r="HH85" s="435"/>
      <c r="HI85" s="435"/>
      <c r="HJ85" s="435"/>
      <c r="HK85" s="435"/>
    </row>
    <row r="86" spans="1:219" s="386" customFormat="1" ht="96">
      <c r="A86" s="381">
        <v>4</v>
      </c>
      <c r="B86" s="393" t="s">
        <v>923</v>
      </c>
      <c r="C86" s="381" t="s">
        <v>919</v>
      </c>
      <c r="D86" s="381" t="s">
        <v>298</v>
      </c>
      <c r="E86" s="381" t="s">
        <v>172</v>
      </c>
      <c r="F86" s="381" t="s">
        <v>172</v>
      </c>
      <c r="G86" s="381" t="s">
        <v>924</v>
      </c>
      <c r="H86" s="433">
        <v>990180</v>
      </c>
      <c r="I86" s="381" t="s">
        <v>3837</v>
      </c>
      <c r="J86" s="474" t="s">
        <v>3019</v>
      </c>
      <c r="K86" s="381" t="s">
        <v>569</v>
      </c>
      <c r="L86" s="473" t="s">
        <v>705</v>
      </c>
      <c r="M86" s="473" t="s">
        <v>706</v>
      </c>
      <c r="N86" s="473" t="s">
        <v>707</v>
      </c>
      <c r="O86" s="381"/>
      <c r="P86" s="381"/>
      <c r="Q86" s="381"/>
      <c r="R86" s="381"/>
      <c r="S86" s="381"/>
      <c r="T86" s="381"/>
      <c r="U86" s="381"/>
      <c r="V86" s="381"/>
      <c r="W86" s="381"/>
      <c r="X86" s="381" t="s">
        <v>3029</v>
      </c>
      <c r="Y86" s="381"/>
      <c r="Z86" s="381">
        <v>2</v>
      </c>
      <c r="AA86" s="381" t="s">
        <v>298</v>
      </c>
      <c r="AB86" s="381"/>
      <c r="AC86" s="381"/>
      <c r="AD86" s="435"/>
      <c r="AE86" s="435"/>
      <c r="AF86" s="435"/>
      <c r="AG86" s="435"/>
      <c r="AH86" s="435"/>
      <c r="AI86" s="435"/>
      <c r="AJ86" s="435"/>
      <c r="AK86" s="435"/>
      <c r="AL86" s="435"/>
      <c r="AM86" s="435"/>
      <c r="AN86" s="435"/>
      <c r="AO86" s="435"/>
      <c r="AP86" s="435"/>
      <c r="AQ86" s="435"/>
      <c r="AR86" s="435"/>
      <c r="AS86" s="435"/>
      <c r="AT86" s="435"/>
      <c r="AU86" s="435"/>
      <c r="AV86" s="435"/>
      <c r="AW86" s="435"/>
      <c r="AX86" s="435"/>
      <c r="AY86" s="435"/>
      <c r="AZ86" s="435"/>
      <c r="BA86" s="435"/>
      <c r="BB86" s="435"/>
      <c r="BC86" s="435"/>
      <c r="BD86" s="435"/>
      <c r="BE86" s="435"/>
      <c r="BF86" s="435"/>
      <c r="BG86" s="435"/>
      <c r="BH86" s="435"/>
      <c r="BI86" s="435"/>
      <c r="BJ86" s="435"/>
      <c r="BK86" s="435"/>
      <c r="BL86" s="435"/>
      <c r="BM86" s="435"/>
      <c r="BN86" s="435"/>
      <c r="BO86" s="435"/>
      <c r="BP86" s="435"/>
      <c r="BQ86" s="435"/>
      <c r="BR86" s="435"/>
      <c r="BS86" s="435"/>
      <c r="BT86" s="435"/>
      <c r="BU86" s="435"/>
      <c r="BV86" s="435"/>
      <c r="BW86" s="435"/>
      <c r="BX86" s="435"/>
      <c r="BY86" s="435"/>
      <c r="BZ86" s="435"/>
      <c r="CA86" s="435"/>
      <c r="CB86" s="435"/>
      <c r="CC86" s="435"/>
      <c r="CD86" s="435"/>
      <c r="CE86" s="435"/>
      <c r="CF86" s="435"/>
      <c r="CG86" s="435"/>
      <c r="CH86" s="435"/>
      <c r="CI86" s="435"/>
      <c r="CJ86" s="435"/>
      <c r="CK86" s="435"/>
      <c r="CL86" s="435"/>
      <c r="CM86" s="435"/>
      <c r="CN86" s="435"/>
      <c r="CO86" s="435"/>
      <c r="CP86" s="435"/>
      <c r="CQ86" s="435"/>
      <c r="CR86" s="435"/>
      <c r="CS86" s="435"/>
      <c r="CT86" s="435"/>
      <c r="CU86" s="435"/>
      <c r="CV86" s="435"/>
      <c r="CW86" s="435"/>
      <c r="CX86" s="435"/>
      <c r="CY86" s="435"/>
      <c r="CZ86" s="435"/>
      <c r="DA86" s="435"/>
      <c r="DB86" s="435"/>
      <c r="DC86" s="435"/>
      <c r="DD86" s="435"/>
      <c r="DE86" s="435"/>
      <c r="DF86" s="435"/>
      <c r="DG86" s="435"/>
      <c r="DH86" s="435"/>
      <c r="DI86" s="435"/>
      <c r="DJ86" s="435"/>
      <c r="DK86" s="435"/>
      <c r="DL86" s="435"/>
      <c r="DM86" s="435"/>
      <c r="DN86" s="435"/>
      <c r="DO86" s="435"/>
      <c r="DP86" s="435"/>
      <c r="DQ86" s="435"/>
      <c r="DR86" s="435"/>
      <c r="DS86" s="435"/>
      <c r="DT86" s="435"/>
      <c r="DU86" s="435"/>
      <c r="DV86" s="435"/>
      <c r="DW86" s="435"/>
      <c r="DX86" s="435"/>
      <c r="DY86" s="435"/>
      <c r="DZ86" s="435"/>
      <c r="EA86" s="435"/>
      <c r="EB86" s="435"/>
      <c r="EC86" s="435"/>
      <c r="ED86" s="435"/>
      <c r="EE86" s="435"/>
      <c r="EF86" s="435"/>
      <c r="EG86" s="435"/>
      <c r="EH86" s="435"/>
      <c r="EI86" s="435"/>
      <c r="EJ86" s="435"/>
      <c r="EK86" s="435"/>
      <c r="EL86" s="435"/>
      <c r="EM86" s="435"/>
      <c r="EN86" s="435"/>
      <c r="EO86" s="435"/>
      <c r="EP86" s="435"/>
      <c r="EQ86" s="435"/>
      <c r="ER86" s="435"/>
      <c r="ES86" s="435"/>
      <c r="ET86" s="435"/>
      <c r="EU86" s="435"/>
      <c r="EV86" s="435"/>
      <c r="EW86" s="435"/>
      <c r="EX86" s="435"/>
      <c r="EY86" s="435"/>
      <c r="EZ86" s="435"/>
      <c r="FA86" s="435"/>
      <c r="FB86" s="435"/>
      <c r="FC86" s="435"/>
      <c r="FD86" s="435"/>
      <c r="FE86" s="435"/>
      <c r="FF86" s="435"/>
      <c r="FG86" s="435"/>
      <c r="FH86" s="435"/>
      <c r="FI86" s="435"/>
      <c r="FJ86" s="435"/>
      <c r="FK86" s="435"/>
      <c r="FL86" s="435"/>
      <c r="FM86" s="435"/>
      <c r="FN86" s="435"/>
      <c r="FO86" s="435"/>
      <c r="FP86" s="435"/>
      <c r="FQ86" s="435"/>
      <c r="FR86" s="435"/>
      <c r="FS86" s="435"/>
      <c r="FT86" s="435"/>
      <c r="FU86" s="435"/>
      <c r="FV86" s="435"/>
      <c r="FW86" s="435"/>
      <c r="FX86" s="435"/>
      <c r="FY86" s="435"/>
      <c r="FZ86" s="435"/>
      <c r="GA86" s="435"/>
      <c r="GB86" s="435"/>
      <c r="GC86" s="435"/>
      <c r="GD86" s="435"/>
      <c r="GE86" s="435"/>
      <c r="GF86" s="435"/>
      <c r="GG86" s="435"/>
      <c r="GH86" s="435"/>
      <c r="GI86" s="435"/>
      <c r="GJ86" s="435"/>
      <c r="GK86" s="435"/>
      <c r="GL86" s="435"/>
      <c r="GM86" s="435"/>
      <c r="GN86" s="435"/>
      <c r="GO86" s="435"/>
      <c r="GP86" s="435"/>
      <c r="GQ86" s="435"/>
      <c r="GR86" s="435"/>
      <c r="GS86" s="435"/>
      <c r="GT86" s="435"/>
      <c r="GU86" s="435"/>
      <c r="GV86" s="435"/>
      <c r="GW86" s="435"/>
      <c r="GX86" s="435"/>
      <c r="GY86" s="435"/>
      <c r="GZ86" s="435"/>
      <c r="HA86" s="435"/>
      <c r="HB86" s="435"/>
      <c r="HC86" s="435"/>
      <c r="HD86" s="435"/>
      <c r="HE86" s="435"/>
      <c r="HF86" s="435"/>
      <c r="HG86" s="435"/>
      <c r="HH86" s="435"/>
      <c r="HI86" s="435"/>
      <c r="HJ86" s="435"/>
      <c r="HK86" s="435"/>
    </row>
    <row r="87" spans="1:219" s="386" customFormat="1" ht="147.75" customHeight="1">
      <c r="A87" s="381">
        <v>5</v>
      </c>
      <c r="B87" s="393" t="s">
        <v>925</v>
      </c>
      <c r="C87" s="381" t="s">
        <v>926</v>
      </c>
      <c r="D87" s="381" t="s">
        <v>298</v>
      </c>
      <c r="E87" s="381" t="s">
        <v>172</v>
      </c>
      <c r="F87" s="381" t="s">
        <v>172</v>
      </c>
      <c r="G87" s="381" t="s">
        <v>927</v>
      </c>
      <c r="H87" s="433">
        <v>392200</v>
      </c>
      <c r="I87" s="381" t="s">
        <v>3837</v>
      </c>
      <c r="J87" s="474" t="s">
        <v>3020</v>
      </c>
      <c r="K87" s="381" t="s">
        <v>3024</v>
      </c>
      <c r="L87" s="473" t="s">
        <v>3869</v>
      </c>
      <c r="M87" s="473" t="s">
        <v>2294</v>
      </c>
      <c r="N87" s="473" t="s">
        <v>2295</v>
      </c>
      <c r="O87" s="381"/>
      <c r="P87" s="381"/>
      <c r="Q87" s="381"/>
      <c r="R87" s="381"/>
      <c r="S87" s="381"/>
      <c r="T87" s="381"/>
      <c r="U87" s="381"/>
      <c r="V87" s="381"/>
      <c r="W87" s="381"/>
      <c r="X87" s="381" t="s">
        <v>3030</v>
      </c>
      <c r="Y87" s="381"/>
      <c r="Z87" s="381">
        <v>1</v>
      </c>
      <c r="AA87" s="381" t="s">
        <v>3028</v>
      </c>
      <c r="AB87" s="381"/>
      <c r="AC87" s="381"/>
      <c r="AD87" s="435"/>
      <c r="AE87" s="435"/>
      <c r="AF87" s="435"/>
      <c r="AG87" s="435"/>
      <c r="AH87" s="435"/>
      <c r="AI87" s="435"/>
      <c r="AJ87" s="435"/>
      <c r="AK87" s="435"/>
      <c r="AL87" s="435"/>
      <c r="AM87" s="435"/>
      <c r="AN87" s="435"/>
      <c r="AO87" s="435"/>
      <c r="AP87" s="435"/>
      <c r="AQ87" s="435"/>
      <c r="AR87" s="435"/>
      <c r="AS87" s="435"/>
      <c r="AT87" s="435"/>
      <c r="AU87" s="435"/>
      <c r="AV87" s="435"/>
      <c r="AW87" s="435"/>
      <c r="AX87" s="435"/>
      <c r="AY87" s="435"/>
      <c r="AZ87" s="435"/>
      <c r="BA87" s="435"/>
      <c r="BB87" s="435"/>
      <c r="BC87" s="435"/>
      <c r="BD87" s="435"/>
      <c r="BE87" s="435"/>
      <c r="BF87" s="435"/>
      <c r="BG87" s="435"/>
      <c r="BH87" s="435"/>
      <c r="BI87" s="435"/>
      <c r="BJ87" s="435"/>
      <c r="BK87" s="435"/>
      <c r="BL87" s="435"/>
      <c r="BM87" s="435"/>
      <c r="BN87" s="435"/>
      <c r="BO87" s="435"/>
      <c r="BP87" s="435"/>
      <c r="BQ87" s="435"/>
      <c r="BR87" s="435"/>
      <c r="BS87" s="435"/>
      <c r="BT87" s="435"/>
      <c r="BU87" s="435"/>
      <c r="BV87" s="435"/>
      <c r="BW87" s="435"/>
      <c r="BX87" s="435"/>
      <c r="BY87" s="435"/>
      <c r="BZ87" s="435"/>
      <c r="CA87" s="435"/>
      <c r="CB87" s="435"/>
      <c r="CC87" s="435"/>
      <c r="CD87" s="435"/>
      <c r="CE87" s="435"/>
      <c r="CF87" s="435"/>
      <c r="CG87" s="435"/>
      <c r="CH87" s="435"/>
      <c r="CI87" s="435"/>
      <c r="CJ87" s="435"/>
      <c r="CK87" s="435"/>
      <c r="CL87" s="435"/>
      <c r="CM87" s="435"/>
      <c r="CN87" s="435"/>
      <c r="CO87" s="435"/>
      <c r="CP87" s="435"/>
      <c r="CQ87" s="435"/>
      <c r="CR87" s="435"/>
      <c r="CS87" s="435"/>
      <c r="CT87" s="435"/>
      <c r="CU87" s="435"/>
      <c r="CV87" s="435"/>
      <c r="CW87" s="435"/>
      <c r="CX87" s="435"/>
      <c r="CY87" s="435"/>
      <c r="CZ87" s="435"/>
      <c r="DA87" s="435"/>
      <c r="DB87" s="435"/>
      <c r="DC87" s="435"/>
      <c r="DD87" s="435"/>
      <c r="DE87" s="435"/>
      <c r="DF87" s="435"/>
      <c r="DG87" s="435"/>
      <c r="DH87" s="435"/>
      <c r="DI87" s="435"/>
      <c r="DJ87" s="435"/>
      <c r="DK87" s="435"/>
      <c r="DL87" s="435"/>
      <c r="DM87" s="435"/>
      <c r="DN87" s="435"/>
      <c r="DO87" s="435"/>
      <c r="DP87" s="435"/>
      <c r="DQ87" s="435"/>
      <c r="DR87" s="435"/>
      <c r="DS87" s="435"/>
      <c r="DT87" s="435"/>
      <c r="DU87" s="435"/>
      <c r="DV87" s="435"/>
      <c r="DW87" s="435"/>
      <c r="DX87" s="435"/>
      <c r="DY87" s="435"/>
      <c r="DZ87" s="435"/>
      <c r="EA87" s="435"/>
      <c r="EB87" s="435"/>
      <c r="EC87" s="435"/>
      <c r="ED87" s="435"/>
      <c r="EE87" s="435"/>
      <c r="EF87" s="435"/>
      <c r="EG87" s="435"/>
      <c r="EH87" s="435"/>
      <c r="EI87" s="435"/>
      <c r="EJ87" s="435"/>
      <c r="EK87" s="435"/>
      <c r="EL87" s="435"/>
      <c r="EM87" s="435"/>
      <c r="EN87" s="435"/>
      <c r="EO87" s="435"/>
      <c r="EP87" s="435"/>
      <c r="EQ87" s="435"/>
      <c r="ER87" s="435"/>
      <c r="ES87" s="435"/>
      <c r="ET87" s="435"/>
      <c r="EU87" s="435"/>
      <c r="EV87" s="435"/>
      <c r="EW87" s="435"/>
      <c r="EX87" s="435"/>
      <c r="EY87" s="435"/>
      <c r="EZ87" s="435"/>
      <c r="FA87" s="435"/>
      <c r="FB87" s="435"/>
      <c r="FC87" s="435"/>
      <c r="FD87" s="435"/>
      <c r="FE87" s="435"/>
      <c r="FF87" s="435"/>
      <c r="FG87" s="435"/>
      <c r="FH87" s="435"/>
      <c r="FI87" s="435"/>
      <c r="FJ87" s="435"/>
      <c r="FK87" s="435"/>
      <c r="FL87" s="435"/>
      <c r="FM87" s="435"/>
      <c r="FN87" s="435"/>
      <c r="FO87" s="435"/>
      <c r="FP87" s="435"/>
      <c r="FQ87" s="435"/>
      <c r="FR87" s="435"/>
      <c r="FS87" s="435"/>
      <c r="FT87" s="435"/>
      <c r="FU87" s="435"/>
      <c r="FV87" s="435"/>
      <c r="FW87" s="435"/>
      <c r="FX87" s="435"/>
      <c r="FY87" s="435"/>
      <c r="FZ87" s="435"/>
      <c r="GA87" s="435"/>
      <c r="GB87" s="435"/>
      <c r="GC87" s="435"/>
      <c r="GD87" s="435"/>
      <c r="GE87" s="435"/>
      <c r="GF87" s="435"/>
      <c r="GG87" s="435"/>
      <c r="GH87" s="435"/>
      <c r="GI87" s="435"/>
      <c r="GJ87" s="435"/>
      <c r="GK87" s="435"/>
      <c r="GL87" s="435"/>
      <c r="GM87" s="435"/>
      <c r="GN87" s="435"/>
      <c r="GO87" s="435"/>
      <c r="GP87" s="435"/>
      <c r="GQ87" s="435"/>
      <c r="GR87" s="435"/>
      <c r="GS87" s="435"/>
      <c r="GT87" s="435"/>
      <c r="GU87" s="435"/>
      <c r="GV87" s="435"/>
      <c r="GW87" s="435"/>
      <c r="GX87" s="435"/>
      <c r="GY87" s="435"/>
      <c r="GZ87" s="435"/>
      <c r="HA87" s="435"/>
      <c r="HB87" s="435"/>
      <c r="HC87" s="435"/>
      <c r="HD87" s="435"/>
      <c r="HE87" s="435"/>
      <c r="HF87" s="435"/>
      <c r="HG87" s="435"/>
      <c r="HH87" s="435"/>
      <c r="HI87" s="435"/>
      <c r="HJ87" s="435"/>
      <c r="HK87" s="435"/>
    </row>
    <row r="88" spans="1:219" s="386" customFormat="1" ht="97.5" customHeight="1">
      <c r="A88" s="381">
        <v>6</v>
      </c>
      <c r="B88" s="393" t="s">
        <v>928</v>
      </c>
      <c r="C88" s="381" t="s">
        <v>919</v>
      </c>
      <c r="D88" s="381" t="s">
        <v>298</v>
      </c>
      <c r="E88" s="381" t="s">
        <v>172</v>
      </c>
      <c r="F88" s="381" t="s">
        <v>172</v>
      </c>
      <c r="G88" s="381" t="s">
        <v>929</v>
      </c>
      <c r="H88" s="433">
        <v>2542786</v>
      </c>
      <c r="I88" s="381" t="s">
        <v>3837</v>
      </c>
      <c r="J88" s="474" t="s">
        <v>3154</v>
      </c>
      <c r="K88" s="381" t="s">
        <v>3025</v>
      </c>
      <c r="L88" s="473" t="s">
        <v>2296</v>
      </c>
      <c r="M88" s="473" t="s">
        <v>3822</v>
      </c>
      <c r="N88" s="473" t="s">
        <v>3823</v>
      </c>
      <c r="O88" s="381"/>
      <c r="P88" s="381"/>
      <c r="Q88" s="381"/>
      <c r="R88" s="381"/>
      <c r="S88" s="381"/>
      <c r="T88" s="381"/>
      <c r="U88" s="381"/>
      <c r="V88" s="381"/>
      <c r="W88" s="381"/>
      <c r="X88" s="381" t="s">
        <v>3155</v>
      </c>
      <c r="Y88" s="381"/>
      <c r="Z88" s="381">
        <v>2</v>
      </c>
      <c r="AA88" s="381" t="s">
        <v>298</v>
      </c>
      <c r="AB88" s="381"/>
      <c r="AC88" s="381"/>
      <c r="AD88" s="435"/>
      <c r="AE88" s="435"/>
      <c r="AF88" s="435"/>
      <c r="AG88" s="435"/>
      <c r="AH88" s="435"/>
      <c r="AI88" s="435"/>
      <c r="AJ88" s="435"/>
      <c r="AK88" s="435"/>
      <c r="AL88" s="435"/>
      <c r="AM88" s="435"/>
      <c r="AN88" s="435"/>
      <c r="AO88" s="435"/>
      <c r="AP88" s="435"/>
      <c r="AQ88" s="435"/>
      <c r="AR88" s="435"/>
      <c r="AS88" s="435"/>
      <c r="AT88" s="435"/>
      <c r="AU88" s="435"/>
      <c r="AV88" s="435"/>
      <c r="AW88" s="435"/>
      <c r="AX88" s="435"/>
      <c r="AY88" s="435"/>
      <c r="AZ88" s="435"/>
      <c r="BA88" s="435"/>
      <c r="BB88" s="435"/>
      <c r="BC88" s="435"/>
      <c r="BD88" s="435"/>
      <c r="BE88" s="435"/>
      <c r="BF88" s="435"/>
      <c r="BG88" s="435"/>
      <c r="BH88" s="435"/>
      <c r="BI88" s="435"/>
      <c r="BJ88" s="435"/>
      <c r="BK88" s="435"/>
      <c r="BL88" s="435"/>
      <c r="BM88" s="435"/>
      <c r="BN88" s="435"/>
      <c r="BO88" s="435"/>
      <c r="BP88" s="435"/>
      <c r="BQ88" s="435"/>
      <c r="BR88" s="435"/>
      <c r="BS88" s="435"/>
      <c r="BT88" s="435"/>
      <c r="BU88" s="435"/>
      <c r="BV88" s="435"/>
      <c r="BW88" s="435"/>
      <c r="BX88" s="435"/>
      <c r="BY88" s="435"/>
      <c r="BZ88" s="435"/>
      <c r="CA88" s="435"/>
      <c r="CB88" s="435"/>
      <c r="CC88" s="435"/>
      <c r="CD88" s="435"/>
      <c r="CE88" s="435"/>
      <c r="CF88" s="435"/>
      <c r="CG88" s="435"/>
      <c r="CH88" s="435"/>
      <c r="CI88" s="435"/>
      <c r="CJ88" s="435"/>
      <c r="CK88" s="435"/>
      <c r="CL88" s="435"/>
      <c r="CM88" s="435"/>
      <c r="CN88" s="435"/>
      <c r="CO88" s="435"/>
      <c r="CP88" s="435"/>
      <c r="CQ88" s="435"/>
      <c r="CR88" s="435"/>
      <c r="CS88" s="435"/>
      <c r="CT88" s="435"/>
      <c r="CU88" s="435"/>
      <c r="CV88" s="435"/>
      <c r="CW88" s="435"/>
      <c r="CX88" s="435"/>
      <c r="CY88" s="435"/>
      <c r="CZ88" s="435"/>
      <c r="DA88" s="435"/>
      <c r="DB88" s="435"/>
      <c r="DC88" s="435"/>
      <c r="DD88" s="435"/>
      <c r="DE88" s="435"/>
      <c r="DF88" s="435"/>
      <c r="DG88" s="435"/>
      <c r="DH88" s="435"/>
      <c r="DI88" s="435"/>
      <c r="DJ88" s="435"/>
      <c r="DK88" s="435"/>
      <c r="DL88" s="435"/>
      <c r="DM88" s="435"/>
      <c r="DN88" s="435"/>
      <c r="DO88" s="435"/>
      <c r="DP88" s="435"/>
      <c r="DQ88" s="435"/>
      <c r="DR88" s="435"/>
      <c r="DS88" s="435"/>
      <c r="DT88" s="435"/>
      <c r="DU88" s="435"/>
      <c r="DV88" s="435"/>
      <c r="DW88" s="435"/>
      <c r="DX88" s="435"/>
      <c r="DY88" s="435"/>
      <c r="DZ88" s="435"/>
      <c r="EA88" s="435"/>
      <c r="EB88" s="435"/>
      <c r="EC88" s="435"/>
      <c r="ED88" s="435"/>
      <c r="EE88" s="435"/>
      <c r="EF88" s="435"/>
      <c r="EG88" s="435"/>
      <c r="EH88" s="435"/>
      <c r="EI88" s="435"/>
      <c r="EJ88" s="435"/>
      <c r="EK88" s="435"/>
      <c r="EL88" s="435"/>
      <c r="EM88" s="435"/>
      <c r="EN88" s="435"/>
      <c r="EO88" s="435"/>
      <c r="EP88" s="435"/>
      <c r="EQ88" s="435"/>
      <c r="ER88" s="435"/>
      <c r="ES88" s="435"/>
      <c r="ET88" s="435"/>
      <c r="EU88" s="435"/>
      <c r="EV88" s="435"/>
      <c r="EW88" s="435"/>
      <c r="EX88" s="435"/>
      <c r="EY88" s="435"/>
      <c r="EZ88" s="435"/>
      <c r="FA88" s="435"/>
      <c r="FB88" s="435"/>
      <c r="FC88" s="435"/>
      <c r="FD88" s="435"/>
      <c r="FE88" s="435"/>
      <c r="FF88" s="435"/>
      <c r="FG88" s="435"/>
      <c r="FH88" s="435"/>
      <c r="FI88" s="435"/>
      <c r="FJ88" s="435"/>
      <c r="FK88" s="435"/>
      <c r="FL88" s="435"/>
      <c r="FM88" s="435"/>
      <c r="FN88" s="435"/>
      <c r="FO88" s="435"/>
      <c r="FP88" s="435"/>
      <c r="FQ88" s="435"/>
      <c r="FR88" s="435"/>
      <c r="FS88" s="435"/>
      <c r="FT88" s="435"/>
      <c r="FU88" s="435"/>
      <c r="FV88" s="435"/>
      <c r="FW88" s="435"/>
      <c r="FX88" s="435"/>
      <c r="FY88" s="435"/>
      <c r="FZ88" s="435"/>
      <c r="GA88" s="435"/>
      <c r="GB88" s="435"/>
      <c r="GC88" s="435"/>
      <c r="GD88" s="435"/>
      <c r="GE88" s="435"/>
      <c r="GF88" s="435"/>
      <c r="GG88" s="435"/>
      <c r="GH88" s="435"/>
      <c r="GI88" s="435"/>
      <c r="GJ88" s="435"/>
      <c r="GK88" s="435"/>
      <c r="GL88" s="435"/>
      <c r="GM88" s="435"/>
      <c r="GN88" s="435"/>
      <c r="GO88" s="435"/>
      <c r="GP88" s="435"/>
      <c r="GQ88" s="435"/>
      <c r="GR88" s="435"/>
      <c r="GS88" s="435"/>
      <c r="GT88" s="435"/>
      <c r="GU88" s="435"/>
      <c r="GV88" s="435"/>
      <c r="GW88" s="435"/>
      <c r="GX88" s="435"/>
      <c r="GY88" s="435"/>
      <c r="GZ88" s="435"/>
      <c r="HA88" s="435"/>
      <c r="HB88" s="435"/>
      <c r="HC88" s="435"/>
      <c r="HD88" s="435"/>
      <c r="HE88" s="435"/>
      <c r="HF88" s="435"/>
      <c r="HG88" s="435"/>
      <c r="HH88" s="435"/>
      <c r="HI88" s="435"/>
      <c r="HJ88" s="435"/>
      <c r="HK88" s="435"/>
    </row>
    <row r="89" spans="1:219" s="80" customFormat="1" ht="12.75">
      <c r="A89" s="611" t="s">
        <v>3256</v>
      </c>
      <c r="B89" s="611"/>
      <c r="C89" s="611"/>
      <c r="D89" s="91"/>
      <c r="E89" s="91"/>
      <c r="F89" s="91"/>
      <c r="G89" s="92"/>
      <c r="H89" s="84">
        <f>SUM(H83:H88)</f>
        <v>26644097</v>
      </c>
      <c r="I89" s="93"/>
      <c r="J89" s="81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79"/>
      <c r="CU89" s="79"/>
      <c r="CV89" s="79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  <c r="DN89" s="79"/>
      <c r="DO89" s="79"/>
      <c r="DP89" s="79"/>
      <c r="DQ89" s="79"/>
      <c r="DR89" s="79"/>
      <c r="DS89" s="79"/>
      <c r="DT89" s="79"/>
      <c r="DU89" s="79"/>
      <c r="DV89" s="79"/>
      <c r="DW89" s="79"/>
      <c r="DX89" s="79"/>
      <c r="DY89" s="79"/>
      <c r="DZ89" s="79"/>
      <c r="EA89" s="79"/>
      <c r="EB89" s="79"/>
      <c r="EC89" s="79"/>
      <c r="ED89" s="79"/>
      <c r="EE89" s="79"/>
      <c r="EF89" s="79"/>
      <c r="EG89" s="79"/>
      <c r="EH89" s="79"/>
      <c r="EI89" s="79"/>
      <c r="EJ89" s="79"/>
      <c r="EK89" s="79"/>
      <c r="EL89" s="79"/>
      <c r="EM89" s="79"/>
      <c r="EN89" s="79"/>
      <c r="EO89" s="79"/>
      <c r="EP89" s="79"/>
      <c r="EQ89" s="79"/>
      <c r="ER89" s="79"/>
      <c r="ES89" s="79"/>
      <c r="ET89" s="79"/>
      <c r="EU89" s="79"/>
      <c r="EV89" s="79"/>
      <c r="EW89" s="79"/>
      <c r="EX89" s="79"/>
      <c r="EY89" s="79"/>
      <c r="EZ89" s="79"/>
      <c r="FA89" s="79"/>
      <c r="FB89" s="79"/>
      <c r="FC89" s="79"/>
      <c r="FD89" s="79"/>
      <c r="FE89" s="79"/>
      <c r="FF89" s="79"/>
      <c r="FG89" s="79"/>
      <c r="FH89" s="79"/>
      <c r="FI89" s="79"/>
      <c r="FJ89" s="79"/>
      <c r="FK89" s="79"/>
      <c r="FL89" s="79"/>
      <c r="FM89" s="79"/>
      <c r="FN89" s="79"/>
      <c r="FO89" s="79"/>
      <c r="FP89" s="79"/>
      <c r="FQ89" s="79"/>
      <c r="FR89" s="79"/>
      <c r="FS89" s="79"/>
      <c r="FT89" s="79"/>
      <c r="FU89" s="79"/>
      <c r="FV89" s="79"/>
      <c r="FW89" s="79"/>
      <c r="FX89" s="79"/>
      <c r="FY89" s="79"/>
      <c r="FZ89" s="79"/>
      <c r="GA89" s="79"/>
      <c r="GB89" s="79"/>
      <c r="GC89" s="79"/>
      <c r="GD89" s="79"/>
      <c r="GE89" s="79"/>
      <c r="GF89" s="79"/>
      <c r="GG89" s="79"/>
      <c r="GH89" s="79"/>
      <c r="GI89" s="79"/>
      <c r="GJ89" s="79"/>
      <c r="GK89" s="79"/>
      <c r="GL89" s="79"/>
      <c r="GM89" s="79"/>
      <c r="GN89" s="79"/>
      <c r="GO89" s="79"/>
      <c r="GP89" s="79"/>
      <c r="GQ89" s="79"/>
      <c r="GR89" s="79"/>
      <c r="GS89" s="79"/>
      <c r="GT89" s="79"/>
      <c r="GU89" s="79"/>
      <c r="GV89" s="79"/>
      <c r="GW89" s="79"/>
      <c r="GX89" s="79"/>
      <c r="GY89" s="79"/>
      <c r="GZ89" s="79"/>
      <c r="HA89" s="79"/>
      <c r="HB89" s="79"/>
      <c r="HC89" s="79"/>
      <c r="HD89" s="79"/>
      <c r="HE89" s="79"/>
      <c r="HF89" s="79"/>
      <c r="HG89" s="79"/>
      <c r="HH89" s="79"/>
      <c r="HI89" s="79"/>
      <c r="HJ89" s="79"/>
      <c r="HK89" s="79"/>
    </row>
    <row r="90" spans="1:219" s="3" customFormat="1" ht="12.75">
      <c r="A90" s="581" t="s">
        <v>2721</v>
      </c>
      <c r="B90" s="582"/>
      <c r="C90" s="582"/>
      <c r="D90" s="582"/>
      <c r="E90" s="582"/>
      <c r="F90" s="582"/>
      <c r="G90" s="582"/>
      <c r="H90" s="582"/>
      <c r="I90" s="583"/>
      <c r="J90" s="593"/>
      <c r="K90" s="593"/>
      <c r="L90" s="47"/>
      <c r="M90" s="593"/>
      <c r="N90" s="593"/>
      <c r="O90" s="593"/>
      <c r="P90" s="593"/>
      <c r="Q90" s="47"/>
      <c r="R90" s="593"/>
      <c r="S90" s="593"/>
      <c r="T90" s="593"/>
      <c r="U90" s="593"/>
      <c r="V90" s="47"/>
      <c r="W90" s="593"/>
      <c r="X90" s="593"/>
      <c r="Y90" s="593"/>
      <c r="Z90" s="593"/>
      <c r="AA90" s="593"/>
      <c r="AB90" s="593"/>
      <c r="AC90" s="47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  <c r="HB90" s="31"/>
      <c r="HC90" s="31"/>
      <c r="HD90" s="31"/>
      <c r="HE90" s="31"/>
      <c r="HF90" s="31"/>
      <c r="HG90" s="31"/>
      <c r="HH90" s="31"/>
      <c r="HI90" s="31"/>
      <c r="HJ90" s="31"/>
      <c r="HK90" s="31"/>
    </row>
    <row r="91" spans="1:219" s="3" customFormat="1" ht="63.75">
      <c r="A91" s="2">
        <v>1</v>
      </c>
      <c r="B91" s="10" t="s">
        <v>2344</v>
      </c>
      <c r="C91" s="2" t="s">
        <v>2345</v>
      </c>
      <c r="D91" s="2" t="s">
        <v>2357</v>
      </c>
      <c r="E91" s="2" t="s">
        <v>2369</v>
      </c>
      <c r="F91" s="2" t="s">
        <v>2369</v>
      </c>
      <c r="G91" s="2" t="s">
        <v>2346</v>
      </c>
      <c r="H91" s="103">
        <v>1619039</v>
      </c>
      <c r="I91" s="2" t="s">
        <v>1526</v>
      </c>
      <c r="J91" s="104" t="s">
        <v>622</v>
      </c>
      <c r="K91" s="2" t="s">
        <v>2341</v>
      </c>
      <c r="L91" s="2" t="s">
        <v>623</v>
      </c>
      <c r="M91" s="2" t="s">
        <v>624</v>
      </c>
      <c r="N91" s="2" t="s">
        <v>625</v>
      </c>
      <c r="O91" s="2"/>
      <c r="P91" s="2"/>
      <c r="Q91" s="2" t="s">
        <v>3157</v>
      </c>
      <c r="R91" s="2" t="s">
        <v>3268</v>
      </c>
      <c r="S91" s="2" t="s">
        <v>3268</v>
      </c>
      <c r="T91" s="2" t="s">
        <v>3268</v>
      </c>
      <c r="U91" s="2" t="s">
        <v>3267</v>
      </c>
      <c r="V91" s="326" t="s">
        <v>2948</v>
      </c>
      <c r="W91" s="2">
        <v>1120</v>
      </c>
      <c r="X91" s="2">
        <v>0</v>
      </c>
      <c r="Y91" s="2">
        <v>4114</v>
      </c>
      <c r="Z91" s="2">
        <v>2</v>
      </c>
      <c r="AA91" s="2" t="s">
        <v>2357</v>
      </c>
      <c r="AB91" s="2" t="s">
        <v>2357</v>
      </c>
      <c r="AC91" s="2" t="s">
        <v>2369</v>
      </c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31"/>
      <c r="HI91" s="31"/>
      <c r="HJ91" s="31"/>
      <c r="HK91" s="31"/>
    </row>
    <row r="92" spans="1:219" s="80" customFormat="1" ht="12.75">
      <c r="A92" s="68"/>
      <c r="B92" s="584" t="s">
        <v>336</v>
      </c>
      <c r="C92" s="584"/>
      <c r="D92" s="82"/>
      <c r="E92" s="82"/>
      <c r="F92" s="82"/>
      <c r="G92" s="83"/>
      <c r="H92" s="84">
        <f>SUM(H91)</f>
        <v>1619039</v>
      </c>
      <c r="I92" s="68"/>
      <c r="J92" s="81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79"/>
      <c r="CU92" s="79"/>
      <c r="CV92" s="79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  <c r="DN92" s="79"/>
      <c r="DO92" s="79"/>
      <c r="DP92" s="79"/>
      <c r="DQ92" s="79"/>
      <c r="DR92" s="79"/>
      <c r="DS92" s="79"/>
      <c r="DT92" s="79"/>
      <c r="DU92" s="79"/>
      <c r="DV92" s="79"/>
      <c r="DW92" s="79"/>
      <c r="DX92" s="79"/>
      <c r="DY92" s="79"/>
      <c r="DZ92" s="79"/>
      <c r="EA92" s="79"/>
      <c r="EB92" s="79"/>
      <c r="EC92" s="79"/>
      <c r="ED92" s="79"/>
      <c r="EE92" s="79"/>
      <c r="EF92" s="79"/>
      <c r="EG92" s="79"/>
      <c r="EH92" s="79"/>
      <c r="EI92" s="79"/>
      <c r="EJ92" s="79"/>
      <c r="EK92" s="79"/>
      <c r="EL92" s="79"/>
      <c r="EM92" s="79"/>
      <c r="EN92" s="79"/>
      <c r="EO92" s="79"/>
      <c r="EP92" s="79"/>
      <c r="EQ92" s="79"/>
      <c r="ER92" s="79"/>
      <c r="ES92" s="79"/>
      <c r="ET92" s="79"/>
      <c r="EU92" s="79"/>
      <c r="EV92" s="79"/>
      <c r="EW92" s="79"/>
      <c r="EX92" s="79"/>
      <c r="EY92" s="79"/>
      <c r="EZ92" s="79"/>
      <c r="FA92" s="79"/>
      <c r="FB92" s="79"/>
      <c r="FC92" s="79"/>
      <c r="FD92" s="79"/>
      <c r="FE92" s="79"/>
      <c r="FF92" s="79"/>
      <c r="FG92" s="79"/>
      <c r="FH92" s="79"/>
      <c r="FI92" s="79"/>
      <c r="FJ92" s="79"/>
      <c r="FK92" s="79"/>
      <c r="FL92" s="79"/>
      <c r="FM92" s="79"/>
      <c r="FN92" s="79"/>
      <c r="FO92" s="79"/>
      <c r="FP92" s="79"/>
      <c r="FQ92" s="79"/>
      <c r="FR92" s="79"/>
      <c r="FS92" s="79"/>
      <c r="FT92" s="79"/>
      <c r="FU92" s="79"/>
      <c r="FV92" s="79"/>
      <c r="FW92" s="79"/>
      <c r="FX92" s="79"/>
      <c r="FY92" s="79"/>
      <c r="FZ92" s="79"/>
      <c r="GA92" s="79"/>
      <c r="GB92" s="79"/>
      <c r="GC92" s="79"/>
      <c r="GD92" s="79"/>
      <c r="GE92" s="79"/>
      <c r="GF92" s="79"/>
      <c r="GG92" s="79"/>
      <c r="GH92" s="79"/>
      <c r="GI92" s="79"/>
      <c r="GJ92" s="79"/>
      <c r="GK92" s="79"/>
      <c r="GL92" s="79"/>
      <c r="GM92" s="79"/>
      <c r="GN92" s="79"/>
      <c r="GO92" s="79"/>
      <c r="GP92" s="79"/>
      <c r="GQ92" s="79"/>
      <c r="GR92" s="79"/>
      <c r="GS92" s="79"/>
      <c r="GT92" s="79"/>
      <c r="GU92" s="79"/>
      <c r="GV92" s="79"/>
      <c r="GW92" s="79"/>
      <c r="GX92" s="79"/>
      <c r="GY92" s="79"/>
      <c r="GZ92" s="79"/>
      <c r="HA92" s="79"/>
      <c r="HB92" s="79"/>
      <c r="HC92" s="79"/>
      <c r="HD92" s="79"/>
      <c r="HE92" s="79"/>
      <c r="HF92" s="79"/>
      <c r="HG92" s="79"/>
      <c r="HH92" s="79"/>
      <c r="HI92" s="79"/>
      <c r="HJ92" s="79"/>
      <c r="HK92" s="79"/>
    </row>
    <row r="93" spans="1:219" s="3" customFormat="1" ht="12.75">
      <c r="A93" s="581" t="s">
        <v>563</v>
      </c>
      <c r="B93" s="582"/>
      <c r="C93" s="582"/>
      <c r="D93" s="582"/>
      <c r="E93" s="582"/>
      <c r="F93" s="582"/>
      <c r="G93" s="582"/>
      <c r="H93" s="582"/>
      <c r="I93" s="583"/>
      <c r="J93" s="593"/>
      <c r="K93" s="593"/>
      <c r="L93" s="47"/>
      <c r="M93" s="593"/>
      <c r="N93" s="593"/>
      <c r="O93" s="593"/>
      <c r="P93" s="593"/>
      <c r="Q93" s="47"/>
      <c r="R93" s="593"/>
      <c r="S93" s="593"/>
      <c r="T93" s="593"/>
      <c r="U93" s="593"/>
      <c r="V93" s="47"/>
      <c r="W93" s="593"/>
      <c r="X93" s="593"/>
      <c r="Y93" s="593"/>
      <c r="Z93" s="593"/>
      <c r="AA93" s="593"/>
      <c r="AB93" s="593"/>
      <c r="AC93" s="47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  <c r="HI93" s="31"/>
      <c r="HJ93" s="31"/>
      <c r="HK93" s="31"/>
    </row>
    <row r="94" spans="1:219" s="386" customFormat="1" ht="56.25">
      <c r="A94" s="381">
        <v>1</v>
      </c>
      <c r="B94" s="393" t="s">
        <v>538</v>
      </c>
      <c r="C94" s="381" t="s">
        <v>633</v>
      </c>
      <c r="D94" s="381" t="s">
        <v>2357</v>
      </c>
      <c r="E94" s="381"/>
      <c r="F94" s="381" t="s">
        <v>2369</v>
      </c>
      <c r="G94" s="381" t="s">
        <v>2323</v>
      </c>
      <c r="H94" s="433">
        <v>386924.91</v>
      </c>
      <c r="I94" s="381" t="s">
        <v>1526</v>
      </c>
      <c r="J94" s="434" t="s">
        <v>152</v>
      </c>
      <c r="K94" s="381" t="s">
        <v>153</v>
      </c>
      <c r="L94" s="381" t="s">
        <v>623</v>
      </c>
      <c r="M94" s="381" t="s">
        <v>1320</v>
      </c>
      <c r="N94" s="381" t="s">
        <v>3316</v>
      </c>
      <c r="O94" s="381"/>
      <c r="P94" s="381"/>
      <c r="Q94" s="381" t="s">
        <v>3316</v>
      </c>
      <c r="R94" s="381" t="s">
        <v>3268</v>
      </c>
      <c r="S94" s="381" t="s">
        <v>3268</v>
      </c>
      <c r="T94" s="381" t="s">
        <v>3268</v>
      </c>
      <c r="U94" s="381" t="s">
        <v>3268</v>
      </c>
      <c r="V94" s="471" t="s">
        <v>2948</v>
      </c>
      <c r="W94" s="381"/>
      <c r="X94" s="381"/>
      <c r="Y94" s="381"/>
      <c r="Z94" s="381"/>
      <c r="AA94" s="381"/>
      <c r="AB94" s="381"/>
      <c r="AC94" s="381"/>
      <c r="AD94" s="435"/>
      <c r="AE94" s="435"/>
      <c r="AF94" s="435"/>
      <c r="AG94" s="435"/>
      <c r="AH94" s="435"/>
      <c r="AI94" s="435"/>
      <c r="AJ94" s="435"/>
      <c r="AK94" s="435"/>
      <c r="AL94" s="435"/>
      <c r="AM94" s="435"/>
      <c r="AN94" s="435"/>
      <c r="AO94" s="435"/>
      <c r="AP94" s="435"/>
      <c r="AQ94" s="435"/>
      <c r="AR94" s="435"/>
      <c r="AS94" s="435"/>
      <c r="AT94" s="435"/>
      <c r="AU94" s="435"/>
      <c r="AV94" s="435"/>
      <c r="AW94" s="435"/>
      <c r="AX94" s="435"/>
      <c r="AY94" s="435"/>
      <c r="AZ94" s="435"/>
      <c r="BA94" s="435"/>
      <c r="BB94" s="435"/>
      <c r="BC94" s="435"/>
      <c r="BD94" s="435"/>
      <c r="BE94" s="435"/>
      <c r="BF94" s="435"/>
      <c r="BG94" s="435"/>
      <c r="BH94" s="435"/>
      <c r="BI94" s="435"/>
      <c r="BJ94" s="435"/>
      <c r="BK94" s="435"/>
      <c r="BL94" s="435"/>
      <c r="BM94" s="435"/>
      <c r="BN94" s="435"/>
      <c r="BO94" s="435"/>
      <c r="BP94" s="435"/>
      <c r="BQ94" s="435"/>
      <c r="BR94" s="435"/>
      <c r="BS94" s="435"/>
      <c r="BT94" s="435"/>
      <c r="BU94" s="435"/>
      <c r="BV94" s="435"/>
      <c r="BW94" s="435"/>
      <c r="BX94" s="435"/>
      <c r="BY94" s="435"/>
      <c r="BZ94" s="435"/>
      <c r="CA94" s="435"/>
      <c r="CB94" s="435"/>
      <c r="CC94" s="435"/>
      <c r="CD94" s="435"/>
      <c r="CE94" s="435"/>
      <c r="CF94" s="435"/>
      <c r="CG94" s="435"/>
      <c r="CH94" s="435"/>
      <c r="CI94" s="435"/>
      <c r="CJ94" s="435"/>
      <c r="CK94" s="435"/>
      <c r="CL94" s="435"/>
      <c r="CM94" s="435"/>
      <c r="CN94" s="435"/>
      <c r="CO94" s="435"/>
      <c r="CP94" s="435"/>
      <c r="CQ94" s="435"/>
      <c r="CR94" s="435"/>
      <c r="CS94" s="435"/>
      <c r="CT94" s="435"/>
      <c r="CU94" s="435"/>
      <c r="CV94" s="435"/>
      <c r="CW94" s="435"/>
      <c r="CX94" s="435"/>
      <c r="CY94" s="435"/>
      <c r="CZ94" s="435"/>
      <c r="DA94" s="435"/>
      <c r="DB94" s="435"/>
      <c r="DC94" s="435"/>
      <c r="DD94" s="435"/>
      <c r="DE94" s="435"/>
      <c r="DF94" s="435"/>
      <c r="DG94" s="435"/>
      <c r="DH94" s="435"/>
      <c r="DI94" s="435"/>
      <c r="DJ94" s="435"/>
      <c r="DK94" s="435"/>
      <c r="DL94" s="435"/>
      <c r="DM94" s="435"/>
      <c r="DN94" s="435"/>
      <c r="DO94" s="435"/>
      <c r="DP94" s="435"/>
      <c r="DQ94" s="435"/>
      <c r="DR94" s="435"/>
      <c r="DS94" s="435"/>
      <c r="DT94" s="435"/>
      <c r="DU94" s="435"/>
      <c r="DV94" s="435"/>
      <c r="DW94" s="435"/>
      <c r="DX94" s="435"/>
      <c r="DY94" s="435"/>
      <c r="DZ94" s="435"/>
      <c r="EA94" s="435"/>
      <c r="EB94" s="435"/>
      <c r="EC94" s="435"/>
      <c r="ED94" s="435"/>
      <c r="EE94" s="435"/>
      <c r="EF94" s="435"/>
      <c r="EG94" s="435"/>
      <c r="EH94" s="435"/>
      <c r="EI94" s="435"/>
      <c r="EJ94" s="435"/>
      <c r="EK94" s="435"/>
      <c r="EL94" s="435"/>
      <c r="EM94" s="435"/>
      <c r="EN94" s="435"/>
      <c r="EO94" s="435"/>
      <c r="EP94" s="435"/>
      <c r="EQ94" s="435"/>
      <c r="ER94" s="435"/>
      <c r="ES94" s="435"/>
      <c r="ET94" s="435"/>
      <c r="EU94" s="435"/>
      <c r="EV94" s="435"/>
      <c r="EW94" s="435"/>
      <c r="EX94" s="435"/>
      <c r="EY94" s="435"/>
      <c r="EZ94" s="435"/>
      <c r="FA94" s="435"/>
      <c r="FB94" s="435"/>
      <c r="FC94" s="435"/>
      <c r="FD94" s="435"/>
      <c r="FE94" s="435"/>
      <c r="FF94" s="435"/>
      <c r="FG94" s="435"/>
      <c r="FH94" s="435"/>
      <c r="FI94" s="435"/>
      <c r="FJ94" s="435"/>
      <c r="FK94" s="435"/>
      <c r="FL94" s="435"/>
      <c r="FM94" s="435"/>
      <c r="FN94" s="435"/>
      <c r="FO94" s="435"/>
      <c r="FP94" s="435"/>
      <c r="FQ94" s="435"/>
      <c r="FR94" s="435"/>
      <c r="FS94" s="435"/>
      <c r="FT94" s="435"/>
      <c r="FU94" s="435"/>
      <c r="FV94" s="435"/>
      <c r="FW94" s="435"/>
      <c r="FX94" s="435"/>
      <c r="FY94" s="435"/>
      <c r="FZ94" s="435"/>
      <c r="GA94" s="435"/>
      <c r="GB94" s="435"/>
      <c r="GC94" s="435"/>
      <c r="GD94" s="435"/>
      <c r="GE94" s="435"/>
      <c r="GF94" s="435"/>
      <c r="GG94" s="435"/>
      <c r="GH94" s="435"/>
      <c r="GI94" s="435"/>
      <c r="GJ94" s="435"/>
      <c r="GK94" s="435"/>
      <c r="GL94" s="435"/>
      <c r="GM94" s="435"/>
      <c r="GN94" s="435"/>
      <c r="GO94" s="435"/>
      <c r="GP94" s="435"/>
      <c r="GQ94" s="435"/>
      <c r="GR94" s="435"/>
      <c r="GS94" s="435"/>
      <c r="GT94" s="435"/>
      <c r="GU94" s="435"/>
      <c r="GV94" s="435"/>
      <c r="GW94" s="435"/>
      <c r="GX94" s="435"/>
      <c r="GY94" s="435"/>
      <c r="GZ94" s="435"/>
      <c r="HA94" s="435"/>
      <c r="HB94" s="435"/>
      <c r="HC94" s="435"/>
      <c r="HD94" s="435"/>
      <c r="HE94" s="435"/>
      <c r="HF94" s="435"/>
      <c r="HG94" s="435"/>
      <c r="HH94" s="435"/>
      <c r="HI94" s="435"/>
      <c r="HJ94" s="435"/>
      <c r="HK94" s="435"/>
    </row>
    <row r="95" spans="1:219" s="80" customFormat="1" ht="12.75">
      <c r="A95" s="68"/>
      <c r="B95" s="584" t="s">
        <v>336</v>
      </c>
      <c r="C95" s="584"/>
      <c r="D95" s="82"/>
      <c r="E95" s="82"/>
      <c r="F95" s="82"/>
      <c r="G95" s="83"/>
      <c r="H95" s="84">
        <f>SUM(H94)</f>
        <v>386924.91</v>
      </c>
      <c r="I95" s="68"/>
      <c r="J95" s="81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79"/>
      <c r="CU95" s="79"/>
      <c r="CV95" s="79"/>
      <c r="CW95" s="79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79"/>
      <c r="DL95" s="79"/>
      <c r="DM95" s="79"/>
      <c r="DN95" s="79"/>
      <c r="DO95" s="79"/>
      <c r="DP95" s="79"/>
      <c r="DQ95" s="79"/>
      <c r="DR95" s="79"/>
      <c r="DS95" s="79"/>
      <c r="DT95" s="79"/>
      <c r="DU95" s="79"/>
      <c r="DV95" s="79"/>
      <c r="DW95" s="79"/>
      <c r="DX95" s="79"/>
      <c r="DY95" s="79"/>
      <c r="DZ95" s="79"/>
      <c r="EA95" s="79"/>
      <c r="EB95" s="79"/>
      <c r="EC95" s="79"/>
      <c r="ED95" s="79"/>
      <c r="EE95" s="79"/>
      <c r="EF95" s="79"/>
      <c r="EG95" s="79"/>
      <c r="EH95" s="79"/>
      <c r="EI95" s="79"/>
      <c r="EJ95" s="79"/>
      <c r="EK95" s="79"/>
      <c r="EL95" s="79"/>
      <c r="EM95" s="79"/>
      <c r="EN95" s="79"/>
      <c r="EO95" s="79"/>
      <c r="EP95" s="79"/>
      <c r="EQ95" s="79"/>
      <c r="ER95" s="79"/>
      <c r="ES95" s="79"/>
      <c r="ET95" s="79"/>
      <c r="EU95" s="79"/>
      <c r="EV95" s="79"/>
      <c r="EW95" s="79"/>
      <c r="EX95" s="79"/>
      <c r="EY95" s="79"/>
      <c r="EZ95" s="79"/>
      <c r="FA95" s="79"/>
      <c r="FB95" s="79"/>
      <c r="FC95" s="79"/>
      <c r="FD95" s="79"/>
      <c r="FE95" s="79"/>
      <c r="FF95" s="79"/>
      <c r="FG95" s="79"/>
      <c r="FH95" s="79"/>
      <c r="FI95" s="79"/>
      <c r="FJ95" s="79"/>
      <c r="FK95" s="79"/>
      <c r="FL95" s="79"/>
      <c r="FM95" s="79"/>
      <c r="FN95" s="79"/>
      <c r="FO95" s="79"/>
      <c r="FP95" s="79"/>
      <c r="FQ95" s="79"/>
      <c r="FR95" s="79"/>
      <c r="FS95" s="79"/>
      <c r="FT95" s="79"/>
      <c r="FU95" s="79"/>
      <c r="FV95" s="79"/>
      <c r="FW95" s="79"/>
      <c r="FX95" s="79"/>
      <c r="FY95" s="79"/>
      <c r="FZ95" s="79"/>
      <c r="GA95" s="79"/>
      <c r="GB95" s="79"/>
      <c r="GC95" s="79"/>
      <c r="GD95" s="79"/>
      <c r="GE95" s="79"/>
      <c r="GF95" s="79"/>
      <c r="GG95" s="79"/>
      <c r="GH95" s="79"/>
      <c r="GI95" s="79"/>
      <c r="GJ95" s="79"/>
      <c r="GK95" s="79"/>
      <c r="GL95" s="79"/>
      <c r="GM95" s="79"/>
      <c r="GN95" s="79"/>
      <c r="GO95" s="79"/>
      <c r="GP95" s="79"/>
      <c r="GQ95" s="79"/>
      <c r="GR95" s="79"/>
      <c r="GS95" s="79"/>
      <c r="GT95" s="79"/>
      <c r="GU95" s="79"/>
      <c r="GV95" s="79"/>
      <c r="GW95" s="79"/>
      <c r="GX95" s="79"/>
      <c r="GY95" s="79"/>
      <c r="GZ95" s="79"/>
      <c r="HA95" s="79"/>
      <c r="HB95" s="79"/>
      <c r="HC95" s="79"/>
      <c r="HD95" s="79"/>
      <c r="HE95" s="79"/>
      <c r="HF95" s="79"/>
      <c r="HG95" s="79"/>
      <c r="HH95" s="79"/>
      <c r="HI95" s="79"/>
      <c r="HJ95" s="79"/>
      <c r="HK95" s="79"/>
    </row>
    <row r="96" spans="1:219" s="3" customFormat="1" ht="12.75">
      <c r="A96" s="594" t="s">
        <v>564</v>
      </c>
      <c r="B96" s="594"/>
      <c r="C96" s="594"/>
      <c r="D96" s="594"/>
      <c r="E96" s="594"/>
      <c r="F96" s="594"/>
      <c r="G96" s="594"/>
      <c r="H96" s="594"/>
      <c r="I96" s="594"/>
      <c r="J96" s="593"/>
      <c r="K96" s="593"/>
      <c r="L96" s="47"/>
      <c r="M96" s="593"/>
      <c r="N96" s="593"/>
      <c r="O96" s="593"/>
      <c r="P96" s="593"/>
      <c r="Q96" s="47"/>
      <c r="R96" s="593"/>
      <c r="S96" s="593"/>
      <c r="T96" s="593"/>
      <c r="U96" s="593"/>
      <c r="V96" s="47"/>
      <c r="W96" s="593"/>
      <c r="X96" s="593"/>
      <c r="Y96" s="593"/>
      <c r="Z96" s="593"/>
      <c r="AA96" s="593"/>
      <c r="AB96" s="593"/>
      <c r="AC96" s="47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31"/>
      <c r="FW96" s="31"/>
      <c r="FX96" s="31"/>
      <c r="FY96" s="31"/>
      <c r="FZ96" s="31"/>
      <c r="GA96" s="31"/>
      <c r="GB96" s="31"/>
      <c r="GC96" s="31"/>
      <c r="GD96" s="31"/>
      <c r="GE96" s="31"/>
      <c r="GF96" s="31"/>
      <c r="GG96" s="31"/>
      <c r="GH96" s="31"/>
      <c r="GI96" s="31"/>
      <c r="GJ96" s="31"/>
      <c r="GK96" s="31"/>
      <c r="GL96" s="31"/>
      <c r="GM96" s="31"/>
      <c r="GN96" s="31"/>
      <c r="GO96" s="31"/>
      <c r="GP96" s="31"/>
      <c r="GQ96" s="31"/>
      <c r="GR96" s="31"/>
      <c r="GS96" s="31"/>
      <c r="GT96" s="31"/>
      <c r="GU96" s="31"/>
      <c r="GV96" s="31"/>
      <c r="GW96" s="31"/>
      <c r="GX96" s="31"/>
      <c r="GY96" s="31"/>
      <c r="GZ96" s="31"/>
      <c r="HA96" s="31"/>
      <c r="HB96" s="31"/>
      <c r="HC96" s="31"/>
      <c r="HD96" s="31"/>
      <c r="HE96" s="31"/>
      <c r="HF96" s="31"/>
      <c r="HG96" s="31"/>
      <c r="HH96" s="31"/>
      <c r="HI96" s="31"/>
      <c r="HJ96" s="31"/>
      <c r="HK96" s="31"/>
    </row>
    <row r="97" spans="1:219" s="3" customFormat="1" ht="12.75">
      <c r="A97" s="2">
        <v>1</v>
      </c>
      <c r="B97" s="10" t="s">
        <v>642</v>
      </c>
      <c r="C97" s="2" t="s">
        <v>633</v>
      </c>
      <c r="D97" s="2" t="s">
        <v>298</v>
      </c>
      <c r="E97" s="2" t="s">
        <v>172</v>
      </c>
      <c r="F97" s="2" t="s">
        <v>172</v>
      </c>
      <c r="G97" s="2">
        <v>1964</v>
      </c>
      <c r="H97" s="612">
        <v>1365486.77</v>
      </c>
      <c r="I97" s="604" t="s">
        <v>1526</v>
      </c>
      <c r="J97" s="598" t="s">
        <v>307</v>
      </c>
      <c r="K97" s="604" t="s">
        <v>646</v>
      </c>
      <c r="L97" s="2" t="s">
        <v>647</v>
      </c>
      <c r="M97" s="2" t="s">
        <v>648</v>
      </c>
      <c r="N97" s="2" t="s">
        <v>649</v>
      </c>
      <c r="O97" s="2" t="s">
        <v>654</v>
      </c>
      <c r="P97" s="2"/>
      <c r="Q97" s="2" t="s">
        <v>656</v>
      </c>
      <c r="R97" s="2" t="s">
        <v>723</v>
      </c>
      <c r="S97" s="2" t="s">
        <v>656</v>
      </c>
      <c r="T97" s="2" t="s">
        <v>656</v>
      </c>
      <c r="U97" s="2" t="s">
        <v>3270</v>
      </c>
      <c r="V97" s="2" t="s">
        <v>656</v>
      </c>
      <c r="W97" s="2"/>
      <c r="X97" s="2"/>
      <c r="Y97" s="2"/>
      <c r="Z97" s="2"/>
      <c r="AA97" s="2"/>
      <c r="AB97" s="2"/>
      <c r="AC97" s="2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  <c r="FI97" s="31"/>
      <c r="FJ97" s="31"/>
      <c r="FK97" s="31"/>
      <c r="FL97" s="31"/>
      <c r="FM97" s="31"/>
      <c r="FN97" s="31"/>
      <c r="FO97" s="31"/>
      <c r="FP97" s="31"/>
      <c r="FQ97" s="31"/>
      <c r="FR97" s="31"/>
      <c r="FS97" s="31"/>
      <c r="FT97" s="31"/>
      <c r="FU97" s="31"/>
      <c r="FV97" s="31"/>
      <c r="FW97" s="31"/>
      <c r="FX97" s="31"/>
      <c r="FY97" s="31"/>
      <c r="FZ97" s="31"/>
      <c r="GA97" s="31"/>
      <c r="GB97" s="31"/>
      <c r="GC97" s="31"/>
      <c r="GD97" s="31"/>
      <c r="GE97" s="31"/>
      <c r="GF97" s="31"/>
      <c r="GG97" s="31"/>
      <c r="GH97" s="31"/>
      <c r="GI97" s="31"/>
      <c r="GJ97" s="31"/>
      <c r="GK97" s="31"/>
      <c r="GL97" s="31"/>
      <c r="GM97" s="31"/>
      <c r="GN97" s="31"/>
      <c r="GO97" s="31"/>
      <c r="GP97" s="31"/>
      <c r="GQ97" s="31"/>
      <c r="GR97" s="31"/>
      <c r="GS97" s="31"/>
      <c r="GT97" s="31"/>
      <c r="GU97" s="31"/>
      <c r="GV97" s="31"/>
      <c r="GW97" s="31"/>
      <c r="GX97" s="31"/>
      <c r="GY97" s="31"/>
      <c r="GZ97" s="31"/>
      <c r="HA97" s="31"/>
      <c r="HB97" s="31"/>
      <c r="HC97" s="31"/>
      <c r="HD97" s="31"/>
      <c r="HE97" s="31"/>
      <c r="HF97" s="31"/>
      <c r="HG97" s="31"/>
      <c r="HH97" s="31"/>
      <c r="HI97" s="31"/>
      <c r="HJ97" s="31"/>
      <c r="HK97" s="31"/>
    </row>
    <row r="98" spans="1:219" s="3" customFormat="1" ht="25.5">
      <c r="A98" s="2">
        <v>2</v>
      </c>
      <c r="B98" s="10" t="s">
        <v>642</v>
      </c>
      <c r="C98" s="2" t="s">
        <v>504</v>
      </c>
      <c r="D98" s="2"/>
      <c r="E98" s="2"/>
      <c r="F98" s="2"/>
      <c r="G98" s="2"/>
      <c r="H98" s="612"/>
      <c r="I98" s="604"/>
      <c r="J98" s="598"/>
      <c r="K98" s="604"/>
      <c r="L98" s="2"/>
      <c r="M98" s="2" t="s">
        <v>650</v>
      </c>
      <c r="N98" s="2" t="s">
        <v>651</v>
      </c>
      <c r="O98" s="2" t="s">
        <v>655</v>
      </c>
      <c r="P98" s="2"/>
      <c r="Q98" s="2" t="s">
        <v>2303</v>
      </c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/>
      <c r="FV98" s="31"/>
      <c r="FW98" s="31"/>
      <c r="FX98" s="31"/>
      <c r="FY98" s="31"/>
      <c r="FZ98" s="31"/>
      <c r="GA98" s="31"/>
      <c r="GB98" s="31"/>
      <c r="GC98" s="31"/>
      <c r="GD98" s="31"/>
      <c r="GE98" s="31"/>
      <c r="GF98" s="31"/>
      <c r="GG98" s="31"/>
      <c r="GH98" s="31"/>
      <c r="GI98" s="31"/>
      <c r="GJ98" s="31"/>
      <c r="GK98" s="31"/>
      <c r="GL98" s="31"/>
      <c r="GM98" s="31"/>
      <c r="GN98" s="31"/>
      <c r="GO98" s="31"/>
      <c r="GP98" s="31"/>
      <c r="GQ98" s="31"/>
      <c r="GR98" s="31"/>
      <c r="GS98" s="31"/>
      <c r="GT98" s="31"/>
      <c r="GU98" s="31"/>
      <c r="GV98" s="31"/>
      <c r="GW98" s="31"/>
      <c r="GX98" s="31"/>
      <c r="GY98" s="31"/>
      <c r="GZ98" s="31"/>
      <c r="HA98" s="31"/>
      <c r="HB98" s="31"/>
      <c r="HC98" s="31"/>
      <c r="HD98" s="31"/>
      <c r="HE98" s="31"/>
      <c r="HF98" s="31"/>
      <c r="HG98" s="31"/>
      <c r="HH98" s="31"/>
      <c r="HI98" s="31"/>
      <c r="HJ98" s="31"/>
      <c r="HK98" s="31"/>
    </row>
    <row r="99" spans="1:219" s="3" customFormat="1" ht="12.75">
      <c r="A99" s="2">
        <v>3</v>
      </c>
      <c r="B99" s="10" t="s">
        <v>642</v>
      </c>
      <c r="C99" s="2" t="s">
        <v>643</v>
      </c>
      <c r="D99" s="2"/>
      <c r="E99" s="2"/>
      <c r="F99" s="2"/>
      <c r="G99" s="2"/>
      <c r="H99" s="612"/>
      <c r="I99" s="604"/>
      <c r="J99" s="598"/>
      <c r="K99" s="604"/>
      <c r="L99" s="2"/>
      <c r="M99" s="2" t="s">
        <v>652</v>
      </c>
      <c r="N99" s="2" t="s">
        <v>155</v>
      </c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  <c r="EY99" s="31"/>
      <c r="EZ99" s="31"/>
      <c r="FA99" s="31"/>
      <c r="FB99" s="31"/>
      <c r="FC99" s="31"/>
      <c r="FD99" s="31"/>
      <c r="FE99" s="31"/>
      <c r="FF99" s="31"/>
      <c r="FG99" s="31"/>
      <c r="FH99" s="31"/>
      <c r="FI99" s="31"/>
      <c r="FJ99" s="31"/>
      <c r="FK99" s="31"/>
      <c r="FL99" s="31"/>
      <c r="FM99" s="31"/>
      <c r="FN99" s="31"/>
      <c r="FO99" s="31"/>
      <c r="FP99" s="31"/>
      <c r="FQ99" s="31"/>
      <c r="FR99" s="31"/>
      <c r="FS99" s="31"/>
      <c r="FT99" s="31"/>
      <c r="FU99" s="31"/>
      <c r="FV99" s="31"/>
      <c r="FW99" s="31"/>
      <c r="FX99" s="31"/>
      <c r="FY99" s="31"/>
      <c r="FZ99" s="31"/>
      <c r="GA99" s="31"/>
      <c r="GB99" s="31"/>
      <c r="GC99" s="31"/>
      <c r="GD99" s="31"/>
      <c r="GE99" s="31"/>
      <c r="GF99" s="31"/>
      <c r="GG99" s="31"/>
      <c r="GH99" s="31"/>
      <c r="GI99" s="31"/>
      <c r="GJ99" s="31"/>
      <c r="GK99" s="31"/>
      <c r="GL99" s="31"/>
      <c r="GM99" s="31"/>
      <c r="GN99" s="31"/>
      <c r="GO99" s="31"/>
      <c r="GP99" s="31"/>
      <c r="GQ99" s="31"/>
      <c r="GR99" s="31"/>
      <c r="GS99" s="31"/>
      <c r="GT99" s="31"/>
      <c r="GU99" s="31"/>
      <c r="GV99" s="31"/>
      <c r="GW99" s="31"/>
      <c r="GX99" s="31"/>
      <c r="GY99" s="31"/>
      <c r="GZ99" s="31"/>
      <c r="HA99" s="31"/>
      <c r="HB99" s="31"/>
      <c r="HC99" s="31"/>
      <c r="HD99" s="31"/>
      <c r="HE99" s="31"/>
      <c r="HF99" s="31"/>
      <c r="HG99" s="31"/>
      <c r="HH99" s="31"/>
      <c r="HI99" s="31"/>
      <c r="HJ99" s="31"/>
      <c r="HK99" s="31"/>
    </row>
    <row r="100" spans="1:219" s="3" customFormat="1" ht="12.75">
      <c r="A100" s="2">
        <v>4</v>
      </c>
      <c r="B100" s="10" t="s">
        <v>642</v>
      </c>
      <c r="C100" s="2" t="s">
        <v>644</v>
      </c>
      <c r="D100" s="2"/>
      <c r="E100" s="2"/>
      <c r="F100" s="2"/>
      <c r="G100" s="2"/>
      <c r="H100" s="612"/>
      <c r="I100" s="604"/>
      <c r="J100" s="598"/>
      <c r="K100" s="604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  <c r="EY100" s="31"/>
      <c r="EZ100" s="31"/>
      <c r="FA100" s="31"/>
      <c r="FB100" s="31"/>
      <c r="FC100" s="31"/>
      <c r="FD100" s="31"/>
      <c r="FE100" s="31"/>
      <c r="FF100" s="31"/>
      <c r="FG100" s="31"/>
      <c r="FH100" s="31"/>
      <c r="FI100" s="31"/>
      <c r="FJ100" s="31"/>
      <c r="FK100" s="31"/>
      <c r="FL100" s="31"/>
      <c r="FM100" s="31"/>
      <c r="FN100" s="31"/>
      <c r="FO100" s="31"/>
      <c r="FP100" s="31"/>
      <c r="FQ100" s="31"/>
      <c r="FR100" s="31"/>
      <c r="FS100" s="31"/>
      <c r="FT100" s="31"/>
      <c r="FU100" s="31"/>
      <c r="FV100" s="31"/>
      <c r="FW100" s="31"/>
      <c r="FX100" s="31"/>
      <c r="FY100" s="31"/>
      <c r="FZ100" s="31"/>
      <c r="GA100" s="31"/>
      <c r="GB100" s="31"/>
      <c r="GC100" s="31"/>
      <c r="GD100" s="31"/>
      <c r="GE100" s="31"/>
      <c r="GF100" s="31"/>
      <c r="GG100" s="31"/>
      <c r="GH100" s="31"/>
      <c r="GI100" s="31"/>
      <c r="GJ100" s="31"/>
      <c r="GK100" s="31"/>
      <c r="GL100" s="31"/>
      <c r="GM100" s="31"/>
      <c r="GN100" s="31"/>
      <c r="GO100" s="31"/>
      <c r="GP100" s="31"/>
      <c r="GQ100" s="31"/>
      <c r="GR100" s="31"/>
      <c r="GS100" s="31"/>
      <c r="GT100" s="31"/>
      <c r="GU100" s="31"/>
      <c r="GV100" s="31"/>
      <c r="GW100" s="31"/>
      <c r="GX100" s="31"/>
      <c r="GY100" s="31"/>
      <c r="GZ100" s="31"/>
      <c r="HA100" s="31"/>
      <c r="HB100" s="31"/>
      <c r="HC100" s="31"/>
      <c r="HD100" s="31"/>
      <c r="HE100" s="31"/>
      <c r="HF100" s="31"/>
      <c r="HG100" s="31"/>
      <c r="HH100" s="31"/>
      <c r="HI100" s="31"/>
      <c r="HJ100" s="31"/>
      <c r="HK100" s="31"/>
    </row>
    <row r="101" spans="1:219" s="3" customFormat="1" ht="12.75">
      <c r="A101" s="2">
        <v>5</v>
      </c>
      <c r="B101" s="10" t="s">
        <v>642</v>
      </c>
      <c r="C101" s="2" t="s">
        <v>645</v>
      </c>
      <c r="D101" s="2"/>
      <c r="E101" s="2"/>
      <c r="F101" s="2"/>
      <c r="G101" s="2"/>
      <c r="H101" s="612"/>
      <c r="I101" s="604"/>
      <c r="J101" s="598"/>
      <c r="K101" s="604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31"/>
      <c r="FW101" s="31"/>
      <c r="FX101" s="31"/>
      <c r="FY101" s="31"/>
      <c r="FZ101" s="31"/>
      <c r="GA101" s="31"/>
      <c r="GB101" s="31"/>
      <c r="GC101" s="31"/>
      <c r="GD101" s="31"/>
      <c r="GE101" s="31"/>
      <c r="GF101" s="31"/>
      <c r="GG101" s="31"/>
      <c r="GH101" s="31"/>
      <c r="GI101" s="31"/>
      <c r="GJ101" s="31"/>
      <c r="GK101" s="31"/>
      <c r="GL101" s="31"/>
      <c r="GM101" s="31"/>
      <c r="GN101" s="31"/>
      <c r="GO101" s="31"/>
      <c r="GP101" s="31"/>
      <c r="GQ101" s="31"/>
      <c r="GR101" s="31"/>
      <c r="GS101" s="31"/>
      <c r="GT101" s="31"/>
      <c r="GU101" s="31"/>
      <c r="GV101" s="31"/>
      <c r="GW101" s="31"/>
      <c r="GX101" s="31"/>
      <c r="GY101" s="31"/>
      <c r="GZ101" s="31"/>
      <c r="HA101" s="31"/>
      <c r="HB101" s="31"/>
      <c r="HC101" s="31"/>
      <c r="HD101" s="31"/>
      <c r="HE101" s="31"/>
      <c r="HF101" s="31"/>
      <c r="HG101" s="31"/>
      <c r="HH101" s="31"/>
      <c r="HI101" s="31"/>
      <c r="HJ101" s="31"/>
      <c r="HK101" s="31"/>
    </row>
    <row r="102" spans="1:219" s="80" customFormat="1" ht="12.75">
      <c r="A102" s="584" t="s">
        <v>3256</v>
      </c>
      <c r="B102" s="584"/>
      <c r="C102" s="584"/>
      <c r="D102" s="82"/>
      <c r="E102" s="82"/>
      <c r="F102" s="82"/>
      <c r="G102" s="83"/>
      <c r="H102" s="84">
        <f>SUM(H97)</f>
        <v>1365486.77</v>
      </c>
      <c r="I102" s="68"/>
      <c r="J102" s="81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79"/>
      <c r="BY102" s="79"/>
      <c r="BZ102" s="79"/>
      <c r="CA102" s="79"/>
      <c r="CB102" s="79"/>
      <c r="CC102" s="79"/>
      <c r="CD102" s="79"/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79"/>
      <c r="CP102" s="79"/>
      <c r="CQ102" s="79"/>
      <c r="CR102" s="79"/>
      <c r="CS102" s="79"/>
      <c r="CT102" s="79"/>
      <c r="CU102" s="79"/>
      <c r="CV102" s="79"/>
      <c r="CW102" s="79"/>
      <c r="CX102" s="79"/>
      <c r="CY102" s="79"/>
      <c r="CZ102" s="79"/>
      <c r="DA102" s="79"/>
      <c r="DB102" s="79"/>
      <c r="DC102" s="79"/>
      <c r="DD102" s="79"/>
      <c r="DE102" s="79"/>
      <c r="DF102" s="79"/>
      <c r="DG102" s="79"/>
      <c r="DH102" s="79"/>
      <c r="DI102" s="79"/>
      <c r="DJ102" s="79"/>
      <c r="DK102" s="79"/>
      <c r="DL102" s="79"/>
      <c r="DM102" s="79"/>
      <c r="DN102" s="79"/>
      <c r="DO102" s="79"/>
      <c r="DP102" s="79"/>
      <c r="DQ102" s="79"/>
      <c r="DR102" s="79"/>
      <c r="DS102" s="79"/>
      <c r="DT102" s="79"/>
      <c r="DU102" s="79"/>
      <c r="DV102" s="79"/>
      <c r="DW102" s="79"/>
      <c r="DX102" s="79"/>
      <c r="DY102" s="79"/>
      <c r="DZ102" s="79"/>
      <c r="EA102" s="79"/>
      <c r="EB102" s="79"/>
      <c r="EC102" s="79"/>
      <c r="ED102" s="79"/>
      <c r="EE102" s="79"/>
      <c r="EF102" s="79"/>
      <c r="EG102" s="79"/>
      <c r="EH102" s="79"/>
      <c r="EI102" s="79"/>
      <c r="EJ102" s="79"/>
      <c r="EK102" s="79"/>
      <c r="EL102" s="79"/>
      <c r="EM102" s="79"/>
      <c r="EN102" s="79"/>
      <c r="EO102" s="79"/>
      <c r="EP102" s="79"/>
      <c r="EQ102" s="79"/>
      <c r="ER102" s="79"/>
      <c r="ES102" s="79"/>
      <c r="ET102" s="79"/>
      <c r="EU102" s="79"/>
      <c r="EV102" s="79"/>
      <c r="EW102" s="79"/>
      <c r="EX102" s="79"/>
      <c r="EY102" s="79"/>
      <c r="EZ102" s="79"/>
      <c r="FA102" s="79"/>
      <c r="FB102" s="79"/>
      <c r="FC102" s="79"/>
      <c r="FD102" s="79"/>
      <c r="FE102" s="79"/>
      <c r="FF102" s="79"/>
      <c r="FG102" s="79"/>
      <c r="FH102" s="79"/>
      <c r="FI102" s="79"/>
      <c r="FJ102" s="79"/>
      <c r="FK102" s="79"/>
      <c r="FL102" s="79"/>
      <c r="FM102" s="79"/>
      <c r="FN102" s="79"/>
      <c r="FO102" s="79"/>
      <c r="FP102" s="79"/>
      <c r="FQ102" s="79"/>
      <c r="FR102" s="79"/>
      <c r="FS102" s="79"/>
      <c r="FT102" s="79"/>
      <c r="FU102" s="79"/>
      <c r="FV102" s="79"/>
      <c r="FW102" s="79"/>
      <c r="FX102" s="79"/>
      <c r="FY102" s="79"/>
      <c r="FZ102" s="79"/>
      <c r="GA102" s="79"/>
      <c r="GB102" s="79"/>
      <c r="GC102" s="79"/>
      <c r="GD102" s="79"/>
      <c r="GE102" s="79"/>
      <c r="GF102" s="79"/>
      <c r="GG102" s="79"/>
      <c r="GH102" s="79"/>
      <c r="GI102" s="79"/>
      <c r="GJ102" s="79"/>
      <c r="GK102" s="79"/>
      <c r="GL102" s="79"/>
      <c r="GM102" s="79"/>
      <c r="GN102" s="79"/>
      <c r="GO102" s="79"/>
      <c r="GP102" s="79"/>
      <c r="GQ102" s="79"/>
      <c r="GR102" s="79"/>
      <c r="GS102" s="79"/>
      <c r="GT102" s="79"/>
      <c r="GU102" s="79"/>
      <c r="GV102" s="79"/>
      <c r="GW102" s="79"/>
      <c r="GX102" s="79"/>
      <c r="GY102" s="79"/>
      <c r="GZ102" s="79"/>
      <c r="HA102" s="79"/>
      <c r="HB102" s="79"/>
      <c r="HC102" s="79"/>
      <c r="HD102" s="79"/>
      <c r="HE102" s="79"/>
      <c r="HF102" s="79"/>
      <c r="HG102" s="79"/>
      <c r="HH102" s="79"/>
      <c r="HI102" s="79"/>
      <c r="HJ102" s="79"/>
      <c r="HK102" s="79"/>
    </row>
    <row r="103" spans="1:219" s="3" customFormat="1" ht="12.75">
      <c r="A103" s="594" t="s">
        <v>565</v>
      </c>
      <c r="B103" s="594"/>
      <c r="C103" s="594"/>
      <c r="D103" s="594"/>
      <c r="E103" s="594"/>
      <c r="F103" s="594"/>
      <c r="G103" s="594"/>
      <c r="H103" s="594"/>
      <c r="I103" s="594"/>
      <c r="J103" s="593"/>
      <c r="K103" s="593"/>
      <c r="L103" s="47"/>
      <c r="M103" s="593"/>
      <c r="N103" s="593"/>
      <c r="O103" s="593"/>
      <c r="P103" s="593"/>
      <c r="Q103" s="47"/>
      <c r="R103" s="593"/>
      <c r="S103" s="593"/>
      <c r="T103" s="593"/>
      <c r="U103" s="593"/>
      <c r="V103" s="47"/>
      <c r="W103" s="593"/>
      <c r="X103" s="593"/>
      <c r="Y103" s="593"/>
      <c r="Z103" s="593"/>
      <c r="AA103" s="593"/>
      <c r="AB103" s="593"/>
      <c r="AC103" s="47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  <c r="FI103" s="31"/>
      <c r="FJ103" s="31"/>
      <c r="FK103" s="31"/>
      <c r="FL103" s="31"/>
      <c r="FM103" s="31"/>
      <c r="FN103" s="31"/>
      <c r="FO103" s="31"/>
      <c r="FP103" s="31"/>
      <c r="FQ103" s="31"/>
      <c r="FR103" s="31"/>
      <c r="FS103" s="31"/>
      <c r="FT103" s="31"/>
      <c r="FU103" s="31"/>
      <c r="FV103" s="31"/>
      <c r="FW103" s="31"/>
      <c r="FX103" s="31"/>
      <c r="FY103" s="31"/>
      <c r="FZ103" s="31"/>
      <c r="GA103" s="31"/>
      <c r="GB103" s="31"/>
      <c r="GC103" s="31"/>
      <c r="GD103" s="31"/>
      <c r="GE103" s="31"/>
      <c r="GF103" s="31"/>
      <c r="GG103" s="31"/>
      <c r="GH103" s="31"/>
      <c r="GI103" s="31"/>
      <c r="GJ103" s="31"/>
      <c r="GK103" s="31"/>
      <c r="GL103" s="31"/>
      <c r="GM103" s="31"/>
      <c r="GN103" s="31"/>
      <c r="GO103" s="31"/>
      <c r="GP103" s="31"/>
      <c r="GQ103" s="31"/>
      <c r="GR103" s="31"/>
      <c r="GS103" s="31"/>
      <c r="GT103" s="31"/>
      <c r="GU103" s="31"/>
      <c r="GV103" s="31"/>
      <c r="GW103" s="31"/>
      <c r="GX103" s="31"/>
      <c r="GY103" s="31"/>
      <c r="GZ103" s="31"/>
      <c r="HA103" s="31"/>
      <c r="HB103" s="31"/>
      <c r="HC103" s="31"/>
      <c r="HD103" s="31"/>
      <c r="HE103" s="31"/>
      <c r="HF103" s="31"/>
      <c r="HG103" s="31"/>
      <c r="HH103" s="31"/>
      <c r="HI103" s="31"/>
      <c r="HJ103" s="31"/>
      <c r="HK103" s="31"/>
    </row>
    <row r="104" spans="1:219" s="3" customFormat="1" ht="25.5">
      <c r="A104" s="2">
        <v>1</v>
      </c>
      <c r="B104" s="10" t="s">
        <v>667</v>
      </c>
      <c r="C104" s="2" t="s">
        <v>668</v>
      </c>
      <c r="D104" s="2" t="s">
        <v>298</v>
      </c>
      <c r="E104" s="2" t="s">
        <v>172</v>
      </c>
      <c r="F104" s="2" t="s">
        <v>172</v>
      </c>
      <c r="G104" s="2">
        <v>1973</v>
      </c>
      <c r="H104" s="103">
        <v>823253.27</v>
      </c>
      <c r="I104" s="106" t="s">
        <v>1526</v>
      </c>
      <c r="J104" s="104" t="s">
        <v>684</v>
      </c>
      <c r="K104" s="2" t="s">
        <v>156</v>
      </c>
      <c r="L104" s="2" t="s">
        <v>2389</v>
      </c>
      <c r="M104" s="2" t="s">
        <v>2922</v>
      </c>
      <c r="N104" s="2" t="s">
        <v>669</v>
      </c>
      <c r="O104" s="2" t="s">
        <v>670</v>
      </c>
      <c r="P104" s="2"/>
      <c r="Q104" s="2" t="s">
        <v>656</v>
      </c>
      <c r="R104" s="2" t="s">
        <v>671</v>
      </c>
      <c r="S104" s="2" t="s">
        <v>656</v>
      </c>
      <c r="T104" s="2" t="s">
        <v>656</v>
      </c>
      <c r="U104" s="2" t="s">
        <v>671</v>
      </c>
      <c r="V104" s="2" t="s">
        <v>656</v>
      </c>
      <c r="W104" s="2">
        <v>394.33</v>
      </c>
      <c r="X104" s="2">
        <v>718</v>
      </c>
      <c r="Y104" s="2">
        <v>3286</v>
      </c>
      <c r="Z104" s="2">
        <v>2</v>
      </c>
      <c r="AA104" s="2" t="s">
        <v>172</v>
      </c>
      <c r="AB104" s="2" t="s">
        <v>172</v>
      </c>
      <c r="AC104" s="2" t="s">
        <v>172</v>
      </c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  <c r="FX104" s="31"/>
      <c r="FY104" s="31"/>
      <c r="FZ104" s="31"/>
      <c r="GA104" s="31"/>
      <c r="GB104" s="31"/>
      <c r="GC104" s="31"/>
      <c r="GD104" s="31"/>
      <c r="GE104" s="31"/>
      <c r="GF104" s="31"/>
      <c r="GG104" s="31"/>
      <c r="GH104" s="31"/>
      <c r="GI104" s="31"/>
      <c r="GJ104" s="31"/>
      <c r="GK104" s="31"/>
      <c r="GL104" s="31"/>
      <c r="GM104" s="31"/>
      <c r="GN104" s="31"/>
      <c r="GO104" s="31"/>
      <c r="GP104" s="31"/>
      <c r="GQ104" s="31"/>
      <c r="GR104" s="31"/>
      <c r="GS104" s="31"/>
      <c r="GT104" s="31"/>
      <c r="GU104" s="31"/>
      <c r="GV104" s="31"/>
      <c r="GW104" s="31"/>
      <c r="GX104" s="31"/>
      <c r="GY104" s="31"/>
      <c r="GZ104" s="31"/>
      <c r="HA104" s="31"/>
      <c r="HB104" s="31"/>
      <c r="HC104" s="31"/>
      <c r="HD104" s="31"/>
      <c r="HE104" s="31"/>
      <c r="HF104" s="31"/>
      <c r="HG104" s="31"/>
      <c r="HH104" s="31"/>
      <c r="HI104" s="31"/>
      <c r="HJ104" s="31"/>
      <c r="HK104" s="31"/>
    </row>
    <row r="105" spans="1:219" s="80" customFormat="1" ht="12.75">
      <c r="A105" s="584" t="s">
        <v>3256</v>
      </c>
      <c r="B105" s="584"/>
      <c r="C105" s="584"/>
      <c r="D105" s="82"/>
      <c r="E105" s="82"/>
      <c r="F105" s="82"/>
      <c r="G105" s="83"/>
      <c r="H105" s="84">
        <f>SUM(H104)</f>
        <v>823253.27</v>
      </c>
      <c r="I105" s="68"/>
      <c r="J105" s="81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79"/>
      <c r="AZ105" s="79"/>
      <c r="BA105" s="79"/>
      <c r="BB105" s="79"/>
      <c r="BC105" s="79"/>
      <c r="BD105" s="79"/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79"/>
      <c r="BT105" s="79"/>
      <c r="BU105" s="79"/>
      <c r="BV105" s="79"/>
      <c r="BW105" s="79"/>
      <c r="BX105" s="79"/>
      <c r="BY105" s="79"/>
      <c r="BZ105" s="79"/>
      <c r="CA105" s="79"/>
      <c r="CB105" s="79"/>
      <c r="CC105" s="79"/>
      <c r="CD105" s="79"/>
      <c r="CE105" s="79"/>
      <c r="CF105" s="79"/>
      <c r="CG105" s="79"/>
      <c r="CH105" s="79"/>
      <c r="CI105" s="79"/>
      <c r="CJ105" s="79"/>
      <c r="CK105" s="79"/>
      <c r="CL105" s="79"/>
      <c r="CM105" s="79"/>
      <c r="CN105" s="79"/>
      <c r="CO105" s="79"/>
      <c r="CP105" s="79"/>
      <c r="CQ105" s="79"/>
      <c r="CR105" s="79"/>
      <c r="CS105" s="79"/>
      <c r="CT105" s="79"/>
      <c r="CU105" s="79"/>
      <c r="CV105" s="79"/>
      <c r="CW105" s="79"/>
      <c r="CX105" s="79"/>
      <c r="CY105" s="79"/>
      <c r="CZ105" s="79"/>
      <c r="DA105" s="79"/>
      <c r="DB105" s="79"/>
      <c r="DC105" s="79"/>
      <c r="DD105" s="79"/>
      <c r="DE105" s="79"/>
      <c r="DF105" s="79"/>
      <c r="DG105" s="79"/>
      <c r="DH105" s="79"/>
      <c r="DI105" s="79"/>
      <c r="DJ105" s="79"/>
      <c r="DK105" s="79"/>
      <c r="DL105" s="79"/>
      <c r="DM105" s="79"/>
      <c r="DN105" s="79"/>
      <c r="DO105" s="79"/>
      <c r="DP105" s="79"/>
      <c r="DQ105" s="79"/>
      <c r="DR105" s="79"/>
      <c r="DS105" s="79"/>
      <c r="DT105" s="79"/>
      <c r="DU105" s="79"/>
      <c r="DV105" s="79"/>
      <c r="DW105" s="79"/>
      <c r="DX105" s="79"/>
      <c r="DY105" s="79"/>
      <c r="DZ105" s="79"/>
      <c r="EA105" s="79"/>
      <c r="EB105" s="79"/>
      <c r="EC105" s="79"/>
      <c r="ED105" s="79"/>
      <c r="EE105" s="79"/>
      <c r="EF105" s="79"/>
      <c r="EG105" s="79"/>
      <c r="EH105" s="79"/>
      <c r="EI105" s="79"/>
      <c r="EJ105" s="79"/>
      <c r="EK105" s="79"/>
      <c r="EL105" s="79"/>
      <c r="EM105" s="79"/>
      <c r="EN105" s="79"/>
      <c r="EO105" s="79"/>
      <c r="EP105" s="79"/>
      <c r="EQ105" s="79"/>
      <c r="ER105" s="79"/>
      <c r="ES105" s="79"/>
      <c r="ET105" s="79"/>
      <c r="EU105" s="79"/>
      <c r="EV105" s="79"/>
      <c r="EW105" s="79"/>
      <c r="EX105" s="79"/>
      <c r="EY105" s="79"/>
      <c r="EZ105" s="79"/>
      <c r="FA105" s="79"/>
      <c r="FB105" s="79"/>
      <c r="FC105" s="79"/>
      <c r="FD105" s="79"/>
      <c r="FE105" s="79"/>
      <c r="FF105" s="79"/>
      <c r="FG105" s="79"/>
      <c r="FH105" s="79"/>
      <c r="FI105" s="79"/>
      <c r="FJ105" s="79"/>
      <c r="FK105" s="79"/>
      <c r="FL105" s="79"/>
      <c r="FM105" s="79"/>
      <c r="FN105" s="79"/>
      <c r="FO105" s="79"/>
      <c r="FP105" s="79"/>
      <c r="FQ105" s="79"/>
      <c r="FR105" s="79"/>
      <c r="FS105" s="79"/>
      <c r="FT105" s="79"/>
      <c r="FU105" s="79"/>
      <c r="FV105" s="79"/>
      <c r="FW105" s="79"/>
      <c r="FX105" s="79"/>
      <c r="FY105" s="79"/>
      <c r="FZ105" s="79"/>
      <c r="GA105" s="79"/>
      <c r="GB105" s="79"/>
      <c r="GC105" s="79"/>
      <c r="GD105" s="79"/>
      <c r="GE105" s="79"/>
      <c r="GF105" s="79"/>
      <c r="GG105" s="79"/>
      <c r="GH105" s="79"/>
      <c r="GI105" s="79"/>
      <c r="GJ105" s="79"/>
      <c r="GK105" s="79"/>
      <c r="GL105" s="79"/>
      <c r="GM105" s="79"/>
      <c r="GN105" s="79"/>
      <c r="GO105" s="79"/>
      <c r="GP105" s="79"/>
      <c r="GQ105" s="79"/>
      <c r="GR105" s="79"/>
      <c r="GS105" s="79"/>
      <c r="GT105" s="79"/>
      <c r="GU105" s="79"/>
      <c r="GV105" s="79"/>
      <c r="GW105" s="79"/>
      <c r="GX105" s="79"/>
      <c r="GY105" s="79"/>
      <c r="GZ105" s="79"/>
      <c r="HA105" s="79"/>
      <c r="HB105" s="79"/>
      <c r="HC105" s="79"/>
      <c r="HD105" s="79"/>
      <c r="HE105" s="79"/>
      <c r="HF105" s="79"/>
      <c r="HG105" s="79"/>
      <c r="HH105" s="79"/>
      <c r="HI105" s="79"/>
      <c r="HJ105" s="79"/>
      <c r="HK105" s="79"/>
    </row>
    <row r="106" spans="1:219" s="3" customFormat="1" ht="12.75">
      <c r="A106" s="594" t="s">
        <v>566</v>
      </c>
      <c r="B106" s="594"/>
      <c r="C106" s="594"/>
      <c r="D106" s="594"/>
      <c r="E106" s="594"/>
      <c r="F106" s="594"/>
      <c r="G106" s="594"/>
      <c r="H106" s="594"/>
      <c r="I106" s="594"/>
      <c r="J106" s="593"/>
      <c r="K106" s="593"/>
      <c r="L106" s="47"/>
      <c r="M106" s="593"/>
      <c r="N106" s="593"/>
      <c r="O106" s="593"/>
      <c r="P106" s="593"/>
      <c r="Q106" s="47"/>
      <c r="R106" s="593"/>
      <c r="S106" s="593"/>
      <c r="T106" s="593"/>
      <c r="U106" s="593"/>
      <c r="V106" s="47"/>
      <c r="W106" s="593"/>
      <c r="X106" s="593"/>
      <c r="Y106" s="593"/>
      <c r="Z106" s="593"/>
      <c r="AA106" s="593"/>
      <c r="AB106" s="593"/>
      <c r="AC106" s="47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  <c r="GI106" s="31"/>
      <c r="GJ106" s="31"/>
      <c r="GK106" s="31"/>
      <c r="GL106" s="31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1"/>
      <c r="HA106" s="31"/>
      <c r="HB106" s="31"/>
      <c r="HC106" s="31"/>
      <c r="HD106" s="31"/>
      <c r="HE106" s="31"/>
      <c r="HF106" s="31"/>
      <c r="HG106" s="31"/>
      <c r="HH106" s="31"/>
      <c r="HI106" s="31"/>
      <c r="HJ106" s="31"/>
      <c r="HK106" s="31"/>
    </row>
    <row r="107" spans="1:219" s="386" customFormat="1" ht="38.25">
      <c r="A107" s="381">
        <v>1</v>
      </c>
      <c r="B107" s="393" t="s">
        <v>682</v>
      </c>
      <c r="C107" s="381" t="s">
        <v>633</v>
      </c>
      <c r="D107" s="381" t="s">
        <v>2357</v>
      </c>
      <c r="E107" s="381"/>
      <c r="F107" s="381" t="s">
        <v>2369</v>
      </c>
      <c r="G107" s="381">
        <v>1954</v>
      </c>
      <c r="H107" s="433">
        <v>150516.06</v>
      </c>
      <c r="I107" s="381" t="s">
        <v>1526</v>
      </c>
      <c r="J107" s="434" t="s">
        <v>553</v>
      </c>
      <c r="K107" s="381" t="s">
        <v>683</v>
      </c>
      <c r="L107" s="381" t="s">
        <v>531</v>
      </c>
      <c r="M107" s="381" t="s">
        <v>685</v>
      </c>
      <c r="N107" s="381" t="s">
        <v>686</v>
      </c>
      <c r="O107" s="394" t="s">
        <v>554</v>
      </c>
      <c r="P107" s="394" t="s">
        <v>555</v>
      </c>
      <c r="Q107" s="394" t="s">
        <v>3268</v>
      </c>
      <c r="R107" s="394" t="s">
        <v>3268</v>
      </c>
      <c r="S107" s="394" t="s">
        <v>3269</v>
      </c>
      <c r="T107" s="394" t="s">
        <v>3268</v>
      </c>
      <c r="U107" s="394" t="s">
        <v>3270</v>
      </c>
      <c r="V107" s="394" t="s">
        <v>656</v>
      </c>
      <c r="W107" s="381">
        <v>645</v>
      </c>
      <c r="X107" s="381">
        <v>1024</v>
      </c>
      <c r="Y107" s="381">
        <v>4718</v>
      </c>
      <c r="Z107" s="381">
        <v>2</v>
      </c>
      <c r="AA107" s="381" t="s">
        <v>172</v>
      </c>
      <c r="AB107" s="381" t="s">
        <v>298</v>
      </c>
      <c r="AC107" s="381" t="s">
        <v>158</v>
      </c>
      <c r="AD107" s="435"/>
      <c r="AE107" s="435"/>
      <c r="AF107" s="435"/>
      <c r="AG107" s="435"/>
      <c r="AH107" s="435"/>
      <c r="AI107" s="435"/>
      <c r="AJ107" s="435"/>
      <c r="AK107" s="435"/>
      <c r="AL107" s="435"/>
      <c r="AM107" s="435"/>
      <c r="AN107" s="435"/>
      <c r="AO107" s="435"/>
      <c r="AP107" s="435"/>
      <c r="AQ107" s="435"/>
      <c r="AR107" s="435"/>
      <c r="AS107" s="435"/>
      <c r="AT107" s="435"/>
      <c r="AU107" s="435"/>
      <c r="AV107" s="435"/>
      <c r="AW107" s="435"/>
      <c r="AX107" s="435"/>
      <c r="AY107" s="435"/>
      <c r="AZ107" s="435"/>
      <c r="BA107" s="435"/>
      <c r="BB107" s="435"/>
      <c r="BC107" s="435"/>
      <c r="BD107" s="435"/>
      <c r="BE107" s="435"/>
      <c r="BF107" s="435"/>
      <c r="BG107" s="435"/>
      <c r="BH107" s="435"/>
      <c r="BI107" s="435"/>
      <c r="BJ107" s="435"/>
      <c r="BK107" s="435"/>
      <c r="BL107" s="435"/>
      <c r="BM107" s="435"/>
      <c r="BN107" s="435"/>
      <c r="BO107" s="435"/>
      <c r="BP107" s="435"/>
      <c r="BQ107" s="435"/>
      <c r="BR107" s="435"/>
      <c r="BS107" s="435"/>
      <c r="BT107" s="435"/>
      <c r="BU107" s="435"/>
      <c r="BV107" s="435"/>
      <c r="BW107" s="435"/>
      <c r="BX107" s="435"/>
      <c r="BY107" s="435"/>
      <c r="BZ107" s="435"/>
      <c r="CA107" s="435"/>
      <c r="CB107" s="435"/>
      <c r="CC107" s="435"/>
      <c r="CD107" s="435"/>
      <c r="CE107" s="435"/>
      <c r="CF107" s="435"/>
      <c r="CG107" s="435"/>
      <c r="CH107" s="435"/>
      <c r="CI107" s="435"/>
      <c r="CJ107" s="435"/>
      <c r="CK107" s="435"/>
      <c r="CL107" s="435"/>
      <c r="CM107" s="435"/>
      <c r="CN107" s="435"/>
      <c r="CO107" s="435"/>
      <c r="CP107" s="435"/>
      <c r="CQ107" s="435"/>
      <c r="CR107" s="435"/>
      <c r="CS107" s="435"/>
      <c r="CT107" s="435"/>
      <c r="CU107" s="435"/>
      <c r="CV107" s="435"/>
      <c r="CW107" s="435"/>
      <c r="CX107" s="435"/>
      <c r="CY107" s="435"/>
      <c r="CZ107" s="435"/>
      <c r="DA107" s="435"/>
      <c r="DB107" s="435"/>
      <c r="DC107" s="435"/>
      <c r="DD107" s="435"/>
      <c r="DE107" s="435"/>
      <c r="DF107" s="435"/>
      <c r="DG107" s="435"/>
      <c r="DH107" s="435"/>
      <c r="DI107" s="435"/>
      <c r="DJ107" s="435"/>
      <c r="DK107" s="435"/>
      <c r="DL107" s="435"/>
      <c r="DM107" s="435"/>
      <c r="DN107" s="435"/>
      <c r="DO107" s="435"/>
      <c r="DP107" s="435"/>
      <c r="DQ107" s="435"/>
      <c r="DR107" s="435"/>
      <c r="DS107" s="435"/>
      <c r="DT107" s="435"/>
      <c r="DU107" s="435"/>
      <c r="DV107" s="435"/>
      <c r="DW107" s="435"/>
      <c r="DX107" s="435"/>
      <c r="DY107" s="435"/>
      <c r="DZ107" s="435"/>
      <c r="EA107" s="435"/>
      <c r="EB107" s="435"/>
      <c r="EC107" s="435"/>
      <c r="ED107" s="435"/>
      <c r="EE107" s="435"/>
      <c r="EF107" s="435"/>
      <c r="EG107" s="435"/>
      <c r="EH107" s="435"/>
      <c r="EI107" s="435"/>
      <c r="EJ107" s="435"/>
      <c r="EK107" s="435"/>
      <c r="EL107" s="435"/>
      <c r="EM107" s="435"/>
      <c r="EN107" s="435"/>
      <c r="EO107" s="435"/>
      <c r="EP107" s="435"/>
      <c r="EQ107" s="435"/>
      <c r="ER107" s="435"/>
      <c r="ES107" s="435"/>
      <c r="ET107" s="435"/>
      <c r="EU107" s="435"/>
      <c r="EV107" s="435"/>
      <c r="EW107" s="435"/>
      <c r="EX107" s="435"/>
      <c r="EY107" s="435"/>
      <c r="EZ107" s="435"/>
      <c r="FA107" s="435"/>
      <c r="FB107" s="435"/>
      <c r="FC107" s="435"/>
      <c r="FD107" s="435"/>
      <c r="FE107" s="435"/>
      <c r="FF107" s="435"/>
      <c r="FG107" s="435"/>
      <c r="FH107" s="435"/>
      <c r="FI107" s="435"/>
      <c r="FJ107" s="435"/>
      <c r="FK107" s="435"/>
      <c r="FL107" s="435"/>
      <c r="FM107" s="435"/>
      <c r="FN107" s="435"/>
      <c r="FO107" s="435"/>
      <c r="FP107" s="435"/>
      <c r="FQ107" s="435"/>
      <c r="FR107" s="435"/>
      <c r="FS107" s="435"/>
      <c r="FT107" s="435"/>
      <c r="FU107" s="435"/>
      <c r="FV107" s="435"/>
      <c r="FW107" s="435"/>
      <c r="FX107" s="435"/>
      <c r="FY107" s="435"/>
      <c r="FZ107" s="435"/>
      <c r="GA107" s="435"/>
      <c r="GB107" s="435"/>
      <c r="GC107" s="435"/>
      <c r="GD107" s="435"/>
      <c r="GE107" s="435"/>
      <c r="GF107" s="435"/>
      <c r="GG107" s="435"/>
      <c r="GH107" s="435"/>
      <c r="GI107" s="435"/>
      <c r="GJ107" s="435"/>
      <c r="GK107" s="435"/>
      <c r="GL107" s="435"/>
      <c r="GM107" s="435"/>
      <c r="GN107" s="435"/>
      <c r="GO107" s="435"/>
      <c r="GP107" s="435"/>
      <c r="GQ107" s="435"/>
      <c r="GR107" s="435"/>
      <c r="GS107" s="435"/>
      <c r="GT107" s="435"/>
      <c r="GU107" s="435"/>
      <c r="GV107" s="435"/>
      <c r="GW107" s="435"/>
      <c r="GX107" s="435"/>
      <c r="GY107" s="435"/>
      <c r="GZ107" s="435"/>
      <c r="HA107" s="435"/>
      <c r="HB107" s="435"/>
      <c r="HC107" s="435"/>
      <c r="HD107" s="435"/>
      <c r="HE107" s="435"/>
      <c r="HF107" s="435"/>
      <c r="HG107" s="435"/>
      <c r="HH107" s="435"/>
      <c r="HI107" s="435"/>
      <c r="HJ107" s="435"/>
      <c r="HK107" s="435"/>
    </row>
    <row r="108" spans="1:219" s="80" customFormat="1" ht="12.75">
      <c r="A108" s="584" t="s">
        <v>3256</v>
      </c>
      <c r="B108" s="584"/>
      <c r="C108" s="584"/>
      <c r="D108" s="82"/>
      <c r="E108" s="82"/>
      <c r="F108" s="82"/>
      <c r="G108" s="83"/>
      <c r="H108" s="84">
        <f>SUM(H107)</f>
        <v>150516.06</v>
      </c>
      <c r="I108" s="68"/>
      <c r="J108" s="81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  <c r="BV108" s="79"/>
      <c r="BW108" s="79"/>
      <c r="BX108" s="79"/>
      <c r="BY108" s="79"/>
      <c r="BZ108" s="79"/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79"/>
      <c r="CP108" s="79"/>
      <c r="CQ108" s="79"/>
      <c r="CR108" s="79"/>
      <c r="CS108" s="79"/>
      <c r="CT108" s="79"/>
      <c r="CU108" s="79"/>
      <c r="CV108" s="79"/>
      <c r="CW108" s="79"/>
      <c r="CX108" s="79"/>
      <c r="CY108" s="79"/>
      <c r="CZ108" s="79"/>
      <c r="DA108" s="79"/>
      <c r="DB108" s="79"/>
      <c r="DC108" s="79"/>
      <c r="DD108" s="79"/>
      <c r="DE108" s="79"/>
      <c r="DF108" s="79"/>
      <c r="DG108" s="79"/>
      <c r="DH108" s="79"/>
      <c r="DI108" s="79"/>
      <c r="DJ108" s="79"/>
      <c r="DK108" s="79"/>
      <c r="DL108" s="79"/>
      <c r="DM108" s="79"/>
      <c r="DN108" s="79"/>
      <c r="DO108" s="79"/>
      <c r="DP108" s="79"/>
      <c r="DQ108" s="79"/>
      <c r="DR108" s="79"/>
      <c r="DS108" s="79"/>
      <c r="DT108" s="79"/>
      <c r="DU108" s="79"/>
      <c r="DV108" s="79"/>
      <c r="DW108" s="79"/>
      <c r="DX108" s="79"/>
      <c r="DY108" s="79"/>
      <c r="DZ108" s="79"/>
      <c r="EA108" s="79"/>
      <c r="EB108" s="79"/>
      <c r="EC108" s="79"/>
      <c r="ED108" s="79"/>
      <c r="EE108" s="79"/>
      <c r="EF108" s="79"/>
      <c r="EG108" s="79"/>
      <c r="EH108" s="79"/>
      <c r="EI108" s="79"/>
      <c r="EJ108" s="79"/>
      <c r="EK108" s="79"/>
      <c r="EL108" s="79"/>
      <c r="EM108" s="79"/>
      <c r="EN108" s="79"/>
      <c r="EO108" s="79"/>
      <c r="EP108" s="79"/>
      <c r="EQ108" s="79"/>
      <c r="ER108" s="79"/>
      <c r="ES108" s="79"/>
      <c r="ET108" s="79"/>
      <c r="EU108" s="79"/>
      <c r="EV108" s="79"/>
      <c r="EW108" s="79"/>
      <c r="EX108" s="79"/>
      <c r="EY108" s="79"/>
      <c r="EZ108" s="79"/>
      <c r="FA108" s="79"/>
      <c r="FB108" s="79"/>
      <c r="FC108" s="79"/>
      <c r="FD108" s="79"/>
      <c r="FE108" s="79"/>
      <c r="FF108" s="79"/>
      <c r="FG108" s="79"/>
      <c r="FH108" s="79"/>
      <c r="FI108" s="79"/>
      <c r="FJ108" s="79"/>
      <c r="FK108" s="79"/>
      <c r="FL108" s="79"/>
      <c r="FM108" s="79"/>
      <c r="FN108" s="79"/>
      <c r="FO108" s="79"/>
      <c r="FP108" s="79"/>
      <c r="FQ108" s="79"/>
      <c r="FR108" s="79"/>
      <c r="FS108" s="79"/>
      <c r="FT108" s="79"/>
      <c r="FU108" s="79"/>
      <c r="FV108" s="79"/>
      <c r="FW108" s="79"/>
      <c r="FX108" s="79"/>
      <c r="FY108" s="79"/>
      <c r="FZ108" s="79"/>
      <c r="GA108" s="79"/>
      <c r="GB108" s="79"/>
      <c r="GC108" s="79"/>
      <c r="GD108" s="79"/>
      <c r="GE108" s="79"/>
      <c r="GF108" s="79"/>
      <c r="GG108" s="79"/>
      <c r="GH108" s="79"/>
      <c r="GI108" s="79"/>
      <c r="GJ108" s="79"/>
      <c r="GK108" s="79"/>
      <c r="GL108" s="79"/>
      <c r="GM108" s="79"/>
      <c r="GN108" s="79"/>
      <c r="GO108" s="79"/>
      <c r="GP108" s="79"/>
      <c r="GQ108" s="79"/>
      <c r="GR108" s="79"/>
      <c r="GS108" s="79"/>
      <c r="GT108" s="79"/>
      <c r="GU108" s="79"/>
      <c r="GV108" s="79"/>
      <c r="GW108" s="79"/>
      <c r="GX108" s="79"/>
      <c r="GY108" s="79"/>
      <c r="GZ108" s="79"/>
      <c r="HA108" s="79"/>
      <c r="HB108" s="79"/>
      <c r="HC108" s="79"/>
      <c r="HD108" s="79"/>
      <c r="HE108" s="79"/>
      <c r="HF108" s="79"/>
      <c r="HG108" s="79"/>
      <c r="HH108" s="79"/>
      <c r="HI108" s="79"/>
      <c r="HJ108" s="79"/>
      <c r="HK108" s="79"/>
    </row>
    <row r="109" spans="1:219" s="3" customFormat="1" ht="12.75">
      <c r="A109" s="594" t="s">
        <v>567</v>
      </c>
      <c r="B109" s="594"/>
      <c r="C109" s="594"/>
      <c r="D109" s="594"/>
      <c r="E109" s="594"/>
      <c r="F109" s="594"/>
      <c r="G109" s="594"/>
      <c r="H109" s="594"/>
      <c r="I109" s="594"/>
      <c r="J109" s="593"/>
      <c r="K109" s="593"/>
      <c r="L109" s="47"/>
      <c r="M109" s="593"/>
      <c r="N109" s="593"/>
      <c r="O109" s="593"/>
      <c r="P109" s="593"/>
      <c r="Q109" s="47"/>
      <c r="R109" s="593"/>
      <c r="S109" s="593"/>
      <c r="T109" s="593"/>
      <c r="U109" s="593"/>
      <c r="V109" s="47"/>
      <c r="W109" s="593"/>
      <c r="X109" s="593"/>
      <c r="Y109" s="593"/>
      <c r="Z109" s="593"/>
      <c r="AA109" s="593"/>
      <c r="AB109" s="593"/>
      <c r="AC109" s="47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  <c r="GD109" s="31"/>
      <c r="GE109" s="31"/>
      <c r="GF109" s="31"/>
      <c r="GG109" s="31"/>
      <c r="GH109" s="31"/>
      <c r="GI109" s="31"/>
      <c r="GJ109" s="31"/>
      <c r="GK109" s="31"/>
      <c r="GL109" s="31"/>
      <c r="GM109" s="31"/>
      <c r="GN109" s="31"/>
      <c r="GO109" s="31"/>
      <c r="GP109" s="31"/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  <c r="HB109" s="31"/>
      <c r="HC109" s="31"/>
      <c r="HD109" s="31"/>
      <c r="HE109" s="31"/>
      <c r="HF109" s="31"/>
      <c r="HG109" s="31"/>
      <c r="HH109" s="31"/>
      <c r="HI109" s="31"/>
      <c r="HJ109" s="31"/>
      <c r="HK109" s="31"/>
    </row>
    <row r="110" spans="1:219" s="386" customFormat="1" ht="101.25" customHeight="1">
      <c r="A110" s="381">
        <v>1</v>
      </c>
      <c r="B110" s="393" t="s">
        <v>3883</v>
      </c>
      <c r="C110" s="381" t="s">
        <v>633</v>
      </c>
      <c r="D110" s="381" t="s">
        <v>2357</v>
      </c>
      <c r="E110" s="381" t="s">
        <v>2369</v>
      </c>
      <c r="F110" s="381" t="s">
        <v>300</v>
      </c>
      <c r="G110" s="381" t="s">
        <v>335</v>
      </c>
      <c r="H110" s="433">
        <v>259726</v>
      </c>
      <c r="I110" s="381" t="s">
        <v>1526</v>
      </c>
      <c r="J110" s="434" t="s">
        <v>1527</v>
      </c>
      <c r="K110" s="381" t="s">
        <v>333</v>
      </c>
      <c r="L110" s="381" t="s">
        <v>2640</v>
      </c>
      <c r="M110" s="381" t="s">
        <v>3009</v>
      </c>
      <c r="N110" s="469" t="s">
        <v>3010</v>
      </c>
      <c r="O110" s="381" t="s">
        <v>2641</v>
      </c>
      <c r="P110" s="381"/>
      <c r="Q110" s="469" t="s">
        <v>3531</v>
      </c>
      <c r="R110" s="469" t="s">
        <v>3531</v>
      </c>
      <c r="S110" s="469" t="s">
        <v>3039</v>
      </c>
      <c r="T110" s="469" t="s">
        <v>3040</v>
      </c>
      <c r="U110" s="469" t="s">
        <v>3268</v>
      </c>
      <c r="V110" s="469" t="s">
        <v>3269</v>
      </c>
      <c r="W110" s="381">
        <v>604.4</v>
      </c>
      <c r="X110" s="381">
        <v>1032.8</v>
      </c>
      <c r="Y110" s="470" t="s">
        <v>3308</v>
      </c>
      <c r="Z110" s="381">
        <v>3</v>
      </c>
      <c r="AA110" s="381" t="s">
        <v>299</v>
      </c>
      <c r="AB110" s="381" t="s">
        <v>2357</v>
      </c>
      <c r="AC110" s="381" t="s">
        <v>2642</v>
      </c>
      <c r="AD110" s="435"/>
      <c r="AE110" s="435"/>
      <c r="AF110" s="435"/>
      <c r="AG110" s="435"/>
      <c r="AH110" s="435"/>
      <c r="AI110" s="435"/>
      <c r="AJ110" s="435"/>
      <c r="AK110" s="435"/>
      <c r="AL110" s="435"/>
      <c r="AM110" s="435"/>
      <c r="AN110" s="435"/>
      <c r="AO110" s="435"/>
      <c r="AP110" s="435"/>
      <c r="AQ110" s="435"/>
      <c r="AR110" s="435"/>
      <c r="AS110" s="435"/>
      <c r="AT110" s="435"/>
      <c r="AU110" s="435"/>
      <c r="AV110" s="435"/>
      <c r="AW110" s="435"/>
      <c r="AX110" s="435"/>
      <c r="AY110" s="435"/>
      <c r="AZ110" s="435"/>
      <c r="BA110" s="435"/>
      <c r="BB110" s="435"/>
      <c r="BC110" s="435"/>
      <c r="BD110" s="435"/>
      <c r="BE110" s="435"/>
      <c r="BF110" s="435"/>
      <c r="BG110" s="435"/>
      <c r="BH110" s="435"/>
      <c r="BI110" s="435"/>
      <c r="BJ110" s="435"/>
      <c r="BK110" s="435"/>
      <c r="BL110" s="435"/>
      <c r="BM110" s="435"/>
      <c r="BN110" s="435"/>
      <c r="BO110" s="435"/>
      <c r="BP110" s="435"/>
      <c r="BQ110" s="435"/>
      <c r="BR110" s="435"/>
      <c r="BS110" s="435"/>
      <c r="BT110" s="435"/>
      <c r="BU110" s="435"/>
      <c r="BV110" s="435"/>
      <c r="BW110" s="435"/>
      <c r="BX110" s="435"/>
      <c r="BY110" s="435"/>
      <c r="BZ110" s="435"/>
      <c r="CA110" s="435"/>
      <c r="CB110" s="435"/>
      <c r="CC110" s="435"/>
      <c r="CD110" s="435"/>
      <c r="CE110" s="435"/>
      <c r="CF110" s="435"/>
      <c r="CG110" s="435"/>
      <c r="CH110" s="435"/>
      <c r="CI110" s="435"/>
      <c r="CJ110" s="435"/>
      <c r="CK110" s="435"/>
      <c r="CL110" s="435"/>
      <c r="CM110" s="435"/>
      <c r="CN110" s="435"/>
      <c r="CO110" s="435"/>
      <c r="CP110" s="435"/>
      <c r="CQ110" s="435"/>
      <c r="CR110" s="435"/>
      <c r="CS110" s="435"/>
      <c r="CT110" s="435"/>
      <c r="CU110" s="435"/>
      <c r="CV110" s="435"/>
      <c r="CW110" s="435"/>
      <c r="CX110" s="435"/>
      <c r="CY110" s="435"/>
      <c r="CZ110" s="435"/>
      <c r="DA110" s="435"/>
      <c r="DB110" s="435"/>
      <c r="DC110" s="435"/>
      <c r="DD110" s="435"/>
      <c r="DE110" s="435"/>
      <c r="DF110" s="435"/>
      <c r="DG110" s="435"/>
      <c r="DH110" s="435"/>
      <c r="DI110" s="435"/>
      <c r="DJ110" s="435"/>
      <c r="DK110" s="435"/>
      <c r="DL110" s="435"/>
      <c r="DM110" s="435"/>
      <c r="DN110" s="435"/>
      <c r="DO110" s="435"/>
      <c r="DP110" s="435"/>
      <c r="DQ110" s="435"/>
      <c r="DR110" s="435"/>
      <c r="DS110" s="435"/>
      <c r="DT110" s="435"/>
      <c r="DU110" s="435"/>
      <c r="DV110" s="435"/>
      <c r="DW110" s="435"/>
      <c r="DX110" s="435"/>
      <c r="DY110" s="435"/>
      <c r="DZ110" s="435"/>
      <c r="EA110" s="435"/>
      <c r="EB110" s="435"/>
      <c r="EC110" s="435"/>
      <c r="ED110" s="435"/>
      <c r="EE110" s="435"/>
      <c r="EF110" s="435"/>
      <c r="EG110" s="435"/>
      <c r="EH110" s="435"/>
      <c r="EI110" s="435"/>
      <c r="EJ110" s="435"/>
      <c r="EK110" s="435"/>
      <c r="EL110" s="435"/>
      <c r="EM110" s="435"/>
      <c r="EN110" s="435"/>
      <c r="EO110" s="435"/>
      <c r="EP110" s="435"/>
      <c r="EQ110" s="435"/>
      <c r="ER110" s="435"/>
      <c r="ES110" s="435"/>
      <c r="ET110" s="435"/>
      <c r="EU110" s="435"/>
      <c r="EV110" s="435"/>
      <c r="EW110" s="435"/>
      <c r="EX110" s="435"/>
      <c r="EY110" s="435"/>
      <c r="EZ110" s="435"/>
      <c r="FA110" s="435"/>
      <c r="FB110" s="435"/>
      <c r="FC110" s="435"/>
      <c r="FD110" s="435"/>
      <c r="FE110" s="435"/>
      <c r="FF110" s="435"/>
      <c r="FG110" s="435"/>
      <c r="FH110" s="435"/>
      <c r="FI110" s="435"/>
      <c r="FJ110" s="435"/>
      <c r="FK110" s="435"/>
      <c r="FL110" s="435"/>
      <c r="FM110" s="435"/>
      <c r="FN110" s="435"/>
      <c r="FO110" s="435"/>
      <c r="FP110" s="435"/>
      <c r="FQ110" s="435"/>
      <c r="FR110" s="435"/>
      <c r="FS110" s="435"/>
      <c r="FT110" s="435"/>
      <c r="FU110" s="435"/>
      <c r="FV110" s="435"/>
      <c r="FW110" s="435"/>
      <c r="FX110" s="435"/>
      <c r="FY110" s="435"/>
      <c r="FZ110" s="435"/>
      <c r="GA110" s="435"/>
      <c r="GB110" s="435"/>
      <c r="GC110" s="435"/>
      <c r="GD110" s="435"/>
      <c r="GE110" s="435"/>
      <c r="GF110" s="435"/>
      <c r="GG110" s="435"/>
      <c r="GH110" s="435"/>
      <c r="GI110" s="435"/>
      <c r="GJ110" s="435"/>
      <c r="GK110" s="435"/>
      <c r="GL110" s="435"/>
      <c r="GM110" s="435"/>
      <c r="GN110" s="435"/>
      <c r="GO110" s="435"/>
      <c r="GP110" s="435"/>
      <c r="GQ110" s="435"/>
      <c r="GR110" s="435"/>
      <c r="GS110" s="435"/>
      <c r="GT110" s="435"/>
      <c r="GU110" s="435"/>
      <c r="GV110" s="435"/>
      <c r="GW110" s="435"/>
      <c r="GX110" s="435"/>
      <c r="GY110" s="435"/>
      <c r="GZ110" s="435"/>
      <c r="HA110" s="435"/>
      <c r="HB110" s="435"/>
      <c r="HC110" s="435"/>
      <c r="HD110" s="435"/>
      <c r="HE110" s="435"/>
      <c r="HF110" s="435"/>
      <c r="HG110" s="435"/>
      <c r="HH110" s="435"/>
      <c r="HI110" s="435"/>
      <c r="HJ110" s="435"/>
      <c r="HK110" s="435"/>
    </row>
    <row r="111" spans="1:219" s="80" customFormat="1" ht="12.75">
      <c r="A111" s="584" t="s">
        <v>3256</v>
      </c>
      <c r="B111" s="584"/>
      <c r="C111" s="584"/>
      <c r="D111" s="82"/>
      <c r="E111" s="82"/>
      <c r="F111" s="82"/>
      <c r="G111" s="83"/>
      <c r="H111" s="84">
        <f>SUM(H110)</f>
        <v>259726</v>
      </c>
      <c r="I111" s="68"/>
      <c r="J111" s="81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9"/>
      <c r="BW111" s="79"/>
      <c r="BX111" s="79"/>
      <c r="BY111" s="79"/>
      <c r="BZ111" s="79"/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79"/>
      <c r="CQ111" s="79"/>
      <c r="CR111" s="79"/>
      <c r="CS111" s="79"/>
      <c r="CT111" s="79"/>
      <c r="CU111" s="79"/>
      <c r="CV111" s="79"/>
      <c r="CW111" s="79"/>
      <c r="CX111" s="79"/>
      <c r="CY111" s="79"/>
      <c r="CZ111" s="79"/>
      <c r="DA111" s="79"/>
      <c r="DB111" s="79"/>
      <c r="DC111" s="79"/>
      <c r="DD111" s="79"/>
      <c r="DE111" s="79"/>
      <c r="DF111" s="79"/>
      <c r="DG111" s="79"/>
      <c r="DH111" s="79"/>
      <c r="DI111" s="79"/>
      <c r="DJ111" s="79"/>
      <c r="DK111" s="79"/>
      <c r="DL111" s="79"/>
      <c r="DM111" s="79"/>
      <c r="DN111" s="79"/>
      <c r="DO111" s="79"/>
      <c r="DP111" s="79"/>
      <c r="DQ111" s="79"/>
      <c r="DR111" s="79"/>
      <c r="DS111" s="79"/>
      <c r="DT111" s="79"/>
      <c r="DU111" s="79"/>
      <c r="DV111" s="79"/>
      <c r="DW111" s="79"/>
      <c r="DX111" s="79"/>
      <c r="DY111" s="79"/>
      <c r="DZ111" s="79"/>
      <c r="EA111" s="79"/>
      <c r="EB111" s="79"/>
      <c r="EC111" s="79"/>
      <c r="ED111" s="79"/>
      <c r="EE111" s="79"/>
      <c r="EF111" s="79"/>
      <c r="EG111" s="79"/>
      <c r="EH111" s="79"/>
      <c r="EI111" s="79"/>
      <c r="EJ111" s="79"/>
      <c r="EK111" s="79"/>
      <c r="EL111" s="79"/>
      <c r="EM111" s="79"/>
      <c r="EN111" s="79"/>
      <c r="EO111" s="79"/>
      <c r="EP111" s="79"/>
      <c r="EQ111" s="79"/>
      <c r="ER111" s="79"/>
      <c r="ES111" s="79"/>
      <c r="ET111" s="79"/>
      <c r="EU111" s="79"/>
      <c r="EV111" s="79"/>
      <c r="EW111" s="79"/>
      <c r="EX111" s="79"/>
      <c r="EY111" s="79"/>
      <c r="EZ111" s="79"/>
      <c r="FA111" s="79"/>
      <c r="FB111" s="79"/>
      <c r="FC111" s="79"/>
      <c r="FD111" s="79"/>
      <c r="FE111" s="79"/>
      <c r="FF111" s="79"/>
      <c r="FG111" s="79"/>
      <c r="FH111" s="79"/>
      <c r="FI111" s="79"/>
      <c r="FJ111" s="79"/>
      <c r="FK111" s="79"/>
      <c r="FL111" s="79"/>
      <c r="FM111" s="79"/>
      <c r="FN111" s="79"/>
      <c r="FO111" s="79"/>
      <c r="FP111" s="79"/>
      <c r="FQ111" s="79"/>
      <c r="FR111" s="79"/>
      <c r="FS111" s="79"/>
      <c r="FT111" s="79"/>
      <c r="FU111" s="79"/>
      <c r="FV111" s="79"/>
      <c r="FW111" s="79"/>
      <c r="FX111" s="79"/>
      <c r="FY111" s="79"/>
      <c r="FZ111" s="79"/>
      <c r="GA111" s="79"/>
      <c r="GB111" s="79"/>
      <c r="GC111" s="79"/>
      <c r="GD111" s="79"/>
      <c r="GE111" s="79"/>
      <c r="GF111" s="79"/>
      <c r="GG111" s="79"/>
      <c r="GH111" s="79"/>
      <c r="GI111" s="79"/>
      <c r="GJ111" s="79"/>
      <c r="GK111" s="79"/>
      <c r="GL111" s="79"/>
      <c r="GM111" s="79"/>
      <c r="GN111" s="79"/>
      <c r="GO111" s="79"/>
      <c r="GP111" s="79"/>
      <c r="GQ111" s="79"/>
      <c r="GR111" s="79"/>
      <c r="GS111" s="79"/>
      <c r="GT111" s="79"/>
      <c r="GU111" s="79"/>
      <c r="GV111" s="79"/>
      <c r="GW111" s="79"/>
      <c r="GX111" s="79"/>
      <c r="GY111" s="79"/>
      <c r="GZ111" s="79"/>
      <c r="HA111" s="79"/>
      <c r="HB111" s="79"/>
      <c r="HC111" s="79"/>
      <c r="HD111" s="79"/>
      <c r="HE111" s="79"/>
      <c r="HF111" s="79"/>
      <c r="HG111" s="79"/>
      <c r="HH111" s="79"/>
      <c r="HI111" s="79"/>
      <c r="HJ111" s="79"/>
      <c r="HK111" s="79"/>
    </row>
    <row r="112" spans="1:219" s="3" customFormat="1" ht="12.75">
      <c r="A112" s="594" t="s">
        <v>568</v>
      </c>
      <c r="B112" s="594"/>
      <c r="C112" s="594"/>
      <c r="D112" s="594"/>
      <c r="E112" s="594"/>
      <c r="F112" s="594"/>
      <c r="G112" s="594"/>
      <c r="H112" s="594"/>
      <c r="I112" s="594"/>
      <c r="J112" s="593"/>
      <c r="K112" s="593"/>
      <c r="L112" s="47"/>
      <c r="M112" s="593"/>
      <c r="N112" s="593"/>
      <c r="O112" s="593"/>
      <c r="P112" s="593"/>
      <c r="Q112" s="47"/>
      <c r="R112" s="593"/>
      <c r="S112" s="593"/>
      <c r="T112" s="593"/>
      <c r="U112" s="593"/>
      <c r="V112" s="47"/>
      <c r="W112" s="593"/>
      <c r="X112" s="593"/>
      <c r="Y112" s="593"/>
      <c r="Z112" s="593"/>
      <c r="AA112" s="593"/>
      <c r="AB112" s="593"/>
      <c r="AC112" s="47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  <c r="FI112" s="31"/>
      <c r="FJ112" s="31"/>
      <c r="FK112" s="31"/>
      <c r="FL112" s="31"/>
      <c r="FM112" s="31"/>
      <c r="FN112" s="31"/>
      <c r="FO112" s="31"/>
      <c r="FP112" s="31"/>
      <c r="FQ112" s="31"/>
      <c r="FR112" s="31"/>
      <c r="FS112" s="31"/>
      <c r="FT112" s="31"/>
      <c r="FU112" s="31"/>
      <c r="FV112" s="31"/>
      <c r="FW112" s="31"/>
      <c r="FX112" s="31"/>
      <c r="FY112" s="31"/>
      <c r="FZ112" s="31"/>
      <c r="GA112" s="31"/>
      <c r="GB112" s="31"/>
      <c r="GC112" s="31"/>
      <c r="GD112" s="31"/>
      <c r="GE112" s="31"/>
      <c r="GF112" s="31"/>
      <c r="GG112" s="31"/>
      <c r="GH112" s="31"/>
      <c r="GI112" s="31"/>
      <c r="GJ112" s="31"/>
      <c r="GK112" s="31"/>
      <c r="GL112" s="31"/>
      <c r="GM112" s="31"/>
      <c r="GN112" s="31"/>
      <c r="GO112" s="31"/>
      <c r="GP112" s="31"/>
      <c r="GQ112" s="31"/>
      <c r="GR112" s="31"/>
      <c r="GS112" s="31"/>
      <c r="GT112" s="31"/>
      <c r="GU112" s="31"/>
      <c r="GV112" s="31"/>
      <c r="GW112" s="31"/>
      <c r="GX112" s="31"/>
      <c r="GY112" s="31"/>
      <c r="GZ112" s="31"/>
      <c r="HA112" s="31"/>
      <c r="HB112" s="31"/>
      <c r="HC112" s="31"/>
      <c r="HD112" s="31"/>
      <c r="HE112" s="31"/>
      <c r="HF112" s="31"/>
      <c r="HG112" s="31"/>
      <c r="HH112" s="31"/>
      <c r="HI112" s="31"/>
      <c r="HJ112" s="31"/>
      <c r="HK112" s="31"/>
    </row>
    <row r="113" spans="1:219" s="3" customFormat="1" ht="38.25">
      <c r="A113" s="2">
        <v>1</v>
      </c>
      <c r="B113" s="10" t="s">
        <v>3332</v>
      </c>
      <c r="C113" s="2" t="s">
        <v>633</v>
      </c>
      <c r="D113" s="2" t="s">
        <v>2357</v>
      </c>
      <c r="E113" s="2" t="s">
        <v>2369</v>
      </c>
      <c r="F113" s="2" t="s">
        <v>2369</v>
      </c>
      <c r="G113" s="2">
        <v>1980</v>
      </c>
      <c r="H113" s="103">
        <v>391245.29</v>
      </c>
      <c r="I113" s="2" t="s">
        <v>1526</v>
      </c>
      <c r="J113" s="104" t="s">
        <v>3334</v>
      </c>
      <c r="K113" s="2" t="s">
        <v>3333</v>
      </c>
      <c r="L113" s="604" t="s">
        <v>3335</v>
      </c>
      <c r="M113" s="604"/>
      <c r="N113" s="604"/>
      <c r="O113" s="2" t="s">
        <v>3336</v>
      </c>
      <c r="P113" s="2"/>
      <c r="Q113" s="2" t="s">
        <v>3269</v>
      </c>
      <c r="R113" s="2" t="s">
        <v>3268</v>
      </c>
      <c r="S113" s="2" t="s">
        <v>3268</v>
      </c>
      <c r="T113" s="2" t="s">
        <v>3267</v>
      </c>
      <c r="U113" s="2" t="s">
        <v>3270</v>
      </c>
      <c r="V113" s="2" t="s">
        <v>656</v>
      </c>
      <c r="W113" s="2" t="s">
        <v>3337</v>
      </c>
      <c r="X113" s="2" t="s">
        <v>3338</v>
      </c>
      <c r="Y113" s="2" t="s">
        <v>3339</v>
      </c>
      <c r="Z113" s="2">
        <v>1</v>
      </c>
      <c r="AA113" s="2" t="s">
        <v>172</v>
      </c>
      <c r="AB113" s="2" t="s">
        <v>298</v>
      </c>
      <c r="AC113" s="2" t="s">
        <v>172</v>
      </c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1"/>
      <c r="FJ113" s="31"/>
      <c r="FK113" s="31"/>
      <c r="FL113" s="31"/>
      <c r="FM113" s="31"/>
      <c r="FN113" s="31"/>
      <c r="FO113" s="31"/>
      <c r="FP113" s="31"/>
      <c r="FQ113" s="31"/>
      <c r="FR113" s="31"/>
      <c r="FS113" s="31"/>
      <c r="FT113" s="31"/>
      <c r="FU113" s="31"/>
      <c r="FV113" s="31"/>
      <c r="FW113" s="31"/>
      <c r="FX113" s="31"/>
      <c r="FY113" s="31"/>
      <c r="FZ113" s="31"/>
      <c r="GA113" s="31"/>
      <c r="GB113" s="31"/>
      <c r="GC113" s="31"/>
      <c r="GD113" s="31"/>
      <c r="GE113" s="31"/>
      <c r="GF113" s="31"/>
      <c r="GG113" s="31"/>
      <c r="GH113" s="31"/>
      <c r="GI113" s="31"/>
      <c r="GJ113" s="31"/>
      <c r="GK113" s="31"/>
      <c r="GL113" s="31"/>
      <c r="GM113" s="31"/>
      <c r="GN113" s="31"/>
      <c r="GO113" s="31"/>
      <c r="GP113" s="31"/>
      <c r="GQ113" s="31"/>
      <c r="GR113" s="31"/>
      <c r="GS113" s="31"/>
      <c r="GT113" s="31"/>
      <c r="GU113" s="31"/>
      <c r="GV113" s="31"/>
      <c r="GW113" s="31"/>
      <c r="GX113" s="31"/>
      <c r="GY113" s="31"/>
      <c r="GZ113" s="31"/>
      <c r="HA113" s="31"/>
      <c r="HB113" s="31"/>
      <c r="HC113" s="31"/>
      <c r="HD113" s="31"/>
      <c r="HE113" s="31"/>
      <c r="HF113" s="31"/>
      <c r="HG113" s="31"/>
      <c r="HH113" s="31"/>
      <c r="HI113" s="31"/>
      <c r="HJ113" s="31"/>
      <c r="HK113" s="31"/>
    </row>
    <row r="114" spans="1:219" s="80" customFormat="1" ht="12.75">
      <c r="A114" s="584" t="s">
        <v>3256</v>
      </c>
      <c r="B114" s="584"/>
      <c r="C114" s="584"/>
      <c r="D114" s="82"/>
      <c r="E114" s="82"/>
      <c r="F114" s="82"/>
      <c r="G114" s="83"/>
      <c r="H114" s="84">
        <f>SUM(H113)</f>
        <v>391245.29</v>
      </c>
      <c r="I114" s="68"/>
      <c r="J114" s="81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79"/>
      <c r="BF114" s="79"/>
      <c r="BG114" s="79"/>
      <c r="BH114" s="79"/>
      <c r="BI114" s="79"/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  <c r="BT114" s="79"/>
      <c r="BU114" s="79"/>
      <c r="BV114" s="79"/>
      <c r="BW114" s="79"/>
      <c r="BX114" s="79"/>
      <c r="BY114" s="79"/>
      <c r="BZ114" s="79"/>
      <c r="CA114" s="79"/>
      <c r="CB114" s="79"/>
      <c r="CC114" s="79"/>
      <c r="CD114" s="79"/>
      <c r="CE114" s="79"/>
      <c r="CF114" s="79"/>
      <c r="CG114" s="79"/>
      <c r="CH114" s="79"/>
      <c r="CI114" s="79"/>
      <c r="CJ114" s="79"/>
      <c r="CK114" s="79"/>
      <c r="CL114" s="79"/>
      <c r="CM114" s="79"/>
      <c r="CN114" s="79"/>
      <c r="CO114" s="79"/>
      <c r="CP114" s="79"/>
      <c r="CQ114" s="79"/>
      <c r="CR114" s="79"/>
      <c r="CS114" s="79"/>
      <c r="CT114" s="79"/>
      <c r="CU114" s="79"/>
      <c r="CV114" s="79"/>
      <c r="CW114" s="79"/>
      <c r="CX114" s="79"/>
      <c r="CY114" s="79"/>
      <c r="CZ114" s="79"/>
      <c r="DA114" s="79"/>
      <c r="DB114" s="79"/>
      <c r="DC114" s="79"/>
      <c r="DD114" s="79"/>
      <c r="DE114" s="79"/>
      <c r="DF114" s="79"/>
      <c r="DG114" s="79"/>
      <c r="DH114" s="79"/>
      <c r="DI114" s="79"/>
      <c r="DJ114" s="79"/>
      <c r="DK114" s="79"/>
      <c r="DL114" s="79"/>
      <c r="DM114" s="79"/>
      <c r="DN114" s="79"/>
      <c r="DO114" s="79"/>
      <c r="DP114" s="79"/>
      <c r="DQ114" s="79"/>
      <c r="DR114" s="79"/>
      <c r="DS114" s="79"/>
      <c r="DT114" s="79"/>
      <c r="DU114" s="79"/>
      <c r="DV114" s="79"/>
      <c r="DW114" s="79"/>
      <c r="DX114" s="79"/>
      <c r="DY114" s="79"/>
      <c r="DZ114" s="79"/>
      <c r="EA114" s="79"/>
      <c r="EB114" s="79"/>
      <c r="EC114" s="79"/>
      <c r="ED114" s="79"/>
      <c r="EE114" s="79"/>
      <c r="EF114" s="79"/>
      <c r="EG114" s="79"/>
      <c r="EH114" s="79"/>
      <c r="EI114" s="79"/>
      <c r="EJ114" s="79"/>
      <c r="EK114" s="79"/>
      <c r="EL114" s="79"/>
      <c r="EM114" s="79"/>
      <c r="EN114" s="79"/>
      <c r="EO114" s="79"/>
      <c r="EP114" s="79"/>
      <c r="EQ114" s="79"/>
      <c r="ER114" s="79"/>
      <c r="ES114" s="79"/>
      <c r="ET114" s="79"/>
      <c r="EU114" s="79"/>
      <c r="EV114" s="79"/>
      <c r="EW114" s="79"/>
      <c r="EX114" s="79"/>
      <c r="EY114" s="79"/>
      <c r="EZ114" s="79"/>
      <c r="FA114" s="79"/>
      <c r="FB114" s="79"/>
      <c r="FC114" s="79"/>
      <c r="FD114" s="79"/>
      <c r="FE114" s="79"/>
      <c r="FF114" s="79"/>
      <c r="FG114" s="79"/>
      <c r="FH114" s="79"/>
      <c r="FI114" s="79"/>
      <c r="FJ114" s="79"/>
      <c r="FK114" s="79"/>
      <c r="FL114" s="79"/>
      <c r="FM114" s="79"/>
      <c r="FN114" s="79"/>
      <c r="FO114" s="79"/>
      <c r="FP114" s="79"/>
      <c r="FQ114" s="79"/>
      <c r="FR114" s="79"/>
      <c r="FS114" s="79"/>
      <c r="FT114" s="79"/>
      <c r="FU114" s="79"/>
      <c r="FV114" s="79"/>
      <c r="FW114" s="79"/>
      <c r="FX114" s="79"/>
      <c r="FY114" s="79"/>
      <c r="FZ114" s="79"/>
      <c r="GA114" s="79"/>
      <c r="GB114" s="79"/>
      <c r="GC114" s="79"/>
      <c r="GD114" s="79"/>
      <c r="GE114" s="79"/>
      <c r="GF114" s="79"/>
      <c r="GG114" s="79"/>
      <c r="GH114" s="79"/>
      <c r="GI114" s="79"/>
      <c r="GJ114" s="79"/>
      <c r="GK114" s="79"/>
      <c r="GL114" s="79"/>
      <c r="GM114" s="79"/>
      <c r="GN114" s="79"/>
      <c r="GO114" s="79"/>
      <c r="GP114" s="79"/>
      <c r="GQ114" s="79"/>
      <c r="GR114" s="79"/>
      <c r="GS114" s="79"/>
      <c r="GT114" s="79"/>
      <c r="GU114" s="79"/>
      <c r="GV114" s="79"/>
      <c r="GW114" s="79"/>
      <c r="GX114" s="79"/>
      <c r="GY114" s="79"/>
      <c r="GZ114" s="79"/>
      <c r="HA114" s="79"/>
      <c r="HB114" s="79"/>
      <c r="HC114" s="79"/>
      <c r="HD114" s="79"/>
      <c r="HE114" s="79"/>
      <c r="HF114" s="79"/>
      <c r="HG114" s="79"/>
      <c r="HH114" s="79"/>
      <c r="HI114" s="79"/>
      <c r="HJ114" s="79"/>
      <c r="HK114" s="79"/>
    </row>
    <row r="115" spans="1:219" s="3" customFormat="1" ht="12.75">
      <c r="A115" s="594" t="s">
        <v>2305</v>
      </c>
      <c r="B115" s="594"/>
      <c r="C115" s="594"/>
      <c r="D115" s="594"/>
      <c r="E115" s="594"/>
      <c r="F115" s="594"/>
      <c r="G115" s="594"/>
      <c r="H115" s="594"/>
      <c r="I115" s="594"/>
      <c r="J115" s="593"/>
      <c r="K115" s="593"/>
      <c r="L115" s="47"/>
      <c r="M115" s="593"/>
      <c r="N115" s="593"/>
      <c r="O115" s="593"/>
      <c r="P115" s="593"/>
      <c r="Q115" s="47"/>
      <c r="R115" s="593"/>
      <c r="S115" s="593"/>
      <c r="T115" s="593"/>
      <c r="U115" s="593"/>
      <c r="V115" s="47"/>
      <c r="W115" s="593"/>
      <c r="X115" s="593"/>
      <c r="Y115" s="593"/>
      <c r="Z115" s="593"/>
      <c r="AA115" s="593"/>
      <c r="AB115" s="593"/>
      <c r="AC115" s="47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1"/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1"/>
      <c r="HA115" s="31"/>
      <c r="HB115" s="31"/>
      <c r="HC115" s="31"/>
      <c r="HD115" s="31"/>
      <c r="HE115" s="31"/>
      <c r="HF115" s="31"/>
      <c r="HG115" s="31"/>
      <c r="HH115" s="31"/>
      <c r="HI115" s="31"/>
      <c r="HJ115" s="31"/>
      <c r="HK115" s="31"/>
    </row>
    <row r="116" spans="1:219" s="3" customFormat="1" ht="63.75">
      <c r="A116" s="2">
        <v>1</v>
      </c>
      <c r="B116" s="10" t="s">
        <v>3347</v>
      </c>
      <c r="C116" s="2" t="s">
        <v>3348</v>
      </c>
      <c r="D116" s="2" t="s">
        <v>298</v>
      </c>
      <c r="E116" s="2" t="s">
        <v>172</v>
      </c>
      <c r="F116" s="2" t="s">
        <v>298</v>
      </c>
      <c r="G116" s="2">
        <v>1908</v>
      </c>
      <c r="H116" s="103">
        <v>3434362.37</v>
      </c>
      <c r="I116" s="2" t="s">
        <v>1526</v>
      </c>
      <c r="J116" s="293" t="s">
        <v>3988</v>
      </c>
      <c r="K116" s="2" t="s">
        <v>3349</v>
      </c>
      <c r="L116" s="244" t="s">
        <v>3989</v>
      </c>
      <c r="M116" s="244" t="s">
        <v>3350</v>
      </c>
      <c r="N116" s="244" t="s">
        <v>3990</v>
      </c>
      <c r="O116" s="244"/>
      <c r="P116" s="244"/>
      <c r="Q116" s="244" t="s">
        <v>3268</v>
      </c>
      <c r="R116" s="244" t="s">
        <v>3268</v>
      </c>
      <c r="S116" s="244" t="s">
        <v>3268</v>
      </c>
      <c r="T116" s="244" t="s">
        <v>3267</v>
      </c>
      <c r="U116" s="244" t="s">
        <v>3268</v>
      </c>
      <c r="V116" s="244" t="s">
        <v>3268</v>
      </c>
      <c r="W116" s="2"/>
      <c r="X116" s="2"/>
      <c r="Y116" s="2"/>
      <c r="Z116" s="2"/>
      <c r="AA116" s="2"/>
      <c r="AB116" s="2"/>
      <c r="AC116" s="2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31"/>
      <c r="FK116" s="31"/>
      <c r="FL116" s="31"/>
      <c r="FM116" s="31"/>
      <c r="FN116" s="31"/>
      <c r="FO116" s="31"/>
      <c r="FP116" s="31"/>
      <c r="FQ116" s="31"/>
      <c r="FR116" s="31"/>
      <c r="FS116" s="31"/>
      <c r="FT116" s="31"/>
      <c r="FU116" s="31"/>
      <c r="FV116" s="31"/>
      <c r="FW116" s="31"/>
      <c r="FX116" s="31"/>
      <c r="FY116" s="31"/>
      <c r="FZ116" s="31"/>
      <c r="GA116" s="31"/>
      <c r="GB116" s="31"/>
      <c r="GC116" s="31"/>
      <c r="GD116" s="31"/>
      <c r="GE116" s="31"/>
      <c r="GF116" s="31"/>
      <c r="GG116" s="31"/>
      <c r="GH116" s="31"/>
      <c r="GI116" s="31"/>
      <c r="GJ116" s="31"/>
      <c r="GK116" s="31"/>
      <c r="GL116" s="31"/>
      <c r="GM116" s="31"/>
      <c r="GN116" s="31"/>
      <c r="GO116" s="31"/>
      <c r="GP116" s="31"/>
      <c r="GQ116" s="31"/>
      <c r="GR116" s="31"/>
      <c r="GS116" s="31"/>
      <c r="GT116" s="31"/>
      <c r="GU116" s="31"/>
      <c r="GV116" s="31"/>
      <c r="GW116" s="31"/>
      <c r="GX116" s="31"/>
      <c r="GY116" s="31"/>
      <c r="GZ116" s="31"/>
      <c r="HA116" s="31"/>
      <c r="HB116" s="31"/>
      <c r="HC116" s="31"/>
      <c r="HD116" s="31"/>
      <c r="HE116" s="31"/>
      <c r="HF116" s="31"/>
      <c r="HG116" s="31"/>
      <c r="HH116" s="31"/>
      <c r="HI116" s="31"/>
      <c r="HJ116" s="31"/>
      <c r="HK116" s="31"/>
    </row>
    <row r="117" spans="1:219" s="3" customFormat="1" ht="22.5" customHeight="1">
      <c r="A117" s="2">
        <v>2</v>
      </c>
      <c r="B117" s="10" t="s">
        <v>3987</v>
      </c>
      <c r="C117" s="2"/>
      <c r="D117" s="2"/>
      <c r="E117" s="2"/>
      <c r="F117" s="2"/>
      <c r="G117" s="2"/>
      <c r="H117" s="103">
        <v>1025394.72</v>
      </c>
      <c r="I117" s="2" t="s">
        <v>1526</v>
      </c>
      <c r="J117" s="104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31" t="s">
        <v>1578</v>
      </c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31"/>
      <c r="FW117" s="31"/>
      <c r="FX117" s="31"/>
      <c r="FY117" s="31"/>
      <c r="FZ117" s="31"/>
      <c r="GA117" s="31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1"/>
      <c r="GN117" s="31"/>
      <c r="GO117" s="31"/>
      <c r="GP117" s="31"/>
      <c r="GQ117" s="31"/>
      <c r="GR117" s="31"/>
      <c r="GS117" s="31"/>
      <c r="GT117" s="31"/>
      <c r="GU117" s="31"/>
      <c r="GV117" s="31"/>
      <c r="GW117" s="31"/>
      <c r="GX117" s="31"/>
      <c r="GY117" s="31"/>
      <c r="GZ117" s="31"/>
      <c r="HA117" s="31"/>
      <c r="HB117" s="31"/>
      <c r="HC117" s="31"/>
      <c r="HD117" s="31"/>
      <c r="HE117" s="31"/>
      <c r="HF117" s="31"/>
      <c r="HG117" s="31"/>
      <c r="HH117" s="31"/>
      <c r="HI117" s="31"/>
      <c r="HJ117" s="31"/>
      <c r="HK117" s="31"/>
    </row>
    <row r="118" spans="1:219" s="80" customFormat="1" ht="12.75">
      <c r="A118" s="584" t="s">
        <v>3256</v>
      </c>
      <c r="B118" s="584"/>
      <c r="C118" s="584"/>
      <c r="D118" s="82"/>
      <c r="E118" s="82"/>
      <c r="F118" s="82"/>
      <c r="G118" s="83"/>
      <c r="H118" s="84">
        <f>SUM(H116:H117)</f>
        <v>4459757.09</v>
      </c>
      <c r="I118" s="68"/>
      <c r="J118" s="81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  <c r="AR118" s="79"/>
      <c r="AS118" s="79"/>
      <c r="AT118" s="79"/>
      <c r="AU118" s="79"/>
      <c r="AV118" s="79"/>
      <c r="AW118" s="79"/>
      <c r="AX118" s="79"/>
      <c r="AY118" s="79"/>
      <c r="AZ118" s="79"/>
      <c r="BA118" s="79"/>
      <c r="BB118" s="79"/>
      <c r="BC118" s="79"/>
      <c r="BD118" s="79"/>
      <c r="BE118" s="79"/>
      <c r="BF118" s="79"/>
      <c r="BG118" s="79"/>
      <c r="BH118" s="79"/>
      <c r="BI118" s="79"/>
      <c r="BJ118" s="79"/>
      <c r="BK118" s="79"/>
      <c r="BL118" s="79"/>
      <c r="BM118" s="79"/>
      <c r="BN118" s="79"/>
      <c r="BO118" s="79"/>
      <c r="BP118" s="79"/>
      <c r="BQ118" s="79"/>
      <c r="BR118" s="79"/>
      <c r="BS118" s="79"/>
      <c r="BT118" s="79"/>
      <c r="BU118" s="79"/>
      <c r="BV118" s="79"/>
      <c r="BW118" s="79"/>
      <c r="BX118" s="79"/>
      <c r="BY118" s="79"/>
      <c r="BZ118" s="79"/>
      <c r="CA118" s="79"/>
      <c r="CB118" s="79"/>
      <c r="CC118" s="79"/>
      <c r="CD118" s="79"/>
      <c r="CE118" s="79"/>
      <c r="CF118" s="79"/>
      <c r="CG118" s="79"/>
      <c r="CH118" s="79"/>
      <c r="CI118" s="79"/>
      <c r="CJ118" s="79"/>
      <c r="CK118" s="79"/>
      <c r="CL118" s="79"/>
      <c r="CM118" s="79"/>
      <c r="CN118" s="79"/>
      <c r="CO118" s="79"/>
      <c r="CP118" s="79"/>
      <c r="CQ118" s="79"/>
      <c r="CR118" s="79"/>
      <c r="CS118" s="79"/>
      <c r="CT118" s="79"/>
      <c r="CU118" s="79"/>
      <c r="CV118" s="79"/>
      <c r="CW118" s="79"/>
      <c r="CX118" s="79"/>
      <c r="CY118" s="79"/>
      <c r="CZ118" s="79"/>
      <c r="DA118" s="79"/>
      <c r="DB118" s="79"/>
      <c r="DC118" s="79"/>
      <c r="DD118" s="79"/>
      <c r="DE118" s="79"/>
      <c r="DF118" s="79"/>
      <c r="DG118" s="79"/>
      <c r="DH118" s="79"/>
      <c r="DI118" s="79"/>
      <c r="DJ118" s="79"/>
      <c r="DK118" s="79"/>
      <c r="DL118" s="79"/>
      <c r="DM118" s="79"/>
      <c r="DN118" s="79"/>
      <c r="DO118" s="79"/>
      <c r="DP118" s="79"/>
      <c r="DQ118" s="79"/>
      <c r="DR118" s="79"/>
      <c r="DS118" s="79"/>
      <c r="DT118" s="79"/>
      <c r="DU118" s="79"/>
      <c r="DV118" s="79"/>
      <c r="DW118" s="79"/>
      <c r="DX118" s="79"/>
      <c r="DY118" s="79"/>
      <c r="DZ118" s="79"/>
      <c r="EA118" s="79"/>
      <c r="EB118" s="79"/>
      <c r="EC118" s="79"/>
      <c r="ED118" s="79"/>
      <c r="EE118" s="79"/>
      <c r="EF118" s="79"/>
      <c r="EG118" s="79"/>
      <c r="EH118" s="79"/>
      <c r="EI118" s="79"/>
      <c r="EJ118" s="79"/>
      <c r="EK118" s="79"/>
      <c r="EL118" s="79"/>
      <c r="EM118" s="79"/>
      <c r="EN118" s="79"/>
      <c r="EO118" s="79"/>
      <c r="EP118" s="79"/>
      <c r="EQ118" s="79"/>
      <c r="ER118" s="79"/>
      <c r="ES118" s="79"/>
      <c r="ET118" s="79"/>
      <c r="EU118" s="79"/>
      <c r="EV118" s="79"/>
      <c r="EW118" s="79"/>
      <c r="EX118" s="79"/>
      <c r="EY118" s="79"/>
      <c r="EZ118" s="79"/>
      <c r="FA118" s="79"/>
      <c r="FB118" s="79"/>
      <c r="FC118" s="79"/>
      <c r="FD118" s="79"/>
      <c r="FE118" s="79"/>
      <c r="FF118" s="79"/>
      <c r="FG118" s="79"/>
      <c r="FH118" s="79"/>
      <c r="FI118" s="79"/>
      <c r="FJ118" s="79"/>
      <c r="FK118" s="79"/>
      <c r="FL118" s="79"/>
      <c r="FM118" s="79"/>
      <c r="FN118" s="79"/>
      <c r="FO118" s="79"/>
      <c r="FP118" s="79"/>
      <c r="FQ118" s="79"/>
      <c r="FR118" s="79"/>
      <c r="FS118" s="79"/>
      <c r="FT118" s="79"/>
      <c r="FU118" s="79"/>
      <c r="FV118" s="79"/>
      <c r="FW118" s="79"/>
      <c r="FX118" s="79"/>
      <c r="FY118" s="79"/>
      <c r="FZ118" s="79"/>
      <c r="GA118" s="79"/>
      <c r="GB118" s="79"/>
      <c r="GC118" s="79"/>
      <c r="GD118" s="79"/>
      <c r="GE118" s="79"/>
      <c r="GF118" s="79"/>
      <c r="GG118" s="79"/>
      <c r="GH118" s="79"/>
      <c r="GI118" s="79"/>
      <c r="GJ118" s="79"/>
      <c r="GK118" s="79"/>
      <c r="GL118" s="79"/>
      <c r="GM118" s="79"/>
      <c r="GN118" s="79"/>
      <c r="GO118" s="79"/>
      <c r="GP118" s="79"/>
      <c r="GQ118" s="79"/>
      <c r="GR118" s="79"/>
      <c r="GS118" s="79"/>
      <c r="GT118" s="79"/>
      <c r="GU118" s="79"/>
      <c r="GV118" s="79"/>
      <c r="GW118" s="79"/>
      <c r="GX118" s="79"/>
      <c r="GY118" s="79"/>
      <c r="GZ118" s="79"/>
      <c r="HA118" s="79"/>
      <c r="HB118" s="79"/>
      <c r="HC118" s="79"/>
      <c r="HD118" s="79"/>
      <c r="HE118" s="79"/>
      <c r="HF118" s="79"/>
      <c r="HG118" s="79"/>
      <c r="HH118" s="79"/>
      <c r="HI118" s="79"/>
      <c r="HJ118" s="79"/>
      <c r="HK118" s="79"/>
    </row>
    <row r="119" spans="1:219" s="3" customFormat="1" ht="12.75">
      <c r="A119" s="581" t="s">
        <v>2306</v>
      </c>
      <c r="B119" s="582"/>
      <c r="C119" s="582"/>
      <c r="D119" s="582"/>
      <c r="E119" s="582"/>
      <c r="F119" s="582"/>
      <c r="G119" s="582"/>
      <c r="H119" s="582"/>
      <c r="I119" s="583"/>
      <c r="J119" s="593"/>
      <c r="K119" s="593"/>
      <c r="L119" s="47"/>
      <c r="M119" s="593"/>
      <c r="N119" s="593"/>
      <c r="O119" s="593"/>
      <c r="P119" s="593"/>
      <c r="Q119" s="47"/>
      <c r="R119" s="593"/>
      <c r="S119" s="593"/>
      <c r="T119" s="593"/>
      <c r="U119" s="593"/>
      <c r="V119" s="47"/>
      <c r="W119" s="593"/>
      <c r="X119" s="593"/>
      <c r="Y119" s="593"/>
      <c r="Z119" s="593"/>
      <c r="AA119" s="593"/>
      <c r="AB119" s="593"/>
      <c r="AC119" s="47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31"/>
      <c r="FW119" s="31"/>
      <c r="FX119" s="31"/>
      <c r="FY119" s="31"/>
      <c r="FZ119" s="31"/>
      <c r="GA119" s="31"/>
      <c r="GB119" s="31"/>
      <c r="GC119" s="31"/>
      <c r="GD119" s="31"/>
      <c r="GE119" s="31"/>
      <c r="GF119" s="31"/>
      <c r="GG119" s="31"/>
      <c r="GH119" s="31"/>
      <c r="GI119" s="31"/>
      <c r="GJ119" s="31"/>
      <c r="GK119" s="31"/>
      <c r="GL119" s="31"/>
      <c r="GM119" s="31"/>
      <c r="GN119" s="31"/>
      <c r="GO119" s="31"/>
      <c r="GP119" s="31"/>
      <c r="GQ119" s="31"/>
      <c r="GR119" s="31"/>
      <c r="GS119" s="31"/>
      <c r="GT119" s="31"/>
      <c r="GU119" s="31"/>
      <c r="GV119" s="31"/>
      <c r="GW119" s="31"/>
      <c r="GX119" s="31"/>
      <c r="GY119" s="31"/>
      <c r="GZ119" s="31"/>
      <c r="HA119" s="31"/>
      <c r="HB119" s="31"/>
      <c r="HC119" s="31"/>
      <c r="HD119" s="31"/>
      <c r="HE119" s="31"/>
      <c r="HF119" s="31"/>
      <c r="HG119" s="31"/>
      <c r="HH119" s="31"/>
      <c r="HI119" s="31"/>
      <c r="HJ119" s="31"/>
      <c r="HK119" s="31"/>
    </row>
    <row r="120" spans="1:219" s="3" customFormat="1" ht="63.75">
      <c r="A120" s="2">
        <v>1</v>
      </c>
      <c r="B120" s="10" t="s">
        <v>3365</v>
      </c>
      <c r="C120" s="2" t="s">
        <v>3366</v>
      </c>
      <c r="D120" s="2" t="s">
        <v>2357</v>
      </c>
      <c r="E120" s="2" t="s">
        <v>2369</v>
      </c>
      <c r="F120" s="2" t="s">
        <v>2369</v>
      </c>
      <c r="G120" s="2">
        <v>1965</v>
      </c>
      <c r="H120" s="103">
        <v>1294089.79</v>
      </c>
      <c r="I120" s="2" t="s">
        <v>1526</v>
      </c>
      <c r="J120" s="243" t="s">
        <v>1307</v>
      </c>
      <c r="K120" s="2" t="s">
        <v>3367</v>
      </c>
      <c r="L120" s="2" t="s">
        <v>3368</v>
      </c>
      <c r="M120" s="2" t="s">
        <v>3369</v>
      </c>
      <c r="N120" s="2" t="s">
        <v>3370</v>
      </c>
      <c r="O120" s="2" t="s">
        <v>2797</v>
      </c>
      <c r="P120" s="2"/>
      <c r="Q120" s="244" t="s">
        <v>3268</v>
      </c>
      <c r="R120" s="244" t="s">
        <v>3268</v>
      </c>
      <c r="S120" s="244" t="s">
        <v>3269</v>
      </c>
      <c r="T120" s="244" t="s">
        <v>3268</v>
      </c>
      <c r="U120" s="244" t="s">
        <v>3268</v>
      </c>
      <c r="V120" s="244" t="s">
        <v>3268</v>
      </c>
      <c r="W120" s="17">
        <v>1356</v>
      </c>
      <c r="X120" s="17">
        <v>2180</v>
      </c>
      <c r="Y120" s="17">
        <v>10323</v>
      </c>
      <c r="Z120" s="2" t="s">
        <v>709</v>
      </c>
      <c r="AA120" s="2" t="s">
        <v>710</v>
      </c>
      <c r="AB120" s="2" t="s">
        <v>2357</v>
      </c>
      <c r="AC120" s="2" t="s">
        <v>2369</v>
      </c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1"/>
      <c r="FJ120" s="31"/>
      <c r="FK120" s="31"/>
      <c r="FL120" s="31"/>
      <c r="FM120" s="31"/>
      <c r="FN120" s="31"/>
      <c r="FO120" s="31"/>
      <c r="FP120" s="31"/>
      <c r="FQ120" s="31"/>
      <c r="FR120" s="31"/>
      <c r="FS120" s="31"/>
      <c r="FT120" s="31"/>
      <c r="FU120" s="31"/>
      <c r="FV120" s="31"/>
      <c r="FW120" s="31"/>
      <c r="FX120" s="31"/>
      <c r="FY120" s="31"/>
      <c r="FZ120" s="31"/>
      <c r="GA120" s="31"/>
      <c r="GB120" s="31"/>
      <c r="GC120" s="31"/>
      <c r="GD120" s="31"/>
      <c r="GE120" s="31"/>
      <c r="GF120" s="31"/>
      <c r="GG120" s="31"/>
      <c r="GH120" s="31"/>
      <c r="GI120" s="31"/>
      <c r="GJ120" s="31"/>
      <c r="GK120" s="31"/>
      <c r="GL120" s="31"/>
      <c r="GM120" s="31"/>
      <c r="GN120" s="31"/>
      <c r="GO120" s="31"/>
      <c r="GP120" s="31"/>
      <c r="GQ120" s="31"/>
      <c r="GR120" s="31"/>
      <c r="GS120" s="31"/>
      <c r="GT120" s="31"/>
      <c r="GU120" s="31"/>
      <c r="GV120" s="31"/>
      <c r="GW120" s="31"/>
      <c r="GX120" s="31"/>
      <c r="GY120" s="31"/>
      <c r="GZ120" s="31"/>
      <c r="HA120" s="31"/>
      <c r="HB120" s="31"/>
      <c r="HC120" s="31"/>
      <c r="HD120" s="31"/>
      <c r="HE120" s="31"/>
      <c r="HF120" s="31"/>
      <c r="HG120" s="31"/>
      <c r="HH120" s="31"/>
      <c r="HI120" s="31"/>
      <c r="HJ120" s="31"/>
      <c r="HK120" s="31"/>
    </row>
    <row r="121" spans="1:219" s="80" customFormat="1" ht="12.75">
      <c r="A121" s="584" t="s">
        <v>3256</v>
      </c>
      <c r="B121" s="584"/>
      <c r="C121" s="584"/>
      <c r="D121" s="82"/>
      <c r="E121" s="82"/>
      <c r="F121" s="82"/>
      <c r="G121" s="83"/>
      <c r="H121" s="84">
        <f>SUM(H120)</f>
        <v>1294089.79</v>
      </c>
      <c r="I121" s="68"/>
      <c r="J121" s="81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79"/>
      <c r="AS121" s="79"/>
      <c r="AT121" s="79"/>
      <c r="AU121" s="79"/>
      <c r="AV121" s="79"/>
      <c r="AW121" s="79"/>
      <c r="AX121" s="79"/>
      <c r="AY121" s="79"/>
      <c r="AZ121" s="79"/>
      <c r="BA121" s="79"/>
      <c r="BB121" s="79"/>
      <c r="BC121" s="79"/>
      <c r="BD121" s="79"/>
      <c r="BE121" s="79"/>
      <c r="BF121" s="79"/>
      <c r="BG121" s="79"/>
      <c r="BH121" s="79"/>
      <c r="BI121" s="79"/>
      <c r="BJ121" s="79"/>
      <c r="BK121" s="79"/>
      <c r="BL121" s="79"/>
      <c r="BM121" s="79"/>
      <c r="BN121" s="79"/>
      <c r="BO121" s="79"/>
      <c r="BP121" s="79"/>
      <c r="BQ121" s="79"/>
      <c r="BR121" s="79"/>
      <c r="BS121" s="79"/>
      <c r="BT121" s="79"/>
      <c r="BU121" s="79"/>
      <c r="BV121" s="79"/>
      <c r="BW121" s="79"/>
      <c r="BX121" s="79"/>
      <c r="BY121" s="79"/>
      <c r="BZ121" s="79"/>
      <c r="CA121" s="79"/>
      <c r="CB121" s="79"/>
      <c r="CC121" s="79"/>
      <c r="CD121" s="79"/>
      <c r="CE121" s="79"/>
      <c r="CF121" s="79"/>
      <c r="CG121" s="79"/>
      <c r="CH121" s="79"/>
      <c r="CI121" s="79"/>
      <c r="CJ121" s="79"/>
      <c r="CK121" s="79"/>
      <c r="CL121" s="79"/>
      <c r="CM121" s="79"/>
      <c r="CN121" s="79"/>
      <c r="CO121" s="79"/>
      <c r="CP121" s="79"/>
      <c r="CQ121" s="79"/>
      <c r="CR121" s="79"/>
      <c r="CS121" s="79"/>
      <c r="CT121" s="79"/>
      <c r="CU121" s="79"/>
      <c r="CV121" s="79"/>
      <c r="CW121" s="79"/>
      <c r="CX121" s="79"/>
      <c r="CY121" s="79"/>
      <c r="CZ121" s="79"/>
      <c r="DA121" s="79"/>
      <c r="DB121" s="79"/>
      <c r="DC121" s="79"/>
      <c r="DD121" s="79"/>
      <c r="DE121" s="79"/>
      <c r="DF121" s="79"/>
      <c r="DG121" s="79"/>
      <c r="DH121" s="79"/>
      <c r="DI121" s="79"/>
      <c r="DJ121" s="79"/>
      <c r="DK121" s="79"/>
      <c r="DL121" s="79"/>
      <c r="DM121" s="79"/>
      <c r="DN121" s="79"/>
      <c r="DO121" s="79"/>
      <c r="DP121" s="79"/>
      <c r="DQ121" s="79"/>
      <c r="DR121" s="79"/>
      <c r="DS121" s="79"/>
      <c r="DT121" s="79"/>
      <c r="DU121" s="79"/>
      <c r="DV121" s="79"/>
      <c r="DW121" s="79"/>
      <c r="DX121" s="79"/>
      <c r="DY121" s="79"/>
      <c r="DZ121" s="79"/>
      <c r="EA121" s="79"/>
      <c r="EB121" s="79"/>
      <c r="EC121" s="79"/>
      <c r="ED121" s="79"/>
      <c r="EE121" s="79"/>
      <c r="EF121" s="79"/>
      <c r="EG121" s="79"/>
      <c r="EH121" s="79"/>
      <c r="EI121" s="79"/>
      <c r="EJ121" s="79"/>
      <c r="EK121" s="79"/>
      <c r="EL121" s="79"/>
      <c r="EM121" s="79"/>
      <c r="EN121" s="79"/>
      <c r="EO121" s="79"/>
      <c r="EP121" s="79"/>
      <c r="EQ121" s="79"/>
      <c r="ER121" s="79"/>
      <c r="ES121" s="79"/>
      <c r="ET121" s="79"/>
      <c r="EU121" s="79"/>
      <c r="EV121" s="79"/>
      <c r="EW121" s="79"/>
      <c r="EX121" s="79"/>
      <c r="EY121" s="79"/>
      <c r="EZ121" s="79"/>
      <c r="FA121" s="79"/>
      <c r="FB121" s="79"/>
      <c r="FC121" s="79"/>
      <c r="FD121" s="79"/>
      <c r="FE121" s="79"/>
      <c r="FF121" s="79"/>
      <c r="FG121" s="79"/>
      <c r="FH121" s="79"/>
      <c r="FI121" s="79"/>
      <c r="FJ121" s="79"/>
      <c r="FK121" s="79"/>
      <c r="FL121" s="79"/>
      <c r="FM121" s="79"/>
      <c r="FN121" s="79"/>
      <c r="FO121" s="79"/>
      <c r="FP121" s="79"/>
      <c r="FQ121" s="79"/>
      <c r="FR121" s="79"/>
      <c r="FS121" s="79"/>
      <c r="FT121" s="79"/>
      <c r="FU121" s="79"/>
      <c r="FV121" s="79"/>
      <c r="FW121" s="79"/>
      <c r="FX121" s="79"/>
      <c r="FY121" s="79"/>
      <c r="FZ121" s="79"/>
      <c r="GA121" s="79"/>
      <c r="GB121" s="79"/>
      <c r="GC121" s="79"/>
      <c r="GD121" s="79"/>
      <c r="GE121" s="79"/>
      <c r="GF121" s="79"/>
      <c r="GG121" s="79"/>
      <c r="GH121" s="79"/>
      <c r="GI121" s="79"/>
      <c r="GJ121" s="79"/>
      <c r="GK121" s="79"/>
      <c r="GL121" s="79"/>
      <c r="GM121" s="79"/>
      <c r="GN121" s="79"/>
      <c r="GO121" s="79"/>
      <c r="GP121" s="79"/>
      <c r="GQ121" s="79"/>
      <c r="GR121" s="79"/>
      <c r="GS121" s="79"/>
      <c r="GT121" s="79"/>
      <c r="GU121" s="79"/>
      <c r="GV121" s="79"/>
      <c r="GW121" s="79"/>
      <c r="GX121" s="79"/>
      <c r="GY121" s="79"/>
      <c r="GZ121" s="79"/>
      <c r="HA121" s="79"/>
      <c r="HB121" s="79"/>
      <c r="HC121" s="79"/>
      <c r="HD121" s="79"/>
      <c r="HE121" s="79"/>
      <c r="HF121" s="79"/>
      <c r="HG121" s="79"/>
      <c r="HH121" s="79"/>
      <c r="HI121" s="79"/>
      <c r="HJ121" s="79"/>
      <c r="HK121" s="79"/>
    </row>
    <row r="122" spans="1:219" s="3" customFormat="1" ht="12.75">
      <c r="A122" s="594" t="s">
        <v>2307</v>
      </c>
      <c r="B122" s="594"/>
      <c r="C122" s="594"/>
      <c r="D122" s="594"/>
      <c r="E122" s="594"/>
      <c r="F122" s="594"/>
      <c r="G122" s="594"/>
      <c r="H122" s="594"/>
      <c r="I122" s="594"/>
      <c r="J122" s="593"/>
      <c r="K122" s="593"/>
      <c r="L122" s="47"/>
      <c r="M122" s="593"/>
      <c r="N122" s="593"/>
      <c r="O122" s="593"/>
      <c r="P122" s="593"/>
      <c r="Q122" s="47"/>
      <c r="R122" s="593"/>
      <c r="S122" s="593"/>
      <c r="T122" s="593"/>
      <c r="U122" s="593"/>
      <c r="V122" s="47"/>
      <c r="W122" s="593"/>
      <c r="X122" s="593"/>
      <c r="Y122" s="593"/>
      <c r="Z122" s="593"/>
      <c r="AA122" s="593"/>
      <c r="AB122" s="593"/>
      <c r="AC122" s="47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1"/>
      <c r="FJ122" s="31"/>
      <c r="FK122" s="31"/>
      <c r="FL122" s="31"/>
      <c r="FM122" s="31"/>
      <c r="FN122" s="31"/>
      <c r="FO122" s="31"/>
      <c r="FP122" s="31"/>
      <c r="FQ122" s="31"/>
      <c r="FR122" s="31"/>
      <c r="FS122" s="31"/>
      <c r="FT122" s="31"/>
      <c r="FU122" s="31"/>
      <c r="FV122" s="31"/>
      <c r="FW122" s="31"/>
      <c r="FX122" s="31"/>
      <c r="FY122" s="31"/>
      <c r="FZ122" s="31"/>
      <c r="GA122" s="31"/>
      <c r="GB122" s="31"/>
      <c r="GC122" s="31"/>
      <c r="GD122" s="31"/>
      <c r="GE122" s="31"/>
      <c r="GF122" s="31"/>
      <c r="GG122" s="31"/>
      <c r="GH122" s="31"/>
      <c r="GI122" s="31"/>
      <c r="GJ122" s="31"/>
      <c r="GK122" s="31"/>
      <c r="GL122" s="31"/>
      <c r="GM122" s="31"/>
      <c r="GN122" s="31"/>
      <c r="GO122" s="31"/>
      <c r="GP122" s="31"/>
      <c r="GQ122" s="31"/>
      <c r="GR122" s="31"/>
      <c r="GS122" s="31"/>
      <c r="GT122" s="31"/>
      <c r="GU122" s="31"/>
      <c r="GV122" s="31"/>
      <c r="GW122" s="31"/>
      <c r="GX122" s="31"/>
      <c r="GY122" s="31"/>
      <c r="GZ122" s="31"/>
      <c r="HA122" s="31"/>
      <c r="HB122" s="31"/>
      <c r="HC122" s="31"/>
      <c r="HD122" s="31"/>
      <c r="HE122" s="31"/>
      <c r="HF122" s="31"/>
      <c r="HG122" s="31"/>
      <c r="HH122" s="31"/>
      <c r="HI122" s="31"/>
      <c r="HJ122" s="31"/>
      <c r="HK122" s="31"/>
    </row>
    <row r="123" spans="1:219" s="3" customFormat="1" ht="76.5">
      <c r="A123" s="2">
        <v>1</v>
      </c>
      <c r="B123" s="10" t="s">
        <v>886</v>
      </c>
      <c r="C123" s="2" t="s">
        <v>355</v>
      </c>
      <c r="D123" s="2" t="s">
        <v>2357</v>
      </c>
      <c r="E123" s="2" t="s">
        <v>2369</v>
      </c>
      <c r="F123" s="2" t="s">
        <v>2369</v>
      </c>
      <c r="G123" s="2">
        <v>1964</v>
      </c>
      <c r="H123" s="136">
        <v>835642.79</v>
      </c>
      <c r="I123" s="2" t="s">
        <v>1526</v>
      </c>
      <c r="J123" s="105" t="s">
        <v>3975</v>
      </c>
      <c r="K123" s="2" t="s">
        <v>356</v>
      </c>
      <c r="L123" s="244" t="s">
        <v>531</v>
      </c>
      <c r="M123" s="244" t="s">
        <v>3978</v>
      </c>
      <c r="N123" s="2" t="s">
        <v>3979</v>
      </c>
      <c r="O123" s="2" t="s">
        <v>1529</v>
      </c>
      <c r="P123" s="2"/>
      <c r="Q123" s="2" t="s">
        <v>687</v>
      </c>
      <c r="R123" s="2" t="s">
        <v>357</v>
      </c>
      <c r="S123" s="2" t="s">
        <v>357</v>
      </c>
      <c r="T123" s="2" t="s">
        <v>626</v>
      </c>
      <c r="U123" s="2" t="s">
        <v>626</v>
      </c>
      <c r="V123" s="2" t="s">
        <v>626</v>
      </c>
      <c r="W123" s="2">
        <v>1654.62</v>
      </c>
      <c r="X123" s="2">
        <v>3402.35</v>
      </c>
      <c r="Y123" s="2">
        <v>14633.45</v>
      </c>
      <c r="Z123" s="2">
        <v>2</v>
      </c>
      <c r="AA123" s="2" t="s">
        <v>3977</v>
      </c>
      <c r="AB123" s="2" t="s">
        <v>2357</v>
      </c>
      <c r="AC123" s="2" t="s">
        <v>2369</v>
      </c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1"/>
      <c r="FJ123" s="31"/>
      <c r="FK123" s="31"/>
      <c r="FL123" s="31"/>
      <c r="FM123" s="31"/>
      <c r="FN123" s="31"/>
      <c r="FO123" s="31"/>
      <c r="FP123" s="31"/>
      <c r="FQ123" s="31"/>
      <c r="FR123" s="31"/>
      <c r="FS123" s="31"/>
      <c r="FT123" s="31"/>
      <c r="FU123" s="31"/>
      <c r="FV123" s="31"/>
      <c r="FW123" s="31"/>
      <c r="FX123" s="31"/>
      <c r="FY123" s="31"/>
      <c r="FZ123" s="31"/>
      <c r="GA123" s="31"/>
      <c r="GB123" s="31"/>
      <c r="GC123" s="31"/>
      <c r="GD123" s="31"/>
      <c r="GE123" s="31"/>
      <c r="GF123" s="31"/>
      <c r="GG123" s="31"/>
      <c r="GH123" s="31"/>
      <c r="GI123" s="31"/>
      <c r="GJ123" s="31"/>
      <c r="GK123" s="31"/>
      <c r="GL123" s="31"/>
      <c r="GM123" s="31"/>
      <c r="GN123" s="31"/>
      <c r="GO123" s="31"/>
      <c r="GP123" s="31"/>
      <c r="GQ123" s="31"/>
      <c r="GR123" s="31"/>
      <c r="GS123" s="31"/>
      <c r="GT123" s="31"/>
      <c r="GU123" s="31"/>
      <c r="GV123" s="31"/>
      <c r="GW123" s="31"/>
      <c r="GX123" s="31"/>
      <c r="GY123" s="31"/>
      <c r="GZ123" s="31"/>
      <c r="HA123" s="31"/>
      <c r="HB123" s="31"/>
      <c r="HC123" s="31"/>
      <c r="HD123" s="31"/>
      <c r="HE123" s="31"/>
      <c r="HF123" s="31"/>
      <c r="HG123" s="31"/>
      <c r="HH123" s="31"/>
      <c r="HI123" s="31"/>
      <c r="HJ123" s="31"/>
      <c r="HK123" s="31"/>
    </row>
    <row r="124" spans="1:219" s="3" customFormat="1" ht="25.5">
      <c r="A124" s="2">
        <v>2</v>
      </c>
      <c r="B124" s="10" t="s">
        <v>887</v>
      </c>
      <c r="C124" s="2"/>
      <c r="D124" s="2" t="s">
        <v>2357</v>
      </c>
      <c r="E124" s="2"/>
      <c r="F124" s="2"/>
      <c r="G124" s="2">
        <v>1964</v>
      </c>
      <c r="H124" s="103">
        <v>126088.36</v>
      </c>
      <c r="I124" s="2" t="s">
        <v>1526</v>
      </c>
      <c r="J124" s="104"/>
      <c r="K124" s="2" t="s">
        <v>356</v>
      </c>
      <c r="L124" s="2"/>
      <c r="M124" s="2"/>
      <c r="N124" s="1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1"/>
      <c r="ES124" s="31"/>
      <c r="ET124" s="31"/>
      <c r="EU124" s="31"/>
      <c r="EV124" s="31"/>
      <c r="EW124" s="31"/>
      <c r="EX124" s="31"/>
      <c r="EY124" s="31"/>
      <c r="EZ124" s="31"/>
      <c r="FA124" s="31"/>
      <c r="FB124" s="31"/>
      <c r="FC124" s="31"/>
      <c r="FD124" s="31"/>
      <c r="FE124" s="31"/>
      <c r="FF124" s="31"/>
      <c r="FG124" s="31"/>
      <c r="FH124" s="31"/>
      <c r="FI124" s="31"/>
      <c r="FJ124" s="31"/>
      <c r="FK124" s="31"/>
      <c r="FL124" s="31"/>
      <c r="FM124" s="31"/>
      <c r="FN124" s="31"/>
      <c r="FO124" s="31"/>
      <c r="FP124" s="31"/>
      <c r="FQ124" s="31"/>
      <c r="FR124" s="31"/>
      <c r="FS124" s="31"/>
      <c r="FT124" s="31"/>
      <c r="FU124" s="31"/>
      <c r="FV124" s="31"/>
      <c r="FW124" s="31"/>
      <c r="FX124" s="31"/>
      <c r="FY124" s="31"/>
      <c r="FZ124" s="31"/>
      <c r="GA124" s="31"/>
      <c r="GB124" s="31"/>
      <c r="GC124" s="31"/>
      <c r="GD124" s="31"/>
      <c r="GE124" s="31"/>
      <c r="GF124" s="31"/>
      <c r="GG124" s="31"/>
      <c r="GH124" s="31"/>
      <c r="GI124" s="31"/>
      <c r="GJ124" s="31"/>
      <c r="GK124" s="31"/>
      <c r="GL124" s="31"/>
      <c r="GM124" s="31"/>
      <c r="GN124" s="31"/>
      <c r="GO124" s="31"/>
      <c r="GP124" s="31"/>
      <c r="GQ124" s="31"/>
      <c r="GR124" s="31"/>
      <c r="GS124" s="31"/>
      <c r="GT124" s="31"/>
      <c r="GU124" s="31"/>
      <c r="GV124" s="31"/>
      <c r="GW124" s="31"/>
      <c r="GX124" s="31"/>
      <c r="GY124" s="31"/>
      <c r="GZ124" s="31"/>
      <c r="HA124" s="31"/>
      <c r="HB124" s="31"/>
      <c r="HC124" s="31"/>
      <c r="HD124" s="31"/>
      <c r="HE124" s="31"/>
      <c r="HF124" s="31"/>
      <c r="HG124" s="31"/>
      <c r="HH124" s="31"/>
      <c r="HI124" s="31"/>
      <c r="HJ124" s="31"/>
      <c r="HK124" s="31"/>
    </row>
    <row r="125" spans="1:219" s="3" customFormat="1" ht="25.5">
      <c r="A125" s="2">
        <v>3</v>
      </c>
      <c r="B125" s="10" t="s">
        <v>888</v>
      </c>
      <c r="C125" s="2"/>
      <c r="D125" s="2" t="s">
        <v>2357</v>
      </c>
      <c r="E125" s="2"/>
      <c r="F125" s="2"/>
      <c r="G125" s="2">
        <v>1964</v>
      </c>
      <c r="H125" s="103">
        <v>18292.85</v>
      </c>
      <c r="I125" s="2" t="s">
        <v>1526</v>
      </c>
      <c r="J125" s="105"/>
      <c r="K125" s="2" t="s">
        <v>356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1"/>
      <c r="FH125" s="31"/>
      <c r="FI125" s="31"/>
      <c r="FJ125" s="31"/>
      <c r="FK125" s="31"/>
      <c r="FL125" s="31"/>
      <c r="FM125" s="31"/>
      <c r="FN125" s="31"/>
      <c r="FO125" s="31"/>
      <c r="FP125" s="31"/>
      <c r="FQ125" s="31"/>
      <c r="FR125" s="31"/>
      <c r="FS125" s="31"/>
      <c r="FT125" s="31"/>
      <c r="FU125" s="31"/>
      <c r="FV125" s="31"/>
      <c r="FW125" s="31"/>
      <c r="FX125" s="31"/>
      <c r="FY125" s="31"/>
      <c r="FZ125" s="31"/>
      <c r="GA125" s="31"/>
      <c r="GB125" s="31"/>
      <c r="GC125" s="31"/>
      <c r="GD125" s="31"/>
      <c r="GE125" s="31"/>
      <c r="GF125" s="31"/>
      <c r="GG125" s="31"/>
      <c r="GH125" s="31"/>
      <c r="GI125" s="31"/>
      <c r="GJ125" s="31"/>
      <c r="GK125" s="31"/>
      <c r="GL125" s="31"/>
      <c r="GM125" s="31"/>
      <c r="GN125" s="31"/>
      <c r="GO125" s="31"/>
      <c r="GP125" s="31"/>
      <c r="GQ125" s="31"/>
      <c r="GR125" s="31"/>
      <c r="GS125" s="31"/>
      <c r="GT125" s="31"/>
      <c r="GU125" s="31"/>
      <c r="GV125" s="31"/>
      <c r="GW125" s="31"/>
      <c r="GX125" s="31"/>
      <c r="GY125" s="31"/>
      <c r="GZ125" s="31"/>
      <c r="HA125" s="31"/>
      <c r="HB125" s="31"/>
      <c r="HC125" s="31"/>
      <c r="HD125" s="31"/>
      <c r="HE125" s="31"/>
      <c r="HF125" s="31"/>
      <c r="HG125" s="31"/>
      <c r="HH125" s="31"/>
      <c r="HI125" s="31"/>
      <c r="HJ125" s="31"/>
      <c r="HK125" s="31"/>
    </row>
    <row r="126" spans="1:219" s="3" customFormat="1" ht="27" customHeight="1">
      <c r="A126" s="2">
        <v>4</v>
      </c>
      <c r="B126" s="10" t="s">
        <v>3974</v>
      </c>
      <c r="C126" s="2"/>
      <c r="D126" s="2"/>
      <c r="E126" s="2"/>
      <c r="F126" s="2"/>
      <c r="G126" s="2">
        <v>2012</v>
      </c>
      <c r="H126" s="136">
        <v>178432.05</v>
      </c>
      <c r="I126" s="2" t="s">
        <v>1526</v>
      </c>
      <c r="J126" s="105"/>
      <c r="K126" s="2" t="s">
        <v>3976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31" t="s">
        <v>1578</v>
      </c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1"/>
      <c r="FF126" s="31"/>
      <c r="FG126" s="31"/>
      <c r="FH126" s="31"/>
      <c r="FI126" s="31"/>
      <c r="FJ126" s="31"/>
      <c r="FK126" s="31"/>
      <c r="FL126" s="31"/>
      <c r="FM126" s="31"/>
      <c r="FN126" s="31"/>
      <c r="FO126" s="31"/>
      <c r="FP126" s="31"/>
      <c r="FQ126" s="31"/>
      <c r="FR126" s="31"/>
      <c r="FS126" s="31"/>
      <c r="FT126" s="31"/>
      <c r="FU126" s="31"/>
      <c r="FV126" s="31"/>
      <c r="FW126" s="31"/>
      <c r="FX126" s="31"/>
      <c r="FY126" s="31"/>
      <c r="FZ126" s="31"/>
      <c r="GA126" s="31"/>
      <c r="GB126" s="31"/>
      <c r="GC126" s="31"/>
      <c r="GD126" s="31"/>
      <c r="GE126" s="31"/>
      <c r="GF126" s="31"/>
      <c r="GG126" s="31"/>
      <c r="GH126" s="31"/>
      <c r="GI126" s="31"/>
      <c r="GJ126" s="31"/>
      <c r="GK126" s="31"/>
      <c r="GL126" s="31"/>
      <c r="GM126" s="31"/>
      <c r="GN126" s="31"/>
      <c r="GO126" s="31"/>
      <c r="GP126" s="31"/>
      <c r="GQ126" s="31"/>
      <c r="GR126" s="31"/>
      <c r="GS126" s="31"/>
      <c r="GT126" s="31"/>
      <c r="GU126" s="31"/>
      <c r="GV126" s="31"/>
      <c r="GW126" s="31"/>
      <c r="GX126" s="31"/>
      <c r="GY126" s="31"/>
      <c r="GZ126" s="31"/>
      <c r="HA126" s="31"/>
      <c r="HB126" s="31"/>
      <c r="HC126" s="31"/>
      <c r="HD126" s="31"/>
      <c r="HE126" s="31"/>
      <c r="HF126" s="31"/>
      <c r="HG126" s="31"/>
      <c r="HH126" s="31"/>
      <c r="HI126" s="31"/>
      <c r="HJ126" s="31"/>
      <c r="HK126" s="31"/>
    </row>
    <row r="127" spans="1:219" s="80" customFormat="1" ht="12.75">
      <c r="A127" s="584" t="s">
        <v>3256</v>
      </c>
      <c r="B127" s="584"/>
      <c r="C127" s="584"/>
      <c r="D127" s="82"/>
      <c r="E127" s="82"/>
      <c r="F127" s="82"/>
      <c r="G127" s="83"/>
      <c r="H127" s="84">
        <f>SUM(H123:H126)</f>
        <v>1158456.05</v>
      </c>
      <c r="I127" s="68"/>
      <c r="J127" s="81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9"/>
      <c r="BG127" s="79"/>
      <c r="BH127" s="79"/>
      <c r="BI127" s="79"/>
      <c r="BJ127" s="79"/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/>
      <c r="BX127" s="79"/>
      <c r="BY127" s="79"/>
      <c r="BZ127" s="79"/>
      <c r="CA127" s="79"/>
      <c r="CB127" s="79"/>
      <c r="CC127" s="79"/>
      <c r="CD127" s="79"/>
      <c r="CE127" s="79"/>
      <c r="CF127" s="79"/>
      <c r="CG127" s="79"/>
      <c r="CH127" s="79"/>
      <c r="CI127" s="79"/>
      <c r="CJ127" s="79"/>
      <c r="CK127" s="79"/>
      <c r="CL127" s="79"/>
      <c r="CM127" s="79"/>
      <c r="CN127" s="79"/>
      <c r="CO127" s="79"/>
      <c r="CP127" s="79"/>
      <c r="CQ127" s="79"/>
      <c r="CR127" s="79"/>
      <c r="CS127" s="79"/>
      <c r="CT127" s="79"/>
      <c r="CU127" s="79"/>
      <c r="CV127" s="79"/>
      <c r="CW127" s="79"/>
      <c r="CX127" s="79"/>
      <c r="CY127" s="79"/>
      <c r="CZ127" s="79"/>
      <c r="DA127" s="79"/>
      <c r="DB127" s="79"/>
      <c r="DC127" s="79"/>
      <c r="DD127" s="79"/>
      <c r="DE127" s="79"/>
      <c r="DF127" s="79"/>
      <c r="DG127" s="79"/>
      <c r="DH127" s="79"/>
      <c r="DI127" s="79"/>
      <c r="DJ127" s="79"/>
      <c r="DK127" s="79"/>
      <c r="DL127" s="79"/>
      <c r="DM127" s="79"/>
      <c r="DN127" s="79"/>
      <c r="DO127" s="79"/>
      <c r="DP127" s="79"/>
      <c r="DQ127" s="79"/>
      <c r="DR127" s="79"/>
      <c r="DS127" s="79"/>
      <c r="DT127" s="79"/>
      <c r="DU127" s="79"/>
      <c r="DV127" s="79"/>
      <c r="DW127" s="79"/>
      <c r="DX127" s="79"/>
      <c r="DY127" s="79"/>
      <c r="DZ127" s="79"/>
      <c r="EA127" s="79"/>
      <c r="EB127" s="79"/>
      <c r="EC127" s="79"/>
      <c r="ED127" s="79"/>
      <c r="EE127" s="79"/>
      <c r="EF127" s="79"/>
      <c r="EG127" s="79"/>
      <c r="EH127" s="79"/>
      <c r="EI127" s="79"/>
      <c r="EJ127" s="79"/>
      <c r="EK127" s="79"/>
      <c r="EL127" s="79"/>
      <c r="EM127" s="79"/>
      <c r="EN127" s="79"/>
      <c r="EO127" s="79"/>
      <c r="EP127" s="79"/>
      <c r="EQ127" s="79"/>
      <c r="ER127" s="79"/>
      <c r="ES127" s="79"/>
      <c r="ET127" s="79"/>
      <c r="EU127" s="79"/>
      <c r="EV127" s="79"/>
      <c r="EW127" s="79"/>
      <c r="EX127" s="79"/>
      <c r="EY127" s="79"/>
      <c r="EZ127" s="79"/>
      <c r="FA127" s="79"/>
      <c r="FB127" s="79"/>
      <c r="FC127" s="79"/>
      <c r="FD127" s="79"/>
      <c r="FE127" s="79"/>
      <c r="FF127" s="79"/>
      <c r="FG127" s="79"/>
      <c r="FH127" s="79"/>
      <c r="FI127" s="79"/>
      <c r="FJ127" s="79"/>
      <c r="FK127" s="79"/>
      <c r="FL127" s="79"/>
      <c r="FM127" s="79"/>
      <c r="FN127" s="79"/>
      <c r="FO127" s="79"/>
      <c r="FP127" s="79"/>
      <c r="FQ127" s="79"/>
      <c r="FR127" s="79"/>
      <c r="FS127" s="79"/>
      <c r="FT127" s="79"/>
      <c r="FU127" s="79"/>
      <c r="FV127" s="79"/>
      <c r="FW127" s="79"/>
      <c r="FX127" s="79"/>
      <c r="FY127" s="79"/>
      <c r="FZ127" s="79"/>
      <c r="GA127" s="79"/>
      <c r="GB127" s="79"/>
      <c r="GC127" s="79"/>
      <c r="GD127" s="79"/>
      <c r="GE127" s="79"/>
      <c r="GF127" s="79"/>
      <c r="GG127" s="79"/>
      <c r="GH127" s="79"/>
      <c r="GI127" s="79"/>
      <c r="GJ127" s="79"/>
      <c r="GK127" s="79"/>
      <c r="GL127" s="79"/>
      <c r="GM127" s="79"/>
      <c r="GN127" s="79"/>
      <c r="GO127" s="79"/>
      <c r="GP127" s="79"/>
      <c r="GQ127" s="79"/>
      <c r="GR127" s="79"/>
      <c r="GS127" s="79"/>
      <c r="GT127" s="79"/>
      <c r="GU127" s="79"/>
      <c r="GV127" s="79"/>
      <c r="GW127" s="79"/>
      <c r="GX127" s="79"/>
      <c r="GY127" s="79"/>
      <c r="GZ127" s="79"/>
      <c r="HA127" s="79"/>
      <c r="HB127" s="79"/>
      <c r="HC127" s="79"/>
      <c r="HD127" s="79"/>
      <c r="HE127" s="79"/>
      <c r="HF127" s="79"/>
      <c r="HG127" s="79"/>
      <c r="HH127" s="79"/>
      <c r="HI127" s="79"/>
      <c r="HJ127" s="79"/>
      <c r="HK127" s="79"/>
    </row>
    <row r="128" spans="1:219" s="3" customFormat="1" ht="12.75">
      <c r="A128" s="594" t="s">
        <v>2308</v>
      </c>
      <c r="B128" s="594"/>
      <c r="C128" s="594"/>
      <c r="D128" s="594"/>
      <c r="E128" s="594"/>
      <c r="F128" s="594"/>
      <c r="G128" s="594"/>
      <c r="H128" s="594"/>
      <c r="I128" s="594"/>
      <c r="J128" s="593"/>
      <c r="K128" s="593"/>
      <c r="L128" s="47"/>
      <c r="M128" s="593"/>
      <c r="N128" s="593"/>
      <c r="O128" s="593"/>
      <c r="P128" s="593"/>
      <c r="Q128" s="47"/>
      <c r="R128" s="593"/>
      <c r="S128" s="593"/>
      <c r="T128" s="593"/>
      <c r="U128" s="593"/>
      <c r="V128" s="47"/>
      <c r="W128" s="593"/>
      <c r="X128" s="593"/>
      <c r="Y128" s="593"/>
      <c r="Z128" s="593"/>
      <c r="AA128" s="593"/>
      <c r="AB128" s="593"/>
      <c r="AC128" s="47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  <c r="FV128" s="31"/>
      <c r="FW128" s="31"/>
      <c r="FX128" s="31"/>
      <c r="FY128" s="31"/>
      <c r="FZ128" s="31"/>
      <c r="GA128" s="31"/>
      <c r="GB128" s="31"/>
      <c r="GC128" s="31"/>
      <c r="GD128" s="31"/>
      <c r="GE128" s="31"/>
      <c r="GF128" s="31"/>
      <c r="GG128" s="31"/>
      <c r="GH128" s="31"/>
      <c r="GI128" s="31"/>
      <c r="GJ128" s="31"/>
      <c r="GK128" s="31"/>
      <c r="GL128" s="31"/>
      <c r="GM128" s="31"/>
      <c r="GN128" s="31"/>
      <c r="GO128" s="31"/>
      <c r="GP128" s="31"/>
      <c r="GQ128" s="31"/>
      <c r="GR128" s="31"/>
      <c r="GS128" s="31"/>
      <c r="GT128" s="31"/>
      <c r="GU128" s="31"/>
      <c r="GV128" s="31"/>
      <c r="GW128" s="31"/>
      <c r="GX128" s="31"/>
      <c r="GY128" s="31"/>
      <c r="GZ128" s="31"/>
      <c r="HA128" s="31"/>
      <c r="HB128" s="31"/>
      <c r="HC128" s="31"/>
      <c r="HD128" s="31"/>
      <c r="HE128" s="31"/>
      <c r="HF128" s="31"/>
      <c r="HG128" s="31"/>
      <c r="HH128" s="31"/>
      <c r="HI128" s="31"/>
      <c r="HJ128" s="31"/>
      <c r="HK128" s="31"/>
    </row>
    <row r="129" spans="1:219" s="3" customFormat="1" ht="38.25">
      <c r="A129" s="2">
        <v>1</v>
      </c>
      <c r="B129" s="10" t="s">
        <v>1</v>
      </c>
      <c r="C129" s="2" t="s">
        <v>2</v>
      </c>
      <c r="D129" s="2" t="s">
        <v>298</v>
      </c>
      <c r="E129" s="2" t="s">
        <v>172</v>
      </c>
      <c r="F129" s="2" t="s">
        <v>172</v>
      </c>
      <c r="G129" s="2" t="s">
        <v>3</v>
      </c>
      <c r="H129" s="103">
        <v>4389591.36</v>
      </c>
      <c r="I129" s="2" t="s">
        <v>1526</v>
      </c>
      <c r="J129" s="104" t="s">
        <v>4</v>
      </c>
      <c r="K129" s="104" t="s">
        <v>2332</v>
      </c>
      <c r="L129" s="2" t="s">
        <v>5</v>
      </c>
      <c r="M129" s="2" t="s">
        <v>6</v>
      </c>
      <c r="N129" s="2" t="s">
        <v>519</v>
      </c>
      <c r="O129" s="2" t="s">
        <v>2596</v>
      </c>
      <c r="P129" s="2"/>
      <c r="Q129" s="2" t="s">
        <v>3268</v>
      </c>
      <c r="R129" s="2" t="s">
        <v>3268</v>
      </c>
      <c r="S129" s="2" t="s">
        <v>3268</v>
      </c>
      <c r="T129" s="2" t="s">
        <v>3268</v>
      </c>
      <c r="U129" s="2" t="s">
        <v>3268</v>
      </c>
      <c r="V129" s="2" t="s">
        <v>3268</v>
      </c>
      <c r="W129" s="2">
        <v>2199.5</v>
      </c>
      <c r="X129" s="2">
        <v>1695.5</v>
      </c>
      <c r="Y129" s="2">
        <v>15522</v>
      </c>
      <c r="Z129" s="2">
        <v>2</v>
      </c>
      <c r="AA129" s="2" t="s">
        <v>172</v>
      </c>
      <c r="AB129" s="2" t="s">
        <v>298</v>
      </c>
      <c r="AC129" s="2" t="s">
        <v>172</v>
      </c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1"/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  <c r="GU129" s="31"/>
      <c r="GV129" s="31"/>
      <c r="GW129" s="31"/>
      <c r="GX129" s="31"/>
      <c r="GY129" s="31"/>
      <c r="GZ129" s="31"/>
      <c r="HA129" s="31"/>
      <c r="HB129" s="31"/>
      <c r="HC129" s="31"/>
      <c r="HD129" s="31"/>
      <c r="HE129" s="31"/>
      <c r="HF129" s="31"/>
      <c r="HG129" s="31"/>
      <c r="HH129" s="31"/>
      <c r="HI129" s="31"/>
      <c r="HJ129" s="31"/>
      <c r="HK129" s="31"/>
    </row>
    <row r="130" spans="1:219" s="80" customFormat="1" ht="12.75">
      <c r="A130" s="584" t="s">
        <v>3256</v>
      </c>
      <c r="B130" s="584"/>
      <c r="C130" s="584"/>
      <c r="D130" s="82"/>
      <c r="E130" s="82"/>
      <c r="F130" s="82"/>
      <c r="G130" s="83"/>
      <c r="H130" s="84">
        <f>SUM(H129)</f>
        <v>4389591.36</v>
      </c>
      <c r="I130" s="68"/>
      <c r="J130" s="81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  <c r="AN130" s="79"/>
      <c r="AO130" s="79"/>
      <c r="AP130" s="79"/>
      <c r="AQ130" s="79"/>
      <c r="AR130" s="79"/>
      <c r="AS130" s="79"/>
      <c r="AT130" s="79"/>
      <c r="AU130" s="79"/>
      <c r="AV130" s="79"/>
      <c r="AW130" s="79"/>
      <c r="AX130" s="79"/>
      <c r="AY130" s="79"/>
      <c r="AZ130" s="79"/>
      <c r="BA130" s="79"/>
      <c r="BB130" s="79"/>
      <c r="BC130" s="79"/>
      <c r="BD130" s="79"/>
      <c r="BE130" s="79"/>
      <c r="BF130" s="79"/>
      <c r="BG130" s="79"/>
      <c r="BH130" s="79"/>
      <c r="BI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/>
      <c r="BX130" s="79"/>
      <c r="BY130" s="79"/>
      <c r="BZ130" s="79"/>
      <c r="CA130" s="79"/>
      <c r="CB130" s="79"/>
      <c r="CC130" s="79"/>
      <c r="CD130" s="79"/>
      <c r="CE130" s="79"/>
      <c r="CF130" s="79"/>
      <c r="CG130" s="79"/>
      <c r="CH130" s="79"/>
      <c r="CI130" s="79"/>
      <c r="CJ130" s="79"/>
      <c r="CK130" s="79"/>
      <c r="CL130" s="79"/>
      <c r="CM130" s="79"/>
      <c r="CN130" s="79"/>
      <c r="CO130" s="79"/>
      <c r="CP130" s="79"/>
      <c r="CQ130" s="79"/>
      <c r="CR130" s="79"/>
      <c r="CS130" s="79"/>
      <c r="CT130" s="79"/>
      <c r="CU130" s="79"/>
      <c r="CV130" s="79"/>
      <c r="CW130" s="79"/>
      <c r="CX130" s="79"/>
      <c r="CY130" s="79"/>
      <c r="CZ130" s="79"/>
      <c r="DA130" s="79"/>
      <c r="DB130" s="79"/>
      <c r="DC130" s="79"/>
      <c r="DD130" s="79"/>
      <c r="DE130" s="79"/>
      <c r="DF130" s="79"/>
      <c r="DG130" s="79"/>
      <c r="DH130" s="79"/>
      <c r="DI130" s="79"/>
      <c r="DJ130" s="79"/>
      <c r="DK130" s="79"/>
      <c r="DL130" s="79"/>
      <c r="DM130" s="79"/>
      <c r="DN130" s="79"/>
      <c r="DO130" s="79"/>
      <c r="DP130" s="79"/>
      <c r="DQ130" s="79"/>
      <c r="DR130" s="79"/>
      <c r="DS130" s="79"/>
      <c r="DT130" s="79"/>
      <c r="DU130" s="79"/>
      <c r="DV130" s="79"/>
      <c r="DW130" s="79"/>
      <c r="DX130" s="79"/>
      <c r="DY130" s="79"/>
      <c r="DZ130" s="79"/>
      <c r="EA130" s="79"/>
      <c r="EB130" s="79"/>
      <c r="EC130" s="79"/>
      <c r="ED130" s="79"/>
      <c r="EE130" s="79"/>
      <c r="EF130" s="79"/>
      <c r="EG130" s="79"/>
      <c r="EH130" s="79"/>
      <c r="EI130" s="79"/>
      <c r="EJ130" s="79"/>
      <c r="EK130" s="79"/>
      <c r="EL130" s="79"/>
      <c r="EM130" s="79"/>
      <c r="EN130" s="79"/>
      <c r="EO130" s="79"/>
      <c r="EP130" s="79"/>
      <c r="EQ130" s="79"/>
      <c r="ER130" s="79"/>
      <c r="ES130" s="79"/>
      <c r="ET130" s="79"/>
      <c r="EU130" s="79"/>
      <c r="EV130" s="79"/>
      <c r="EW130" s="79"/>
      <c r="EX130" s="79"/>
      <c r="EY130" s="79"/>
      <c r="EZ130" s="79"/>
      <c r="FA130" s="79"/>
      <c r="FB130" s="79"/>
      <c r="FC130" s="79"/>
      <c r="FD130" s="79"/>
      <c r="FE130" s="79"/>
      <c r="FF130" s="79"/>
      <c r="FG130" s="79"/>
      <c r="FH130" s="79"/>
      <c r="FI130" s="79"/>
      <c r="FJ130" s="79"/>
      <c r="FK130" s="79"/>
      <c r="FL130" s="79"/>
      <c r="FM130" s="79"/>
      <c r="FN130" s="79"/>
      <c r="FO130" s="79"/>
      <c r="FP130" s="79"/>
      <c r="FQ130" s="79"/>
      <c r="FR130" s="79"/>
      <c r="FS130" s="79"/>
      <c r="FT130" s="79"/>
      <c r="FU130" s="79"/>
      <c r="FV130" s="79"/>
      <c r="FW130" s="79"/>
      <c r="FX130" s="79"/>
      <c r="FY130" s="79"/>
      <c r="FZ130" s="79"/>
      <c r="GA130" s="79"/>
      <c r="GB130" s="79"/>
      <c r="GC130" s="79"/>
      <c r="GD130" s="79"/>
      <c r="GE130" s="79"/>
      <c r="GF130" s="79"/>
      <c r="GG130" s="79"/>
      <c r="GH130" s="79"/>
      <c r="GI130" s="79"/>
      <c r="GJ130" s="79"/>
      <c r="GK130" s="79"/>
      <c r="GL130" s="79"/>
      <c r="GM130" s="79"/>
      <c r="GN130" s="79"/>
      <c r="GO130" s="79"/>
      <c r="GP130" s="79"/>
      <c r="GQ130" s="79"/>
      <c r="GR130" s="79"/>
      <c r="GS130" s="79"/>
      <c r="GT130" s="79"/>
      <c r="GU130" s="79"/>
      <c r="GV130" s="79"/>
      <c r="GW130" s="79"/>
      <c r="GX130" s="79"/>
      <c r="GY130" s="79"/>
      <c r="GZ130" s="79"/>
      <c r="HA130" s="79"/>
      <c r="HB130" s="79"/>
      <c r="HC130" s="79"/>
      <c r="HD130" s="79"/>
      <c r="HE130" s="79"/>
      <c r="HF130" s="79"/>
      <c r="HG130" s="79"/>
      <c r="HH130" s="79"/>
      <c r="HI130" s="79"/>
      <c r="HJ130" s="79"/>
      <c r="HK130" s="79"/>
    </row>
    <row r="131" spans="1:219" s="12" customFormat="1" ht="12.75">
      <c r="A131" s="594" t="s">
        <v>2309</v>
      </c>
      <c r="B131" s="594"/>
      <c r="C131" s="594"/>
      <c r="D131" s="594"/>
      <c r="E131" s="594"/>
      <c r="F131" s="594"/>
      <c r="G131" s="594"/>
      <c r="H131" s="594"/>
      <c r="I131" s="594"/>
      <c r="J131" s="593"/>
      <c r="K131" s="593"/>
      <c r="L131" s="47"/>
      <c r="M131" s="593"/>
      <c r="N131" s="593"/>
      <c r="O131" s="593"/>
      <c r="P131" s="593"/>
      <c r="Q131" s="47"/>
      <c r="R131" s="593"/>
      <c r="S131" s="593"/>
      <c r="T131" s="593"/>
      <c r="U131" s="593"/>
      <c r="V131" s="47"/>
      <c r="W131" s="593"/>
      <c r="X131" s="593"/>
      <c r="Y131" s="593"/>
      <c r="Z131" s="593"/>
      <c r="AA131" s="593"/>
      <c r="AB131" s="593"/>
      <c r="AC131" s="47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31"/>
      <c r="FK131" s="31"/>
      <c r="FL131" s="31"/>
      <c r="FM131" s="31"/>
      <c r="FN131" s="31"/>
      <c r="FO131" s="31"/>
      <c r="FP131" s="31"/>
      <c r="FQ131" s="31"/>
      <c r="FR131" s="31"/>
      <c r="FS131" s="31"/>
      <c r="FT131" s="31"/>
      <c r="FU131" s="31"/>
      <c r="FV131" s="31"/>
      <c r="FW131" s="31"/>
      <c r="FX131" s="31"/>
      <c r="FY131" s="31"/>
      <c r="FZ131" s="31"/>
      <c r="GA131" s="31"/>
      <c r="GB131" s="31"/>
      <c r="GC131" s="31"/>
      <c r="GD131" s="31"/>
      <c r="GE131" s="31"/>
      <c r="GF131" s="31"/>
      <c r="GG131" s="31"/>
      <c r="GH131" s="31"/>
      <c r="GI131" s="31"/>
      <c r="GJ131" s="31"/>
      <c r="GK131" s="31"/>
      <c r="GL131" s="31"/>
      <c r="GM131" s="31"/>
      <c r="GN131" s="31"/>
      <c r="GO131" s="31"/>
      <c r="GP131" s="31"/>
      <c r="GQ131" s="31"/>
      <c r="GR131" s="31"/>
      <c r="GS131" s="31"/>
      <c r="GT131" s="31"/>
      <c r="GU131" s="31"/>
      <c r="GV131" s="31"/>
      <c r="GW131" s="31"/>
      <c r="GX131" s="31"/>
      <c r="GY131" s="31"/>
      <c r="GZ131" s="31"/>
      <c r="HA131" s="31"/>
      <c r="HB131" s="31"/>
      <c r="HC131" s="31"/>
      <c r="HD131" s="31"/>
      <c r="HE131" s="31"/>
      <c r="HF131" s="31"/>
      <c r="HG131" s="31"/>
      <c r="HH131" s="31"/>
      <c r="HI131" s="31"/>
      <c r="HJ131" s="31"/>
      <c r="HK131" s="31"/>
    </row>
    <row r="132" spans="1:219" s="12" customFormat="1" ht="114.75">
      <c r="A132" s="2">
        <v>1</v>
      </c>
      <c r="B132" s="10" t="s">
        <v>2608</v>
      </c>
      <c r="C132" s="2" t="s">
        <v>2609</v>
      </c>
      <c r="D132" s="2"/>
      <c r="E132" s="2"/>
      <c r="F132" s="104"/>
      <c r="G132" s="2">
        <v>1986</v>
      </c>
      <c r="H132" s="103">
        <v>3698322.98</v>
      </c>
      <c r="I132" s="2" t="s">
        <v>1526</v>
      </c>
      <c r="J132" s="104" t="s">
        <v>1310</v>
      </c>
      <c r="K132" s="574" t="s">
        <v>1311</v>
      </c>
      <c r="L132" s="2" t="s">
        <v>2614</v>
      </c>
      <c r="M132" s="2" t="s">
        <v>2615</v>
      </c>
      <c r="N132" s="2" t="s">
        <v>2616</v>
      </c>
      <c r="O132" s="2"/>
      <c r="P132" s="2"/>
      <c r="Q132" s="2"/>
      <c r="R132" s="2"/>
      <c r="S132" s="2"/>
      <c r="T132" s="2"/>
      <c r="U132" s="2"/>
      <c r="V132" s="2"/>
      <c r="W132" s="2"/>
      <c r="X132" s="2">
        <v>5175.16</v>
      </c>
      <c r="Y132" s="2"/>
      <c r="Z132" s="2">
        <v>4</v>
      </c>
      <c r="AA132" s="2" t="s">
        <v>298</v>
      </c>
      <c r="AB132" s="2"/>
      <c r="AC132" s="2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</row>
    <row r="133" spans="1:219" s="12" customFormat="1" ht="19.5" customHeight="1">
      <c r="A133" s="2">
        <v>2</v>
      </c>
      <c r="B133" s="10" t="s">
        <v>2610</v>
      </c>
      <c r="C133" s="2" t="s">
        <v>2606</v>
      </c>
      <c r="D133" s="2"/>
      <c r="E133" s="2"/>
      <c r="F133" s="105"/>
      <c r="G133" s="2">
        <v>1989</v>
      </c>
      <c r="H133" s="103">
        <v>934424.56</v>
      </c>
      <c r="I133" s="2" t="s">
        <v>1526</v>
      </c>
      <c r="J133" s="105" t="s">
        <v>2347</v>
      </c>
      <c r="K133" s="57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</row>
    <row r="134" spans="1:219" s="12" customFormat="1" ht="18.75" customHeight="1">
      <c r="A134" s="2">
        <v>3</v>
      </c>
      <c r="B134" s="10" t="s">
        <v>2611</v>
      </c>
      <c r="C134" s="2" t="s">
        <v>891</v>
      </c>
      <c r="D134" s="2"/>
      <c r="E134" s="2"/>
      <c r="F134" s="105"/>
      <c r="G134" s="2">
        <v>1991</v>
      </c>
      <c r="H134" s="103">
        <v>3902233.39</v>
      </c>
      <c r="I134" s="2" t="s">
        <v>1526</v>
      </c>
      <c r="J134" s="105" t="s">
        <v>2347</v>
      </c>
      <c r="K134" s="57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</row>
    <row r="135" spans="1:219" s="12" customFormat="1" ht="25.5">
      <c r="A135" s="2">
        <v>4</v>
      </c>
      <c r="B135" s="10" t="s">
        <v>2612</v>
      </c>
      <c r="C135" s="2" t="s">
        <v>891</v>
      </c>
      <c r="D135" s="2"/>
      <c r="E135" s="2"/>
      <c r="F135" s="105"/>
      <c r="G135" s="2">
        <v>2004</v>
      </c>
      <c r="H135" s="103">
        <v>3899133.89</v>
      </c>
      <c r="I135" s="2" t="s">
        <v>1526</v>
      </c>
      <c r="J135" s="105" t="s">
        <v>2613</v>
      </c>
      <c r="K135" s="573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</row>
    <row r="136" spans="1:219" s="69" customFormat="1" ht="12.75">
      <c r="A136" s="584" t="s">
        <v>3256</v>
      </c>
      <c r="B136" s="584"/>
      <c r="C136" s="584"/>
      <c r="D136" s="82"/>
      <c r="E136" s="82"/>
      <c r="F136" s="82"/>
      <c r="G136" s="83"/>
      <c r="H136" s="84">
        <f>SUM(H132:H135)</f>
        <v>12434114.82</v>
      </c>
      <c r="I136" s="68"/>
      <c r="J136" s="81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79"/>
      <c r="AE136" s="79"/>
      <c r="AF136" s="79"/>
      <c r="AG136" s="79"/>
      <c r="AH136" s="79"/>
      <c r="AI136" s="79"/>
      <c r="AJ136" s="79"/>
      <c r="AK136" s="79"/>
      <c r="AL136" s="79"/>
      <c r="AM136" s="79"/>
      <c r="AN136" s="79"/>
      <c r="AO136" s="79"/>
      <c r="AP136" s="79"/>
      <c r="AQ136" s="79"/>
      <c r="AR136" s="79"/>
      <c r="AS136" s="79"/>
      <c r="AT136" s="79"/>
      <c r="AU136" s="79"/>
      <c r="AV136" s="79"/>
      <c r="AW136" s="79"/>
      <c r="AX136" s="79"/>
      <c r="AY136" s="79"/>
      <c r="AZ136" s="79"/>
      <c r="BA136" s="79"/>
      <c r="BB136" s="79"/>
      <c r="BC136" s="79"/>
      <c r="BD136" s="79"/>
      <c r="BE136" s="79"/>
      <c r="BF136" s="79"/>
      <c r="BG136" s="79"/>
      <c r="BH136" s="79"/>
      <c r="BI136" s="79"/>
      <c r="BJ136" s="79"/>
      <c r="BK136" s="79"/>
      <c r="BL136" s="79"/>
      <c r="BM136" s="79"/>
      <c r="BN136" s="79"/>
      <c r="BO136" s="79"/>
      <c r="BP136" s="79"/>
      <c r="BQ136" s="79"/>
      <c r="BR136" s="79"/>
      <c r="BS136" s="79"/>
      <c r="BT136" s="79"/>
      <c r="BU136" s="79"/>
      <c r="BV136" s="79"/>
      <c r="BW136" s="79"/>
      <c r="BX136" s="79"/>
      <c r="BY136" s="79"/>
      <c r="BZ136" s="79"/>
      <c r="CA136" s="79"/>
      <c r="CB136" s="79"/>
      <c r="CC136" s="79"/>
      <c r="CD136" s="79"/>
      <c r="CE136" s="79"/>
      <c r="CF136" s="79"/>
      <c r="CG136" s="79"/>
      <c r="CH136" s="79"/>
      <c r="CI136" s="79"/>
      <c r="CJ136" s="79"/>
      <c r="CK136" s="79"/>
      <c r="CL136" s="79"/>
      <c r="CM136" s="79"/>
      <c r="CN136" s="79"/>
      <c r="CO136" s="79"/>
      <c r="CP136" s="79"/>
      <c r="CQ136" s="79"/>
      <c r="CR136" s="79"/>
      <c r="CS136" s="79"/>
      <c r="CT136" s="79"/>
      <c r="CU136" s="79"/>
      <c r="CV136" s="79"/>
      <c r="CW136" s="79"/>
      <c r="CX136" s="79"/>
      <c r="CY136" s="79"/>
      <c r="CZ136" s="79"/>
      <c r="DA136" s="79"/>
      <c r="DB136" s="79"/>
      <c r="DC136" s="79"/>
      <c r="DD136" s="79"/>
      <c r="DE136" s="79"/>
      <c r="DF136" s="79"/>
      <c r="DG136" s="79"/>
      <c r="DH136" s="79"/>
      <c r="DI136" s="79"/>
      <c r="DJ136" s="79"/>
      <c r="DK136" s="79"/>
      <c r="DL136" s="79"/>
      <c r="DM136" s="79"/>
      <c r="DN136" s="79"/>
      <c r="DO136" s="79"/>
      <c r="DP136" s="79"/>
      <c r="DQ136" s="79"/>
      <c r="DR136" s="79"/>
      <c r="DS136" s="79"/>
      <c r="DT136" s="79"/>
      <c r="DU136" s="79"/>
      <c r="DV136" s="79"/>
      <c r="DW136" s="79"/>
      <c r="DX136" s="79"/>
      <c r="DY136" s="79"/>
      <c r="DZ136" s="79"/>
      <c r="EA136" s="79"/>
      <c r="EB136" s="79"/>
      <c r="EC136" s="79"/>
      <c r="ED136" s="79"/>
      <c r="EE136" s="79"/>
      <c r="EF136" s="79"/>
      <c r="EG136" s="79"/>
      <c r="EH136" s="79"/>
      <c r="EI136" s="79"/>
      <c r="EJ136" s="79"/>
      <c r="EK136" s="79"/>
      <c r="EL136" s="79"/>
      <c r="EM136" s="79"/>
      <c r="EN136" s="79"/>
      <c r="EO136" s="79"/>
      <c r="EP136" s="79"/>
      <c r="EQ136" s="79"/>
      <c r="ER136" s="79"/>
      <c r="ES136" s="79"/>
      <c r="ET136" s="79"/>
      <c r="EU136" s="79"/>
      <c r="EV136" s="79"/>
      <c r="EW136" s="79"/>
      <c r="EX136" s="79"/>
      <c r="EY136" s="79"/>
      <c r="EZ136" s="79"/>
      <c r="FA136" s="79"/>
      <c r="FB136" s="79"/>
      <c r="FC136" s="79"/>
      <c r="FD136" s="79"/>
      <c r="FE136" s="79"/>
      <c r="FF136" s="79"/>
      <c r="FG136" s="79"/>
      <c r="FH136" s="79"/>
      <c r="FI136" s="79"/>
      <c r="FJ136" s="79"/>
      <c r="FK136" s="79"/>
      <c r="FL136" s="79"/>
      <c r="FM136" s="79"/>
      <c r="FN136" s="79"/>
      <c r="FO136" s="79"/>
      <c r="FP136" s="79"/>
      <c r="FQ136" s="79"/>
      <c r="FR136" s="79"/>
      <c r="FS136" s="79"/>
      <c r="FT136" s="79"/>
      <c r="FU136" s="79"/>
      <c r="FV136" s="79"/>
      <c r="FW136" s="79"/>
      <c r="FX136" s="79"/>
      <c r="FY136" s="79"/>
      <c r="FZ136" s="79"/>
      <c r="GA136" s="79"/>
      <c r="GB136" s="79"/>
      <c r="GC136" s="79"/>
      <c r="GD136" s="79"/>
      <c r="GE136" s="79"/>
      <c r="GF136" s="79"/>
      <c r="GG136" s="79"/>
      <c r="GH136" s="79"/>
      <c r="GI136" s="79"/>
      <c r="GJ136" s="79"/>
      <c r="GK136" s="79"/>
      <c r="GL136" s="79"/>
      <c r="GM136" s="79"/>
      <c r="GN136" s="79"/>
      <c r="GO136" s="79"/>
      <c r="GP136" s="79"/>
      <c r="GQ136" s="79"/>
      <c r="GR136" s="79"/>
      <c r="GS136" s="79"/>
      <c r="GT136" s="79"/>
      <c r="GU136" s="79"/>
      <c r="GV136" s="79"/>
      <c r="GW136" s="79"/>
      <c r="GX136" s="79"/>
      <c r="GY136" s="79"/>
      <c r="GZ136" s="79"/>
      <c r="HA136" s="79"/>
      <c r="HB136" s="79"/>
      <c r="HC136" s="79"/>
      <c r="HD136" s="79"/>
      <c r="HE136" s="79"/>
      <c r="HF136" s="79"/>
      <c r="HG136" s="79"/>
      <c r="HH136" s="79"/>
      <c r="HI136" s="79"/>
      <c r="HJ136" s="79"/>
      <c r="HK136" s="79"/>
    </row>
    <row r="137" spans="1:219" s="12" customFormat="1" ht="12.75">
      <c r="A137" s="594" t="s">
        <v>2310</v>
      </c>
      <c r="B137" s="594"/>
      <c r="C137" s="594"/>
      <c r="D137" s="594"/>
      <c r="E137" s="594"/>
      <c r="F137" s="594"/>
      <c r="G137" s="594"/>
      <c r="H137" s="594"/>
      <c r="I137" s="594"/>
      <c r="J137" s="593"/>
      <c r="K137" s="593"/>
      <c r="L137" s="47"/>
      <c r="M137" s="593"/>
      <c r="N137" s="593"/>
      <c r="O137" s="593"/>
      <c r="P137" s="593"/>
      <c r="Q137" s="47"/>
      <c r="R137" s="593"/>
      <c r="S137" s="593"/>
      <c r="T137" s="593"/>
      <c r="U137" s="593"/>
      <c r="V137" s="47"/>
      <c r="W137" s="593"/>
      <c r="X137" s="593"/>
      <c r="Y137" s="593"/>
      <c r="Z137" s="593"/>
      <c r="AA137" s="593"/>
      <c r="AB137" s="593"/>
      <c r="AC137" s="47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</row>
    <row r="138" spans="1:219" s="12" customFormat="1" ht="25.5" customHeight="1">
      <c r="A138" s="2">
        <v>1</v>
      </c>
      <c r="B138" s="10" t="s">
        <v>1331</v>
      </c>
      <c r="C138" s="2" t="s">
        <v>3366</v>
      </c>
      <c r="D138" s="2" t="s">
        <v>298</v>
      </c>
      <c r="E138" s="2"/>
      <c r="F138" s="2" t="s">
        <v>172</v>
      </c>
      <c r="G138" s="2">
        <v>1972</v>
      </c>
      <c r="H138" s="103">
        <v>785562</v>
      </c>
      <c r="I138" s="2" t="s">
        <v>1526</v>
      </c>
      <c r="J138" s="104" t="s">
        <v>1332</v>
      </c>
      <c r="K138" s="574" t="s">
        <v>1333</v>
      </c>
      <c r="L138" s="2"/>
      <c r="M138" s="2"/>
      <c r="N138" s="2"/>
      <c r="O138" s="2"/>
      <c r="P138" s="2"/>
      <c r="Q138" s="2" t="s">
        <v>3268</v>
      </c>
      <c r="R138" s="2" t="s">
        <v>723</v>
      </c>
      <c r="S138" s="2" t="s">
        <v>3268</v>
      </c>
      <c r="T138" s="2" t="s">
        <v>656</v>
      </c>
      <c r="U138" s="2" t="s">
        <v>656</v>
      </c>
      <c r="V138" s="2" t="s">
        <v>656</v>
      </c>
      <c r="W138" s="2">
        <v>1583</v>
      </c>
      <c r="X138" s="2" t="s">
        <v>1342</v>
      </c>
      <c r="Y138" s="2" t="s">
        <v>1343</v>
      </c>
      <c r="Z138" s="2">
        <v>3</v>
      </c>
      <c r="AA138" s="2" t="s">
        <v>298</v>
      </c>
      <c r="AB138" s="2" t="s">
        <v>298</v>
      </c>
      <c r="AC138" s="2" t="s">
        <v>172</v>
      </c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  <c r="HB138" s="31"/>
      <c r="HC138" s="31"/>
      <c r="HD138" s="31"/>
      <c r="HE138" s="31"/>
      <c r="HF138" s="31"/>
      <c r="HG138" s="31"/>
      <c r="HH138" s="31"/>
      <c r="HI138" s="31"/>
      <c r="HJ138" s="31"/>
      <c r="HK138" s="31"/>
    </row>
    <row r="139" spans="1:219" s="12" customFormat="1" ht="25.5" customHeight="1">
      <c r="A139" s="2">
        <v>2</v>
      </c>
      <c r="B139" s="10" t="s">
        <v>1334</v>
      </c>
      <c r="C139" s="2"/>
      <c r="D139" s="2"/>
      <c r="E139" s="2"/>
      <c r="F139" s="2"/>
      <c r="G139" s="2">
        <v>1982</v>
      </c>
      <c r="H139" s="103">
        <v>11086</v>
      </c>
      <c r="I139" s="2" t="s">
        <v>1526</v>
      </c>
      <c r="J139" s="105"/>
      <c r="K139" s="57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31"/>
      <c r="GW139" s="31"/>
      <c r="GX139" s="31"/>
      <c r="GY139" s="31"/>
      <c r="GZ139" s="31"/>
      <c r="HA139" s="31"/>
      <c r="HB139" s="31"/>
      <c r="HC139" s="31"/>
      <c r="HD139" s="31"/>
      <c r="HE139" s="31"/>
      <c r="HF139" s="31"/>
      <c r="HG139" s="31"/>
      <c r="HH139" s="31"/>
      <c r="HI139" s="31"/>
      <c r="HJ139" s="31"/>
      <c r="HK139" s="31"/>
    </row>
    <row r="140" spans="1:219" s="12" customFormat="1" ht="25.5">
      <c r="A140" s="2">
        <v>3</v>
      </c>
      <c r="B140" s="10" t="s">
        <v>1335</v>
      </c>
      <c r="C140" s="2"/>
      <c r="D140" s="2"/>
      <c r="E140" s="2"/>
      <c r="F140" s="2"/>
      <c r="G140" s="2">
        <v>2009</v>
      </c>
      <c r="H140" s="136">
        <v>2081497.76</v>
      </c>
      <c r="I140" s="2" t="s">
        <v>1526</v>
      </c>
      <c r="J140" s="105" t="s">
        <v>1336</v>
      </c>
      <c r="K140" s="57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1"/>
      <c r="ES140" s="31"/>
      <c r="ET140" s="31"/>
      <c r="EU140" s="31"/>
      <c r="EV140" s="31"/>
      <c r="EW140" s="31"/>
      <c r="EX140" s="31"/>
      <c r="EY140" s="31"/>
      <c r="EZ140" s="31"/>
      <c r="FA140" s="31"/>
      <c r="FB140" s="31"/>
      <c r="FC140" s="31"/>
      <c r="FD140" s="31"/>
      <c r="FE140" s="31"/>
      <c r="FF140" s="31"/>
      <c r="FG140" s="31"/>
      <c r="FH140" s="31"/>
      <c r="FI140" s="31"/>
      <c r="FJ140" s="31"/>
      <c r="FK140" s="31"/>
      <c r="FL140" s="31"/>
      <c r="FM140" s="31"/>
      <c r="FN140" s="31"/>
      <c r="FO140" s="31"/>
      <c r="FP140" s="31"/>
      <c r="FQ140" s="31"/>
      <c r="FR140" s="31"/>
      <c r="FS140" s="31"/>
      <c r="FT140" s="31"/>
      <c r="FU140" s="31"/>
      <c r="FV140" s="31"/>
      <c r="FW140" s="31"/>
      <c r="FX140" s="31"/>
      <c r="FY140" s="31"/>
      <c r="FZ140" s="31"/>
      <c r="GA140" s="31"/>
      <c r="GB140" s="31"/>
      <c r="GC140" s="31"/>
      <c r="GD140" s="31"/>
      <c r="GE140" s="31"/>
      <c r="GF140" s="31"/>
      <c r="GG140" s="31"/>
      <c r="GH140" s="31"/>
      <c r="GI140" s="31"/>
      <c r="GJ140" s="31"/>
      <c r="GK140" s="31"/>
      <c r="GL140" s="31"/>
      <c r="GM140" s="31"/>
      <c r="GN140" s="31"/>
      <c r="GO140" s="31"/>
      <c r="GP140" s="31"/>
      <c r="GQ140" s="31"/>
      <c r="GR140" s="31"/>
      <c r="GS140" s="31"/>
      <c r="GT140" s="31"/>
      <c r="GU140" s="31"/>
      <c r="GV140" s="31"/>
      <c r="GW140" s="31"/>
      <c r="GX140" s="31"/>
      <c r="GY140" s="31"/>
      <c r="GZ140" s="31"/>
      <c r="HA140" s="31"/>
      <c r="HB140" s="31"/>
      <c r="HC140" s="31"/>
      <c r="HD140" s="31"/>
      <c r="HE140" s="31"/>
      <c r="HF140" s="31"/>
      <c r="HG140" s="31"/>
      <c r="HH140" s="31"/>
      <c r="HI140" s="31"/>
      <c r="HJ140" s="31"/>
      <c r="HK140" s="31"/>
    </row>
    <row r="141" spans="1:219" s="12" customFormat="1" ht="25.5" customHeight="1">
      <c r="A141" s="2">
        <v>4</v>
      </c>
      <c r="B141" s="10" t="s">
        <v>1337</v>
      </c>
      <c r="C141" s="2" t="s">
        <v>1338</v>
      </c>
      <c r="D141" s="2"/>
      <c r="E141" s="2"/>
      <c r="F141" s="2"/>
      <c r="G141" s="2">
        <v>2009</v>
      </c>
      <c r="H141" s="103">
        <v>358685.67</v>
      </c>
      <c r="I141" s="2" t="s">
        <v>1526</v>
      </c>
      <c r="J141" s="105"/>
      <c r="K141" s="57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1"/>
      <c r="ES141" s="31"/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1"/>
      <c r="FF141" s="31"/>
      <c r="FG141" s="31"/>
      <c r="FH141" s="31"/>
      <c r="FI141" s="31"/>
      <c r="FJ141" s="31"/>
      <c r="FK141" s="31"/>
      <c r="FL141" s="31"/>
      <c r="FM141" s="31"/>
      <c r="FN141" s="31"/>
      <c r="FO141" s="31"/>
      <c r="FP141" s="31"/>
      <c r="FQ141" s="31"/>
      <c r="FR141" s="31"/>
      <c r="FS141" s="31"/>
      <c r="FT141" s="31"/>
      <c r="FU141" s="31"/>
      <c r="FV141" s="31"/>
      <c r="FW141" s="31"/>
      <c r="FX141" s="31"/>
      <c r="FY141" s="31"/>
      <c r="FZ141" s="31"/>
      <c r="GA141" s="31"/>
      <c r="GB141" s="31"/>
      <c r="GC141" s="31"/>
      <c r="GD141" s="31"/>
      <c r="GE141" s="31"/>
      <c r="GF141" s="31"/>
      <c r="GG141" s="31"/>
      <c r="GH141" s="31"/>
      <c r="GI141" s="31"/>
      <c r="GJ141" s="31"/>
      <c r="GK141" s="31"/>
      <c r="GL141" s="31"/>
      <c r="GM141" s="31"/>
      <c r="GN141" s="31"/>
      <c r="GO141" s="31"/>
      <c r="GP141" s="31"/>
      <c r="GQ141" s="31"/>
      <c r="GR141" s="31"/>
      <c r="GS141" s="31"/>
      <c r="GT141" s="31"/>
      <c r="GU141" s="31"/>
      <c r="GV141" s="31"/>
      <c r="GW141" s="31"/>
      <c r="GX141" s="31"/>
      <c r="GY141" s="31"/>
      <c r="GZ141" s="31"/>
      <c r="HA141" s="31"/>
      <c r="HB141" s="31"/>
      <c r="HC141" s="31"/>
      <c r="HD141" s="31"/>
      <c r="HE141" s="31"/>
      <c r="HF141" s="31"/>
      <c r="HG141" s="31"/>
      <c r="HH141" s="31"/>
      <c r="HI141" s="31"/>
      <c r="HJ141" s="31"/>
      <c r="HK141" s="31"/>
    </row>
    <row r="142" spans="1:219" s="12" customFormat="1" ht="25.5">
      <c r="A142" s="2">
        <v>5</v>
      </c>
      <c r="B142" s="10" t="s">
        <v>1339</v>
      </c>
      <c r="C142" s="2"/>
      <c r="D142" s="2"/>
      <c r="E142" s="2"/>
      <c r="F142" s="2"/>
      <c r="G142" s="2">
        <v>2009</v>
      </c>
      <c r="H142" s="103">
        <v>112440.34</v>
      </c>
      <c r="I142" s="2" t="s">
        <v>1526</v>
      </c>
      <c r="J142" s="105" t="s">
        <v>892</v>
      </c>
      <c r="K142" s="57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  <c r="FH142" s="31"/>
      <c r="FI142" s="31"/>
      <c r="FJ142" s="31"/>
      <c r="FK142" s="31"/>
      <c r="FL142" s="31"/>
      <c r="FM142" s="31"/>
      <c r="FN142" s="31"/>
      <c r="FO142" s="31"/>
      <c r="FP142" s="31"/>
      <c r="FQ142" s="31"/>
      <c r="FR142" s="31"/>
      <c r="FS142" s="31"/>
      <c r="FT142" s="31"/>
      <c r="FU142" s="31"/>
      <c r="FV142" s="31"/>
      <c r="FW142" s="31"/>
      <c r="FX142" s="31"/>
      <c r="FY142" s="31"/>
      <c r="FZ142" s="31"/>
      <c r="GA142" s="31"/>
      <c r="GB142" s="31"/>
      <c r="GC142" s="31"/>
      <c r="GD142" s="31"/>
      <c r="GE142" s="31"/>
      <c r="GF142" s="31"/>
      <c r="GG142" s="31"/>
      <c r="GH142" s="31"/>
      <c r="GI142" s="31"/>
      <c r="GJ142" s="31"/>
      <c r="GK142" s="31"/>
      <c r="GL142" s="31"/>
      <c r="GM142" s="31"/>
      <c r="GN142" s="31"/>
      <c r="GO142" s="31"/>
      <c r="GP142" s="31"/>
      <c r="GQ142" s="31"/>
      <c r="GR142" s="31"/>
      <c r="GS142" s="31"/>
      <c r="GT142" s="31"/>
      <c r="GU142" s="31"/>
      <c r="GV142" s="31"/>
      <c r="GW142" s="31"/>
      <c r="GX142" s="31"/>
      <c r="GY142" s="31"/>
      <c r="GZ142" s="31"/>
      <c r="HA142" s="31"/>
      <c r="HB142" s="31"/>
      <c r="HC142" s="31"/>
      <c r="HD142" s="31"/>
      <c r="HE142" s="31"/>
      <c r="HF142" s="31"/>
      <c r="HG142" s="31"/>
      <c r="HH142" s="31"/>
      <c r="HI142" s="31"/>
      <c r="HJ142" s="31"/>
      <c r="HK142" s="31"/>
    </row>
    <row r="143" spans="1:219" s="12" customFormat="1" ht="25.5" customHeight="1">
      <c r="A143" s="2">
        <v>6</v>
      </c>
      <c r="B143" s="10" t="s">
        <v>1340</v>
      </c>
      <c r="C143" s="2" t="s">
        <v>1341</v>
      </c>
      <c r="D143" s="2"/>
      <c r="E143" s="2"/>
      <c r="F143" s="2"/>
      <c r="G143" s="2">
        <v>2004</v>
      </c>
      <c r="H143" s="103">
        <v>54769.96</v>
      </c>
      <c r="I143" s="2" t="s">
        <v>1526</v>
      </c>
      <c r="J143" s="105"/>
      <c r="K143" s="57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31"/>
      <c r="ES143" s="31"/>
      <c r="ET143" s="31"/>
      <c r="EU143" s="31"/>
      <c r="EV143" s="31"/>
      <c r="EW143" s="31"/>
      <c r="EX143" s="31"/>
      <c r="EY143" s="31"/>
      <c r="EZ143" s="31"/>
      <c r="FA143" s="31"/>
      <c r="FB143" s="31"/>
      <c r="FC143" s="31"/>
      <c r="FD143" s="31"/>
      <c r="FE143" s="31"/>
      <c r="FF143" s="31"/>
      <c r="FG143" s="31"/>
      <c r="FH143" s="31"/>
      <c r="FI143" s="31"/>
      <c r="FJ143" s="31"/>
      <c r="FK143" s="31"/>
      <c r="FL143" s="31"/>
      <c r="FM143" s="31"/>
      <c r="FN143" s="31"/>
      <c r="FO143" s="31"/>
      <c r="FP143" s="31"/>
      <c r="FQ143" s="31"/>
      <c r="FR143" s="31"/>
      <c r="FS143" s="31"/>
      <c r="FT143" s="31"/>
      <c r="FU143" s="31"/>
      <c r="FV143" s="31"/>
      <c r="FW143" s="31"/>
      <c r="FX143" s="31"/>
      <c r="FY143" s="31"/>
      <c r="FZ143" s="31"/>
      <c r="GA143" s="31"/>
      <c r="GB143" s="31"/>
      <c r="GC143" s="31"/>
      <c r="GD143" s="31"/>
      <c r="GE143" s="31"/>
      <c r="GF143" s="31"/>
      <c r="GG143" s="31"/>
      <c r="GH143" s="31"/>
      <c r="GI143" s="31"/>
      <c r="GJ143" s="31"/>
      <c r="GK143" s="31"/>
      <c r="GL143" s="31"/>
      <c r="GM143" s="31"/>
      <c r="GN143" s="31"/>
      <c r="GO143" s="31"/>
      <c r="GP143" s="31"/>
      <c r="GQ143" s="31"/>
      <c r="GR143" s="31"/>
      <c r="GS143" s="31"/>
      <c r="GT143" s="31"/>
      <c r="GU143" s="31"/>
      <c r="GV143" s="31"/>
      <c r="GW143" s="31"/>
      <c r="GX143" s="31"/>
      <c r="GY143" s="31"/>
      <c r="GZ143" s="31"/>
      <c r="HA143" s="31"/>
      <c r="HB143" s="31"/>
      <c r="HC143" s="31"/>
      <c r="HD143" s="31"/>
      <c r="HE143" s="31"/>
      <c r="HF143" s="31"/>
      <c r="HG143" s="31"/>
      <c r="HH143" s="31"/>
      <c r="HI143" s="31"/>
      <c r="HJ143" s="31"/>
      <c r="HK143" s="31"/>
    </row>
    <row r="144" spans="1:219" s="12" customFormat="1" ht="25.5" customHeight="1">
      <c r="A144" s="2">
        <v>7</v>
      </c>
      <c r="B144" s="10" t="s">
        <v>645</v>
      </c>
      <c r="C144" s="2"/>
      <c r="D144" s="2"/>
      <c r="E144" s="2"/>
      <c r="F144" s="2"/>
      <c r="G144" s="2">
        <v>2004</v>
      </c>
      <c r="H144" s="103">
        <v>20161.9</v>
      </c>
      <c r="I144" s="2" t="s">
        <v>1526</v>
      </c>
      <c r="J144" s="105"/>
      <c r="K144" s="573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1"/>
      <c r="FF144" s="31"/>
      <c r="FG144" s="31"/>
      <c r="FH144" s="31"/>
      <c r="FI144" s="31"/>
      <c r="FJ144" s="31"/>
      <c r="FK144" s="31"/>
      <c r="FL144" s="31"/>
      <c r="FM144" s="31"/>
      <c r="FN144" s="31"/>
      <c r="FO144" s="31"/>
      <c r="FP144" s="31"/>
      <c r="FQ144" s="31"/>
      <c r="FR144" s="31"/>
      <c r="FS144" s="31"/>
      <c r="FT144" s="31"/>
      <c r="FU144" s="31"/>
      <c r="FV144" s="31"/>
      <c r="FW144" s="31"/>
      <c r="FX144" s="31"/>
      <c r="FY144" s="31"/>
      <c r="FZ144" s="31"/>
      <c r="GA144" s="31"/>
      <c r="GB144" s="31"/>
      <c r="GC144" s="31"/>
      <c r="GD144" s="31"/>
      <c r="GE144" s="31"/>
      <c r="GF144" s="31"/>
      <c r="GG144" s="31"/>
      <c r="GH144" s="31"/>
      <c r="GI144" s="31"/>
      <c r="GJ144" s="31"/>
      <c r="GK144" s="31"/>
      <c r="GL144" s="31"/>
      <c r="GM144" s="31"/>
      <c r="GN144" s="31"/>
      <c r="GO144" s="31"/>
      <c r="GP144" s="31"/>
      <c r="GQ144" s="31"/>
      <c r="GR144" s="31"/>
      <c r="GS144" s="31"/>
      <c r="GT144" s="31"/>
      <c r="GU144" s="31"/>
      <c r="GV144" s="31"/>
      <c r="GW144" s="31"/>
      <c r="GX144" s="31"/>
      <c r="GY144" s="31"/>
      <c r="GZ144" s="31"/>
      <c r="HA144" s="31"/>
      <c r="HB144" s="31"/>
      <c r="HC144" s="31"/>
      <c r="HD144" s="31"/>
      <c r="HE144" s="31"/>
      <c r="HF144" s="31"/>
      <c r="HG144" s="31"/>
      <c r="HH144" s="31"/>
      <c r="HI144" s="31"/>
      <c r="HJ144" s="31"/>
      <c r="HK144" s="31"/>
    </row>
    <row r="145" spans="1:219" s="69" customFormat="1" ht="12.75">
      <c r="A145" s="584" t="s">
        <v>3256</v>
      </c>
      <c r="B145" s="584"/>
      <c r="C145" s="584"/>
      <c r="D145" s="82"/>
      <c r="E145" s="82"/>
      <c r="F145" s="82"/>
      <c r="G145" s="83"/>
      <c r="H145" s="84">
        <f>SUM(H138:H144)</f>
        <v>3424203.6299999994</v>
      </c>
      <c r="I145" s="68"/>
      <c r="J145" s="81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79"/>
      <c r="AE145" s="79"/>
      <c r="AF145" s="79"/>
      <c r="AG145" s="79"/>
      <c r="AH145" s="79"/>
      <c r="AI145" s="79"/>
      <c r="AJ145" s="79"/>
      <c r="AK145" s="79"/>
      <c r="AL145" s="79"/>
      <c r="AM145" s="79"/>
      <c r="AN145" s="79"/>
      <c r="AO145" s="79"/>
      <c r="AP145" s="79"/>
      <c r="AQ145" s="79"/>
      <c r="AR145" s="79"/>
      <c r="AS145" s="79"/>
      <c r="AT145" s="79"/>
      <c r="AU145" s="79"/>
      <c r="AV145" s="79"/>
      <c r="AW145" s="79"/>
      <c r="AX145" s="79"/>
      <c r="AY145" s="79"/>
      <c r="AZ145" s="79"/>
      <c r="BA145" s="79"/>
      <c r="BB145" s="79"/>
      <c r="BC145" s="79"/>
      <c r="BD145" s="79"/>
      <c r="BE145" s="79"/>
      <c r="BF145" s="79"/>
      <c r="BG145" s="79"/>
      <c r="BH145" s="79"/>
      <c r="BI145" s="79"/>
      <c r="BJ145" s="79"/>
      <c r="BK145" s="79"/>
      <c r="BL145" s="79"/>
      <c r="BM145" s="79"/>
      <c r="BN145" s="79"/>
      <c r="BO145" s="79"/>
      <c r="BP145" s="79"/>
      <c r="BQ145" s="79"/>
      <c r="BR145" s="79"/>
      <c r="BS145" s="79"/>
      <c r="BT145" s="79"/>
      <c r="BU145" s="79"/>
      <c r="BV145" s="79"/>
      <c r="BW145" s="79"/>
      <c r="BX145" s="79"/>
      <c r="BY145" s="79"/>
      <c r="BZ145" s="79"/>
      <c r="CA145" s="79"/>
      <c r="CB145" s="79"/>
      <c r="CC145" s="79"/>
      <c r="CD145" s="79"/>
      <c r="CE145" s="79"/>
      <c r="CF145" s="79"/>
      <c r="CG145" s="79"/>
      <c r="CH145" s="79"/>
      <c r="CI145" s="79"/>
      <c r="CJ145" s="79"/>
      <c r="CK145" s="79"/>
      <c r="CL145" s="79"/>
      <c r="CM145" s="79"/>
      <c r="CN145" s="79"/>
      <c r="CO145" s="79"/>
      <c r="CP145" s="79"/>
      <c r="CQ145" s="79"/>
      <c r="CR145" s="79"/>
      <c r="CS145" s="79"/>
      <c r="CT145" s="79"/>
      <c r="CU145" s="79"/>
      <c r="CV145" s="79"/>
      <c r="CW145" s="79"/>
      <c r="CX145" s="79"/>
      <c r="CY145" s="79"/>
      <c r="CZ145" s="79"/>
      <c r="DA145" s="79"/>
      <c r="DB145" s="79"/>
      <c r="DC145" s="79"/>
      <c r="DD145" s="79"/>
      <c r="DE145" s="79"/>
      <c r="DF145" s="79"/>
      <c r="DG145" s="79"/>
      <c r="DH145" s="79"/>
      <c r="DI145" s="79"/>
      <c r="DJ145" s="79"/>
      <c r="DK145" s="79"/>
      <c r="DL145" s="79"/>
      <c r="DM145" s="79"/>
      <c r="DN145" s="79"/>
      <c r="DO145" s="79"/>
      <c r="DP145" s="79"/>
      <c r="DQ145" s="79"/>
      <c r="DR145" s="79"/>
      <c r="DS145" s="79"/>
      <c r="DT145" s="79"/>
      <c r="DU145" s="79"/>
      <c r="DV145" s="79"/>
      <c r="DW145" s="79"/>
      <c r="DX145" s="79"/>
      <c r="DY145" s="79"/>
      <c r="DZ145" s="79"/>
      <c r="EA145" s="79"/>
      <c r="EB145" s="79"/>
      <c r="EC145" s="79"/>
      <c r="ED145" s="79"/>
      <c r="EE145" s="79"/>
      <c r="EF145" s="79"/>
      <c r="EG145" s="79"/>
      <c r="EH145" s="79"/>
      <c r="EI145" s="79"/>
      <c r="EJ145" s="79"/>
      <c r="EK145" s="79"/>
      <c r="EL145" s="79"/>
      <c r="EM145" s="79"/>
      <c r="EN145" s="79"/>
      <c r="EO145" s="79"/>
      <c r="EP145" s="79"/>
      <c r="EQ145" s="79"/>
      <c r="ER145" s="79"/>
      <c r="ES145" s="79"/>
      <c r="ET145" s="79"/>
      <c r="EU145" s="79"/>
      <c r="EV145" s="79"/>
      <c r="EW145" s="79"/>
      <c r="EX145" s="79"/>
      <c r="EY145" s="79"/>
      <c r="EZ145" s="79"/>
      <c r="FA145" s="79"/>
      <c r="FB145" s="79"/>
      <c r="FC145" s="79"/>
      <c r="FD145" s="79"/>
      <c r="FE145" s="79"/>
      <c r="FF145" s="79"/>
      <c r="FG145" s="79"/>
      <c r="FH145" s="79"/>
      <c r="FI145" s="79"/>
      <c r="FJ145" s="79"/>
      <c r="FK145" s="79"/>
      <c r="FL145" s="79"/>
      <c r="FM145" s="79"/>
      <c r="FN145" s="79"/>
      <c r="FO145" s="79"/>
      <c r="FP145" s="79"/>
      <c r="FQ145" s="79"/>
      <c r="FR145" s="79"/>
      <c r="FS145" s="79"/>
      <c r="FT145" s="79"/>
      <c r="FU145" s="79"/>
      <c r="FV145" s="79"/>
      <c r="FW145" s="79"/>
      <c r="FX145" s="79"/>
      <c r="FY145" s="79"/>
      <c r="FZ145" s="79"/>
      <c r="GA145" s="79"/>
      <c r="GB145" s="79"/>
      <c r="GC145" s="79"/>
      <c r="GD145" s="79"/>
      <c r="GE145" s="79"/>
      <c r="GF145" s="79"/>
      <c r="GG145" s="79"/>
      <c r="GH145" s="79"/>
      <c r="GI145" s="79"/>
      <c r="GJ145" s="79"/>
      <c r="GK145" s="79"/>
      <c r="GL145" s="79"/>
      <c r="GM145" s="79"/>
      <c r="GN145" s="79"/>
      <c r="GO145" s="79"/>
      <c r="GP145" s="79"/>
      <c r="GQ145" s="79"/>
      <c r="GR145" s="79"/>
      <c r="GS145" s="79"/>
      <c r="GT145" s="79"/>
      <c r="GU145" s="79"/>
      <c r="GV145" s="79"/>
      <c r="GW145" s="79"/>
      <c r="GX145" s="79"/>
      <c r="GY145" s="79"/>
      <c r="GZ145" s="79"/>
      <c r="HA145" s="79"/>
      <c r="HB145" s="79"/>
      <c r="HC145" s="79"/>
      <c r="HD145" s="79"/>
      <c r="HE145" s="79"/>
      <c r="HF145" s="79"/>
      <c r="HG145" s="79"/>
      <c r="HH145" s="79"/>
      <c r="HI145" s="79"/>
      <c r="HJ145" s="79"/>
      <c r="HK145" s="79"/>
    </row>
    <row r="146" spans="1:219" s="12" customFormat="1" ht="12.75">
      <c r="A146" s="594" t="s">
        <v>2311</v>
      </c>
      <c r="B146" s="594"/>
      <c r="C146" s="594"/>
      <c r="D146" s="594"/>
      <c r="E146" s="594"/>
      <c r="F146" s="594"/>
      <c r="G146" s="594"/>
      <c r="H146" s="594"/>
      <c r="I146" s="594"/>
      <c r="J146" s="593"/>
      <c r="K146" s="593"/>
      <c r="L146" s="47"/>
      <c r="M146" s="593"/>
      <c r="N146" s="593"/>
      <c r="O146" s="593"/>
      <c r="P146" s="593"/>
      <c r="Q146" s="47"/>
      <c r="R146" s="593"/>
      <c r="S146" s="593"/>
      <c r="T146" s="593"/>
      <c r="U146" s="593"/>
      <c r="V146" s="47"/>
      <c r="W146" s="593"/>
      <c r="X146" s="593"/>
      <c r="Y146" s="593"/>
      <c r="Z146" s="593"/>
      <c r="AA146" s="593"/>
      <c r="AB146" s="593"/>
      <c r="AC146" s="47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  <c r="DZ146" s="31"/>
      <c r="EA146" s="31"/>
      <c r="EB146" s="31"/>
      <c r="EC146" s="31"/>
      <c r="ED146" s="31"/>
      <c r="EE146" s="31"/>
      <c r="EF146" s="31"/>
      <c r="EG146" s="31"/>
      <c r="EH146" s="31"/>
      <c r="EI146" s="31"/>
      <c r="EJ146" s="31"/>
      <c r="EK146" s="31"/>
      <c r="EL146" s="31"/>
      <c r="EM146" s="31"/>
      <c r="EN146" s="31"/>
      <c r="EO146" s="31"/>
      <c r="EP146" s="31"/>
      <c r="EQ146" s="31"/>
      <c r="ER146" s="31"/>
      <c r="ES146" s="31"/>
      <c r="ET146" s="31"/>
      <c r="EU146" s="31"/>
      <c r="EV146" s="31"/>
      <c r="EW146" s="31"/>
      <c r="EX146" s="31"/>
      <c r="EY146" s="31"/>
      <c r="EZ146" s="31"/>
      <c r="FA146" s="31"/>
      <c r="FB146" s="31"/>
      <c r="FC146" s="31"/>
      <c r="FD146" s="31"/>
      <c r="FE146" s="31"/>
      <c r="FF146" s="31"/>
      <c r="FG146" s="31"/>
      <c r="FH146" s="31"/>
      <c r="FI146" s="31"/>
      <c r="FJ146" s="31"/>
      <c r="FK146" s="31"/>
      <c r="FL146" s="31"/>
      <c r="FM146" s="31"/>
      <c r="FN146" s="31"/>
      <c r="FO146" s="31"/>
      <c r="FP146" s="31"/>
      <c r="FQ146" s="31"/>
      <c r="FR146" s="31"/>
      <c r="FS146" s="31"/>
      <c r="FT146" s="31"/>
      <c r="FU146" s="31"/>
      <c r="FV146" s="31"/>
      <c r="FW146" s="31"/>
      <c r="FX146" s="31"/>
      <c r="FY146" s="31"/>
      <c r="FZ146" s="31"/>
      <c r="GA146" s="31"/>
      <c r="GB146" s="31"/>
      <c r="GC146" s="31"/>
      <c r="GD146" s="31"/>
      <c r="GE146" s="31"/>
      <c r="GF146" s="31"/>
      <c r="GG146" s="31"/>
      <c r="GH146" s="31"/>
      <c r="GI146" s="31"/>
      <c r="GJ146" s="31"/>
      <c r="GK146" s="31"/>
      <c r="GL146" s="31"/>
      <c r="GM146" s="31"/>
      <c r="GN146" s="31"/>
      <c r="GO146" s="31"/>
      <c r="GP146" s="31"/>
      <c r="GQ146" s="31"/>
      <c r="GR146" s="31"/>
      <c r="GS146" s="31"/>
      <c r="GT146" s="31"/>
      <c r="GU146" s="31"/>
      <c r="GV146" s="31"/>
      <c r="GW146" s="31"/>
      <c r="GX146" s="31"/>
      <c r="GY146" s="31"/>
      <c r="GZ146" s="31"/>
      <c r="HA146" s="31"/>
      <c r="HB146" s="31"/>
      <c r="HC146" s="31"/>
      <c r="HD146" s="31"/>
      <c r="HE146" s="31"/>
      <c r="HF146" s="31"/>
      <c r="HG146" s="31"/>
      <c r="HH146" s="31"/>
      <c r="HI146" s="31"/>
      <c r="HJ146" s="31"/>
      <c r="HK146" s="31"/>
    </row>
    <row r="147" spans="1:219" s="12" customFormat="1" ht="111" customHeight="1">
      <c r="A147" s="2">
        <v>1</v>
      </c>
      <c r="B147" s="10" t="s">
        <v>3804</v>
      </c>
      <c r="C147" s="2" t="s">
        <v>3366</v>
      </c>
      <c r="D147" s="2" t="s">
        <v>298</v>
      </c>
      <c r="E147" s="2" t="s">
        <v>172</v>
      </c>
      <c r="F147" s="2" t="s">
        <v>298</v>
      </c>
      <c r="G147" s="2" t="s">
        <v>3805</v>
      </c>
      <c r="H147" s="103">
        <v>2291000</v>
      </c>
      <c r="I147" s="2" t="s">
        <v>1526</v>
      </c>
      <c r="J147" s="293" t="s">
        <v>931</v>
      </c>
      <c r="K147" s="574" t="s">
        <v>3809</v>
      </c>
      <c r="L147" s="2" t="s">
        <v>3810</v>
      </c>
      <c r="M147" s="2" t="s">
        <v>3811</v>
      </c>
      <c r="N147" s="2" t="s">
        <v>3812</v>
      </c>
      <c r="O147" s="2" t="s">
        <v>3813</v>
      </c>
      <c r="P147" s="244" t="s">
        <v>933</v>
      </c>
      <c r="Q147" s="244" t="s">
        <v>671</v>
      </c>
      <c r="R147" s="244" t="s">
        <v>3816</v>
      </c>
      <c r="S147" s="244" t="s">
        <v>656</v>
      </c>
      <c r="T147" s="244" t="s">
        <v>934</v>
      </c>
      <c r="U147" s="244" t="s">
        <v>656</v>
      </c>
      <c r="V147" s="244" t="s">
        <v>671</v>
      </c>
      <c r="W147" s="2"/>
      <c r="X147" s="2"/>
      <c r="Y147" s="2"/>
      <c r="Z147" s="2"/>
      <c r="AA147" s="2"/>
      <c r="AB147" s="2"/>
      <c r="AC147" s="2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  <c r="EB147" s="31"/>
      <c r="EC147" s="31"/>
      <c r="ED147" s="31"/>
      <c r="EE147" s="31"/>
      <c r="EF147" s="31"/>
      <c r="EG147" s="31"/>
      <c r="EH147" s="31"/>
      <c r="EI147" s="31"/>
      <c r="EJ147" s="31"/>
      <c r="EK147" s="31"/>
      <c r="EL147" s="31"/>
      <c r="EM147" s="31"/>
      <c r="EN147" s="31"/>
      <c r="EO147" s="31"/>
      <c r="EP147" s="31"/>
      <c r="EQ147" s="31"/>
      <c r="ER147" s="31"/>
      <c r="ES147" s="31"/>
      <c r="ET147" s="31"/>
      <c r="EU147" s="31"/>
      <c r="EV147" s="31"/>
      <c r="EW147" s="31"/>
      <c r="EX147" s="31"/>
      <c r="EY147" s="31"/>
      <c r="EZ147" s="31"/>
      <c r="FA147" s="31"/>
      <c r="FB147" s="31"/>
      <c r="FC147" s="31"/>
      <c r="FD147" s="31"/>
      <c r="FE147" s="31"/>
      <c r="FF147" s="31"/>
      <c r="FG147" s="31"/>
      <c r="FH147" s="31"/>
      <c r="FI147" s="31"/>
      <c r="FJ147" s="31"/>
      <c r="FK147" s="31"/>
      <c r="FL147" s="31"/>
      <c r="FM147" s="31"/>
      <c r="FN147" s="31"/>
      <c r="FO147" s="31"/>
      <c r="FP147" s="31"/>
      <c r="FQ147" s="31"/>
      <c r="FR147" s="31"/>
      <c r="FS147" s="31"/>
      <c r="FT147" s="31"/>
      <c r="FU147" s="31"/>
      <c r="FV147" s="31"/>
      <c r="FW147" s="31"/>
      <c r="FX147" s="31"/>
      <c r="FY147" s="31"/>
      <c r="FZ147" s="31"/>
      <c r="GA147" s="31"/>
      <c r="GB147" s="31"/>
      <c r="GC147" s="31"/>
      <c r="GD147" s="31"/>
      <c r="GE147" s="31"/>
      <c r="GF147" s="31"/>
      <c r="GG147" s="31"/>
      <c r="GH147" s="31"/>
      <c r="GI147" s="31"/>
      <c r="GJ147" s="31"/>
      <c r="GK147" s="31"/>
      <c r="GL147" s="31"/>
      <c r="GM147" s="31"/>
      <c r="GN147" s="31"/>
      <c r="GO147" s="31"/>
      <c r="GP147" s="31"/>
      <c r="GQ147" s="31"/>
      <c r="GR147" s="31"/>
      <c r="GS147" s="31"/>
      <c r="GT147" s="31"/>
      <c r="GU147" s="31"/>
      <c r="GV147" s="31"/>
      <c r="GW147" s="31"/>
      <c r="GX147" s="31"/>
      <c r="GY147" s="31"/>
      <c r="GZ147" s="31"/>
      <c r="HA147" s="31"/>
      <c r="HB147" s="31"/>
      <c r="HC147" s="31"/>
      <c r="HD147" s="31"/>
      <c r="HE147" s="31"/>
      <c r="HF147" s="31"/>
      <c r="HG147" s="31"/>
      <c r="HH147" s="31"/>
      <c r="HI147" s="31"/>
      <c r="HJ147" s="31"/>
      <c r="HK147" s="31"/>
    </row>
    <row r="148" spans="1:219" s="12" customFormat="1" ht="63.75">
      <c r="A148" s="2">
        <v>2</v>
      </c>
      <c r="B148" s="10" t="s">
        <v>3806</v>
      </c>
      <c r="C148" s="2" t="s">
        <v>3807</v>
      </c>
      <c r="D148" s="2" t="s">
        <v>298</v>
      </c>
      <c r="E148" s="2" t="s">
        <v>172</v>
      </c>
      <c r="F148" s="2" t="s">
        <v>172</v>
      </c>
      <c r="G148" s="2" t="s">
        <v>3808</v>
      </c>
      <c r="H148" s="103">
        <v>6557422.57</v>
      </c>
      <c r="I148" s="2" t="s">
        <v>1526</v>
      </c>
      <c r="J148" s="322" t="s">
        <v>932</v>
      </c>
      <c r="K148" s="573"/>
      <c r="L148" s="2" t="s">
        <v>3814</v>
      </c>
      <c r="M148" s="2"/>
      <c r="N148" s="2" t="s">
        <v>3815</v>
      </c>
      <c r="O148" s="2" t="s">
        <v>3813</v>
      </c>
      <c r="P148" s="2"/>
      <c r="Q148" s="2" t="s">
        <v>671</v>
      </c>
      <c r="R148" s="2" t="s">
        <v>671</v>
      </c>
      <c r="S148" s="2" t="s">
        <v>671</v>
      </c>
      <c r="T148" s="2" t="s">
        <v>671</v>
      </c>
      <c r="U148" s="2" t="s">
        <v>671</v>
      </c>
      <c r="V148" s="2" t="s">
        <v>671</v>
      </c>
      <c r="W148" s="2"/>
      <c r="X148" s="2"/>
      <c r="Y148" s="2"/>
      <c r="Z148" s="2"/>
      <c r="AA148" s="2"/>
      <c r="AB148" s="2"/>
      <c r="AC148" s="2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1"/>
      <c r="FF148" s="31"/>
      <c r="FG148" s="31"/>
      <c r="FH148" s="31"/>
      <c r="FI148" s="31"/>
      <c r="FJ148" s="31"/>
      <c r="FK148" s="31"/>
      <c r="FL148" s="31"/>
      <c r="FM148" s="31"/>
      <c r="FN148" s="31"/>
      <c r="FO148" s="31"/>
      <c r="FP148" s="31"/>
      <c r="FQ148" s="31"/>
      <c r="FR148" s="31"/>
      <c r="FS148" s="31"/>
      <c r="FT148" s="31"/>
      <c r="FU148" s="31"/>
      <c r="FV148" s="31"/>
      <c r="FW148" s="31"/>
      <c r="FX148" s="31"/>
      <c r="FY148" s="31"/>
      <c r="FZ148" s="31"/>
      <c r="GA148" s="31"/>
      <c r="GB148" s="31"/>
      <c r="GC148" s="31"/>
      <c r="GD148" s="31"/>
      <c r="GE148" s="31"/>
      <c r="GF148" s="31"/>
      <c r="GG148" s="31"/>
      <c r="GH148" s="31"/>
      <c r="GI148" s="31"/>
      <c r="GJ148" s="31"/>
      <c r="GK148" s="31"/>
      <c r="GL148" s="31"/>
      <c r="GM148" s="31"/>
      <c r="GN148" s="31"/>
      <c r="GO148" s="31"/>
      <c r="GP148" s="31"/>
      <c r="GQ148" s="31"/>
      <c r="GR148" s="31"/>
      <c r="GS148" s="31"/>
      <c r="GT148" s="31"/>
      <c r="GU148" s="31"/>
      <c r="GV148" s="31"/>
      <c r="GW148" s="31"/>
      <c r="GX148" s="31"/>
      <c r="GY148" s="31"/>
      <c r="GZ148" s="31"/>
      <c r="HA148" s="31"/>
      <c r="HB148" s="31"/>
      <c r="HC148" s="31"/>
      <c r="HD148" s="31"/>
      <c r="HE148" s="31"/>
      <c r="HF148" s="31"/>
      <c r="HG148" s="31"/>
      <c r="HH148" s="31"/>
      <c r="HI148" s="31"/>
      <c r="HJ148" s="31"/>
      <c r="HK148" s="31"/>
    </row>
    <row r="149" spans="1:219" s="69" customFormat="1" ht="12.75">
      <c r="A149" s="584" t="s">
        <v>3256</v>
      </c>
      <c r="B149" s="584"/>
      <c r="C149" s="584"/>
      <c r="D149" s="82"/>
      <c r="E149" s="82"/>
      <c r="F149" s="82"/>
      <c r="G149" s="83"/>
      <c r="H149" s="84">
        <f>SUM(H147:H148)</f>
        <v>8848422.57</v>
      </c>
      <c r="I149" s="68"/>
      <c r="J149" s="81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79"/>
      <c r="AE149" s="79"/>
      <c r="AF149" s="79"/>
      <c r="AG149" s="79"/>
      <c r="AH149" s="79"/>
      <c r="AI149" s="79"/>
      <c r="AJ149" s="79"/>
      <c r="AK149" s="79"/>
      <c r="AL149" s="79"/>
      <c r="AM149" s="79"/>
      <c r="AN149" s="79"/>
      <c r="AO149" s="79"/>
      <c r="AP149" s="79"/>
      <c r="AQ149" s="79"/>
      <c r="AR149" s="79"/>
      <c r="AS149" s="79"/>
      <c r="AT149" s="79"/>
      <c r="AU149" s="79"/>
      <c r="AV149" s="79"/>
      <c r="AW149" s="79"/>
      <c r="AX149" s="79"/>
      <c r="AY149" s="79"/>
      <c r="AZ149" s="79"/>
      <c r="BA149" s="79"/>
      <c r="BB149" s="79"/>
      <c r="BC149" s="79"/>
      <c r="BD149" s="79"/>
      <c r="BE149" s="79"/>
      <c r="BF149" s="79"/>
      <c r="BG149" s="79"/>
      <c r="BH149" s="79"/>
      <c r="BI149" s="79"/>
      <c r="BJ149" s="79"/>
      <c r="BK149" s="79"/>
      <c r="BL149" s="79"/>
      <c r="BM149" s="79"/>
      <c r="BN149" s="79"/>
      <c r="BO149" s="79"/>
      <c r="BP149" s="79"/>
      <c r="BQ149" s="79"/>
      <c r="BR149" s="79"/>
      <c r="BS149" s="79"/>
      <c r="BT149" s="79"/>
      <c r="BU149" s="79"/>
      <c r="BV149" s="79"/>
      <c r="BW149" s="79"/>
      <c r="BX149" s="79"/>
      <c r="BY149" s="79"/>
      <c r="BZ149" s="79"/>
      <c r="CA149" s="79"/>
      <c r="CB149" s="79"/>
      <c r="CC149" s="79"/>
      <c r="CD149" s="79"/>
      <c r="CE149" s="79"/>
      <c r="CF149" s="79"/>
      <c r="CG149" s="79"/>
      <c r="CH149" s="79"/>
      <c r="CI149" s="79"/>
      <c r="CJ149" s="79"/>
      <c r="CK149" s="79"/>
      <c r="CL149" s="79"/>
      <c r="CM149" s="79"/>
      <c r="CN149" s="79"/>
      <c r="CO149" s="79"/>
      <c r="CP149" s="79"/>
      <c r="CQ149" s="79"/>
      <c r="CR149" s="79"/>
      <c r="CS149" s="79"/>
      <c r="CT149" s="79"/>
      <c r="CU149" s="79"/>
      <c r="CV149" s="79"/>
      <c r="CW149" s="79"/>
      <c r="CX149" s="79"/>
      <c r="CY149" s="79"/>
      <c r="CZ149" s="79"/>
      <c r="DA149" s="79"/>
      <c r="DB149" s="79"/>
      <c r="DC149" s="79"/>
      <c r="DD149" s="79"/>
      <c r="DE149" s="79"/>
      <c r="DF149" s="79"/>
      <c r="DG149" s="79"/>
      <c r="DH149" s="79"/>
      <c r="DI149" s="79"/>
      <c r="DJ149" s="79"/>
      <c r="DK149" s="79"/>
      <c r="DL149" s="79"/>
      <c r="DM149" s="79"/>
      <c r="DN149" s="79"/>
      <c r="DO149" s="79"/>
      <c r="DP149" s="79"/>
      <c r="DQ149" s="79"/>
      <c r="DR149" s="79"/>
      <c r="DS149" s="79"/>
      <c r="DT149" s="79"/>
      <c r="DU149" s="79"/>
      <c r="DV149" s="79"/>
      <c r="DW149" s="79"/>
      <c r="DX149" s="79"/>
      <c r="DY149" s="79"/>
      <c r="DZ149" s="79"/>
      <c r="EA149" s="79"/>
      <c r="EB149" s="79"/>
      <c r="EC149" s="79"/>
      <c r="ED149" s="79"/>
      <c r="EE149" s="79"/>
      <c r="EF149" s="79"/>
      <c r="EG149" s="79"/>
      <c r="EH149" s="79"/>
      <c r="EI149" s="79"/>
      <c r="EJ149" s="79"/>
      <c r="EK149" s="79"/>
      <c r="EL149" s="79"/>
      <c r="EM149" s="79"/>
      <c r="EN149" s="79"/>
      <c r="EO149" s="79"/>
      <c r="EP149" s="79"/>
      <c r="EQ149" s="79"/>
      <c r="ER149" s="79"/>
      <c r="ES149" s="79"/>
      <c r="ET149" s="79"/>
      <c r="EU149" s="79"/>
      <c r="EV149" s="79"/>
      <c r="EW149" s="79"/>
      <c r="EX149" s="79"/>
      <c r="EY149" s="79"/>
      <c r="EZ149" s="79"/>
      <c r="FA149" s="79"/>
      <c r="FB149" s="79"/>
      <c r="FC149" s="79"/>
      <c r="FD149" s="79"/>
      <c r="FE149" s="79"/>
      <c r="FF149" s="79"/>
      <c r="FG149" s="79"/>
      <c r="FH149" s="79"/>
      <c r="FI149" s="79"/>
      <c r="FJ149" s="79"/>
      <c r="FK149" s="79"/>
      <c r="FL149" s="79"/>
      <c r="FM149" s="79"/>
      <c r="FN149" s="79"/>
      <c r="FO149" s="79"/>
      <c r="FP149" s="79"/>
      <c r="FQ149" s="79"/>
      <c r="FR149" s="79"/>
      <c r="FS149" s="79"/>
      <c r="FT149" s="79"/>
      <c r="FU149" s="79"/>
      <c r="FV149" s="79"/>
      <c r="FW149" s="79"/>
      <c r="FX149" s="79"/>
      <c r="FY149" s="79"/>
      <c r="FZ149" s="79"/>
      <c r="GA149" s="79"/>
      <c r="GB149" s="79"/>
      <c r="GC149" s="79"/>
      <c r="GD149" s="79"/>
      <c r="GE149" s="79"/>
      <c r="GF149" s="79"/>
      <c r="GG149" s="79"/>
      <c r="GH149" s="79"/>
      <c r="GI149" s="79"/>
      <c r="GJ149" s="79"/>
      <c r="GK149" s="79"/>
      <c r="GL149" s="79"/>
      <c r="GM149" s="79"/>
      <c r="GN149" s="79"/>
      <c r="GO149" s="79"/>
      <c r="GP149" s="79"/>
      <c r="GQ149" s="79"/>
      <c r="GR149" s="79"/>
      <c r="GS149" s="79"/>
      <c r="GT149" s="79"/>
      <c r="GU149" s="79"/>
      <c r="GV149" s="79"/>
      <c r="GW149" s="79"/>
      <c r="GX149" s="79"/>
      <c r="GY149" s="79"/>
      <c r="GZ149" s="79"/>
      <c r="HA149" s="79"/>
      <c r="HB149" s="79"/>
      <c r="HC149" s="79"/>
      <c r="HD149" s="79"/>
      <c r="HE149" s="79"/>
      <c r="HF149" s="79"/>
      <c r="HG149" s="79"/>
      <c r="HH149" s="79"/>
      <c r="HI149" s="79"/>
      <c r="HJ149" s="79"/>
      <c r="HK149" s="79"/>
    </row>
    <row r="150" spans="1:219" s="12" customFormat="1" ht="14.25" customHeight="1">
      <c r="A150" s="581" t="s">
        <v>2312</v>
      </c>
      <c r="B150" s="582"/>
      <c r="C150" s="582"/>
      <c r="D150" s="582"/>
      <c r="E150" s="582"/>
      <c r="F150" s="582"/>
      <c r="G150" s="582"/>
      <c r="H150" s="582"/>
      <c r="I150" s="583"/>
      <c r="J150" s="593"/>
      <c r="K150" s="593"/>
      <c r="L150" s="47"/>
      <c r="M150" s="593"/>
      <c r="N150" s="593"/>
      <c r="O150" s="593"/>
      <c r="P150" s="593"/>
      <c r="Q150" s="47"/>
      <c r="R150" s="593"/>
      <c r="S150" s="593"/>
      <c r="T150" s="593"/>
      <c r="U150" s="593"/>
      <c r="V150" s="47"/>
      <c r="W150" s="593"/>
      <c r="X150" s="593"/>
      <c r="Y150" s="593"/>
      <c r="Z150" s="593"/>
      <c r="AA150" s="593"/>
      <c r="AB150" s="593"/>
      <c r="AC150" s="47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  <c r="DZ150" s="31"/>
      <c r="EA150" s="31"/>
      <c r="EB150" s="31"/>
      <c r="EC150" s="31"/>
      <c r="ED150" s="31"/>
      <c r="EE150" s="31"/>
      <c r="EF150" s="31"/>
      <c r="EG150" s="31"/>
      <c r="EH150" s="31"/>
      <c r="EI150" s="31"/>
      <c r="EJ150" s="31"/>
      <c r="EK150" s="31"/>
      <c r="EL150" s="31"/>
      <c r="EM150" s="31"/>
      <c r="EN150" s="31"/>
      <c r="EO150" s="31"/>
      <c r="EP150" s="31"/>
      <c r="EQ150" s="31"/>
      <c r="ER150" s="31"/>
      <c r="ES150" s="31"/>
      <c r="ET150" s="31"/>
      <c r="EU150" s="31"/>
      <c r="EV150" s="31"/>
      <c r="EW150" s="31"/>
      <c r="EX150" s="31"/>
      <c r="EY150" s="31"/>
      <c r="EZ150" s="31"/>
      <c r="FA150" s="31"/>
      <c r="FB150" s="31"/>
      <c r="FC150" s="31"/>
      <c r="FD150" s="31"/>
      <c r="FE150" s="31"/>
      <c r="FF150" s="31"/>
      <c r="FG150" s="31"/>
      <c r="FH150" s="31"/>
      <c r="FI150" s="31"/>
      <c r="FJ150" s="31"/>
      <c r="FK150" s="31"/>
      <c r="FL150" s="31"/>
      <c r="FM150" s="31"/>
      <c r="FN150" s="31"/>
      <c r="FO150" s="31"/>
      <c r="FP150" s="31"/>
      <c r="FQ150" s="31"/>
      <c r="FR150" s="31"/>
      <c r="FS150" s="31"/>
      <c r="FT150" s="31"/>
      <c r="FU150" s="31"/>
      <c r="FV150" s="31"/>
      <c r="FW150" s="31"/>
      <c r="FX150" s="31"/>
      <c r="FY150" s="31"/>
      <c r="FZ150" s="31"/>
      <c r="GA150" s="31"/>
      <c r="GB150" s="31"/>
      <c r="GC150" s="31"/>
      <c r="GD150" s="31"/>
      <c r="GE150" s="31"/>
      <c r="GF150" s="31"/>
      <c r="GG150" s="31"/>
      <c r="GH150" s="31"/>
      <c r="GI150" s="31"/>
      <c r="GJ150" s="31"/>
      <c r="GK150" s="31"/>
      <c r="GL150" s="31"/>
      <c r="GM150" s="31"/>
      <c r="GN150" s="31"/>
      <c r="GO150" s="31"/>
      <c r="GP150" s="31"/>
      <c r="GQ150" s="31"/>
      <c r="GR150" s="31"/>
      <c r="GS150" s="31"/>
      <c r="GT150" s="31"/>
      <c r="GU150" s="31"/>
      <c r="GV150" s="31"/>
      <c r="GW150" s="31"/>
      <c r="GX150" s="31"/>
      <c r="GY150" s="31"/>
      <c r="GZ150" s="31"/>
      <c r="HA150" s="31"/>
      <c r="HB150" s="31"/>
      <c r="HC150" s="31"/>
      <c r="HD150" s="31"/>
      <c r="HE150" s="31"/>
      <c r="HF150" s="31"/>
      <c r="HG150" s="31"/>
      <c r="HH150" s="31"/>
      <c r="HI150" s="31"/>
      <c r="HJ150" s="31"/>
      <c r="HK150" s="31"/>
    </row>
    <row r="151" spans="1:219" s="12" customFormat="1" ht="38.25">
      <c r="A151" s="2">
        <v>1</v>
      </c>
      <c r="B151" s="10" t="s">
        <v>1474</v>
      </c>
      <c r="C151" s="2"/>
      <c r="D151" s="2" t="s">
        <v>299</v>
      </c>
      <c r="E151" s="2" t="s">
        <v>300</v>
      </c>
      <c r="F151" s="2" t="s">
        <v>300</v>
      </c>
      <c r="G151" s="2">
        <v>1961</v>
      </c>
      <c r="H151" s="103">
        <v>3237067.66</v>
      </c>
      <c r="I151" s="2" t="s">
        <v>1526</v>
      </c>
      <c r="J151" s="104" t="s">
        <v>1475</v>
      </c>
      <c r="K151" s="574" t="s">
        <v>1476</v>
      </c>
      <c r="L151" s="2" t="s">
        <v>1482</v>
      </c>
      <c r="M151" s="2" t="s">
        <v>1483</v>
      </c>
      <c r="N151" s="2" t="s">
        <v>653</v>
      </c>
      <c r="O151" s="2"/>
      <c r="P151" s="2"/>
      <c r="Q151" s="2" t="s">
        <v>3268</v>
      </c>
      <c r="R151" s="2" t="s">
        <v>3268</v>
      </c>
      <c r="S151" s="2" t="s">
        <v>3268</v>
      </c>
      <c r="T151" s="2" t="s">
        <v>3267</v>
      </c>
      <c r="U151" s="2" t="s">
        <v>3267</v>
      </c>
      <c r="V151" s="2" t="s">
        <v>3267</v>
      </c>
      <c r="W151" s="2"/>
      <c r="X151" s="2"/>
      <c r="Y151" s="2"/>
      <c r="Z151" s="2"/>
      <c r="AA151" s="2"/>
      <c r="AB151" s="2"/>
      <c r="AC151" s="2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  <c r="EI151" s="31"/>
      <c r="EJ151" s="31"/>
      <c r="EK151" s="31"/>
      <c r="EL151" s="31"/>
      <c r="EM151" s="31"/>
      <c r="EN151" s="31"/>
      <c r="EO151" s="31"/>
      <c r="EP151" s="31"/>
      <c r="EQ151" s="31"/>
      <c r="ER151" s="31"/>
      <c r="ES151" s="31"/>
      <c r="ET151" s="31"/>
      <c r="EU151" s="31"/>
      <c r="EV151" s="31"/>
      <c r="EW151" s="31"/>
      <c r="EX151" s="31"/>
      <c r="EY151" s="31"/>
      <c r="EZ151" s="31"/>
      <c r="FA151" s="31"/>
      <c r="FB151" s="31"/>
      <c r="FC151" s="31"/>
      <c r="FD151" s="31"/>
      <c r="FE151" s="31"/>
      <c r="FF151" s="31"/>
      <c r="FG151" s="31"/>
      <c r="FH151" s="31"/>
      <c r="FI151" s="31"/>
      <c r="FJ151" s="31"/>
      <c r="FK151" s="31"/>
      <c r="FL151" s="31"/>
      <c r="FM151" s="31"/>
      <c r="FN151" s="31"/>
      <c r="FO151" s="31"/>
      <c r="FP151" s="31"/>
      <c r="FQ151" s="31"/>
      <c r="FR151" s="31"/>
      <c r="FS151" s="31"/>
      <c r="FT151" s="31"/>
      <c r="FU151" s="31"/>
      <c r="FV151" s="31"/>
      <c r="FW151" s="31"/>
      <c r="FX151" s="31"/>
      <c r="FY151" s="31"/>
      <c r="FZ151" s="31"/>
      <c r="GA151" s="31"/>
      <c r="GB151" s="31"/>
      <c r="GC151" s="31"/>
      <c r="GD151" s="31"/>
      <c r="GE151" s="31"/>
      <c r="GF151" s="31"/>
      <c r="GG151" s="31"/>
      <c r="GH151" s="31"/>
      <c r="GI151" s="31"/>
      <c r="GJ151" s="31"/>
      <c r="GK151" s="31"/>
      <c r="GL151" s="31"/>
      <c r="GM151" s="31"/>
      <c r="GN151" s="31"/>
      <c r="GO151" s="31"/>
      <c r="GP151" s="31"/>
      <c r="GQ151" s="31"/>
      <c r="GR151" s="31"/>
      <c r="GS151" s="31"/>
      <c r="GT151" s="31"/>
      <c r="GU151" s="31"/>
      <c r="GV151" s="31"/>
      <c r="GW151" s="31"/>
      <c r="GX151" s="31"/>
      <c r="GY151" s="31"/>
      <c r="GZ151" s="31"/>
      <c r="HA151" s="31"/>
      <c r="HB151" s="31"/>
      <c r="HC151" s="31"/>
      <c r="HD151" s="31"/>
      <c r="HE151" s="31"/>
      <c r="HF151" s="31"/>
      <c r="HG151" s="31"/>
      <c r="HH151" s="31"/>
      <c r="HI151" s="31"/>
      <c r="HJ151" s="31"/>
      <c r="HK151" s="31"/>
    </row>
    <row r="152" spans="1:219" s="12" customFormat="1" ht="38.25">
      <c r="A152" s="2">
        <v>2</v>
      </c>
      <c r="B152" s="10" t="s">
        <v>1477</v>
      </c>
      <c r="C152" s="2"/>
      <c r="D152" s="2" t="s">
        <v>299</v>
      </c>
      <c r="E152" s="2" t="s">
        <v>300</v>
      </c>
      <c r="F152" s="2" t="s">
        <v>300</v>
      </c>
      <c r="G152" s="2">
        <v>1981</v>
      </c>
      <c r="H152" s="103">
        <v>4465</v>
      </c>
      <c r="I152" s="2" t="s">
        <v>1526</v>
      </c>
      <c r="J152" s="104" t="s">
        <v>1475</v>
      </c>
      <c r="K152" s="572"/>
      <c r="L152" s="2" t="s">
        <v>1484</v>
      </c>
      <c r="M152" s="2" t="s">
        <v>1485</v>
      </c>
      <c r="N152" s="2" t="s">
        <v>653</v>
      </c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  <c r="DX152" s="31"/>
      <c r="DY152" s="31"/>
      <c r="DZ152" s="31"/>
      <c r="EA152" s="31"/>
      <c r="EB152" s="31"/>
      <c r="EC152" s="31"/>
      <c r="ED152" s="31"/>
      <c r="EE152" s="31"/>
      <c r="EF152" s="31"/>
      <c r="EG152" s="31"/>
      <c r="EH152" s="31"/>
      <c r="EI152" s="31"/>
      <c r="EJ152" s="31"/>
      <c r="EK152" s="31"/>
      <c r="EL152" s="31"/>
      <c r="EM152" s="31"/>
      <c r="EN152" s="31"/>
      <c r="EO152" s="31"/>
      <c r="EP152" s="31"/>
      <c r="EQ152" s="31"/>
      <c r="ER152" s="31"/>
      <c r="ES152" s="31"/>
      <c r="ET152" s="31"/>
      <c r="EU152" s="31"/>
      <c r="EV152" s="31"/>
      <c r="EW152" s="31"/>
      <c r="EX152" s="31"/>
      <c r="EY152" s="31"/>
      <c r="EZ152" s="31"/>
      <c r="FA152" s="31"/>
      <c r="FB152" s="31"/>
      <c r="FC152" s="31"/>
      <c r="FD152" s="31"/>
      <c r="FE152" s="31"/>
      <c r="FF152" s="31"/>
      <c r="FG152" s="31"/>
      <c r="FH152" s="31"/>
      <c r="FI152" s="31"/>
      <c r="FJ152" s="31"/>
      <c r="FK152" s="31"/>
      <c r="FL152" s="31"/>
      <c r="FM152" s="31"/>
      <c r="FN152" s="31"/>
      <c r="FO152" s="31"/>
      <c r="FP152" s="31"/>
      <c r="FQ152" s="31"/>
      <c r="FR152" s="31"/>
      <c r="FS152" s="31"/>
      <c r="FT152" s="31"/>
      <c r="FU152" s="31"/>
      <c r="FV152" s="31"/>
      <c r="FW152" s="31"/>
      <c r="FX152" s="31"/>
      <c r="FY152" s="31"/>
      <c r="FZ152" s="31"/>
      <c r="GA152" s="31"/>
      <c r="GB152" s="31"/>
      <c r="GC152" s="31"/>
      <c r="GD152" s="31"/>
      <c r="GE152" s="31"/>
      <c r="GF152" s="31"/>
      <c r="GG152" s="31"/>
      <c r="GH152" s="31"/>
      <c r="GI152" s="31"/>
      <c r="GJ152" s="31"/>
      <c r="GK152" s="31"/>
      <c r="GL152" s="31"/>
      <c r="GM152" s="31"/>
      <c r="GN152" s="31"/>
      <c r="GO152" s="31"/>
      <c r="GP152" s="31"/>
      <c r="GQ152" s="31"/>
      <c r="GR152" s="31"/>
      <c r="GS152" s="31"/>
      <c r="GT152" s="31"/>
      <c r="GU152" s="31"/>
      <c r="GV152" s="31"/>
      <c r="GW152" s="31"/>
      <c r="GX152" s="31"/>
      <c r="GY152" s="31"/>
      <c r="GZ152" s="31"/>
      <c r="HA152" s="31"/>
      <c r="HB152" s="31"/>
      <c r="HC152" s="31"/>
      <c r="HD152" s="31"/>
      <c r="HE152" s="31"/>
      <c r="HF152" s="31"/>
      <c r="HG152" s="31"/>
      <c r="HH152" s="31"/>
      <c r="HI152" s="31"/>
      <c r="HJ152" s="31"/>
      <c r="HK152" s="31"/>
    </row>
    <row r="153" spans="1:219" s="12" customFormat="1" ht="25.5" customHeight="1">
      <c r="A153" s="2">
        <v>3</v>
      </c>
      <c r="B153" s="10" t="s">
        <v>1478</v>
      </c>
      <c r="C153" s="2"/>
      <c r="D153" s="2" t="s">
        <v>299</v>
      </c>
      <c r="E153" s="2" t="s">
        <v>300</v>
      </c>
      <c r="F153" s="2" t="s">
        <v>300</v>
      </c>
      <c r="G153" s="2">
        <v>2010</v>
      </c>
      <c r="H153" s="103">
        <v>9852.65</v>
      </c>
      <c r="I153" s="2" t="s">
        <v>1526</v>
      </c>
      <c r="J153" s="104" t="s">
        <v>1475</v>
      </c>
      <c r="K153" s="57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  <c r="EB153" s="31"/>
      <c r="EC153" s="31"/>
      <c r="ED153" s="31"/>
      <c r="EE153" s="31"/>
      <c r="EF153" s="31"/>
      <c r="EG153" s="31"/>
      <c r="EH153" s="31"/>
      <c r="EI153" s="31"/>
      <c r="EJ153" s="31"/>
      <c r="EK153" s="31"/>
      <c r="EL153" s="31"/>
      <c r="EM153" s="31"/>
      <c r="EN153" s="31"/>
      <c r="EO153" s="31"/>
      <c r="EP153" s="31"/>
      <c r="EQ153" s="31"/>
      <c r="ER153" s="31"/>
      <c r="ES153" s="31"/>
      <c r="ET153" s="31"/>
      <c r="EU153" s="31"/>
      <c r="EV153" s="31"/>
      <c r="EW153" s="31"/>
      <c r="EX153" s="31"/>
      <c r="EY153" s="31"/>
      <c r="EZ153" s="31"/>
      <c r="FA153" s="31"/>
      <c r="FB153" s="31"/>
      <c r="FC153" s="31"/>
      <c r="FD153" s="31"/>
      <c r="FE153" s="31"/>
      <c r="FF153" s="31"/>
      <c r="FG153" s="31"/>
      <c r="FH153" s="31"/>
      <c r="FI153" s="31"/>
      <c r="FJ153" s="31"/>
      <c r="FK153" s="31"/>
      <c r="FL153" s="31"/>
      <c r="FM153" s="31"/>
      <c r="FN153" s="31"/>
      <c r="FO153" s="31"/>
      <c r="FP153" s="31"/>
      <c r="FQ153" s="31"/>
      <c r="FR153" s="31"/>
      <c r="FS153" s="31"/>
      <c r="FT153" s="31"/>
      <c r="FU153" s="31"/>
      <c r="FV153" s="31"/>
      <c r="FW153" s="31"/>
      <c r="FX153" s="31"/>
      <c r="FY153" s="31"/>
      <c r="FZ153" s="31"/>
      <c r="GA153" s="31"/>
      <c r="GB153" s="31"/>
      <c r="GC153" s="31"/>
      <c r="GD153" s="31"/>
      <c r="GE153" s="31"/>
      <c r="GF153" s="31"/>
      <c r="GG153" s="31"/>
      <c r="GH153" s="31"/>
      <c r="GI153" s="31"/>
      <c r="GJ153" s="31"/>
      <c r="GK153" s="31"/>
      <c r="GL153" s="31"/>
      <c r="GM153" s="31"/>
      <c r="GN153" s="31"/>
      <c r="GO153" s="31"/>
      <c r="GP153" s="31"/>
      <c r="GQ153" s="31"/>
      <c r="GR153" s="31"/>
      <c r="GS153" s="31"/>
      <c r="GT153" s="31"/>
      <c r="GU153" s="31"/>
      <c r="GV153" s="31"/>
      <c r="GW153" s="31"/>
      <c r="GX153" s="31"/>
      <c r="GY153" s="31"/>
      <c r="GZ153" s="31"/>
      <c r="HA153" s="31"/>
      <c r="HB153" s="31"/>
      <c r="HC153" s="31"/>
      <c r="HD153" s="31"/>
      <c r="HE153" s="31"/>
      <c r="HF153" s="31"/>
      <c r="HG153" s="31"/>
      <c r="HH153" s="31"/>
      <c r="HI153" s="31"/>
      <c r="HJ153" s="31"/>
      <c r="HK153" s="31"/>
    </row>
    <row r="154" spans="1:219" s="12" customFormat="1" ht="25.5">
      <c r="A154" s="2">
        <v>4</v>
      </c>
      <c r="B154" s="10" t="s">
        <v>1479</v>
      </c>
      <c r="C154" s="2"/>
      <c r="D154" s="2" t="s">
        <v>299</v>
      </c>
      <c r="E154" s="2" t="s">
        <v>300</v>
      </c>
      <c r="F154" s="2" t="s">
        <v>300</v>
      </c>
      <c r="G154" s="2">
        <v>1985</v>
      </c>
      <c r="H154" s="103">
        <v>289285</v>
      </c>
      <c r="I154" s="2" t="s">
        <v>1526</v>
      </c>
      <c r="J154" s="104" t="s">
        <v>1475</v>
      </c>
      <c r="K154" s="57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  <c r="DZ154" s="31"/>
      <c r="EA154" s="31"/>
      <c r="EB154" s="31"/>
      <c r="EC154" s="31"/>
      <c r="ED154" s="31"/>
      <c r="EE154" s="31"/>
      <c r="EF154" s="31"/>
      <c r="EG154" s="31"/>
      <c r="EH154" s="31"/>
      <c r="EI154" s="31"/>
      <c r="EJ154" s="31"/>
      <c r="EK154" s="31"/>
      <c r="EL154" s="31"/>
      <c r="EM154" s="31"/>
      <c r="EN154" s="31"/>
      <c r="EO154" s="31"/>
      <c r="EP154" s="31"/>
      <c r="EQ154" s="31"/>
      <c r="ER154" s="31"/>
      <c r="ES154" s="31"/>
      <c r="ET154" s="31"/>
      <c r="EU154" s="31"/>
      <c r="EV154" s="31"/>
      <c r="EW154" s="31"/>
      <c r="EX154" s="31"/>
      <c r="EY154" s="31"/>
      <c r="EZ154" s="31"/>
      <c r="FA154" s="31"/>
      <c r="FB154" s="31"/>
      <c r="FC154" s="31"/>
      <c r="FD154" s="31"/>
      <c r="FE154" s="31"/>
      <c r="FF154" s="31"/>
      <c r="FG154" s="31"/>
      <c r="FH154" s="31"/>
      <c r="FI154" s="31"/>
      <c r="FJ154" s="31"/>
      <c r="FK154" s="31"/>
      <c r="FL154" s="31"/>
      <c r="FM154" s="31"/>
      <c r="FN154" s="31"/>
      <c r="FO154" s="31"/>
      <c r="FP154" s="31"/>
      <c r="FQ154" s="31"/>
      <c r="FR154" s="31"/>
      <c r="FS154" s="31"/>
      <c r="FT154" s="31"/>
      <c r="FU154" s="31"/>
      <c r="FV154" s="31"/>
      <c r="FW154" s="31"/>
      <c r="FX154" s="31"/>
      <c r="FY154" s="31"/>
      <c r="FZ154" s="31"/>
      <c r="GA154" s="31"/>
      <c r="GB154" s="31"/>
      <c r="GC154" s="31"/>
      <c r="GD154" s="31"/>
      <c r="GE154" s="31"/>
      <c r="GF154" s="31"/>
      <c r="GG154" s="31"/>
      <c r="GH154" s="31"/>
      <c r="GI154" s="31"/>
      <c r="GJ154" s="31"/>
      <c r="GK154" s="31"/>
      <c r="GL154" s="31"/>
      <c r="GM154" s="31"/>
      <c r="GN154" s="31"/>
      <c r="GO154" s="31"/>
      <c r="GP154" s="31"/>
      <c r="GQ154" s="31"/>
      <c r="GR154" s="31"/>
      <c r="GS154" s="31"/>
      <c r="GT154" s="31"/>
      <c r="GU154" s="31"/>
      <c r="GV154" s="31"/>
      <c r="GW154" s="31"/>
      <c r="GX154" s="31"/>
      <c r="GY154" s="31"/>
      <c r="GZ154" s="31"/>
      <c r="HA154" s="31"/>
      <c r="HB154" s="31"/>
      <c r="HC154" s="31"/>
      <c r="HD154" s="31"/>
      <c r="HE154" s="31"/>
      <c r="HF154" s="31"/>
      <c r="HG154" s="31"/>
      <c r="HH154" s="31"/>
      <c r="HI154" s="31"/>
      <c r="HJ154" s="31"/>
      <c r="HK154" s="31"/>
    </row>
    <row r="155" spans="1:219" s="12" customFormat="1" ht="25.5" customHeight="1">
      <c r="A155" s="2">
        <v>5</v>
      </c>
      <c r="B155" s="10" t="s">
        <v>1480</v>
      </c>
      <c r="C155" s="2"/>
      <c r="D155" s="2" t="s">
        <v>299</v>
      </c>
      <c r="E155" s="2" t="s">
        <v>300</v>
      </c>
      <c r="F155" s="2" t="s">
        <v>300</v>
      </c>
      <c r="G155" s="2">
        <v>2011</v>
      </c>
      <c r="H155" s="103">
        <v>191932.23</v>
      </c>
      <c r="I155" s="2" t="s">
        <v>1526</v>
      </c>
      <c r="J155" s="104" t="s">
        <v>1475</v>
      </c>
      <c r="K155" s="57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  <c r="GD155" s="31"/>
      <c r="GE155" s="31"/>
      <c r="GF155" s="31"/>
      <c r="GG155" s="31"/>
      <c r="GH155" s="31"/>
      <c r="GI155" s="31"/>
      <c r="GJ155" s="31"/>
      <c r="GK155" s="31"/>
      <c r="GL155" s="31"/>
      <c r="GM155" s="31"/>
      <c r="GN155" s="31"/>
      <c r="GO155" s="31"/>
      <c r="GP155" s="31"/>
      <c r="GQ155" s="31"/>
      <c r="GR155" s="31"/>
      <c r="GS155" s="31"/>
      <c r="GT155" s="31"/>
      <c r="GU155" s="31"/>
      <c r="GV155" s="31"/>
      <c r="GW155" s="31"/>
      <c r="GX155" s="31"/>
      <c r="GY155" s="31"/>
      <c r="GZ155" s="31"/>
      <c r="HA155" s="31"/>
      <c r="HB155" s="31"/>
      <c r="HC155" s="31"/>
      <c r="HD155" s="31"/>
      <c r="HE155" s="31"/>
      <c r="HF155" s="31"/>
      <c r="HG155" s="31"/>
      <c r="HH155" s="31"/>
      <c r="HI155" s="31"/>
      <c r="HJ155" s="31"/>
      <c r="HK155" s="31"/>
    </row>
    <row r="156" spans="1:219" s="12" customFormat="1" ht="25.5" customHeight="1">
      <c r="A156" s="2">
        <v>6</v>
      </c>
      <c r="B156" s="10" t="s">
        <v>1481</v>
      </c>
      <c r="C156" s="2"/>
      <c r="D156" s="2" t="s">
        <v>299</v>
      </c>
      <c r="E156" s="2" t="s">
        <v>300</v>
      </c>
      <c r="F156" s="2" t="s">
        <v>300</v>
      </c>
      <c r="G156" s="2">
        <v>2011</v>
      </c>
      <c r="H156" s="103">
        <v>39716.09</v>
      </c>
      <c r="I156" s="2" t="s">
        <v>1526</v>
      </c>
      <c r="J156" s="104" t="s">
        <v>1475</v>
      </c>
      <c r="K156" s="57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  <c r="DT156" s="31"/>
      <c r="DU156" s="31"/>
      <c r="DV156" s="31"/>
      <c r="DW156" s="31"/>
      <c r="DX156" s="31"/>
      <c r="DY156" s="31"/>
      <c r="DZ156" s="31"/>
      <c r="EA156" s="31"/>
      <c r="EB156" s="31"/>
      <c r="EC156" s="31"/>
      <c r="ED156" s="31"/>
      <c r="EE156" s="31"/>
      <c r="EF156" s="31"/>
      <c r="EG156" s="31"/>
      <c r="EH156" s="31"/>
      <c r="EI156" s="31"/>
      <c r="EJ156" s="31"/>
      <c r="EK156" s="31"/>
      <c r="EL156" s="31"/>
      <c r="EM156" s="31"/>
      <c r="EN156" s="31"/>
      <c r="EO156" s="31"/>
      <c r="EP156" s="31"/>
      <c r="EQ156" s="31"/>
      <c r="ER156" s="31"/>
      <c r="ES156" s="31"/>
      <c r="ET156" s="31"/>
      <c r="EU156" s="31"/>
      <c r="EV156" s="31"/>
      <c r="EW156" s="31"/>
      <c r="EX156" s="31"/>
      <c r="EY156" s="31"/>
      <c r="EZ156" s="31"/>
      <c r="FA156" s="31"/>
      <c r="FB156" s="31"/>
      <c r="FC156" s="31"/>
      <c r="FD156" s="31"/>
      <c r="FE156" s="31"/>
      <c r="FF156" s="31"/>
      <c r="FG156" s="31"/>
      <c r="FH156" s="31"/>
      <c r="FI156" s="31"/>
      <c r="FJ156" s="31"/>
      <c r="FK156" s="31"/>
      <c r="FL156" s="31"/>
      <c r="FM156" s="31"/>
      <c r="FN156" s="31"/>
      <c r="FO156" s="31"/>
      <c r="FP156" s="31"/>
      <c r="FQ156" s="31"/>
      <c r="FR156" s="31"/>
      <c r="FS156" s="31"/>
      <c r="FT156" s="31"/>
      <c r="FU156" s="31"/>
      <c r="FV156" s="31"/>
      <c r="FW156" s="31"/>
      <c r="FX156" s="31"/>
      <c r="FY156" s="31"/>
      <c r="FZ156" s="31"/>
      <c r="GA156" s="31"/>
      <c r="GB156" s="31"/>
      <c r="GC156" s="31"/>
      <c r="GD156" s="31"/>
      <c r="GE156" s="31"/>
      <c r="GF156" s="31"/>
      <c r="GG156" s="31"/>
      <c r="GH156" s="31"/>
      <c r="GI156" s="31"/>
      <c r="GJ156" s="31"/>
      <c r="GK156" s="31"/>
      <c r="GL156" s="31"/>
      <c r="GM156" s="31"/>
      <c r="GN156" s="31"/>
      <c r="GO156" s="31"/>
      <c r="GP156" s="31"/>
      <c r="GQ156" s="31"/>
      <c r="GR156" s="31"/>
      <c r="GS156" s="31"/>
      <c r="GT156" s="31"/>
      <c r="GU156" s="31"/>
      <c r="GV156" s="31"/>
      <c r="GW156" s="31"/>
      <c r="GX156" s="31"/>
      <c r="GY156" s="31"/>
      <c r="GZ156" s="31"/>
      <c r="HA156" s="31"/>
      <c r="HB156" s="31"/>
      <c r="HC156" s="31"/>
      <c r="HD156" s="31"/>
      <c r="HE156" s="31"/>
      <c r="HF156" s="31"/>
      <c r="HG156" s="31"/>
      <c r="HH156" s="31"/>
      <c r="HI156" s="31"/>
      <c r="HJ156" s="31"/>
      <c r="HK156" s="31"/>
    </row>
    <row r="157" spans="1:219" s="12" customFormat="1" ht="24.75" customHeight="1">
      <c r="A157" s="2">
        <v>7</v>
      </c>
      <c r="B157" s="1" t="s">
        <v>2761</v>
      </c>
      <c r="C157" s="1"/>
      <c r="D157" s="2" t="s">
        <v>299</v>
      </c>
      <c r="E157" s="2" t="s">
        <v>300</v>
      </c>
      <c r="F157" s="2" t="s">
        <v>300</v>
      </c>
      <c r="G157" s="2">
        <v>2013</v>
      </c>
      <c r="H157" s="136">
        <v>710517.49</v>
      </c>
      <c r="I157" s="2" t="s">
        <v>1526</v>
      </c>
      <c r="J157" s="104"/>
      <c r="K157" s="573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31" t="s">
        <v>1578</v>
      </c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  <c r="DV157" s="31"/>
      <c r="DW157" s="31"/>
      <c r="DX157" s="31"/>
      <c r="DY157" s="31"/>
      <c r="DZ157" s="31"/>
      <c r="EA157" s="31"/>
      <c r="EB157" s="31"/>
      <c r="EC157" s="31"/>
      <c r="ED157" s="31"/>
      <c r="EE157" s="31"/>
      <c r="EF157" s="31"/>
      <c r="EG157" s="31"/>
      <c r="EH157" s="31"/>
      <c r="EI157" s="31"/>
      <c r="EJ157" s="31"/>
      <c r="EK157" s="31"/>
      <c r="EL157" s="31"/>
      <c r="EM157" s="31"/>
      <c r="EN157" s="31"/>
      <c r="EO157" s="31"/>
      <c r="EP157" s="31"/>
      <c r="EQ157" s="31"/>
      <c r="ER157" s="31"/>
      <c r="ES157" s="31"/>
      <c r="ET157" s="31"/>
      <c r="EU157" s="31"/>
      <c r="EV157" s="31"/>
      <c r="EW157" s="31"/>
      <c r="EX157" s="31"/>
      <c r="EY157" s="31"/>
      <c r="EZ157" s="31"/>
      <c r="FA157" s="31"/>
      <c r="FB157" s="31"/>
      <c r="FC157" s="31"/>
      <c r="FD157" s="31"/>
      <c r="FE157" s="31"/>
      <c r="FF157" s="31"/>
      <c r="FG157" s="31"/>
      <c r="FH157" s="31"/>
      <c r="FI157" s="31"/>
      <c r="FJ157" s="31"/>
      <c r="FK157" s="31"/>
      <c r="FL157" s="31"/>
      <c r="FM157" s="31"/>
      <c r="FN157" s="31"/>
      <c r="FO157" s="31"/>
      <c r="FP157" s="31"/>
      <c r="FQ157" s="31"/>
      <c r="FR157" s="31"/>
      <c r="FS157" s="31"/>
      <c r="FT157" s="31"/>
      <c r="FU157" s="31"/>
      <c r="FV157" s="31"/>
      <c r="FW157" s="31"/>
      <c r="FX157" s="31"/>
      <c r="FY157" s="31"/>
      <c r="FZ157" s="31"/>
      <c r="GA157" s="31"/>
      <c r="GB157" s="31"/>
      <c r="GC157" s="31"/>
      <c r="GD157" s="31"/>
      <c r="GE157" s="31"/>
      <c r="GF157" s="31"/>
      <c r="GG157" s="31"/>
      <c r="GH157" s="31"/>
      <c r="GI157" s="31"/>
      <c r="GJ157" s="31"/>
      <c r="GK157" s="31"/>
      <c r="GL157" s="31"/>
      <c r="GM157" s="31"/>
      <c r="GN157" s="31"/>
      <c r="GO157" s="31"/>
      <c r="GP157" s="31"/>
      <c r="GQ157" s="31"/>
      <c r="GR157" s="31"/>
      <c r="GS157" s="31"/>
      <c r="GT157" s="31"/>
      <c r="GU157" s="31"/>
      <c r="GV157" s="31"/>
      <c r="GW157" s="31"/>
      <c r="GX157" s="31"/>
      <c r="GY157" s="31"/>
      <c r="GZ157" s="31"/>
      <c r="HA157" s="31"/>
      <c r="HB157" s="31"/>
      <c r="HC157" s="31"/>
      <c r="HD157" s="31"/>
      <c r="HE157" s="31"/>
      <c r="HF157" s="31"/>
      <c r="HG157" s="31"/>
      <c r="HH157" s="31"/>
      <c r="HI157" s="31"/>
      <c r="HJ157" s="31"/>
      <c r="HK157" s="31"/>
    </row>
    <row r="158" spans="1:219" s="69" customFormat="1" ht="12.75">
      <c r="A158" s="584" t="s">
        <v>3256</v>
      </c>
      <c r="B158" s="584"/>
      <c r="C158" s="584"/>
      <c r="D158" s="82"/>
      <c r="E158" s="82"/>
      <c r="F158" s="82"/>
      <c r="G158" s="83"/>
      <c r="H158" s="84">
        <f>SUM(H151:H157)</f>
        <v>4482836.12</v>
      </c>
      <c r="I158" s="68"/>
      <c r="J158" s="81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79"/>
      <c r="AE158" s="79"/>
      <c r="AF158" s="79"/>
      <c r="AG158" s="79"/>
      <c r="AH158" s="79"/>
      <c r="AI158" s="79"/>
      <c r="AJ158" s="79"/>
      <c r="AK158" s="79"/>
      <c r="AL158" s="79"/>
      <c r="AM158" s="79"/>
      <c r="AN158" s="79"/>
      <c r="AO158" s="79"/>
      <c r="AP158" s="79"/>
      <c r="AQ158" s="79"/>
      <c r="AR158" s="79"/>
      <c r="AS158" s="79"/>
      <c r="AT158" s="79"/>
      <c r="AU158" s="79"/>
      <c r="AV158" s="79"/>
      <c r="AW158" s="79"/>
      <c r="AX158" s="79"/>
      <c r="AY158" s="79"/>
      <c r="AZ158" s="79"/>
      <c r="BA158" s="79"/>
      <c r="BB158" s="79"/>
      <c r="BC158" s="79"/>
      <c r="BD158" s="79"/>
      <c r="BE158" s="79"/>
      <c r="BF158" s="79"/>
      <c r="BG158" s="79"/>
      <c r="BH158" s="79"/>
      <c r="BI158" s="79"/>
      <c r="BJ158" s="79"/>
      <c r="BK158" s="79"/>
      <c r="BL158" s="79"/>
      <c r="BM158" s="79"/>
      <c r="BN158" s="79"/>
      <c r="BO158" s="79"/>
      <c r="BP158" s="79"/>
      <c r="BQ158" s="79"/>
      <c r="BR158" s="79"/>
      <c r="BS158" s="79"/>
      <c r="BT158" s="79"/>
      <c r="BU158" s="79"/>
      <c r="BV158" s="79"/>
      <c r="BW158" s="79"/>
      <c r="BX158" s="79"/>
      <c r="BY158" s="79"/>
      <c r="BZ158" s="79"/>
      <c r="CA158" s="79"/>
      <c r="CB158" s="79"/>
      <c r="CC158" s="79"/>
      <c r="CD158" s="79"/>
      <c r="CE158" s="79"/>
      <c r="CF158" s="79"/>
      <c r="CG158" s="79"/>
      <c r="CH158" s="79"/>
      <c r="CI158" s="79"/>
      <c r="CJ158" s="79"/>
      <c r="CK158" s="79"/>
      <c r="CL158" s="79"/>
      <c r="CM158" s="79"/>
      <c r="CN158" s="79"/>
      <c r="CO158" s="79"/>
      <c r="CP158" s="79"/>
      <c r="CQ158" s="79"/>
      <c r="CR158" s="79"/>
      <c r="CS158" s="79"/>
      <c r="CT158" s="79"/>
      <c r="CU158" s="79"/>
      <c r="CV158" s="79"/>
      <c r="CW158" s="79"/>
      <c r="CX158" s="79"/>
      <c r="CY158" s="79"/>
      <c r="CZ158" s="79"/>
      <c r="DA158" s="79"/>
      <c r="DB158" s="79"/>
      <c r="DC158" s="79"/>
      <c r="DD158" s="79"/>
      <c r="DE158" s="79"/>
      <c r="DF158" s="79"/>
      <c r="DG158" s="79"/>
      <c r="DH158" s="79"/>
      <c r="DI158" s="79"/>
      <c r="DJ158" s="79"/>
      <c r="DK158" s="79"/>
      <c r="DL158" s="79"/>
      <c r="DM158" s="79"/>
      <c r="DN158" s="79"/>
      <c r="DO158" s="79"/>
      <c r="DP158" s="79"/>
      <c r="DQ158" s="79"/>
      <c r="DR158" s="79"/>
      <c r="DS158" s="79"/>
      <c r="DT158" s="79"/>
      <c r="DU158" s="79"/>
      <c r="DV158" s="79"/>
      <c r="DW158" s="79"/>
      <c r="DX158" s="79"/>
      <c r="DY158" s="79"/>
      <c r="DZ158" s="79"/>
      <c r="EA158" s="79"/>
      <c r="EB158" s="79"/>
      <c r="EC158" s="79"/>
      <c r="ED158" s="79"/>
      <c r="EE158" s="79"/>
      <c r="EF158" s="79"/>
      <c r="EG158" s="79"/>
      <c r="EH158" s="79"/>
      <c r="EI158" s="79"/>
      <c r="EJ158" s="79"/>
      <c r="EK158" s="79"/>
      <c r="EL158" s="79"/>
      <c r="EM158" s="79"/>
      <c r="EN158" s="79"/>
      <c r="EO158" s="79"/>
      <c r="EP158" s="79"/>
      <c r="EQ158" s="79"/>
      <c r="ER158" s="79"/>
      <c r="ES158" s="79"/>
      <c r="ET158" s="79"/>
      <c r="EU158" s="79"/>
      <c r="EV158" s="79"/>
      <c r="EW158" s="79"/>
      <c r="EX158" s="79"/>
      <c r="EY158" s="79"/>
      <c r="EZ158" s="79"/>
      <c r="FA158" s="79"/>
      <c r="FB158" s="79"/>
      <c r="FC158" s="79"/>
      <c r="FD158" s="79"/>
      <c r="FE158" s="79"/>
      <c r="FF158" s="79"/>
      <c r="FG158" s="79"/>
      <c r="FH158" s="79"/>
      <c r="FI158" s="79"/>
      <c r="FJ158" s="79"/>
      <c r="FK158" s="79"/>
      <c r="FL158" s="79"/>
      <c r="FM158" s="79"/>
      <c r="FN158" s="79"/>
      <c r="FO158" s="79"/>
      <c r="FP158" s="79"/>
      <c r="FQ158" s="79"/>
      <c r="FR158" s="79"/>
      <c r="FS158" s="79"/>
      <c r="FT158" s="79"/>
      <c r="FU158" s="79"/>
      <c r="FV158" s="79"/>
      <c r="FW158" s="79"/>
      <c r="FX158" s="79"/>
      <c r="FY158" s="79"/>
      <c r="FZ158" s="79"/>
      <c r="GA158" s="79"/>
      <c r="GB158" s="79"/>
      <c r="GC158" s="79"/>
      <c r="GD158" s="79"/>
      <c r="GE158" s="79"/>
      <c r="GF158" s="79"/>
      <c r="GG158" s="79"/>
      <c r="GH158" s="79"/>
      <c r="GI158" s="79"/>
      <c r="GJ158" s="79"/>
      <c r="GK158" s="79"/>
      <c r="GL158" s="79"/>
      <c r="GM158" s="79"/>
      <c r="GN158" s="79"/>
      <c r="GO158" s="79"/>
      <c r="GP158" s="79"/>
      <c r="GQ158" s="79"/>
      <c r="GR158" s="79"/>
      <c r="GS158" s="79"/>
      <c r="GT158" s="79"/>
      <c r="GU158" s="79"/>
      <c r="GV158" s="79"/>
      <c r="GW158" s="79"/>
      <c r="GX158" s="79"/>
      <c r="GY158" s="79"/>
      <c r="GZ158" s="79"/>
      <c r="HA158" s="79"/>
      <c r="HB158" s="79"/>
      <c r="HC158" s="79"/>
      <c r="HD158" s="79"/>
      <c r="HE158" s="79"/>
      <c r="HF158" s="79"/>
      <c r="HG158" s="79"/>
      <c r="HH158" s="79"/>
      <c r="HI158" s="79"/>
      <c r="HJ158" s="79"/>
      <c r="HK158" s="79"/>
    </row>
    <row r="159" spans="1:219" s="12" customFormat="1" ht="12.75">
      <c r="A159" s="594" t="s">
        <v>2313</v>
      </c>
      <c r="B159" s="594"/>
      <c r="C159" s="594"/>
      <c r="D159" s="594"/>
      <c r="E159" s="594"/>
      <c r="F159" s="594"/>
      <c r="G159" s="594"/>
      <c r="H159" s="594"/>
      <c r="I159" s="594"/>
      <c r="J159" s="593"/>
      <c r="K159" s="593"/>
      <c r="L159" s="47"/>
      <c r="M159" s="593"/>
      <c r="N159" s="593"/>
      <c r="O159" s="593"/>
      <c r="P159" s="593"/>
      <c r="Q159" s="47"/>
      <c r="R159" s="593"/>
      <c r="S159" s="593"/>
      <c r="T159" s="593"/>
      <c r="U159" s="593"/>
      <c r="V159" s="47"/>
      <c r="W159" s="593"/>
      <c r="X159" s="593"/>
      <c r="Y159" s="593"/>
      <c r="Z159" s="593"/>
      <c r="AA159" s="593"/>
      <c r="AB159" s="593"/>
      <c r="AC159" s="47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1"/>
      <c r="DX159" s="31"/>
      <c r="DY159" s="31"/>
      <c r="DZ159" s="31"/>
      <c r="EA159" s="31"/>
      <c r="EB159" s="31"/>
      <c r="EC159" s="31"/>
      <c r="ED159" s="31"/>
      <c r="EE159" s="31"/>
      <c r="EF159" s="31"/>
      <c r="EG159" s="31"/>
      <c r="EH159" s="31"/>
      <c r="EI159" s="31"/>
      <c r="EJ159" s="31"/>
      <c r="EK159" s="31"/>
      <c r="EL159" s="31"/>
      <c r="EM159" s="31"/>
      <c r="EN159" s="31"/>
      <c r="EO159" s="31"/>
      <c r="EP159" s="31"/>
      <c r="EQ159" s="31"/>
      <c r="ER159" s="31"/>
      <c r="ES159" s="31"/>
      <c r="ET159" s="31"/>
      <c r="EU159" s="31"/>
      <c r="EV159" s="31"/>
      <c r="EW159" s="31"/>
      <c r="EX159" s="31"/>
      <c r="EY159" s="31"/>
      <c r="EZ159" s="31"/>
      <c r="FA159" s="31"/>
      <c r="FB159" s="31"/>
      <c r="FC159" s="31"/>
      <c r="FD159" s="31"/>
      <c r="FE159" s="31"/>
      <c r="FF159" s="31"/>
      <c r="FG159" s="31"/>
      <c r="FH159" s="31"/>
      <c r="FI159" s="31"/>
      <c r="FJ159" s="31"/>
      <c r="FK159" s="31"/>
      <c r="FL159" s="31"/>
      <c r="FM159" s="31"/>
      <c r="FN159" s="31"/>
      <c r="FO159" s="31"/>
      <c r="FP159" s="31"/>
      <c r="FQ159" s="31"/>
      <c r="FR159" s="31"/>
      <c r="FS159" s="31"/>
      <c r="FT159" s="31"/>
      <c r="FU159" s="31"/>
      <c r="FV159" s="31"/>
      <c r="FW159" s="31"/>
      <c r="FX159" s="31"/>
      <c r="FY159" s="31"/>
      <c r="FZ159" s="31"/>
      <c r="GA159" s="31"/>
      <c r="GB159" s="31"/>
      <c r="GC159" s="31"/>
      <c r="GD159" s="31"/>
      <c r="GE159" s="31"/>
      <c r="GF159" s="31"/>
      <c r="GG159" s="31"/>
      <c r="GH159" s="31"/>
      <c r="GI159" s="31"/>
      <c r="GJ159" s="31"/>
      <c r="GK159" s="31"/>
      <c r="GL159" s="31"/>
      <c r="GM159" s="31"/>
      <c r="GN159" s="31"/>
      <c r="GO159" s="31"/>
      <c r="GP159" s="31"/>
      <c r="GQ159" s="31"/>
      <c r="GR159" s="31"/>
      <c r="GS159" s="31"/>
      <c r="GT159" s="31"/>
      <c r="GU159" s="31"/>
      <c r="GV159" s="31"/>
      <c r="GW159" s="31"/>
      <c r="GX159" s="31"/>
      <c r="GY159" s="31"/>
      <c r="GZ159" s="31"/>
      <c r="HA159" s="31"/>
      <c r="HB159" s="31"/>
      <c r="HC159" s="31"/>
      <c r="HD159" s="31"/>
      <c r="HE159" s="31"/>
      <c r="HF159" s="31"/>
      <c r="HG159" s="31"/>
      <c r="HH159" s="31"/>
      <c r="HI159" s="31"/>
      <c r="HJ159" s="31"/>
      <c r="HK159" s="31"/>
    </row>
    <row r="160" spans="1:219" s="12" customFormat="1" ht="51">
      <c r="A160" s="2">
        <v>1</v>
      </c>
      <c r="B160" s="10" t="s">
        <v>3366</v>
      </c>
      <c r="C160" s="2" t="s">
        <v>3550</v>
      </c>
      <c r="D160" s="2" t="s">
        <v>298</v>
      </c>
      <c r="E160" s="336"/>
      <c r="F160" s="336"/>
      <c r="G160" s="2">
        <v>1935</v>
      </c>
      <c r="H160" s="103">
        <v>2867923.56</v>
      </c>
      <c r="I160" s="2" t="s">
        <v>1526</v>
      </c>
      <c r="J160" s="104" t="s">
        <v>3553</v>
      </c>
      <c r="K160" s="574" t="s">
        <v>3555</v>
      </c>
      <c r="L160" s="2" t="s">
        <v>3556</v>
      </c>
      <c r="M160" s="2" t="s">
        <v>3557</v>
      </c>
      <c r="N160" s="2" t="s">
        <v>3558</v>
      </c>
      <c r="O160" s="2"/>
      <c r="P160" s="2"/>
      <c r="Q160" s="2" t="s">
        <v>3561</v>
      </c>
      <c r="R160" s="2" t="s">
        <v>656</v>
      </c>
      <c r="S160" s="2" t="s">
        <v>656</v>
      </c>
      <c r="T160" s="2" t="s">
        <v>3562</v>
      </c>
      <c r="U160" s="2" t="s">
        <v>3268</v>
      </c>
      <c r="V160" s="2" t="s">
        <v>3268</v>
      </c>
      <c r="W160" s="2"/>
      <c r="X160" s="2"/>
      <c r="Y160" s="2"/>
      <c r="Z160" s="2"/>
      <c r="AA160" s="2"/>
      <c r="AB160" s="2"/>
      <c r="AC160" s="2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31"/>
      <c r="DW160" s="31"/>
      <c r="DX160" s="31"/>
      <c r="DY160" s="31"/>
      <c r="DZ160" s="31"/>
      <c r="EA160" s="31"/>
      <c r="EB160" s="31"/>
      <c r="EC160" s="31"/>
      <c r="ED160" s="31"/>
      <c r="EE160" s="31"/>
      <c r="EF160" s="31"/>
      <c r="EG160" s="31"/>
      <c r="EH160" s="31"/>
      <c r="EI160" s="31"/>
      <c r="EJ160" s="31"/>
      <c r="EK160" s="31"/>
      <c r="EL160" s="31"/>
      <c r="EM160" s="31"/>
      <c r="EN160" s="31"/>
      <c r="EO160" s="31"/>
      <c r="EP160" s="31"/>
      <c r="EQ160" s="31"/>
      <c r="ER160" s="31"/>
      <c r="ES160" s="31"/>
      <c r="ET160" s="31"/>
      <c r="EU160" s="31"/>
      <c r="EV160" s="31"/>
      <c r="EW160" s="31"/>
      <c r="EX160" s="31"/>
      <c r="EY160" s="31"/>
      <c r="EZ160" s="31"/>
      <c r="FA160" s="31"/>
      <c r="FB160" s="31"/>
      <c r="FC160" s="31"/>
      <c r="FD160" s="31"/>
      <c r="FE160" s="31"/>
      <c r="FF160" s="31"/>
      <c r="FG160" s="31"/>
      <c r="FH160" s="31"/>
      <c r="FI160" s="31"/>
      <c r="FJ160" s="31"/>
      <c r="FK160" s="31"/>
      <c r="FL160" s="31"/>
      <c r="FM160" s="31"/>
      <c r="FN160" s="31"/>
      <c r="FO160" s="31"/>
      <c r="FP160" s="31"/>
      <c r="FQ160" s="31"/>
      <c r="FR160" s="31"/>
      <c r="FS160" s="31"/>
      <c r="FT160" s="31"/>
      <c r="FU160" s="31"/>
      <c r="FV160" s="31"/>
      <c r="FW160" s="31"/>
      <c r="FX160" s="31"/>
      <c r="FY160" s="31"/>
      <c r="FZ160" s="31"/>
      <c r="GA160" s="31"/>
      <c r="GB160" s="31"/>
      <c r="GC160" s="31"/>
      <c r="GD160" s="31"/>
      <c r="GE160" s="31"/>
      <c r="GF160" s="31"/>
      <c r="GG160" s="31"/>
      <c r="GH160" s="31"/>
      <c r="GI160" s="31"/>
      <c r="GJ160" s="31"/>
      <c r="GK160" s="31"/>
      <c r="GL160" s="31"/>
      <c r="GM160" s="31"/>
      <c r="GN160" s="31"/>
      <c r="GO160" s="31"/>
      <c r="GP160" s="31"/>
      <c r="GQ160" s="31"/>
      <c r="GR160" s="31"/>
      <c r="GS160" s="31"/>
      <c r="GT160" s="31"/>
      <c r="GU160" s="31"/>
      <c r="GV160" s="31"/>
      <c r="GW160" s="31"/>
      <c r="GX160" s="31"/>
      <c r="GY160" s="31"/>
      <c r="GZ160" s="31"/>
      <c r="HA160" s="31"/>
      <c r="HB160" s="31"/>
      <c r="HC160" s="31"/>
      <c r="HD160" s="31"/>
      <c r="HE160" s="31"/>
      <c r="HF160" s="31"/>
      <c r="HG160" s="31"/>
      <c r="HH160" s="31"/>
      <c r="HI160" s="31"/>
      <c r="HJ160" s="31"/>
      <c r="HK160" s="31"/>
    </row>
    <row r="161" spans="1:219" s="12" customFormat="1" ht="25.5">
      <c r="A161" s="2">
        <v>2</v>
      </c>
      <c r="B161" s="10" t="s">
        <v>3551</v>
      </c>
      <c r="C161" s="2" t="s">
        <v>3552</v>
      </c>
      <c r="D161" s="2" t="s">
        <v>298</v>
      </c>
      <c r="E161" s="336"/>
      <c r="F161" s="336"/>
      <c r="G161" s="2">
        <v>1935</v>
      </c>
      <c r="H161" s="103">
        <v>1333600.23</v>
      </c>
      <c r="I161" s="2" t="s">
        <v>1526</v>
      </c>
      <c r="J161" s="105" t="s">
        <v>3554</v>
      </c>
      <c r="K161" s="573"/>
      <c r="L161" s="2" t="s">
        <v>3556</v>
      </c>
      <c r="M161" s="2" t="s">
        <v>3559</v>
      </c>
      <c r="N161" s="2" t="s">
        <v>3560</v>
      </c>
      <c r="O161" s="2"/>
      <c r="P161" s="2"/>
      <c r="Q161" s="2" t="s">
        <v>3267</v>
      </c>
      <c r="R161" s="2" t="s">
        <v>656</v>
      </c>
      <c r="S161" s="2" t="s">
        <v>3267</v>
      </c>
      <c r="T161" s="2" t="s">
        <v>3267</v>
      </c>
      <c r="U161" s="2" t="s">
        <v>3270</v>
      </c>
      <c r="V161" s="2" t="s">
        <v>3267</v>
      </c>
      <c r="W161" s="2"/>
      <c r="X161" s="2"/>
      <c r="Y161" s="2"/>
      <c r="Z161" s="2"/>
      <c r="AA161" s="2"/>
      <c r="AB161" s="2"/>
      <c r="AC161" s="2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  <c r="EH161" s="31"/>
      <c r="EI161" s="31"/>
      <c r="EJ161" s="31"/>
      <c r="EK161" s="31"/>
      <c r="EL161" s="31"/>
      <c r="EM161" s="31"/>
      <c r="EN161" s="31"/>
      <c r="EO161" s="31"/>
      <c r="EP161" s="31"/>
      <c r="EQ161" s="31"/>
      <c r="ER161" s="31"/>
      <c r="ES161" s="31"/>
      <c r="ET161" s="31"/>
      <c r="EU161" s="31"/>
      <c r="EV161" s="31"/>
      <c r="EW161" s="31"/>
      <c r="EX161" s="31"/>
      <c r="EY161" s="31"/>
      <c r="EZ161" s="31"/>
      <c r="FA161" s="31"/>
      <c r="FB161" s="31"/>
      <c r="FC161" s="31"/>
      <c r="FD161" s="31"/>
      <c r="FE161" s="31"/>
      <c r="FF161" s="31"/>
      <c r="FG161" s="31"/>
      <c r="FH161" s="31"/>
      <c r="FI161" s="31"/>
      <c r="FJ161" s="31"/>
      <c r="FK161" s="31"/>
      <c r="FL161" s="31"/>
      <c r="FM161" s="31"/>
      <c r="FN161" s="31"/>
      <c r="FO161" s="31"/>
      <c r="FP161" s="31"/>
      <c r="FQ161" s="31"/>
      <c r="FR161" s="31"/>
      <c r="FS161" s="31"/>
      <c r="FT161" s="31"/>
      <c r="FU161" s="31"/>
      <c r="FV161" s="31"/>
      <c r="FW161" s="31"/>
      <c r="FX161" s="31"/>
      <c r="FY161" s="31"/>
      <c r="FZ161" s="31"/>
      <c r="GA161" s="31"/>
      <c r="GB161" s="31"/>
      <c r="GC161" s="31"/>
      <c r="GD161" s="31"/>
      <c r="GE161" s="31"/>
      <c r="GF161" s="31"/>
      <c r="GG161" s="31"/>
      <c r="GH161" s="31"/>
      <c r="GI161" s="31"/>
      <c r="GJ161" s="31"/>
      <c r="GK161" s="31"/>
      <c r="GL161" s="31"/>
      <c r="GM161" s="31"/>
      <c r="GN161" s="31"/>
      <c r="GO161" s="31"/>
      <c r="GP161" s="31"/>
      <c r="GQ161" s="31"/>
      <c r="GR161" s="31"/>
      <c r="GS161" s="31"/>
      <c r="GT161" s="31"/>
      <c r="GU161" s="31"/>
      <c r="GV161" s="31"/>
      <c r="GW161" s="31"/>
      <c r="GX161" s="31"/>
      <c r="GY161" s="31"/>
      <c r="GZ161" s="31"/>
      <c r="HA161" s="31"/>
      <c r="HB161" s="31"/>
      <c r="HC161" s="31"/>
      <c r="HD161" s="31"/>
      <c r="HE161" s="31"/>
      <c r="HF161" s="31"/>
      <c r="HG161" s="31"/>
      <c r="HH161" s="31"/>
      <c r="HI161" s="31"/>
      <c r="HJ161" s="31"/>
      <c r="HK161" s="31"/>
    </row>
    <row r="162" spans="1:219" s="69" customFormat="1" ht="12.75">
      <c r="A162" s="584" t="s">
        <v>3256</v>
      </c>
      <c r="B162" s="584"/>
      <c r="C162" s="584"/>
      <c r="D162" s="82"/>
      <c r="E162" s="82"/>
      <c r="F162" s="82"/>
      <c r="G162" s="83"/>
      <c r="H162" s="84">
        <f>SUM(H160:H161)</f>
        <v>4201523.79</v>
      </c>
      <c r="I162" s="68"/>
      <c r="J162" s="81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79"/>
      <c r="AE162" s="79"/>
      <c r="AF162" s="79"/>
      <c r="AG162" s="79"/>
      <c r="AH162" s="79"/>
      <c r="AI162" s="79"/>
      <c r="AJ162" s="79"/>
      <c r="AK162" s="79"/>
      <c r="AL162" s="79"/>
      <c r="AM162" s="79"/>
      <c r="AN162" s="79"/>
      <c r="AO162" s="79"/>
      <c r="AP162" s="79"/>
      <c r="AQ162" s="79"/>
      <c r="AR162" s="79"/>
      <c r="AS162" s="79"/>
      <c r="AT162" s="79"/>
      <c r="AU162" s="79"/>
      <c r="AV162" s="79"/>
      <c r="AW162" s="79"/>
      <c r="AX162" s="79"/>
      <c r="AY162" s="79"/>
      <c r="AZ162" s="79"/>
      <c r="BA162" s="79"/>
      <c r="BB162" s="79"/>
      <c r="BC162" s="79"/>
      <c r="BD162" s="79"/>
      <c r="BE162" s="79"/>
      <c r="BF162" s="79"/>
      <c r="BG162" s="79"/>
      <c r="BH162" s="79"/>
      <c r="BI162" s="79"/>
      <c r="BJ162" s="79"/>
      <c r="BK162" s="79"/>
      <c r="BL162" s="79"/>
      <c r="BM162" s="79"/>
      <c r="BN162" s="79"/>
      <c r="BO162" s="79"/>
      <c r="BP162" s="79"/>
      <c r="BQ162" s="79"/>
      <c r="BR162" s="79"/>
      <c r="BS162" s="79"/>
      <c r="BT162" s="79"/>
      <c r="BU162" s="79"/>
      <c r="BV162" s="79"/>
      <c r="BW162" s="79"/>
      <c r="BX162" s="79"/>
      <c r="BY162" s="79"/>
      <c r="BZ162" s="79"/>
      <c r="CA162" s="79"/>
      <c r="CB162" s="79"/>
      <c r="CC162" s="79"/>
      <c r="CD162" s="79"/>
      <c r="CE162" s="79"/>
      <c r="CF162" s="79"/>
      <c r="CG162" s="79"/>
      <c r="CH162" s="79"/>
      <c r="CI162" s="79"/>
      <c r="CJ162" s="79"/>
      <c r="CK162" s="79"/>
      <c r="CL162" s="79"/>
      <c r="CM162" s="79"/>
      <c r="CN162" s="79"/>
      <c r="CO162" s="79"/>
      <c r="CP162" s="79"/>
      <c r="CQ162" s="79"/>
      <c r="CR162" s="79"/>
      <c r="CS162" s="79"/>
      <c r="CT162" s="79"/>
      <c r="CU162" s="79"/>
      <c r="CV162" s="79"/>
      <c r="CW162" s="79"/>
      <c r="CX162" s="79"/>
      <c r="CY162" s="79"/>
      <c r="CZ162" s="79"/>
      <c r="DA162" s="79"/>
      <c r="DB162" s="79"/>
      <c r="DC162" s="79"/>
      <c r="DD162" s="79"/>
      <c r="DE162" s="79"/>
      <c r="DF162" s="79"/>
      <c r="DG162" s="79"/>
      <c r="DH162" s="79"/>
      <c r="DI162" s="79"/>
      <c r="DJ162" s="79"/>
      <c r="DK162" s="79"/>
      <c r="DL162" s="79"/>
      <c r="DM162" s="79"/>
      <c r="DN162" s="79"/>
      <c r="DO162" s="79"/>
      <c r="DP162" s="79"/>
      <c r="DQ162" s="79"/>
      <c r="DR162" s="79"/>
      <c r="DS162" s="79"/>
      <c r="DT162" s="79"/>
      <c r="DU162" s="79"/>
      <c r="DV162" s="79"/>
      <c r="DW162" s="79"/>
      <c r="DX162" s="79"/>
      <c r="DY162" s="79"/>
      <c r="DZ162" s="79"/>
      <c r="EA162" s="79"/>
      <c r="EB162" s="79"/>
      <c r="EC162" s="79"/>
      <c r="ED162" s="79"/>
      <c r="EE162" s="79"/>
      <c r="EF162" s="79"/>
      <c r="EG162" s="79"/>
      <c r="EH162" s="79"/>
      <c r="EI162" s="79"/>
      <c r="EJ162" s="79"/>
      <c r="EK162" s="79"/>
      <c r="EL162" s="79"/>
      <c r="EM162" s="79"/>
      <c r="EN162" s="79"/>
      <c r="EO162" s="79"/>
      <c r="EP162" s="79"/>
      <c r="EQ162" s="79"/>
      <c r="ER162" s="79"/>
      <c r="ES162" s="79"/>
      <c r="ET162" s="79"/>
      <c r="EU162" s="79"/>
      <c r="EV162" s="79"/>
      <c r="EW162" s="79"/>
      <c r="EX162" s="79"/>
      <c r="EY162" s="79"/>
      <c r="EZ162" s="79"/>
      <c r="FA162" s="79"/>
      <c r="FB162" s="79"/>
      <c r="FC162" s="79"/>
      <c r="FD162" s="79"/>
      <c r="FE162" s="79"/>
      <c r="FF162" s="79"/>
      <c r="FG162" s="79"/>
      <c r="FH162" s="79"/>
      <c r="FI162" s="79"/>
      <c r="FJ162" s="79"/>
      <c r="FK162" s="79"/>
      <c r="FL162" s="79"/>
      <c r="FM162" s="79"/>
      <c r="FN162" s="79"/>
      <c r="FO162" s="79"/>
      <c r="FP162" s="79"/>
      <c r="FQ162" s="79"/>
      <c r="FR162" s="79"/>
      <c r="FS162" s="79"/>
      <c r="FT162" s="79"/>
      <c r="FU162" s="79"/>
      <c r="FV162" s="79"/>
      <c r="FW162" s="79"/>
      <c r="FX162" s="79"/>
      <c r="FY162" s="79"/>
      <c r="FZ162" s="79"/>
      <c r="GA162" s="79"/>
      <c r="GB162" s="79"/>
      <c r="GC162" s="79"/>
      <c r="GD162" s="79"/>
      <c r="GE162" s="79"/>
      <c r="GF162" s="79"/>
      <c r="GG162" s="79"/>
      <c r="GH162" s="79"/>
      <c r="GI162" s="79"/>
      <c r="GJ162" s="79"/>
      <c r="GK162" s="79"/>
      <c r="GL162" s="79"/>
      <c r="GM162" s="79"/>
      <c r="GN162" s="79"/>
      <c r="GO162" s="79"/>
      <c r="GP162" s="79"/>
      <c r="GQ162" s="79"/>
      <c r="GR162" s="79"/>
      <c r="GS162" s="79"/>
      <c r="GT162" s="79"/>
      <c r="GU162" s="79"/>
      <c r="GV162" s="79"/>
      <c r="GW162" s="79"/>
      <c r="GX162" s="79"/>
      <c r="GY162" s="79"/>
      <c r="GZ162" s="79"/>
      <c r="HA162" s="79"/>
      <c r="HB162" s="79"/>
      <c r="HC162" s="79"/>
      <c r="HD162" s="79"/>
      <c r="HE162" s="79"/>
      <c r="HF162" s="79"/>
      <c r="HG162" s="79"/>
      <c r="HH162" s="79"/>
      <c r="HI162" s="79"/>
      <c r="HJ162" s="79"/>
      <c r="HK162" s="79"/>
    </row>
    <row r="163" spans="1:219" s="12" customFormat="1" ht="17.25" customHeight="1">
      <c r="A163" s="581" t="s">
        <v>1575</v>
      </c>
      <c r="B163" s="582"/>
      <c r="C163" s="582"/>
      <c r="D163" s="582"/>
      <c r="E163" s="582"/>
      <c r="F163" s="582"/>
      <c r="G163" s="582"/>
      <c r="H163" s="582"/>
      <c r="I163" s="583"/>
      <c r="J163" s="132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  <c r="AA163" s="130"/>
      <c r="AB163" s="130"/>
      <c r="AC163" s="130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/>
      <c r="DY163" s="31"/>
      <c r="DZ163" s="31"/>
      <c r="EA163" s="31"/>
      <c r="EB163" s="31"/>
      <c r="EC163" s="31"/>
      <c r="ED163" s="31"/>
      <c r="EE163" s="31"/>
      <c r="EF163" s="31"/>
      <c r="EG163" s="31"/>
      <c r="EH163" s="31"/>
      <c r="EI163" s="31"/>
      <c r="EJ163" s="31"/>
      <c r="EK163" s="31"/>
      <c r="EL163" s="31"/>
      <c r="EM163" s="31"/>
      <c r="EN163" s="31"/>
      <c r="EO163" s="31"/>
      <c r="EP163" s="31"/>
      <c r="EQ163" s="31"/>
      <c r="ER163" s="31"/>
      <c r="ES163" s="31"/>
      <c r="ET163" s="31"/>
      <c r="EU163" s="31"/>
      <c r="EV163" s="31"/>
      <c r="EW163" s="31"/>
      <c r="EX163" s="31"/>
      <c r="EY163" s="31"/>
      <c r="EZ163" s="31"/>
      <c r="FA163" s="31"/>
      <c r="FB163" s="31"/>
      <c r="FC163" s="31"/>
      <c r="FD163" s="31"/>
      <c r="FE163" s="31"/>
      <c r="FF163" s="31"/>
      <c r="FG163" s="31"/>
      <c r="FH163" s="31"/>
      <c r="FI163" s="31"/>
      <c r="FJ163" s="31"/>
      <c r="FK163" s="31"/>
      <c r="FL163" s="31"/>
      <c r="FM163" s="31"/>
      <c r="FN163" s="31"/>
      <c r="FO163" s="31"/>
      <c r="FP163" s="31"/>
      <c r="FQ163" s="31"/>
      <c r="FR163" s="31"/>
      <c r="FS163" s="31"/>
      <c r="FT163" s="31"/>
      <c r="FU163" s="31"/>
      <c r="FV163" s="31"/>
      <c r="FW163" s="31"/>
      <c r="FX163" s="31"/>
      <c r="FY163" s="31"/>
      <c r="FZ163" s="31"/>
      <c r="GA163" s="31"/>
      <c r="GB163" s="31"/>
      <c r="GC163" s="31"/>
      <c r="GD163" s="31"/>
      <c r="GE163" s="31"/>
      <c r="GF163" s="31"/>
      <c r="GG163" s="31"/>
      <c r="GH163" s="31"/>
      <c r="GI163" s="31"/>
      <c r="GJ163" s="31"/>
      <c r="GK163" s="31"/>
      <c r="GL163" s="31"/>
      <c r="GM163" s="31"/>
      <c r="GN163" s="31"/>
      <c r="GO163" s="31"/>
      <c r="GP163" s="31"/>
      <c r="GQ163" s="31"/>
      <c r="GR163" s="31"/>
      <c r="GS163" s="31"/>
      <c r="GT163" s="31"/>
      <c r="GU163" s="31"/>
      <c r="GV163" s="31"/>
      <c r="GW163" s="31"/>
      <c r="GX163" s="31"/>
      <c r="GY163" s="31"/>
      <c r="GZ163" s="31"/>
      <c r="HA163" s="31"/>
      <c r="HB163" s="31"/>
      <c r="HC163" s="31"/>
      <c r="HD163" s="31"/>
      <c r="HE163" s="31"/>
      <c r="HF163" s="31"/>
      <c r="HG163" s="31"/>
      <c r="HH163" s="31"/>
      <c r="HI163" s="31"/>
      <c r="HJ163" s="31"/>
      <c r="HK163" s="31"/>
    </row>
    <row r="164" spans="1:219" s="12" customFormat="1" ht="44.25" customHeight="1">
      <c r="A164" s="2">
        <v>1</v>
      </c>
      <c r="B164" s="283" t="s">
        <v>1576</v>
      </c>
      <c r="C164" s="284" t="s">
        <v>668</v>
      </c>
      <c r="D164" s="284" t="s">
        <v>298</v>
      </c>
      <c r="E164" s="284" t="s">
        <v>172</v>
      </c>
      <c r="F164" s="284" t="s">
        <v>172</v>
      </c>
      <c r="G164" s="284">
        <v>1967</v>
      </c>
      <c r="H164" s="285">
        <v>1071479</v>
      </c>
      <c r="I164" s="2" t="s">
        <v>1526</v>
      </c>
      <c r="J164" s="105" t="s">
        <v>1580</v>
      </c>
      <c r="K164" s="2" t="s">
        <v>1582</v>
      </c>
      <c r="L164" s="284" t="s">
        <v>2389</v>
      </c>
      <c r="M164" s="284" t="s">
        <v>2389</v>
      </c>
      <c r="N164" s="284" t="s">
        <v>1583</v>
      </c>
      <c r="O164" s="2"/>
      <c r="P164" s="2"/>
      <c r="Q164" s="284" t="s">
        <v>1583</v>
      </c>
      <c r="R164" s="284" t="s">
        <v>656</v>
      </c>
      <c r="S164" s="284" t="s">
        <v>656</v>
      </c>
      <c r="T164" s="284" t="s">
        <v>656</v>
      </c>
      <c r="U164" s="284" t="s">
        <v>3270</v>
      </c>
      <c r="V164" s="284" t="s">
        <v>656</v>
      </c>
      <c r="W164" s="284">
        <v>3263</v>
      </c>
      <c r="X164" s="284">
        <v>3263</v>
      </c>
      <c r="Y164" s="2"/>
      <c r="Z164" s="2">
        <v>2</v>
      </c>
      <c r="AA164" s="284" t="s">
        <v>172</v>
      </c>
      <c r="AB164" s="284" t="s">
        <v>298</v>
      </c>
      <c r="AC164" s="284" t="s">
        <v>172</v>
      </c>
      <c r="AD164" s="31" t="s">
        <v>1578</v>
      </c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  <c r="EI164" s="31"/>
      <c r="EJ164" s="31"/>
      <c r="EK164" s="31"/>
      <c r="EL164" s="31"/>
      <c r="EM164" s="31"/>
      <c r="EN164" s="31"/>
      <c r="EO164" s="31"/>
      <c r="EP164" s="31"/>
      <c r="EQ164" s="31"/>
      <c r="ER164" s="31"/>
      <c r="ES164" s="31"/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1"/>
      <c r="FF164" s="31"/>
      <c r="FG164" s="31"/>
      <c r="FH164" s="31"/>
      <c r="FI164" s="31"/>
      <c r="FJ164" s="31"/>
      <c r="FK164" s="31"/>
      <c r="FL164" s="31"/>
      <c r="FM164" s="31"/>
      <c r="FN164" s="31"/>
      <c r="FO164" s="31"/>
      <c r="FP164" s="31"/>
      <c r="FQ164" s="31"/>
      <c r="FR164" s="31"/>
      <c r="FS164" s="31"/>
      <c r="FT164" s="31"/>
      <c r="FU164" s="31"/>
      <c r="FV164" s="31"/>
      <c r="FW164" s="31"/>
      <c r="FX164" s="31"/>
      <c r="FY164" s="31"/>
      <c r="FZ164" s="31"/>
      <c r="GA164" s="31"/>
      <c r="GB164" s="31"/>
      <c r="GC164" s="31"/>
      <c r="GD164" s="31"/>
      <c r="GE164" s="31"/>
      <c r="GF164" s="31"/>
      <c r="GG164" s="31"/>
      <c r="GH164" s="31"/>
      <c r="GI164" s="31"/>
      <c r="GJ164" s="31"/>
      <c r="GK164" s="31"/>
      <c r="GL164" s="31"/>
      <c r="GM164" s="31"/>
      <c r="GN164" s="31"/>
      <c r="GO164" s="31"/>
      <c r="GP164" s="31"/>
      <c r="GQ164" s="31"/>
      <c r="GR164" s="31"/>
      <c r="GS164" s="31"/>
      <c r="GT164" s="31"/>
      <c r="GU164" s="31"/>
      <c r="GV164" s="31"/>
      <c r="GW164" s="31"/>
      <c r="GX164" s="31"/>
      <c r="GY164" s="31"/>
      <c r="GZ164" s="31"/>
      <c r="HA164" s="31"/>
      <c r="HB164" s="31"/>
      <c r="HC164" s="31"/>
      <c r="HD164" s="31"/>
      <c r="HE164" s="31"/>
      <c r="HF164" s="31"/>
      <c r="HG164" s="31"/>
      <c r="HH164" s="31"/>
      <c r="HI164" s="31"/>
      <c r="HJ164" s="31"/>
      <c r="HK164" s="31"/>
    </row>
    <row r="165" spans="1:219" s="12" customFormat="1" ht="58.5" customHeight="1">
      <c r="A165" s="2">
        <v>2</v>
      </c>
      <c r="B165" s="10" t="s">
        <v>1577</v>
      </c>
      <c r="C165" s="2" t="s">
        <v>1579</v>
      </c>
      <c r="D165" s="286" t="s">
        <v>298</v>
      </c>
      <c r="E165" s="286" t="s">
        <v>172</v>
      </c>
      <c r="F165" s="286" t="s">
        <v>172</v>
      </c>
      <c r="G165" s="286">
        <v>1967</v>
      </c>
      <c r="H165" s="103">
        <v>244957</v>
      </c>
      <c r="I165" s="2" t="s">
        <v>1526</v>
      </c>
      <c r="J165" s="105" t="s">
        <v>1581</v>
      </c>
      <c r="K165" s="2" t="s">
        <v>1582</v>
      </c>
      <c r="L165" s="284" t="s">
        <v>2389</v>
      </c>
      <c r="M165" s="284" t="s">
        <v>2389</v>
      </c>
      <c r="N165" s="284" t="s">
        <v>1583</v>
      </c>
      <c r="O165" s="2"/>
      <c r="P165" s="2"/>
      <c r="Q165" s="284" t="s">
        <v>1583</v>
      </c>
      <c r="R165" s="284" t="s">
        <v>656</v>
      </c>
      <c r="S165" s="284" t="s">
        <v>656</v>
      </c>
      <c r="T165" s="284" t="s">
        <v>656</v>
      </c>
      <c r="U165" s="284" t="s">
        <v>3270</v>
      </c>
      <c r="V165" s="284" t="s">
        <v>656</v>
      </c>
      <c r="W165" s="286">
        <v>1176</v>
      </c>
      <c r="X165" s="286">
        <v>1176</v>
      </c>
      <c r="Y165" s="2"/>
      <c r="Z165" s="2">
        <v>3</v>
      </c>
      <c r="AA165" s="284" t="s">
        <v>172</v>
      </c>
      <c r="AB165" s="284" t="s">
        <v>298</v>
      </c>
      <c r="AC165" s="284" t="s">
        <v>172</v>
      </c>
      <c r="AD165" s="31" t="s">
        <v>1578</v>
      </c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  <c r="DZ165" s="31"/>
      <c r="EA165" s="31"/>
      <c r="EB165" s="31"/>
      <c r="EC165" s="31"/>
      <c r="ED165" s="31"/>
      <c r="EE165" s="31"/>
      <c r="EF165" s="31"/>
      <c r="EG165" s="31"/>
      <c r="EH165" s="31"/>
      <c r="EI165" s="31"/>
      <c r="EJ165" s="31"/>
      <c r="EK165" s="31"/>
      <c r="EL165" s="31"/>
      <c r="EM165" s="31"/>
      <c r="EN165" s="31"/>
      <c r="EO165" s="31"/>
      <c r="EP165" s="31"/>
      <c r="EQ165" s="31"/>
      <c r="ER165" s="31"/>
      <c r="ES165" s="31"/>
      <c r="ET165" s="31"/>
      <c r="EU165" s="31"/>
      <c r="EV165" s="31"/>
      <c r="EW165" s="31"/>
      <c r="EX165" s="31"/>
      <c r="EY165" s="31"/>
      <c r="EZ165" s="31"/>
      <c r="FA165" s="31"/>
      <c r="FB165" s="31"/>
      <c r="FC165" s="31"/>
      <c r="FD165" s="31"/>
      <c r="FE165" s="31"/>
      <c r="FF165" s="31"/>
      <c r="FG165" s="31"/>
      <c r="FH165" s="31"/>
      <c r="FI165" s="31"/>
      <c r="FJ165" s="31"/>
      <c r="FK165" s="31"/>
      <c r="FL165" s="31"/>
      <c r="FM165" s="31"/>
      <c r="FN165" s="31"/>
      <c r="FO165" s="31"/>
      <c r="FP165" s="31"/>
      <c r="FQ165" s="31"/>
      <c r="FR165" s="31"/>
      <c r="FS165" s="31"/>
      <c r="FT165" s="31"/>
      <c r="FU165" s="31"/>
      <c r="FV165" s="31"/>
      <c r="FW165" s="31"/>
      <c r="FX165" s="31"/>
      <c r="FY165" s="31"/>
      <c r="FZ165" s="31"/>
      <c r="GA165" s="31"/>
      <c r="GB165" s="31"/>
      <c r="GC165" s="31"/>
      <c r="GD165" s="31"/>
      <c r="GE165" s="31"/>
      <c r="GF165" s="31"/>
      <c r="GG165" s="31"/>
      <c r="GH165" s="31"/>
      <c r="GI165" s="31"/>
      <c r="GJ165" s="31"/>
      <c r="GK165" s="31"/>
      <c r="GL165" s="31"/>
      <c r="GM165" s="31"/>
      <c r="GN165" s="31"/>
      <c r="GO165" s="31"/>
      <c r="GP165" s="31"/>
      <c r="GQ165" s="31"/>
      <c r="GR165" s="31"/>
      <c r="GS165" s="31"/>
      <c r="GT165" s="31"/>
      <c r="GU165" s="31"/>
      <c r="GV165" s="31"/>
      <c r="GW165" s="31"/>
      <c r="GX165" s="31"/>
      <c r="GY165" s="31"/>
      <c r="GZ165" s="31"/>
      <c r="HA165" s="31"/>
      <c r="HB165" s="31"/>
      <c r="HC165" s="31"/>
      <c r="HD165" s="31"/>
      <c r="HE165" s="31"/>
      <c r="HF165" s="31"/>
      <c r="HG165" s="31"/>
      <c r="HH165" s="31"/>
      <c r="HI165" s="31"/>
      <c r="HJ165" s="31"/>
      <c r="HK165" s="31"/>
    </row>
    <row r="166" spans="1:219" s="69" customFormat="1" ht="12.75">
      <c r="A166" s="584" t="s">
        <v>3256</v>
      </c>
      <c r="B166" s="584"/>
      <c r="C166" s="584"/>
      <c r="D166" s="82"/>
      <c r="E166" s="82"/>
      <c r="F166" s="82"/>
      <c r="G166" s="83"/>
      <c r="H166" s="84">
        <f>SUM(H164:H165)</f>
        <v>1316436</v>
      </c>
      <c r="I166" s="68"/>
      <c r="J166" s="81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79"/>
      <c r="AE166" s="79"/>
      <c r="AF166" s="79"/>
      <c r="AG166" s="79"/>
      <c r="AH166" s="79"/>
      <c r="AI166" s="79"/>
      <c r="AJ166" s="79"/>
      <c r="AK166" s="79"/>
      <c r="AL166" s="79"/>
      <c r="AM166" s="79"/>
      <c r="AN166" s="79"/>
      <c r="AO166" s="79"/>
      <c r="AP166" s="79"/>
      <c r="AQ166" s="79"/>
      <c r="AR166" s="79"/>
      <c r="AS166" s="79"/>
      <c r="AT166" s="79"/>
      <c r="AU166" s="79"/>
      <c r="AV166" s="79"/>
      <c r="AW166" s="79"/>
      <c r="AX166" s="79"/>
      <c r="AY166" s="79"/>
      <c r="AZ166" s="79"/>
      <c r="BA166" s="79"/>
      <c r="BB166" s="79"/>
      <c r="BC166" s="79"/>
      <c r="BD166" s="79"/>
      <c r="BE166" s="79"/>
      <c r="BF166" s="79"/>
      <c r="BG166" s="79"/>
      <c r="BH166" s="79"/>
      <c r="BI166" s="79"/>
      <c r="BJ166" s="79"/>
      <c r="BK166" s="79"/>
      <c r="BL166" s="79"/>
      <c r="BM166" s="79"/>
      <c r="BN166" s="79"/>
      <c r="BO166" s="79"/>
      <c r="BP166" s="79"/>
      <c r="BQ166" s="79"/>
      <c r="BR166" s="79"/>
      <c r="BS166" s="79"/>
      <c r="BT166" s="79"/>
      <c r="BU166" s="79"/>
      <c r="BV166" s="79"/>
      <c r="BW166" s="79"/>
      <c r="BX166" s="79"/>
      <c r="BY166" s="79"/>
      <c r="BZ166" s="79"/>
      <c r="CA166" s="79"/>
      <c r="CB166" s="79"/>
      <c r="CC166" s="79"/>
      <c r="CD166" s="79"/>
      <c r="CE166" s="79"/>
      <c r="CF166" s="79"/>
      <c r="CG166" s="79"/>
      <c r="CH166" s="79"/>
      <c r="CI166" s="79"/>
      <c r="CJ166" s="79"/>
      <c r="CK166" s="79"/>
      <c r="CL166" s="79"/>
      <c r="CM166" s="79"/>
      <c r="CN166" s="79"/>
      <c r="CO166" s="79"/>
      <c r="CP166" s="79"/>
      <c r="CQ166" s="79"/>
      <c r="CR166" s="79"/>
      <c r="CS166" s="79"/>
      <c r="CT166" s="79"/>
      <c r="CU166" s="79"/>
      <c r="CV166" s="79"/>
      <c r="CW166" s="79"/>
      <c r="CX166" s="79"/>
      <c r="CY166" s="79"/>
      <c r="CZ166" s="79"/>
      <c r="DA166" s="79"/>
      <c r="DB166" s="79"/>
      <c r="DC166" s="79"/>
      <c r="DD166" s="79"/>
      <c r="DE166" s="79"/>
      <c r="DF166" s="79"/>
      <c r="DG166" s="79"/>
      <c r="DH166" s="79"/>
      <c r="DI166" s="79"/>
      <c r="DJ166" s="79"/>
      <c r="DK166" s="79"/>
      <c r="DL166" s="79"/>
      <c r="DM166" s="79"/>
      <c r="DN166" s="79"/>
      <c r="DO166" s="79"/>
      <c r="DP166" s="79"/>
      <c r="DQ166" s="79"/>
      <c r="DR166" s="79"/>
      <c r="DS166" s="79"/>
      <c r="DT166" s="79"/>
      <c r="DU166" s="79"/>
      <c r="DV166" s="79"/>
      <c r="DW166" s="79"/>
      <c r="DX166" s="79"/>
      <c r="DY166" s="79"/>
      <c r="DZ166" s="79"/>
      <c r="EA166" s="79"/>
      <c r="EB166" s="79"/>
      <c r="EC166" s="79"/>
      <c r="ED166" s="79"/>
      <c r="EE166" s="79"/>
      <c r="EF166" s="79"/>
      <c r="EG166" s="79"/>
      <c r="EH166" s="79"/>
      <c r="EI166" s="79"/>
      <c r="EJ166" s="79"/>
      <c r="EK166" s="79"/>
      <c r="EL166" s="79"/>
      <c r="EM166" s="79"/>
      <c r="EN166" s="79"/>
      <c r="EO166" s="79"/>
      <c r="EP166" s="79"/>
      <c r="EQ166" s="79"/>
      <c r="ER166" s="79"/>
      <c r="ES166" s="79"/>
      <c r="ET166" s="79"/>
      <c r="EU166" s="79"/>
      <c r="EV166" s="79"/>
      <c r="EW166" s="79"/>
      <c r="EX166" s="79"/>
      <c r="EY166" s="79"/>
      <c r="EZ166" s="79"/>
      <c r="FA166" s="79"/>
      <c r="FB166" s="79"/>
      <c r="FC166" s="79"/>
      <c r="FD166" s="79"/>
      <c r="FE166" s="79"/>
      <c r="FF166" s="79"/>
      <c r="FG166" s="79"/>
      <c r="FH166" s="79"/>
      <c r="FI166" s="79"/>
      <c r="FJ166" s="79"/>
      <c r="FK166" s="79"/>
      <c r="FL166" s="79"/>
      <c r="FM166" s="79"/>
      <c r="FN166" s="79"/>
      <c r="FO166" s="79"/>
      <c r="FP166" s="79"/>
      <c r="FQ166" s="79"/>
      <c r="FR166" s="79"/>
      <c r="FS166" s="79"/>
      <c r="FT166" s="79"/>
      <c r="FU166" s="79"/>
      <c r="FV166" s="79"/>
      <c r="FW166" s="79"/>
      <c r="FX166" s="79"/>
      <c r="FY166" s="79"/>
      <c r="FZ166" s="79"/>
      <c r="GA166" s="79"/>
      <c r="GB166" s="79"/>
      <c r="GC166" s="79"/>
      <c r="GD166" s="79"/>
      <c r="GE166" s="79"/>
      <c r="GF166" s="79"/>
      <c r="GG166" s="79"/>
      <c r="GH166" s="79"/>
      <c r="GI166" s="79"/>
      <c r="GJ166" s="79"/>
      <c r="GK166" s="79"/>
      <c r="GL166" s="79"/>
      <c r="GM166" s="79"/>
      <c r="GN166" s="79"/>
      <c r="GO166" s="79"/>
      <c r="GP166" s="79"/>
      <c r="GQ166" s="79"/>
      <c r="GR166" s="79"/>
      <c r="GS166" s="79"/>
      <c r="GT166" s="79"/>
      <c r="GU166" s="79"/>
      <c r="GV166" s="79"/>
      <c r="GW166" s="79"/>
      <c r="GX166" s="79"/>
      <c r="GY166" s="79"/>
      <c r="GZ166" s="79"/>
      <c r="HA166" s="79"/>
      <c r="HB166" s="79"/>
      <c r="HC166" s="79"/>
      <c r="HD166" s="79"/>
      <c r="HE166" s="79"/>
      <c r="HF166" s="79"/>
      <c r="HG166" s="79"/>
      <c r="HH166" s="79"/>
      <c r="HI166" s="79"/>
      <c r="HJ166" s="79"/>
      <c r="HK166" s="79"/>
    </row>
    <row r="167" spans="1:219" s="12" customFormat="1" ht="12.75">
      <c r="A167" s="594" t="s">
        <v>2314</v>
      </c>
      <c r="B167" s="594"/>
      <c r="C167" s="594"/>
      <c r="D167" s="594"/>
      <c r="E167" s="594"/>
      <c r="F167" s="594"/>
      <c r="G167" s="594"/>
      <c r="H167" s="594"/>
      <c r="I167" s="594"/>
      <c r="J167" s="593"/>
      <c r="K167" s="593"/>
      <c r="L167" s="47"/>
      <c r="M167" s="593"/>
      <c r="N167" s="593"/>
      <c r="O167" s="593"/>
      <c r="P167" s="593"/>
      <c r="Q167" s="47"/>
      <c r="R167" s="593"/>
      <c r="S167" s="593"/>
      <c r="T167" s="593"/>
      <c r="U167" s="593"/>
      <c r="V167" s="47"/>
      <c r="W167" s="593"/>
      <c r="X167" s="593"/>
      <c r="Y167" s="593"/>
      <c r="Z167" s="593"/>
      <c r="AA167" s="593"/>
      <c r="AB167" s="593"/>
      <c r="AC167" s="47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  <c r="DX167" s="31"/>
      <c r="DY167" s="31"/>
      <c r="DZ167" s="31"/>
      <c r="EA167" s="31"/>
      <c r="EB167" s="31"/>
      <c r="EC167" s="31"/>
      <c r="ED167" s="31"/>
      <c r="EE167" s="31"/>
      <c r="EF167" s="31"/>
      <c r="EG167" s="31"/>
      <c r="EH167" s="31"/>
      <c r="EI167" s="31"/>
      <c r="EJ167" s="31"/>
      <c r="EK167" s="31"/>
      <c r="EL167" s="31"/>
      <c r="EM167" s="31"/>
      <c r="EN167" s="31"/>
      <c r="EO167" s="31"/>
      <c r="EP167" s="31"/>
      <c r="EQ167" s="31"/>
      <c r="ER167" s="31"/>
      <c r="ES167" s="31"/>
      <c r="ET167" s="31"/>
      <c r="EU167" s="31"/>
      <c r="EV167" s="31"/>
      <c r="EW167" s="31"/>
      <c r="EX167" s="31"/>
      <c r="EY167" s="31"/>
      <c r="EZ167" s="31"/>
      <c r="FA167" s="31"/>
      <c r="FB167" s="31"/>
      <c r="FC167" s="31"/>
      <c r="FD167" s="31"/>
      <c r="FE167" s="31"/>
      <c r="FF167" s="31"/>
      <c r="FG167" s="31"/>
      <c r="FH167" s="31"/>
      <c r="FI167" s="31"/>
      <c r="FJ167" s="31"/>
      <c r="FK167" s="31"/>
      <c r="FL167" s="31"/>
      <c r="FM167" s="31"/>
      <c r="FN167" s="31"/>
      <c r="FO167" s="31"/>
      <c r="FP167" s="31"/>
      <c r="FQ167" s="31"/>
      <c r="FR167" s="31"/>
      <c r="FS167" s="31"/>
      <c r="FT167" s="31"/>
      <c r="FU167" s="31"/>
      <c r="FV167" s="31"/>
      <c r="FW167" s="31"/>
      <c r="FX167" s="31"/>
      <c r="FY167" s="31"/>
      <c r="FZ167" s="31"/>
      <c r="GA167" s="31"/>
      <c r="GB167" s="31"/>
      <c r="GC167" s="31"/>
      <c r="GD167" s="31"/>
      <c r="GE167" s="31"/>
      <c r="GF167" s="31"/>
      <c r="GG167" s="31"/>
      <c r="GH167" s="31"/>
      <c r="GI167" s="31"/>
      <c r="GJ167" s="31"/>
      <c r="GK167" s="31"/>
      <c r="GL167" s="31"/>
      <c r="GM167" s="31"/>
      <c r="GN167" s="31"/>
      <c r="GO167" s="31"/>
      <c r="GP167" s="31"/>
      <c r="GQ167" s="31"/>
      <c r="GR167" s="31"/>
      <c r="GS167" s="31"/>
      <c r="GT167" s="31"/>
      <c r="GU167" s="31"/>
      <c r="GV167" s="31"/>
      <c r="GW167" s="31"/>
      <c r="GX167" s="31"/>
      <c r="GY167" s="31"/>
      <c r="GZ167" s="31"/>
      <c r="HA167" s="31"/>
      <c r="HB167" s="31"/>
      <c r="HC167" s="31"/>
      <c r="HD167" s="31"/>
      <c r="HE167" s="31"/>
      <c r="HF167" s="31"/>
      <c r="HG167" s="31"/>
      <c r="HH167" s="31"/>
      <c r="HI167" s="31"/>
      <c r="HJ167" s="31"/>
      <c r="HK167" s="31"/>
    </row>
    <row r="168" spans="1:219" s="12" customFormat="1" ht="369.75">
      <c r="A168" s="2">
        <v>1</v>
      </c>
      <c r="B168" s="10" t="s">
        <v>829</v>
      </c>
      <c r="C168" s="2" t="s">
        <v>830</v>
      </c>
      <c r="D168" s="2" t="s">
        <v>298</v>
      </c>
      <c r="E168" s="2"/>
      <c r="F168" s="2" t="s">
        <v>172</v>
      </c>
      <c r="G168" s="2">
        <v>1978</v>
      </c>
      <c r="H168" s="103">
        <v>681039.23</v>
      </c>
      <c r="I168" s="2" t="s">
        <v>1526</v>
      </c>
      <c r="J168" s="327" t="s">
        <v>2030</v>
      </c>
      <c r="K168" s="2" t="s">
        <v>2031</v>
      </c>
      <c r="L168" s="2" t="s">
        <v>2039</v>
      </c>
      <c r="M168" s="2" t="s">
        <v>2040</v>
      </c>
      <c r="N168" s="2" t="s">
        <v>2041</v>
      </c>
      <c r="O168" s="2"/>
      <c r="P168" s="2" t="s">
        <v>1543</v>
      </c>
      <c r="Q168" s="244" t="s">
        <v>3268</v>
      </c>
      <c r="R168" s="244" t="s">
        <v>3268</v>
      </c>
      <c r="S168" s="244" t="s">
        <v>3268</v>
      </c>
      <c r="T168" s="244" t="s">
        <v>3268</v>
      </c>
      <c r="U168" s="244" t="s">
        <v>2053</v>
      </c>
      <c r="V168" s="244" t="s">
        <v>3268</v>
      </c>
      <c r="W168" s="2"/>
      <c r="X168" s="2"/>
      <c r="Y168" s="2"/>
      <c r="Z168" s="2"/>
      <c r="AA168" s="2"/>
      <c r="AB168" s="2"/>
      <c r="AC168" s="2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  <c r="DX168" s="31"/>
      <c r="DY168" s="31"/>
      <c r="DZ168" s="31"/>
      <c r="EA168" s="31"/>
      <c r="EB168" s="31"/>
      <c r="EC168" s="31"/>
      <c r="ED168" s="31"/>
      <c r="EE168" s="31"/>
      <c r="EF168" s="31"/>
      <c r="EG168" s="31"/>
      <c r="EH168" s="31"/>
      <c r="EI168" s="31"/>
      <c r="EJ168" s="31"/>
      <c r="EK168" s="31"/>
      <c r="EL168" s="31"/>
      <c r="EM168" s="31"/>
      <c r="EN168" s="31"/>
      <c r="EO168" s="31"/>
      <c r="EP168" s="31"/>
      <c r="EQ168" s="31"/>
      <c r="ER168" s="31"/>
      <c r="ES168" s="31"/>
      <c r="ET168" s="31"/>
      <c r="EU168" s="31"/>
      <c r="EV168" s="31"/>
      <c r="EW168" s="31"/>
      <c r="EX168" s="31"/>
      <c r="EY168" s="31"/>
      <c r="EZ168" s="31"/>
      <c r="FA168" s="31"/>
      <c r="FB168" s="31"/>
      <c r="FC168" s="31"/>
      <c r="FD168" s="31"/>
      <c r="FE168" s="31"/>
      <c r="FF168" s="31"/>
      <c r="FG168" s="31"/>
      <c r="FH168" s="31"/>
      <c r="FI168" s="31"/>
      <c r="FJ168" s="31"/>
      <c r="FK168" s="31"/>
      <c r="FL168" s="31"/>
      <c r="FM168" s="31"/>
      <c r="FN168" s="31"/>
      <c r="FO168" s="31"/>
      <c r="FP168" s="31"/>
      <c r="FQ168" s="31"/>
      <c r="FR168" s="31"/>
      <c r="FS168" s="31"/>
      <c r="FT168" s="31"/>
      <c r="FU168" s="31"/>
      <c r="FV168" s="31"/>
      <c r="FW168" s="31"/>
      <c r="FX168" s="31"/>
      <c r="FY168" s="31"/>
      <c r="FZ168" s="31"/>
      <c r="GA168" s="31"/>
      <c r="GB168" s="31"/>
      <c r="GC168" s="31"/>
      <c r="GD168" s="31"/>
      <c r="GE168" s="31"/>
      <c r="GF168" s="31"/>
      <c r="GG168" s="31"/>
      <c r="GH168" s="31"/>
      <c r="GI168" s="31"/>
      <c r="GJ168" s="31"/>
      <c r="GK168" s="31"/>
      <c r="GL168" s="31"/>
      <c r="GM168" s="31"/>
      <c r="GN168" s="31"/>
      <c r="GO168" s="31"/>
      <c r="GP168" s="31"/>
      <c r="GQ168" s="31"/>
      <c r="GR168" s="31"/>
      <c r="GS168" s="31"/>
      <c r="GT168" s="31"/>
      <c r="GU168" s="31"/>
      <c r="GV168" s="31"/>
      <c r="GW168" s="31"/>
      <c r="GX168" s="31"/>
      <c r="GY168" s="31"/>
      <c r="GZ168" s="31"/>
      <c r="HA168" s="31"/>
      <c r="HB168" s="31"/>
      <c r="HC168" s="31"/>
      <c r="HD168" s="31"/>
      <c r="HE168" s="31"/>
      <c r="HF168" s="31"/>
      <c r="HG168" s="31"/>
      <c r="HH168" s="31"/>
      <c r="HI168" s="31"/>
      <c r="HJ168" s="31"/>
      <c r="HK168" s="31"/>
    </row>
    <row r="169" spans="1:219" s="12" customFormat="1" ht="51">
      <c r="A169" s="2">
        <v>2</v>
      </c>
      <c r="B169" s="10" t="s">
        <v>831</v>
      </c>
      <c r="C169" s="2" t="s">
        <v>832</v>
      </c>
      <c r="D169" s="2" t="s">
        <v>298</v>
      </c>
      <c r="E169" s="2"/>
      <c r="F169" s="2" t="s">
        <v>172</v>
      </c>
      <c r="G169" s="2">
        <v>1978</v>
      </c>
      <c r="H169" s="140">
        <v>563039.03</v>
      </c>
      <c r="I169" s="2" t="s">
        <v>1526</v>
      </c>
      <c r="J169" s="105" t="s">
        <v>2032</v>
      </c>
      <c r="K169" s="2" t="s">
        <v>2031</v>
      </c>
      <c r="L169" s="2" t="s">
        <v>2042</v>
      </c>
      <c r="M169" s="2" t="s">
        <v>2043</v>
      </c>
      <c r="N169" s="2" t="s">
        <v>2044</v>
      </c>
      <c r="O169" s="2"/>
      <c r="P169" s="2"/>
      <c r="Q169" s="2" t="s">
        <v>3268</v>
      </c>
      <c r="R169" s="2" t="s">
        <v>3268</v>
      </c>
      <c r="S169" s="2" t="s">
        <v>3268</v>
      </c>
      <c r="T169" s="2" t="s">
        <v>3268</v>
      </c>
      <c r="U169" s="2" t="s">
        <v>2053</v>
      </c>
      <c r="V169" s="2" t="s">
        <v>3268</v>
      </c>
      <c r="W169" s="2"/>
      <c r="X169" s="2"/>
      <c r="Y169" s="2"/>
      <c r="Z169" s="2"/>
      <c r="AA169" s="2"/>
      <c r="AB169" s="2"/>
      <c r="AC169" s="2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  <c r="DX169" s="31"/>
      <c r="DY169" s="31"/>
      <c r="DZ169" s="31"/>
      <c r="EA169" s="31"/>
      <c r="EB169" s="31"/>
      <c r="EC169" s="31"/>
      <c r="ED169" s="31"/>
      <c r="EE169" s="31"/>
      <c r="EF169" s="31"/>
      <c r="EG169" s="31"/>
      <c r="EH169" s="31"/>
      <c r="EI169" s="31"/>
      <c r="EJ169" s="31"/>
      <c r="EK169" s="31"/>
      <c r="EL169" s="31"/>
      <c r="EM169" s="31"/>
      <c r="EN169" s="31"/>
      <c r="EO169" s="31"/>
      <c r="EP169" s="31"/>
      <c r="EQ169" s="31"/>
      <c r="ER169" s="31"/>
      <c r="ES169" s="31"/>
      <c r="ET169" s="31"/>
      <c r="EU169" s="31"/>
      <c r="EV169" s="31"/>
      <c r="EW169" s="31"/>
      <c r="EX169" s="31"/>
      <c r="EY169" s="31"/>
      <c r="EZ169" s="31"/>
      <c r="FA169" s="31"/>
      <c r="FB169" s="31"/>
      <c r="FC169" s="31"/>
      <c r="FD169" s="31"/>
      <c r="FE169" s="31"/>
      <c r="FF169" s="31"/>
      <c r="FG169" s="31"/>
      <c r="FH169" s="31"/>
      <c r="FI169" s="31"/>
      <c r="FJ169" s="31"/>
      <c r="FK169" s="31"/>
      <c r="FL169" s="31"/>
      <c r="FM169" s="31"/>
      <c r="FN169" s="31"/>
      <c r="FO169" s="31"/>
      <c r="FP169" s="31"/>
      <c r="FQ169" s="31"/>
      <c r="FR169" s="31"/>
      <c r="FS169" s="31"/>
      <c r="FT169" s="31"/>
      <c r="FU169" s="31"/>
      <c r="FV169" s="31"/>
      <c r="FW169" s="31"/>
      <c r="FX169" s="31"/>
      <c r="FY169" s="31"/>
      <c r="FZ169" s="31"/>
      <c r="GA169" s="31"/>
      <c r="GB169" s="31"/>
      <c r="GC169" s="31"/>
      <c r="GD169" s="31"/>
      <c r="GE169" s="31"/>
      <c r="GF169" s="31"/>
      <c r="GG169" s="31"/>
      <c r="GH169" s="31"/>
      <c r="GI169" s="31"/>
      <c r="GJ169" s="31"/>
      <c r="GK169" s="31"/>
      <c r="GL169" s="31"/>
      <c r="GM169" s="31"/>
      <c r="GN169" s="31"/>
      <c r="GO169" s="31"/>
      <c r="GP169" s="31"/>
      <c r="GQ169" s="31"/>
      <c r="GR169" s="31"/>
      <c r="GS169" s="31"/>
      <c r="GT169" s="31"/>
      <c r="GU169" s="31"/>
      <c r="GV169" s="31"/>
      <c r="GW169" s="31"/>
      <c r="GX169" s="31"/>
      <c r="GY169" s="31"/>
      <c r="GZ169" s="31"/>
      <c r="HA169" s="31"/>
      <c r="HB169" s="31"/>
      <c r="HC169" s="31"/>
      <c r="HD169" s="31"/>
      <c r="HE169" s="31"/>
      <c r="HF169" s="31"/>
      <c r="HG169" s="31"/>
      <c r="HH169" s="31"/>
      <c r="HI169" s="31"/>
      <c r="HJ169" s="31"/>
      <c r="HK169" s="31"/>
    </row>
    <row r="170" spans="1:219" s="12" customFormat="1" ht="25.5">
      <c r="A170" s="2">
        <v>3</v>
      </c>
      <c r="B170" s="10" t="s">
        <v>833</v>
      </c>
      <c r="C170" s="2" t="s">
        <v>834</v>
      </c>
      <c r="D170" s="2" t="s">
        <v>298</v>
      </c>
      <c r="E170" s="2"/>
      <c r="F170" s="2" t="s">
        <v>172</v>
      </c>
      <c r="G170" s="2">
        <v>1994</v>
      </c>
      <c r="H170" s="103">
        <v>363069</v>
      </c>
      <c r="I170" s="2" t="s">
        <v>1526</v>
      </c>
      <c r="J170" s="105" t="s">
        <v>2033</v>
      </c>
      <c r="K170" s="2" t="s">
        <v>2031</v>
      </c>
      <c r="L170" s="2" t="s">
        <v>2045</v>
      </c>
      <c r="M170" s="2" t="s">
        <v>2046</v>
      </c>
      <c r="N170" s="2" t="s">
        <v>2047</v>
      </c>
      <c r="O170" s="2"/>
      <c r="P170" s="2"/>
      <c r="Q170" s="2" t="s">
        <v>3268</v>
      </c>
      <c r="R170" s="2" t="s">
        <v>3268</v>
      </c>
      <c r="S170" s="2" t="s">
        <v>3268</v>
      </c>
      <c r="T170" s="2" t="s">
        <v>3268</v>
      </c>
      <c r="U170" s="2" t="s">
        <v>3268</v>
      </c>
      <c r="V170" s="2" t="s">
        <v>3268</v>
      </c>
      <c r="W170" s="2"/>
      <c r="X170" s="2"/>
      <c r="Y170" s="2"/>
      <c r="Z170" s="2"/>
      <c r="AA170" s="2"/>
      <c r="AB170" s="2"/>
      <c r="AC170" s="2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  <c r="DT170" s="31"/>
      <c r="DU170" s="31"/>
      <c r="DV170" s="31"/>
      <c r="DW170" s="31"/>
      <c r="DX170" s="31"/>
      <c r="DY170" s="31"/>
      <c r="DZ170" s="31"/>
      <c r="EA170" s="31"/>
      <c r="EB170" s="31"/>
      <c r="EC170" s="31"/>
      <c r="ED170" s="31"/>
      <c r="EE170" s="31"/>
      <c r="EF170" s="31"/>
      <c r="EG170" s="31"/>
      <c r="EH170" s="31"/>
      <c r="EI170" s="31"/>
      <c r="EJ170" s="31"/>
      <c r="EK170" s="31"/>
      <c r="EL170" s="31"/>
      <c r="EM170" s="31"/>
      <c r="EN170" s="31"/>
      <c r="EO170" s="31"/>
      <c r="EP170" s="31"/>
      <c r="EQ170" s="31"/>
      <c r="ER170" s="31"/>
      <c r="ES170" s="31"/>
      <c r="ET170" s="31"/>
      <c r="EU170" s="31"/>
      <c r="EV170" s="31"/>
      <c r="EW170" s="31"/>
      <c r="EX170" s="31"/>
      <c r="EY170" s="31"/>
      <c r="EZ170" s="31"/>
      <c r="FA170" s="31"/>
      <c r="FB170" s="31"/>
      <c r="FC170" s="31"/>
      <c r="FD170" s="31"/>
      <c r="FE170" s="31"/>
      <c r="FF170" s="31"/>
      <c r="FG170" s="31"/>
      <c r="FH170" s="31"/>
      <c r="FI170" s="31"/>
      <c r="FJ170" s="31"/>
      <c r="FK170" s="31"/>
      <c r="FL170" s="31"/>
      <c r="FM170" s="31"/>
      <c r="FN170" s="31"/>
      <c r="FO170" s="31"/>
      <c r="FP170" s="31"/>
      <c r="FQ170" s="31"/>
      <c r="FR170" s="31"/>
      <c r="FS170" s="31"/>
      <c r="FT170" s="31"/>
      <c r="FU170" s="31"/>
      <c r="FV170" s="31"/>
      <c r="FW170" s="31"/>
      <c r="FX170" s="31"/>
      <c r="FY170" s="31"/>
      <c r="FZ170" s="31"/>
      <c r="GA170" s="31"/>
      <c r="GB170" s="31"/>
      <c r="GC170" s="31"/>
      <c r="GD170" s="31"/>
      <c r="GE170" s="31"/>
      <c r="GF170" s="31"/>
      <c r="GG170" s="31"/>
      <c r="GH170" s="31"/>
      <c r="GI170" s="31"/>
      <c r="GJ170" s="31"/>
      <c r="GK170" s="31"/>
      <c r="GL170" s="31"/>
      <c r="GM170" s="31"/>
      <c r="GN170" s="31"/>
      <c r="GO170" s="31"/>
      <c r="GP170" s="31"/>
      <c r="GQ170" s="31"/>
      <c r="GR170" s="31"/>
      <c r="GS170" s="31"/>
      <c r="GT170" s="31"/>
      <c r="GU170" s="31"/>
      <c r="GV170" s="31"/>
      <c r="GW170" s="31"/>
      <c r="GX170" s="31"/>
      <c r="GY170" s="31"/>
      <c r="GZ170" s="31"/>
      <c r="HA170" s="31"/>
      <c r="HB170" s="31"/>
      <c r="HC170" s="31"/>
      <c r="HD170" s="31"/>
      <c r="HE170" s="31"/>
      <c r="HF170" s="31"/>
      <c r="HG170" s="31"/>
      <c r="HH170" s="31"/>
      <c r="HI170" s="31"/>
      <c r="HJ170" s="31"/>
      <c r="HK170" s="31"/>
    </row>
    <row r="171" spans="1:219" s="12" customFormat="1" ht="38.25">
      <c r="A171" s="2">
        <v>4</v>
      </c>
      <c r="B171" s="10" t="s">
        <v>835</v>
      </c>
      <c r="C171" s="2" t="s">
        <v>830</v>
      </c>
      <c r="D171" s="2" t="s">
        <v>298</v>
      </c>
      <c r="E171" s="2"/>
      <c r="F171" s="2" t="s">
        <v>172</v>
      </c>
      <c r="G171" s="2">
        <v>1978</v>
      </c>
      <c r="H171" s="103">
        <v>322330</v>
      </c>
      <c r="I171" s="2" t="s">
        <v>1526</v>
      </c>
      <c r="J171" s="105" t="s">
        <v>2034</v>
      </c>
      <c r="K171" s="2" t="s">
        <v>2031</v>
      </c>
      <c r="L171" s="2" t="s">
        <v>2045</v>
      </c>
      <c r="M171" s="2" t="s">
        <v>2043</v>
      </c>
      <c r="N171" s="2" t="s">
        <v>2048</v>
      </c>
      <c r="O171" s="2"/>
      <c r="P171" s="2"/>
      <c r="Q171" s="2" t="s">
        <v>3268</v>
      </c>
      <c r="R171" s="2" t="s">
        <v>3268</v>
      </c>
      <c r="S171" s="2" t="s">
        <v>3268</v>
      </c>
      <c r="T171" s="2" t="s">
        <v>3268</v>
      </c>
      <c r="U171" s="2" t="s">
        <v>2053</v>
      </c>
      <c r="V171" s="2" t="s">
        <v>3268</v>
      </c>
      <c r="W171" s="2"/>
      <c r="X171" s="2"/>
      <c r="Y171" s="2"/>
      <c r="Z171" s="2"/>
      <c r="AA171" s="2"/>
      <c r="AB171" s="2"/>
      <c r="AC171" s="2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  <c r="DT171" s="31"/>
      <c r="DU171" s="31"/>
      <c r="DV171" s="31"/>
      <c r="DW171" s="31"/>
      <c r="DX171" s="31"/>
      <c r="DY171" s="31"/>
      <c r="DZ171" s="31"/>
      <c r="EA171" s="31"/>
      <c r="EB171" s="31"/>
      <c r="EC171" s="31"/>
      <c r="ED171" s="31"/>
      <c r="EE171" s="31"/>
      <c r="EF171" s="31"/>
      <c r="EG171" s="31"/>
      <c r="EH171" s="31"/>
      <c r="EI171" s="31"/>
      <c r="EJ171" s="31"/>
      <c r="EK171" s="31"/>
      <c r="EL171" s="31"/>
      <c r="EM171" s="31"/>
      <c r="EN171" s="31"/>
      <c r="EO171" s="31"/>
      <c r="EP171" s="31"/>
      <c r="EQ171" s="31"/>
      <c r="ER171" s="31"/>
      <c r="ES171" s="31"/>
      <c r="ET171" s="31"/>
      <c r="EU171" s="31"/>
      <c r="EV171" s="31"/>
      <c r="EW171" s="31"/>
      <c r="EX171" s="31"/>
      <c r="EY171" s="31"/>
      <c r="EZ171" s="31"/>
      <c r="FA171" s="31"/>
      <c r="FB171" s="31"/>
      <c r="FC171" s="31"/>
      <c r="FD171" s="31"/>
      <c r="FE171" s="31"/>
      <c r="FF171" s="31"/>
      <c r="FG171" s="31"/>
      <c r="FH171" s="31"/>
      <c r="FI171" s="31"/>
      <c r="FJ171" s="31"/>
      <c r="FK171" s="31"/>
      <c r="FL171" s="31"/>
      <c r="FM171" s="31"/>
      <c r="FN171" s="31"/>
      <c r="FO171" s="31"/>
      <c r="FP171" s="31"/>
      <c r="FQ171" s="31"/>
      <c r="FR171" s="31"/>
      <c r="FS171" s="31"/>
      <c r="FT171" s="31"/>
      <c r="FU171" s="31"/>
      <c r="FV171" s="31"/>
      <c r="FW171" s="31"/>
      <c r="FX171" s="31"/>
      <c r="FY171" s="31"/>
      <c r="FZ171" s="31"/>
      <c r="GA171" s="31"/>
      <c r="GB171" s="31"/>
      <c r="GC171" s="31"/>
      <c r="GD171" s="31"/>
      <c r="GE171" s="31"/>
      <c r="GF171" s="31"/>
      <c r="GG171" s="31"/>
      <c r="GH171" s="31"/>
      <c r="GI171" s="31"/>
      <c r="GJ171" s="31"/>
      <c r="GK171" s="31"/>
      <c r="GL171" s="31"/>
      <c r="GM171" s="31"/>
      <c r="GN171" s="31"/>
      <c r="GO171" s="31"/>
      <c r="GP171" s="31"/>
      <c r="GQ171" s="31"/>
      <c r="GR171" s="31"/>
      <c r="GS171" s="31"/>
      <c r="GT171" s="31"/>
      <c r="GU171" s="31"/>
      <c r="GV171" s="31"/>
      <c r="GW171" s="31"/>
      <c r="GX171" s="31"/>
      <c r="GY171" s="31"/>
      <c r="GZ171" s="31"/>
      <c r="HA171" s="31"/>
      <c r="HB171" s="31"/>
      <c r="HC171" s="31"/>
      <c r="HD171" s="31"/>
      <c r="HE171" s="31"/>
      <c r="HF171" s="31"/>
      <c r="HG171" s="31"/>
      <c r="HH171" s="31"/>
      <c r="HI171" s="31"/>
      <c r="HJ171" s="31"/>
      <c r="HK171" s="31"/>
    </row>
    <row r="172" spans="1:219" s="12" customFormat="1" ht="38.25">
      <c r="A172" s="2">
        <v>5</v>
      </c>
      <c r="B172" s="10" t="s">
        <v>836</v>
      </c>
      <c r="C172" s="2" t="s">
        <v>832</v>
      </c>
      <c r="D172" s="2" t="s">
        <v>298</v>
      </c>
      <c r="E172" s="2"/>
      <c r="F172" s="2" t="s">
        <v>172</v>
      </c>
      <c r="G172" s="2">
        <v>1978</v>
      </c>
      <c r="H172" s="103">
        <v>349125.36</v>
      </c>
      <c r="I172" s="2" t="s">
        <v>1526</v>
      </c>
      <c r="J172" s="105" t="s">
        <v>2035</v>
      </c>
      <c r="K172" s="2" t="s">
        <v>2031</v>
      </c>
      <c r="L172" s="2" t="s">
        <v>2045</v>
      </c>
      <c r="M172" s="2" t="s">
        <v>650</v>
      </c>
      <c r="N172" s="2" t="s">
        <v>2048</v>
      </c>
      <c r="O172" s="2"/>
      <c r="P172" s="2"/>
      <c r="Q172" s="2" t="s">
        <v>3268</v>
      </c>
      <c r="R172" s="2" t="s">
        <v>3268</v>
      </c>
      <c r="S172" s="2" t="s">
        <v>3268</v>
      </c>
      <c r="T172" s="2" t="s">
        <v>3268</v>
      </c>
      <c r="U172" s="2" t="s">
        <v>3268</v>
      </c>
      <c r="V172" s="2" t="s">
        <v>3268</v>
      </c>
      <c r="W172" s="2"/>
      <c r="X172" s="2"/>
      <c r="Y172" s="2"/>
      <c r="Z172" s="2"/>
      <c r="AA172" s="2"/>
      <c r="AB172" s="2"/>
      <c r="AC172" s="2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31"/>
      <c r="DW172" s="31"/>
      <c r="DX172" s="31"/>
      <c r="DY172" s="31"/>
      <c r="DZ172" s="31"/>
      <c r="EA172" s="31"/>
      <c r="EB172" s="31"/>
      <c r="EC172" s="31"/>
      <c r="ED172" s="31"/>
      <c r="EE172" s="31"/>
      <c r="EF172" s="31"/>
      <c r="EG172" s="31"/>
      <c r="EH172" s="31"/>
      <c r="EI172" s="31"/>
      <c r="EJ172" s="31"/>
      <c r="EK172" s="31"/>
      <c r="EL172" s="31"/>
      <c r="EM172" s="31"/>
      <c r="EN172" s="31"/>
      <c r="EO172" s="31"/>
      <c r="EP172" s="31"/>
      <c r="EQ172" s="31"/>
      <c r="ER172" s="31"/>
      <c r="ES172" s="31"/>
      <c r="ET172" s="31"/>
      <c r="EU172" s="31"/>
      <c r="EV172" s="31"/>
      <c r="EW172" s="31"/>
      <c r="EX172" s="31"/>
      <c r="EY172" s="31"/>
      <c r="EZ172" s="31"/>
      <c r="FA172" s="31"/>
      <c r="FB172" s="31"/>
      <c r="FC172" s="31"/>
      <c r="FD172" s="31"/>
      <c r="FE172" s="31"/>
      <c r="FF172" s="31"/>
      <c r="FG172" s="31"/>
      <c r="FH172" s="31"/>
      <c r="FI172" s="31"/>
      <c r="FJ172" s="31"/>
      <c r="FK172" s="31"/>
      <c r="FL172" s="31"/>
      <c r="FM172" s="31"/>
      <c r="FN172" s="31"/>
      <c r="FO172" s="31"/>
      <c r="FP172" s="31"/>
      <c r="FQ172" s="31"/>
      <c r="FR172" s="31"/>
      <c r="FS172" s="31"/>
      <c r="FT172" s="31"/>
      <c r="FU172" s="31"/>
      <c r="FV172" s="31"/>
      <c r="FW172" s="31"/>
      <c r="FX172" s="31"/>
      <c r="FY172" s="31"/>
      <c r="FZ172" s="31"/>
      <c r="GA172" s="31"/>
      <c r="GB172" s="31"/>
      <c r="GC172" s="31"/>
      <c r="GD172" s="31"/>
      <c r="GE172" s="31"/>
      <c r="GF172" s="31"/>
      <c r="GG172" s="31"/>
      <c r="GH172" s="31"/>
      <c r="GI172" s="31"/>
      <c r="GJ172" s="31"/>
      <c r="GK172" s="31"/>
      <c r="GL172" s="31"/>
      <c r="GM172" s="31"/>
      <c r="GN172" s="31"/>
      <c r="GO172" s="31"/>
      <c r="GP172" s="31"/>
      <c r="GQ172" s="31"/>
      <c r="GR172" s="31"/>
      <c r="GS172" s="31"/>
      <c r="GT172" s="31"/>
      <c r="GU172" s="31"/>
      <c r="GV172" s="31"/>
      <c r="GW172" s="31"/>
      <c r="GX172" s="31"/>
      <c r="GY172" s="31"/>
      <c r="GZ172" s="31"/>
      <c r="HA172" s="31"/>
      <c r="HB172" s="31"/>
      <c r="HC172" s="31"/>
      <c r="HD172" s="31"/>
      <c r="HE172" s="31"/>
      <c r="HF172" s="31"/>
      <c r="HG172" s="31"/>
      <c r="HH172" s="31"/>
      <c r="HI172" s="31"/>
      <c r="HJ172" s="31"/>
      <c r="HK172" s="31"/>
    </row>
    <row r="173" spans="1:219" s="12" customFormat="1" ht="38.25">
      <c r="A173" s="2">
        <v>6</v>
      </c>
      <c r="B173" s="10" t="s">
        <v>837</v>
      </c>
      <c r="C173" s="2" t="s">
        <v>830</v>
      </c>
      <c r="D173" s="2" t="s">
        <v>298</v>
      </c>
      <c r="E173" s="2"/>
      <c r="F173" s="2" t="s">
        <v>172</v>
      </c>
      <c r="G173" s="2" t="s">
        <v>838</v>
      </c>
      <c r="H173" s="103">
        <v>143335</v>
      </c>
      <c r="I173" s="2" t="s">
        <v>1526</v>
      </c>
      <c r="J173" s="105" t="s">
        <v>2036</v>
      </c>
      <c r="K173" s="2" t="s">
        <v>2037</v>
      </c>
      <c r="L173" s="2" t="s">
        <v>2045</v>
      </c>
      <c r="M173" s="2" t="s">
        <v>2049</v>
      </c>
      <c r="N173" s="2" t="s">
        <v>2050</v>
      </c>
      <c r="O173" s="2"/>
      <c r="P173" s="2"/>
      <c r="Q173" s="2" t="s">
        <v>3268</v>
      </c>
      <c r="R173" s="2" t="s">
        <v>3268</v>
      </c>
      <c r="S173" s="2" t="s">
        <v>3268</v>
      </c>
      <c r="T173" s="2" t="s">
        <v>3269</v>
      </c>
      <c r="U173" s="2" t="s">
        <v>2053</v>
      </c>
      <c r="V173" s="2" t="s">
        <v>3268</v>
      </c>
      <c r="W173" s="2"/>
      <c r="X173" s="2"/>
      <c r="Y173" s="2"/>
      <c r="Z173" s="2"/>
      <c r="AA173" s="2"/>
      <c r="AB173" s="2"/>
      <c r="AC173" s="2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31"/>
      <c r="DW173" s="31"/>
      <c r="DX173" s="31"/>
      <c r="DY173" s="31"/>
      <c r="DZ173" s="31"/>
      <c r="EA173" s="31"/>
      <c r="EB173" s="31"/>
      <c r="EC173" s="31"/>
      <c r="ED173" s="31"/>
      <c r="EE173" s="31"/>
      <c r="EF173" s="31"/>
      <c r="EG173" s="31"/>
      <c r="EH173" s="31"/>
      <c r="EI173" s="31"/>
      <c r="EJ173" s="31"/>
      <c r="EK173" s="31"/>
      <c r="EL173" s="31"/>
      <c r="EM173" s="31"/>
      <c r="EN173" s="31"/>
      <c r="EO173" s="31"/>
      <c r="EP173" s="31"/>
      <c r="EQ173" s="31"/>
      <c r="ER173" s="31"/>
      <c r="ES173" s="31"/>
      <c r="ET173" s="31"/>
      <c r="EU173" s="31"/>
      <c r="EV173" s="31"/>
      <c r="EW173" s="31"/>
      <c r="EX173" s="31"/>
      <c r="EY173" s="31"/>
      <c r="EZ173" s="31"/>
      <c r="FA173" s="31"/>
      <c r="FB173" s="31"/>
      <c r="FC173" s="31"/>
      <c r="FD173" s="31"/>
      <c r="FE173" s="31"/>
      <c r="FF173" s="31"/>
      <c r="FG173" s="31"/>
      <c r="FH173" s="31"/>
      <c r="FI173" s="31"/>
      <c r="FJ173" s="31"/>
      <c r="FK173" s="31"/>
      <c r="FL173" s="31"/>
      <c r="FM173" s="31"/>
      <c r="FN173" s="31"/>
      <c r="FO173" s="31"/>
      <c r="FP173" s="31"/>
      <c r="FQ173" s="31"/>
      <c r="FR173" s="31"/>
      <c r="FS173" s="31"/>
      <c r="FT173" s="31"/>
      <c r="FU173" s="31"/>
      <c r="FV173" s="31"/>
      <c r="FW173" s="31"/>
      <c r="FX173" s="31"/>
      <c r="FY173" s="31"/>
      <c r="FZ173" s="31"/>
      <c r="GA173" s="31"/>
      <c r="GB173" s="31"/>
      <c r="GC173" s="31"/>
      <c r="GD173" s="31"/>
      <c r="GE173" s="31"/>
      <c r="GF173" s="31"/>
      <c r="GG173" s="31"/>
      <c r="GH173" s="31"/>
      <c r="GI173" s="31"/>
      <c r="GJ173" s="31"/>
      <c r="GK173" s="31"/>
      <c r="GL173" s="31"/>
      <c r="GM173" s="31"/>
      <c r="GN173" s="31"/>
      <c r="GO173" s="31"/>
      <c r="GP173" s="31"/>
      <c r="GQ173" s="31"/>
      <c r="GR173" s="31"/>
      <c r="GS173" s="31"/>
      <c r="GT173" s="31"/>
      <c r="GU173" s="31"/>
      <c r="GV173" s="31"/>
      <c r="GW173" s="31"/>
      <c r="GX173" s="31"/>
      <c r="GY173" s="31"/>
      <c r="GZ173" s="31"/>
      <c r="HA173" s="31"/>
      <c r="HB173" s="31"/>
      <c r="HC173" s="31"/>
      <c r="HD173" s="31"/>
      <c r="HE173" s="31"/>
      <c r="HF173" s="31"/>
      <c r="HG173" s="31"/>
      <c r="HH173" s="31"/>
      <c r="HI173" s="31"/>
      <c r="HJ173" s="31"/>
      <c r="HK173" s="31"/>
    </row>
    <row r="174" spans="1:219" s="12" customFormat="1" ht="25.5">
      <c r="A174" s="2">
        <v>7</v>
      </c>
      <c r="B174" s="10" t="s">
        <v>839</v>
      </c>
      <c r="C174" s="2" t="s">
        <v>830</v>
      </c>
      <c r="D174" s="2" t="s">
        <v>298</v>
      </c>
      <c r="E174" s="2"/>
      <c r="F174" s="2" t="s">
        <v>172</v>
      </c>
      <c r="G174" s="2" t="s">
        <v>838</v>
      </c>
      <c r="H174" s="103">
        <v>209746.58</v>
      </c>
      <c r="I174" s="2" t="s">
        <v>1526</v>
      </c>
      <c r="J174" s="105" t="s">
        <v>2036</v>
      </c>
      <c r="K174" s="2" t="s">
        <v>2038</v>
      </c>
      <c r="L174" s="2" t="s">
        <v>2045</v>
      </c>
      <c r="M174" s="2" t="s">
        <v>2051</v>
      </c>
      <c r="N174" s="2" t="s">
        <v>2052</v>
      </c>
      <c r="O174" s="2"/>
      <c r="P174" s="2"/>
      <c r="Q174" s="2" t="s">
        <v>3268</v>
      </c>
      <c r="R174" s="2" t="s">
        <v>3268</v>
      </c>
      <c r="S174" s="2" t="s">
        <v>3268</v>
      </c>
      <c r="T174" s="2" t="s">
        <v>3269</v>
      </c>
      <c r="U174" s="2" t="s">
        <v>2053</v>
      </c>
      <c r="V174" s="2" t="s">
        <v>3268</v>
      </c>
      <c r="W174" s="2"/>
      <c r="X174" s="2"/>
      <c r="Y174" s="2"/>
      <c r="Z174" s="2"/>
      <c r="AA174" s="2"/>
      <c r="AB174" s="2"/>
      <c r="AC174" s="2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/>
      <c r="DW174" s="31"/>
      <c r="DX174" s="31"/>
      <c r="DY174" s="31"/>
      <c r="DZ174" s="31"/>
      <c r="EA174" s="31"/>
      <c r="EB174" s="31"/>
      <c r="EC174" s="31"/>
      <c r="ED174" s="31"/>
      <c r="EE174" s="31"/>
      <c r="EF174" s="31"/>
      <c r="EG174" s="31"/>
      <c r="EH174" s="31"/>
      <c r="EI174" s="31"/>
      <c r="EJ174" s="31"/>
      <c r="EK174" s="31"/>
      <c r="EL174" s="31"/>
      <c r="EM174" s="31"/>
      <c r="EN174" s="31"/>
      <c r="EO174" s="31"/>
      <c r="EP174" s="31"/>
      <c r="EQ174" s="31"/>
      <c r="ER174" s="31"/>
      <c r="ES174" s="31"/>
      <c r="ET174" s="31"/>
      <c r="EU174" s="31"/>
      <c r="EV174" s="31"/>
      <c r="EW174" s="31"/>
      <c r="EX174" s="31"/>
      <c r="EY174" s="31"/>
      <c r="EZ174" s="31"/>
      <c r="FA174" s="31"/>
      <c r="FB174" s="31"/>
      <c r="FC174" s="31"/>
      <c r="FD174" s="31"/>
      <c r="FE174" s="31"/>
      <c r="FF174" s="31"/>
      <c r="FG174" s="31"/>
      <c r="FH174" s="31"/>
      <c r="FI174" s="31"/>
      <c r="FJ174" s="31"/>
      <c r="FK174" s="31"/>
      <c r="FL174" s="31"/>
      <c r="FM174" s="31"/>
      <c r="FN174" s="31"/>
      <c r="FO174" s="31"/>
      <c r="FP174" s="31"/>
      <c r="FQ174" s="31"/>
      <c r="FR174" s="31"/>
      <c r="FS174" s="31"/>
      <c r="FT174" s="31"/>
      <c r="FU174" s="31"/>
      <c r="FV174" s="31"/>
      <c r="FW174" s="31"/>
      <c r="FX174" s="31"/>
      <c r="FY174" s="31"/>
      <c r="FZ174" s="31"/>
      <c r="GA174" s="31"/>
      <c r="GB174" s="31"/>
      <c r="GC174" s="31"/>
      <c r="GD174" s="31"/>
      <c r="GE174" s="31"/>
      <c r="GF174" s="31"/>
      <c r="GG174" s="31"/>
      <c r="GH174" s="31"/>
      <c r="GI174" s="31"/>
      <c r="GJ174" s="31"/>
      <c r="GK174" s="31"/>
      <c r="GL174" s="31"/>
      <c r="GM174" s="31"/>
      <c r="GN174" s="31"/>
      <c r="GO174" s="31"/>
      <c r="GP174" s="31"/>
      <c r="GQ174" s="31"/>
      <c r="GR174" s="31"/>
      <c r="GS174" s="31"/>
      <c r="GT174" s="31"/>
      <c r="GU174" s="31"/>
      <c r="GV174" s="31"/>
      <c r="GW174" s="31"/>
      <c r="GX174" s="31"/>
      <c r="GY174" s="31"/>
      <c r="GZ174" s="31"/>
      <c r="HA174" s="31"/>
      <c r="HB174" s="31"/>
      <c r="HC174" s="31"/>
      <c r="HD174" s="31"/>
      <c r="HE174" s="31"/>
      <c r="HF174" s="31"/>
      <c r="HG174" s="31"/>
      <c r="HH174" s="31"/>
      <c r="HI174" s="31"/>
      <c r="HJ174" s="31"/>
      <c r="HK174" s="31"/>
    </row>
    <row r="175" spans="1:219" s="12" customFormat="1" ht="25.5">
      <c r="A175" s="2">
        <v>8</v>
      </c>
      <c r="B175" s="10" t="s">
        <v>249</v>
      </c>
      <c r="C175" s="2"/>
      <c r="D175" s="2"/>
      <c r="E175" s="2"/>
      <c r="F175" s="2"/>
      <c r="G175" s="2">
        <v>1978</v>
      </c>
      <c r="H175" s="103">
        <v>180912</v>
      </c>
      <c r="I175" s="2" t="s">
        <v>1526</v>
      </c>
      <c r="J175" s="105"/>
      <c r="K175" s="2" t="s">
        <v>2031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/>
      <c r="DH175" s="31"/>
      <c r="DI175" s="31"/>
      <c r="DJ175" s="31"/>
      <c r="DK175" s="31"/>
      <c r="DL175" s="31"/>
      <c r="DM175" s="31"/>
      <c r="DN175" s="31"/>
      <c r="DO175" s="31"/>
      <c r="DP175" s="31"/>
      <c r="DQ175" s="31"/>
      <c r="DR175" s="31"/>
      <c r="DS175" s="31"/>
      <c r="DT175" s="31"/>
      <c r="DU175" s="31"/>
      <c r="DV175" s="31"/>
      <c r="DW175" s="31"/>
      <c r="DX175" s="31"/>
      <c r="DY175" s="31"/>
      <c r="DZ175" s="31"/>
      <c r="EA175" s="31"/>
      <c r="EB175" s="31"/>
      <c r="EC175" s="31"/>
      <c r="ED175" s="31"/>
      <c r="EE175" s="31"/>
      <c r="EF175" s="31"/>
      <c r="EG175" s="31"/>
      <c r="EH175" s="31"/>
      <c r="EI175" s="31"/>
      <c r="EJ175" s="31"/>
      <c r="EK175" s="31"/>
      <c r="EL175" s="31"/>
      <c r="EM175" s="31"/>
      <c r="EN175" s="31"/>
      <c r="EO175" s="31"/>
      <c r="EP175" s="31"/>
      <c r="EQ175" s="31"/>
      <c r="ER175" s="31"/>
      <c r="ES175" s="31"/>
      <c r="ET175" s="31"/>
      <c r="EU175" s="31"/>
      <c r="EV175" s="31"/>
      <c r="EW175" s="31"/>
      <c r="EX175" s="31"/>
      <c r="EY175" s="31"/>
      <c r="EZ175" s="31"/>
      <c r="FA175" s="31"/>
      <c r="FB175" s="31"/>
      <c r="FC175" s="31"/>
      <c r="FD175" s="31"/>
      <c r="FE175" s="31"/>
      <c r="FF175" s="31"/>
      <c r="FG175" s="31"/>
      <c r="FH175" s="31"/>
      <c r="FI175" s="31"/>
      <c r="FJ175" s="31"/>
      <c r="FK175" s="31"/>
      <c r="FL175" s="31"/>
      <c r="FM175" s="31"/>
      <c r="FN175" s="31"/>
      <c r="FO175" s="31"/>
      <c r="FP175" s="31"/>
      <c r="FQ175" s="31"/>
      <c r="FR175" s="31"/>
      <c r="FS175" s="31"/>
      <c r="FT175" s="31"/>
      <c r="FU175" s="31"/>
      <c r="FV175" s="31"/>
      <c r="FW175" s="31"/>
      <c r="FX175" s="31"/>
      <c r="FY175" s="31"/>
      <c r="FZ175" s="31"/>
      <c r="GA175" s="31"/>
      <c r="GB175" s="31"/>
      <c r="GC175" s="31"/>
      <c r="GD175" s="31"/>
      <c r="GE175" s="31"/>
      <c r="GF175" s="31"/>
      <c r="GG175" s="31"/>
      <c r="GH175" s="31"/>
      <c r="GI175" s="31"/>
      <c r="GJ175" s="31"/>
      <c r="GK175" s="31"/>
      <c r="GL175" s="31"/>
      <c r="GM175" s="31"/>
      <c r="GN175" s="31"/>
      <c r="GO175" s="31"/>
      <c r="GP175" s="31"/>
      <c r="GQ175" s="31"/>
      <c r="GR175" s="31"/>
      <c r="GS175" s="31"/>
      <c r="GT175" s="31"/>
      <c r="GU175" s="31"/>
      <c r="GV175" s="31"/>
      <c r="GW175" s="31"/>
      <c r="GX175" s="31"/>
      <c r="GY175" s="31"/>
      <c r="GZ175" s="31"/>
      <c r="HA175" s="31"/>
      <c r="HB175" s="31"/>
      <c r="HC175" s="31"/>
      <c r="HD175" s="31"/>
      <c r="HE175" s="31"/>
      <c r="HF175" s="31"/>
      <c r="HG175" s="31"/>
      <c r="HH175" s="31"/>
      <c r="HI175" s="31"/>
      <c r="HJ175" s="31"/>
      <c r="HK175" s="31"/>
    </row>
    <row r="176" spans="1:219" s="12" customFormat="1" ht="25.5">
      <c r="A176" s="2">
        <v>9</v>
      </c>
      <c r="B176" s="10" t="s">
        <v>250</v>
      </c>
      <c r="C176" s="2"/>
      <c r="D176" s="2"/>
      <c r="E176" s="2"/>
      <c r="F176" s="2"/>
      <c r="G176" s="2">
        <v>1978</v>
      </c>
      <c r="H176" s="103">
        <v>12467</v>
      </c>
      <c r="I176" s="2" t="s">
        <v>1526</v>
      </c>
      <c r="J176" s="105"/>
      <c r="K176" s="2" t="s">
        <v>2031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  <c r="DV176" s="31"/>
      <c r="DW176" s="31"/>
      <c r="DX176" s="31"/>
      <c r="DY176" s="31"/>
      <c r="DZ176" s="31"/>
      <c r="EA176" s="31"/>
      <c r="EB176" s="31"/>
      <c r="EC176" s="31"/>
      <c r="ED176" s="31"/>
      <c r="EE176" s="31"/>
      <c r="EF176" s="31"/>
      <c r="EG176" s="31"/>
      <c r="EH176" s="31"/>
      <c r="EI176" s="31"/>
      <c r="EJ176" s="31"/>
      <c r="EK176" s="31"/>
      <c r="EL176" s="31"/>
      <c r="EM176" s="31"/>
      <c r="EN176" s="31"/>
      <c r="EO176" s="31"/>
      <c r="EP176" s="31"/>
      <c r="EQ176" s="31"/>
      <c r="ER176" s="31"/>
      <c r="ES176" s="31"/>
      <c r="ET176" s="31"/>
      <c r="EU176" s="31"/>
      <c r="EV176" s="31"/>
      <c r="EW176" s="31"/>
      <c r="EX176" s="31"/>
      <c r="EY176" s="31"/>
      <c r="EZ176" s="31"/>
      <c r="FA176" s="31"/>
      <c r="FB176" s="31"/>
      <c r="FC176" s="31"/>
      <c r="FD176" s="31"/>
      <c r="FE176" s="31"/>
      <c r="FF176" s="31"/>
      <c r="FG176" s="31"/>
      <c r="FH176" s="31"/>
      <c r="FI176" s="31"/>
      <c r="FJ176" s="31"/>
      <c r="FK176" s="31"/>
      <c r="FL176" s="31"/>
      <c r="FM176" s="31"/>
      <c r="FN176" s="31"/>
      <c r="FO176" s="31"/>
      <c r="FP176" s="31"/>
      <c r="FQ176" s="31"/>
      <c r="FR176" s="31"/>
      <c r="FS176" s="31"/>
      <c r="FT176" s="31"/>
      <c r="FU176" s="31"/>
      <c r="FV176" s="31"/>
      <c r="FW176" s="31"/>
      <c r="FX176" s="31"/>
      <c r="FY176" s="31"/>
      <c r="FZ176" s="31"/>
      <c r="GA176" s="31"/>
      <c r="GB176" s="31"/>
      <c r="GC176" s="31"/>
      <c r="GD176" s="31"/>
      <c r="GE176" s="31"/>
      <c r="GF176" s="31"/>
      <c r="GG176" s="31"/>
      <c r="GH176" s="31"/>
      <c r="GI176" s="31"/>
      <c r="GJ176" s="31"/>
      <c r="GK176" s="31"/>
      <c r="GL176" s="31"/>
      <c r="GM176" s="31"/>
      <c r="GN176" s="31"/>
      <c r="GO176" s="31"/>
      <c r="GP176" s="31"/>
      <c r="GQ176" s="31"/>
      <c r="GR176" s="31"/>
      <c r="GS176" s="31"/>
      <c r="GT176" s="31"/>
      <c r="GU176" s="31"/>
      <c r="GV176" s="31"/>
      <c r="GW176" s="31"/>
      <c r="GX176" s="31"/>
      <c r="GY176" s="31"/>
      <c r="GZ176" s="31"/>
      <c r="HA176" s="31"/>
      <c r="HB176" s="31"/>
      <c r="HC176" s="31"/>
      <c r="HD176" s="31"/>
      <c r="HE176" s="31"/>
      <c r="HF176" s="31"/>
      <c r="HG176" s="31"/>
      <c r="HH176" s="31"/>
      <c r="HI176" s="31"/>
      <c r="HJ176" s="31"/>
      <c r="HK176" s="31"/>
    </row>
    <row r="177" spans="1:219" s="12" customFormat="1" ht="25.5">
      <c r="A177" s="2">
        <v>10</v>
      </c>
      <c r="B177" s="10" t="s">
        <v>2027</v>
      </c>
      <c r="C177" s="2" t="s">
        <v>830</v>
      </c>
      <c r="D177" s="2"/>
      <c r="E177" s="2"/>
      <c r="F177" s="2"/>
      <c r="G177" s="2">
        <v>1978</v>
      </c>
      <c r="H177" s="103">
        <v>101335</v>
      </c>
      <c r="I177" s="2" t="s">
        <v>1526</v>
      </c>
      <c r="J177" s="105"/>
      <c r="K177" s="2" t="s">
        <v>2031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  <c r="DV177" s="31"/>
      <c r="DW177" s="31"/>
      <c r="DX177" s="31"/>
      <c r="DY177" s="31"/>
      <c r="DZ177" s="31"/>
      <c r="EA177" s="31"/>
      <c r="EB177" s="31"/>
      <c r="EC177" s="31"/>
      <c r="ED177" s="31"/>
      <c r="EE177" s="31"/>
      <c r="EF177" s="31"/>
      <c r="EG177" s="31"/>
      <c r="EH177" s="31"/>
      <c r="EI177" s="31"/>
      <c r="EJ177" s="31"/>
      <c r="EK177" s="31"/>
      <c r="EL177" s="31"/>
      <c r="EM177" s="31"/>
      <c r="EN177" s="31"/>
      <c r="EO177" s="31"/>
      <c r="EP177" s="31"/>
      <c r="EQ177" s="31"/>
      <c r="ER177" s="31"/>
      <c r="ES177" s="31"/>
      <c r="ET177" s="31"/>
      <c r="EU177" s="31"/>
      <c r="EV177" s="31"/>
      <c r="EW177" s="31"/>
      <c r="EX177" s="31"/>
      <c r="EY177" s="31"/>
      <c r="EZ177" s="31"/>
      <c r="FA177" s="31"/>
      <c r="FB177" s="31"/>
      <c r="FC177" s="31"/>
      <c r="FD177" s="31"/>
      <c r="FE177" s="31"/>
      <c r="FF177" s="31"/>
      <c r="FG177" s="31"/>
      <c r="FH177" s="31"/>
      <c r="FI177" s="31"/>
      <c r="FJ177" s="31"/>
      <c r="FK177" s="31"/>
      <c r="FL177" s="31"/>
      <c r="FM177" s="31"/>
      <c r="FN177" s="31"/>
      <c r="FO177" s="31"/>
      <c r="FP177" s="31"/>
      <c r="FQ177" s="31"/>
      <c r="FR177" s="31"/>
      <c r="FS177" s="31"/>
      <c r="FT177" s="31"/>
      <c r="FU177" s="31"/>
      <c r="FV177" s="31"/>
      <c r="FW177" s="31"/>
      <c r="FX177" s="31"/>
      <c r="FY177" s="31"/>
      <c r="FZ177" s="31"/>
      <c r="GA177" s="31"/>
      <c r="GB177" s="31"/>
      <c r="GC177" s="31"/>
      <c r="GD177" s="31"/>
      <c r="GE177" s="31"/>
      <c r="GF177" s="31"/>
      <c r="GG177" s="31"/>
      <c r="GH177" s="31"/>
      <c r="GI177" s="31"/>
      <c r="GJ177" s="31"/>
      <c r="GK177" s="31"/>
      <c r="GL177" s="31"/>
      <c r="GM177" s="31"/>
      <c r="GN177" s="31"/>
      <c r="GO177" s="31"/>
      <c r="GP177" s="31"/>
      <c r="GQ177" s="31"/>
      <c r="GR177" s="31"/>
      <c r="GS177" s="31"/>
      <c r="GT177" s="31"/>
      <c r="GU177" s="31"/>
      <c r="GV177" s="31"/>
      <c r="GW177" s="31"/>
      <c r="GX177" s="31"/>
      <c r="GY177" s="31"/>
      <c r="GZ177" s="31"/>
      <c r="HA177" s="31"/>
      <c r="HB177" s="31"/>
      <c r="HC177" s="31"/>
      <c r="HD177" s="31"/>
      <c r="HE177" s="31"/>
      <c r="HF177" s="31"/>
      <c r="HG177" s="31"/>
      <c r="HH177" s="31"/>
      <c r="HI177" s="31"/>
      <c r="HJ177" s="31"/>
      <c r="HK177" s="31"/>
    </row>
    <row r="178" spans="1:219" s="12" customFormat="1" ht="25.5">
      <c r="A178" s="2">
        <v>11</v>
      </c>
      <c r="B178" s="10" t="s">
        <v>2028</v>
      </c>
      <c r="C178" s="2"/>
      <c r="D178" s="2"/>
      <c r="E178" s="2"/>
      <c r="F178" s="2"/>
      <c r="G178" s="2">
        <v>1978</v>
      </c>
      <c r="H178" s="103">
        <v>7351</v>
      </c>
      <c r="I178" s="2" t="s">
        <v>1526</v>
      </c>
      <c r="J178" s="105"/>
      <c r="K178" s="2" t="s">
        <v>2031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  <c r="DS178" s="31"/>
      <c r="DT178" s="31"/>
      <c r="DU178" s="31"/>
      <c r="DV178" s="31"/>
      <c r="DW178" s="31"/>
      <c r="DX178" s="31"/>
      <c r="DY178" s="31"/>
      <c r="DZ178" s="31"/>
      <c r="EA178" s="31"/>
      <c r="EB178" s="31"/>
      <c r="EC178" s="31"/>
      <c r="ED178" s="31"/>
      <c r="EE178" s="31"/>
      <c r="EF178" s="31"/>
      <c r="EG178" s="31"/>
      <c r="EH178" s="31"/>
      <c r="EI178" s="31"/>
      <c r="EJ178" s="31"/>
      <c r="EK178" s="31"/>
      <c r="EL178" s="31"/>
      <c r="EM178" s="31"/>
      <c r="EN178" s="31"/>
      <c r="EO178" s="31"/>
      <c r="EP178" s="31"/>
      <c r="EQ178" s="31"/>
      <c r="ER178" s="31"/>
      <c r="ES178" s="31"/>
      <c r="ET178" s="31"/>
      <c r="EU178" s="31"/>
      <c r="EV178" s="31"/>
      <c r="EW178" s="31"/>
      <c r="EX178" s="31"/>
      <c r="EY178" s="31"/>
      <c r="EZ178" s="31"/>
      <c r="FA178" s="31"/>
      <c r="FB178" s="31"/>
      <c r="FC178" s="31"/>
      <c r="FD178" s="31"/>
      <c r="FE178" s="31"/>
      <c r="FF178" s="31"/>
      <c r="FG178" s="31"/>
      <c r="FH178" s="31"/>
      <c r="FI178" s="31"/>
      <c r="FJ178" s="31"/>
      <c r="FK178" s="31"/>
      <c r="FL178" s="31"/>
      <c r="FM178" s="31"/>
      <c r="FN178" s="31"/>
      <c r="FO178" s="31"/>
      <c r="FP178" s="31"/>
      <c r="FQ178" s="31"/>
      <c r="FR178" s="31"/>
      <c r="FS178" s="31"/>
      <c r="FT178" s="31"/>
      <c r="FU178" s="31"/>
      <c r="FV178" s="31"/>
      <c r="FW178" s="31"/>
      <c r="FX178" s="31"/>
      <c r="FY178" s="31"/>
      <c r="FZ178" s="31"/>
      <c r="GA178" s="31"/>
      <c r="GB178" s="31"/>
      <c r="GC178" s="31"/>
      <c r="GD178" s="31"/>
      <c r="GE178" s="31"/>
      <c r="GF178" s="31"/>
      <c r="GG178" s="31"/>
      <c r="GH178" s="31"/>
      <c r="GI178" s="31"/>
      <c r="GJ178" s="31"/>
      <c r="GK178" s="31"/>
      <c r="GL178" s="31"/>
      <c r="GM178" s="31"/>
      <c r="GN178" s="31"/>
      <c r="GO178" s="31"/>
      <c r="GP178" s="31"/>
      <c r="GQ178" s="31"/>
      <c r="GR178" s="31"/>
      <c r="GS178" s="31"/>
      <c r="GT178" s="31"/>
      <c r="GU178" s="31"/>
      <c r="GV178" s="31"/>
      <c r="GW178" s="31"/>
      <c r="GX178" s="31"/>
      <c r="GY178" s="31"/>
      <c r="GZ178" s="31"/>
      <c r="HA178" s="31"/>
      <c r="HB178" s="31"/>
      <c r="HC178" s="31"/>
      <c r="HD178" s="31"/>
      <c r="HE178" s="31"/>
      <c r="HF178" s="31"/>
      <c r="HG178" s="31"/>
      <c r="HH178" s="31"/>
      <c r="HI178" s="31"/>
      <c r="HJ178" s="31"/>
      <c r="HK178" s="31"/>
    </row>
    <row r="179" spans="1:219" s="12" customFormat="1" ht="25.5">
      <c r="A179" s="1">
        <v>12</v>
      </c>
      <c r="B179" s="1" t="s">
        <v>2763</v>
      </c>
      <c r="C179" s="1" t="s">
        <v>2764</v>
      </c>
      <c r="D179" s="2" t="s">
        <v>298</v>
      </c>
      <c r="E179" s="2"/>
      <c r="F179" s="2" t="s">
        <v>172</v>
      </c>
      <c r="G179" s="2">
        <v>1987</v>
      </c>
      <c r="H179" s="140">
        <v>7703.37</v>
      </c>
      <c r="I179" s="2" t="s">
        <v>1526</v>
      </c>
      <c r="J179" s="105" t="s">
        <v>2773</v>
      </c>
      <c r="K179" s="2" t="s">
        <v>2774</v>
      </c>
      <c r="L179" s="2" t="s">
        <v>44</v>
      </c>
      <c r="M179" s="2" t="s">
        <v>44</v>
      </c>
      <c r="N179" s="2" t="s">
        <v>516</v>
      </c>
      <c r="O179" s="2"/>
      <c r="P179" s="2"/>
      <c r="Q179" s="2" t="s">
        <v>3268</v>
      </c>
      <c r="R179" s="2" t="s">
        <v>3268</v>
      </c>
      <c r="S179" s="2" t="s">
        <v>3270</v>
      </c>
      <c r="T179" s="2" t="s">
        <v>3268</v>
      </c>
      <c r="U179" s="2" t="s">
        <v>3270</v>
      </c>
      <c r="V179" s="2" t="s">
        <v>3268</v>
      </c>
      <c r="W179" s="2"/>
      <c r="X179" s="2"/>
      <c r="Y179" s="2"/>
      <c r="Z179" s="2"/>
      <c r="AA179" s="2"/>
      <c r="AB179" s="2"/>
      <c r="AC179" s="2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  <c r="DS179" s="31"/>
      <c r="DT179" s="31"/>
      <c r="DU179" s="31"/>
      <c r="DV179" s="31"/>
      <c r="DW179" s="31"/>
      <c r="DX179" s="31"/>
      <c r="DY179" s="31"/>
      <c r="DZ179" s="31"/>
      <c r="EA179" s="31"/>
      <c r="EB179" s="31"/>
      <c r="EC179" s="31"/>
      <c r="ED179" s="31"/>
      <c r="EE179" s="31"/>
      <c r="EF179" s="31"/>
      <c r="EG179" s="31"/>
      <c r="EH179" s="31"/>
      <c r="EI179" s="31"/>
      <c r="EJ179" s="31"/>
      <c r="EK179" s="31"/>
      <c r="EL179" s="31"/>
      <c r="EM179" s="31"/>
      <c r="EN179" s="31"/>
      <c r="EO179" s="31"/>
      <c r="EP179" s="31"/>
      <c r="EQ179" s="31"/>
      <c r="ER179" s="31"/>
      <c r="ES179" s="31"/>
      <c r="ET179" s="31"/>
      <c r="EU179" s="31"/>
      <c r="EV179" s="31"/>
      <c r="EW179" s="31"/>
      <c r="EX179" s="31"/>
      <c r="EY179" s="31"/>
      <c r="EZ179" s="31"/>
      <c r="FA179" s="31"/>
      <c r="FB179" s="31"/>
      <c r="FC179" s="31"/>
      <c r="FD179" s="31"/>
      <c r="FE179" s="31"/>
      <c r="FF179" s="31"/>
      <c r="FG179" s="31"/>
      <c r="FH179" s="31"/>
      <c r="FI179" s="31"/>
      <c r="FJ179" s="31"/>
      <c r="FK179" s="31"/>
      <c r="FL179" s="31"/>
      <c r="FM179" s="31"/>
      <c r="FN179" s="31"/>
      <c r="FO179" s="31"/>
      <c r="FP179" s="31"/>
      <c r="FQ179" s="31"/>
      <c r="FR179" s="31"/>
      <c r="FS179" s="31"/>
      <c r="FT179" s="31"/>
      <c r="FU179" s="31"/>
      <c r="FV179" s="31"/>
      <c r="FW179" s="31"/>
      <c r="FX179" s="31"/>
      <c r="FY179" s="31"/>
      <c r="FZ179" s="31"/>
      <c r="GA179" s="31"/>
      <c r="GB179" s="31"/>
      <c r="GC179" s="31"/>
      <c r="GD179" s="31"/>
      <c r="GE179" s="31"/>
      <c r="GF179" s="31"/>
      <c r="GG179" s="31"/>
      <c r="GH179" s="31"/>
      <c r="GI179" s="31"/>
      <c r="GJ179" s="31"/>
      <c r="GK179" s="31"/>
      <c r="GL179" s="31"/>
      <c r="GM179" s="31"/>
      <c r="GN179" s="31"/>
      <c r="GO179" s="31"/>
      <c r="GP179" s="31"/>
      <c r="GQ179" s="31"/>
      <c r="GR179" s="31"/>
      <c r="GS179" s="31"/>
      <c r="GT179" s="31"/>
      <c r="GU179" s="31"/>
      <c r="GV179" s="31"/>
      <c r="GW179" s="31"/>
      <c r="GX179" s="31"/>
      <c r="GY179" s="31"/>
      <c r="GZ179" s="31"/>
      <c r="HA179" s="31"/>
      <c r="HB179" s="31"/>
      <c r="HC179" s="31"/>
      <c r="HD179" s="31"/>
      <c r="HE179" s="31"/>
      <c r="HF179" s="31"/>
      <c r="HG179" s="31"/>
      <c r="HH179" s="31"/>
      <c r="HI179" s="31"/>
      <c r="HJ179" s="31"/>
      <c r="HK179" s="31"/>
    </row>
    <row r="180" spans="1:219" s="12" customFormat="1" ht="38.25">
      <c r="A180" s="245">
        <v>13</v>
      </c>
      <c r="B180" s="1" t="s">
        <v>2765</v>
      </c>
      <c r="C180" s="1" t="s">
        <v>830</v>
      </c>
      <c r="D180" s="2" t="s">
        <v>298</v>
      </c>
      <c r="E180" s="2"/>
      <c r="F180" s="2" t="s">
        <v>172</v>
      </c>
      <c r="G180" s="2">
        <v>1987</v>
      </c>
      <c r="H180" s="140">
        <v>81069.1</v>
      </c>
      <c r="I180" s="2" t="s">
        <v>1526</v>
      </c>
      <c r="J180" s="105" t="s">
        <v>2773</v>
      </c>
      <c r="K180" s="2" t="s">
        <v>2774</v>
      </c>
      <c r="L180" s="2" t="s">
        <v>2775</v>
      </c>
      <c r="M180" s="2" t="s">
        <v>2775</v>
      </c>
      <c r="N180" s="2" t="s">
        <v>3319</v>
      </c>
      <c r="O180" s="2"/>
      <c r="P180" s="2"/>
      <c r="Q180" s="2" t="s">
        <v>3268</v>
      </c>
      <c r="R180" s="2" t="s">
        <v>3268</v>
      </c>
      <c r="S180" s="2" t="s">
        <v>3270</v>
      </c>
      <c r="T180" s="2" t="s">
        <v>3268</v>
      </c>
      <c r="U180" s="2" t="s">
        <v>3270</v>
      </c>
      <c r="V180" s="2" t="s">
        <v>3268</v>
      </c>
      <c r="W180" s="2"/>
      <c r="X180" s="2"/>
      <c r="Y180" s="2"/>
      <c r="Z180" s="2"/>
      <c r="AA180" s="2"/>
      <c r="AB180" s="2"/>
      <c r="AC180" s="2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  <c r="DH180" s="31"/>
      <c r="DI180" s="31"/>
      <c r="DJ180" s="31"/>
      <c r="DK180" s="31"/>
      <c r="DL180" s="31"/>
      <c r="DM180" s="31"/>
      <c r="DN180" s="31"/>
      <c r="DO180" s="31"/>
      <c r="DP180" s="31"/>
      <c r="DQ180" s="31"/>
      <c r="DR180" s="31"/>
      <c r="DS180" s="31"/>
      <c r="DT180" s="31"/>
      <c r="DU180" s="31"/>
      <c r="DV180" s="31"/>
      <c r="DW180" s="31"/>
      <c r="DX180" s="31"/>
      <c r="DY180" s="31"/>
      <c r="DZ180" s="31"/>
      <c r="EA180" s="31"/>
      <c r="EB180" s="31"/>
      <c r="EC180" s="31"/>
      <c r="ED180" s="31"/>
      <c r="EE180" s="31"/>
      <c r="EF180" s="31"/>
      <c r="EG180" s="31"/>
      <c r="EH180" s="31"/>
      <c r="EI180" s="31"/>
      <c r="EJ180" s="31"/>
      <c r="EK180" s="31"/>
      <c r="EL180" s="31"/>
      <c r="EM180" s="31"/>
      <c r="EN180" s="31"/>
      <c r="EO180" s="31"/>
      <c r="EP180" s="31"/>
      <c r="EQ180" s="31"/>
      <c r="ER180" s="31"/>
      <c r="ES180" s="31"/>
      <c r="ET180" s="31"/>
      <c r="EU180" s="31"/>
      <c r="EV180" s="31"/>
      <c r="EW180" s="31"/>
      <c r="EX180" s="31"/>
      <c r="EY180" s="31"/>
      <c r="EZ180" s="31"/>
      <c r="FA180" s="31"/>
      <c r="FB180" s="31"/>
      <c r="FC180" s="31"/>
      <c r="FD180" s="31"/>
      <c r="FE180" s="31"/>
      <c r="FF180" s="31"/>
      <c r="FG180" s="31"/>
      <c r="FH180" s="31"/>
      <c r="FI180" s="31"/>
      <c r="FJ180" s="31"/>
      <c r="FK180" s="31"/>
      <c r="FL180" s="31"/>
      <c r="FM180" s="31"/>
      <c r="FN180" s="31"/>
      <c r="FO180" s="31"/>
      <c r="FP180" s="31"/>
      <c r="FQ180" s="31"/>
      <c r="FR180" s="31"/>
      <c r="FS180" s="31"/>
      <c r="FT180" s="31"/>
      <c r="FU180" s="31"/>
      <c r="FV180" s="31"/>
      <c r="FW180" s="31"/>
      <c r="FX180" s="31"/>
      <c r="FY180" s="31"/>
      <c r="FZ180" s="31"/>
      <c r="GA180" s="31"/>
      <c r="GB180" s="31"/>
      <c r="GC180" s="31"/>
      <c r="GD180" s="31"/>
      <c r="GE180" s="31"/>
      <c r="GF180" s="31"/>
      <c r="GG180" s="31"/>
      <c r="GH180" s="31"/>
      <c r="GI180" s="31"/>
      <c r="GJ180" s="31"/>
      <c r="GK180" s="31"/>
      <c r="GL180" s="31"/>
      <c r="GM180" s="31"/>
      <c r="GN180" s="31"/>
      <c r="GO180" s="31"/>
      <c r="GP180" s="31"/>
      <c r="GQ180" s="31"/>
      <c r="GR180" s="31"/>
      <c r="GS180" s="31"/>
      <c r="GT180" s="31"/>
      <c r="GU180" s="31"/>
      <c r="GV180" s="31"/>
      <c r="GW180" s="31"/>
      <c r="GX180" s="31"/>
      <c r="GY180" s="31"/>
      <c r="GZ180" s="31"/>
      <c r="HA180" s="31"/>
      <c r="HB180" s="31"/>
      <c r="HC180" s="31"/>
      <c r="HD180" s="31"/>
      <c r="HE180" s="31"/>
      <c r="HF180" s="31"/>
      <c r="HG180" s="31"/>
      <c r="HH180" s="31"/>
      <c r="HI180" s="31"/>
      <c r="HJ180" s="31"/>
      <c r="HK180" s="31"/>
    </row>
    <row r="181" spans="1:219" s="12" customFormat="1" ht="38.25">
      <c r="A181" s="1">
        <v>14</v>
      </c>
      <c r="B181" s="1" t="s">
        <v>2766</v>
      </c>
      <c r="C181" s="1" t="s">
        <v>2767</v>
      </c>
      <c r="D181" s="2" t="s">
        <v>298</v>
      </c>
      <c r="E181" s="2"/>
      <c r="F181" s="2" t="s">
        <v>2768</v>
      </c>
      <c r="G181" s="2">
        <v>1988</v>
      </c>
      <c r="H181" s="140">
        <v>71737.54</v>
      </c>
      <c r="I181" s="2" t="s">
        <v>1526</v>
      </c>
      <c r="J181" s="105" t="s">
        <v>2773</v>
      </c>
      <c r="K181" s="2" t="s">
        <v>2774</v>
      </c>
      <c r="L181" s="2" t="s">
        <v>2776</v>
      </c>
      <c r="M181" s="2"/>
      <c r="N181" s="2" t="s">
        <v>2777</v>
      </c>
      <c r="O181" s="2"/>
      <c r="P181" s="2"/>
      <c r="Q181" s="2" t="s">
        <v>3268</v>
      </c>
      <c r="R181" s="2" t="s">
        <v>3268</v>
      </c>
      <c r="S181" s="2" t="s">
        <v>3270</v>
      </c>
      <c r="T181" s="2" t="s">
        <v>3268</v>
      </c>
      <c r="U181" s="2" t="s">
        <v>3270</v>
      </c>
      <c r="V181" s="2" t="s">
        <v>3268</v>
      </c>
      <c r="W181" s="2"/>
      <c r="X181" s="2"/>
      <c r="Y181" s="2"/>
      <c r="Z181" s="2"/>
      <c r="AA181" s="2"/>
      <c r="AB181" s="2"/>
      <c r="AC181" s="2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1"/>
      <c r="DS181" s="31"/>
      <c r="DT181" s="31"/>
      <c r="DU181" s="31"/>
      <c r="DV181" s="31"/>
      <c r="DW181" s="31"/>
      <c r="DX181" s="31"/>
      <c r="DY181" s="31"/>
      <c r="DZ181" s="31"/>
      <c r="EA181" s="31"/>
      <c r="EB181" s="31"/>
      <c r="EC181" s="31"/>
      <c r="ED181" s="31"/>
      <c r="EE181" s="31"/>
      <c r="EF181" s="31"/>
      <c r="EG181" s="31"/>
      <c r="EH181" s="31"/>
      <c r="EI181" s="31"/>
      <c r="EJ181" s="31"/>
      <c r="EK181" s="31"/>
      <c r="EL181" s="31"/>
      <c r="EM181" s="31"/>
      <c r="EN181" s="31"/>
      <c r="EO181" s="31"/>
      <c r="EP181" s="31"/>
      <c r="EQ181" s="31"/>
      <c r="ER181" s="31"/>
      <c r="ES181" s="31"/>
      <c r="ET181" s="31"/>
      <c r="EU181" s="31"/>
      <c r="EV181" s="31"/>
      <c r="EW181" s="31"/>
      <c r="EX181" s="31"/>
      <c r="EY181" s="31"/>
      <c r="EZ181" s="31"/>
      <c r="FA181" s="31"/>
      <c r="FB181" s="31"/>
      <c r="FC181" s="31"/>
      <c r="FD181" s="31"/>
      <c r="FE181" s="31"/>
      <c r="FF181" s="31"/>
      <c r="FG181" s="31"/>
      <c r="FH181" s="31"/>
      <c r="FI181" s="31"/>
      <c r="FJ181" s="31"/>
      <c r="FK181" s="31"/>
      <c r="FL181" s="31"/>
      <c r="FM181" s="31"/>
      <c r="FN181" s="31"/>
      <c r="FO181" s="31"/>
      <c r="FP181" s="31"/>
      <c r="FQ181" s="31"/>
      <c r="FR181" s="31"/>
      <c r="FS181" s="31"/>
      <c r="FT181" s="31"/>
      <c r="FU181" s="31"/>
      <c r="FV181" s="31"/>
      <c r="FW181" s="31"/>
      <c r="FX181" s="31"/>
      <c r="FY181" s="31"/>
      <c r="FZ181" s="31"/>
      <c r="GA181" s="31"/>
      <c r="GB181" s="31"/>
      <c r="GC181" s="31"/>
      <c r="GD181" s="31"/>
      <c r="GE181" s="31"/>
      <c r="GF181" s="31"/>
      <c r="GG181" s="31"/>
      <c r="GH181" s="31"/>
      <c r="GI181" s="31"/>
      <c r="GJ181" s="31"/>
      <c r="GK181" s="31"/>
      <c r="GL181" s="31"/>
      <c r="GM181" s="31"/>
      <c r="GN181" s="31"/>
      <c r="GO181" s="31"/>
      <c r="GP181" s="31"/>
      <c r="GQ181" s="31"/>
      <c r="GR181" s="31"/>
      <c r="GS181" s="31"/>
      <c r="GT181" s="31"/>
      <c r="GU181" s="31"/>
      <c r="GV181" s="31"/>
      <c r="GW181" s="31"/>
      <c r="GX181" s="31"/>
      <c r="GY181" s="31"/>
      <c r="GZ181" s="31"/>
      <c r="HA181" s="31"/>
      <c r="HB181" s="31"/>
      <c r="HC181" s="31"/>
      <c r="HD181" s="31"/>
      <c r="HE181" s="31"/>
      <c r="HF181" s="31"/>
      <c r="HG181" s="31"/>
      <c r="HH181" s="31"/>
      <c r="HI181" s="31"/>
      <c r="HJ181" s="31"/>
      <c r="HK181" s="31"/>
    </row>
    <row r="182" spans="1:219" s="12" customFormat="1" ht="25.5">
      <c r="A182" s="245">
        <v>15</v>
      </c>
      <c r="B182" s="1" t="s">
        <v>2769</v>
      </c>
      <c r="C182" s="1" t="s">
        <v>2770</v>
      </c>
      <c r="D182" s="2" t="s">
        <v>298</v>
      </c>
      <c r="E182" s="2"/>
      <c r="F182" s="2" t="s">
        <v>172</v>
      </c>
      <c r="G182" s="2">
        <v>1978</v>
      </c>
      <c r="H182" s="140">
        <v>30975.64</v>
      </c>
      <c r="I182" s="2" t="s">
        <v>1526</v>
      </c>
      <c r="J182" s="105" t="s">
        <v>2773</v>
      </c>
      <c r="K182" s="2" t="s">
        <v>2774</v>
      </c>
      <c r="L182" s="2" t="s">
        <v>2778</v>
      </c>
      <c r="M182" s="2" t="s">
        <v>2046</v>
      </c>
      <c r="N182" s="2" t="s">
        <v>2779</v>
      </c>
      <c r="O182" s="2"/>
      <c r="P182" s="2"/>
      <c r="Q182" s="2" t="s">
        <v>3268</v>
      </c>
      <c r="R182" s="2" t="s">
        <v>2780</v>
      </c>
      <c r="S182" s="2" t="s">
        <v>3270</v>
      </c>
      <c r="T182" s="2" t="s">
        <v>3268</v>
      </c>
      <c r="U182" s="2" t="s">
        <v>3270</v>
      </c>
      <c r="V182" s="2" t="s">
        <v>3268</v>
      </c>
      <c r="W182" s="2"/>
      <c r="X182" s="2"/>
      <c r="Y182" s="2"/>
      <c r="Z182" s="2"/>
      <c r="AA182" s="2"/>
      <c r="AB182" s="2"/>
      <c r="AC182" s="2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  <c r="DS182" s="31"/>
      <c r="DT182" s="31"/>
      <c r="DU182" s="31"/>
      <c r="DV182" s="31"/>
      <c r="DW182" s="31"/>
      <c r="DX182" s="31"/>
      <c r="DY182" s="31"/>
      <c r="DZ182" s="31"/>
      <c r="EA182" s="31"/>
      <c r="EB182" s="31"/>
      <c r="EC182" s="31"/>
      <c r="ED182" s="31"/>
      <c r="EE182" s="31"/>
      <c r="EF182" s="31"/>
      <c r="EG182" s="31"/>
      <c r="EH182" s="31"/>
      <c r="EI182" s="31"/>
      <c r="EJ182" s="31"/>
      <c r="EK182" s="31"/>
      <c r="EL182" s="31"/>
      <c r="EM182" s="31"/>
      <c r="EN182" s="31"/>
      <c r="EO182" s="31"/>
      <c r="EP182" s="31"/>
      <c r="EQ182" s="31"/>
      <c r="ER182" s="31"/>
      <c r="ES182" s="31"/>
      <c r="ET182" s="31"/>
      <c r="EU182" s="31"/>
      <c r="EV182" s="31"/>
      <c r="EW182" s="31"/>
      <c r="EX182" s="31"/>
      <c r="EY182" s="31"/>
      <c r="EZ182" s="31"/>
      <c r="FA182" s="31"/>
      <c r="FB182" s="31"/>
      <c r="FC182" s="31"/>
      <c r="FD182" s="31"/>
      <c r="FE182" s="31"/>
      <c r="FF182" s="31"/>
      <c r="FG182" s="31"/>
      <c r="FH182" s="31"/>
      <c r="FI182" s="31"/>
      <c r="FJ182" s="31"/>
      <c r="FK182" s="31"/>
      <c r="FL182" s="31"/>
      <c r="FM182" s="31"/>
      <c r="FN182" s="31"/>
      <c r="FO182" s="31"/>
      <c r="FP182" s="31"/>
      <c r="FQ182" s="31"/>
      <c r="FR182" s="31"/>
      <c r="FS182" s="31"/>
      <c r="FT182" s="31"/>
      <c r="FU182" s="31"/>
      <c r="FV182" s="31"/>
      <c r="FW182" s="31"/>
      <c r="FX182" s="31"/>
      <c r="FY182" s="31"/>
      <c r="FZ182" s="31"/>
      <c r="GA182" s="31"/>
      <c r="GB182" s="31"/>
      <c r="GC182" s="31"/>
      <c r="GD182" s="31"/>
      <c r="GE182" s="31"/>
      <c r="GF182" s="31"/>
      <c r="GG182" s="31"/>
      <c r="GH182" s="31"/>
      <c r="GI182" s="31"/>
      <c r="GJ182" s="31"/>
      <c r="GK182" s="31"/>
      <c r="GL182" s="31"/>
      <c r="GM182" s="31"/>
      <c r="GN182" s="31"/>
      <c r="GO182" s="31"/>
      <c r="GP182" s="31"/>
      <c r="GQ182" s="31"/>
      <c r="GR182" s="31"/>
      <c r="GS182" s="31"/>
      <c r="GT182" s="31"/>
      <c r="GU182" s="31"/>
      <c r="GV182" s="31"/>
      <c r="GW182" s="31"/>
      <c r="GX182" s="31"/>
      <c r="GY182" s="31"/>
      <c r="GZ182" s="31"/>
      <c r="HA182" s="31"/>
      <c r="HB182" s="31"/>
      <c r="HC182" s="31"/>
      <c r="HD182" s="31"/>
      <c r="HE182" s="31"/>
      <c r="HF182" s="31"/>
      <c r="HG182" s="31"/>
      <c r="HH182" s="31"/>
      <c r="HI182" s="31"/>
      <c r="HJ182" s="31"/>
      <c r="HK182" s="31"/>
    </row>
    <row r="183" spans="1:219" s="12" customFormat="1" ht="25.5">
      <c r="A183" s="1">
        <v>16</v>
      </c>
      <c r="B183" s="1" t="s">
        <v>2771</v>
      </c>
      <c r="C183" s="1"/>
      <c r="D183" s="2"/>
      <c r="E183" s="2"/>
      <c r="F183" s="2"/>
      <c r="G183" s="2">
        <v>1987</v>
      </c>
      <c r="H183" s="140">
        <v>21106.97</v>
      </c>
      <c r="I183" s="2" t="s">
        <v>1526</v>
      </c>
      <c r="J183" s="322"/>
      <c r="K183" s="2" t="s">
        <v>2774</v>
      </c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  <c r="DV183" s="31"/>
      <c r="DW183" s="31"/>
      <c r="DX183" s="31"/>
      <c r="DY183" s="31"/>
      <c r="DZ183" s="31"/>
      <c r="EA183" s="31"/>
      <c r="EB183" s="31"/>
      <c r="EC183" s="31"/>
      <c r="ED183" s="31"/>
      <c r="EE183" s="31"/>
      <c r="EF183" s="31"/>
      <c r="EG183" s="31"/>
      <c r="EH183" s="31"/>
      <c r="EI183" s="31"/>
      <c r="EJ183" s="31"/>
      <c r="EK183" s="31"/>
      <c r="EL183" s="31"/>
      <c r="EM183" s="31"/>
      <c r="EN183" s="31"/>
      <c r="EO183" s="31"/>
      <c r="EP183" s="31"/>
      <c r="EQ183" s="31"/>
      <c r="ER183" s="31"/>
      <c r="ES183" s="31"/>
      <c r="ET183" s="31"/>
      <c r="EU183" s="31"/>
      <c r="EV183" s="31"/>
      <c r="EW183" s="31"/>
      <c r="EX183" s="31"/>
      <c r="EY183" s="31"/>
      <c r="EZ183" s="31"/>
      <c r="FA183" s="31"/>
      <c r="FB183" s="31"/>
      <c r="FC183" s="31"/>
      <c r="FD183" s="31"/>
      <c r="FE183" s="31"/>
      <c r="FF183" s="31"/>
      <c r="FG183" s="31"/>
      <c r="FH183" s="31"/>
      <c r="FI183" s="31"/>
      <c r="FJ183" s="31"/>
      <c r="FK183" s="31"/>
      <c r="FL183" s="31"/>
      <c r="FM183" s="31"/>
      <c r="FN183" s="31"/>
      <c r="FO183" s="31"/>
      <c r="FP183" s="31"/>
      <c r="FQ183" s="31"/>
      <c r="FR183" s="31"/>
      <c r="FS183" s="31"/>
      <c r="FT183" s="31"/>
      <c r="FU183" s="31"/>
      <c r="FV183" s="31"/>
      <c r="FW183" s="31"/>
      <c r="FX183" s="31"/>
      <c r="FY183" s="31"/>
      <c r="FZ183" s="31"/>
      <c r="GA183" s="31"/>
      <c r="GB183" s="31"/>
      <c r="GC183" s="31"/>
      <c r="GD183" s="31"/>
      <c r="GE183" s="31"/>
      <c r="GF183" s="31"/>
      <c r="GG183" s="31"/>
      <c r="GH183" s="31"/>
      <c r="GI183" s="31"/>
      <c r="GJ183" s="31"/>
      <c r="GK183" s="31"/>
      <c r="GL183" s="31"/>
      <c r="GM183" s="31"/>
      <c r="GN183" s="31"/>
      <c r="GO183" s="31"/>
      <c r="GP183" s="31"/>
      <c r="GQ183" s="31"/>
      <c r="GR183" s="31"/>
      <c r="GS183" s="31"/>
      <c r="GT183" s="31"/>
      <c r="GU183" s="31"/>
      <c r="GV183" s="31"/>
      <c r="GW183" s="31"/>
      <c r="GX183" s="31"/>
      <c r="GY183" s="31"/>
      <c r="GZ183" s="31"/>
      <c r="HA183" s="31"/>
      <c r="HB183" s="31"/>
      <c r="HC183" s="31"/>
      <c r="HD183" s="31"/>
      <c r="HE183" s="31"/>
      <c r="HF183" s="31"/>
      <c r="HG183" s="31"/>
      <c r="HH183" s="31"/>
      <c r="HI183" s="31"/>
      <c r="HJ183" s="31"/>
      <c r="HK183" s="31"/>
    </row>
    <row r="184" spans="1:219" s="12" customFormat="1" ht="25.5">
      <c r="A184" s="245">
        <v>17</v>
      </c>
      <c r="B184" s="1" t="s">
        <v>2772</v>
      </c>
      <c r="C184" s="1"/>
      <c r="D184" s="2"/>
      <c r="E184" s="2"/>
      <c r="F184" s="2"/>
      <c r="G184" s="2">
        <v>1987</v>
      </c>
      <c r="H184" s="140">
        <v>61312.17</v>
      </c>
      <c r="I184" s="2" t="s">
        <v>1526</v>
      </c>
      <c r="J184" s="322"/>
      <c r="K184" s="2" t="s">
        <v>2774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31"/>
      <c r="DU184" s="31"/>
      <c r="DV184" s="31"/>
      <c r="DW184" s="31"/>
      <c r="DX184" s="31"/>
      <c r="DY184" s="31"/>
      <c r="DZ184" s="31"/>
      <c r="EA184" s="31"/>
      <c r="EB184" s="31"/>
      <c r="EC184" s="31"/>
      <c r="ED184" s="31"/>
      <c r="EE184" s="31"/>
      <c r="EF184" s="31"/>
      <c r="EG184" s="31"/>
      <c r="EH184" s="31"/>
      <c r="EI184" s="31"/>
      <c r="EJ184" s="31"/>
      <c r="EK184" s="31"/>
      <c r="EL184" s="31"/>
      <c r="EM184" s="31"/>
      <c r="EN184" s="31"/>
      <c r="EO184" s="31"/>
      <c r="EP184" s="31"/>
      <c r="EQ184" s="31"/>
      <c r="ER184" s="31"/>
      <c r="ES184" s="31"/>
      <c r="ET184" s="31"/>
      <c r="EU184" s="31"/>
      <c r="EV184" s="31"/>
      <c r="EW184" s="31"/>
      <c r="EX184" s="31"/>
      <c r="EY184" s="31"/>
      <c r="EZ184" s="31"/>
      <c r="FA184" s="31"/>
      <c r="FB184" s="31"/>
      <c r="FC184" s="31"/>
      <c r="FD184" s="31"/>
      <c r="FE184" s="31"/>
      <c r="FF184" s="31"/>
      <c r="FG184" s="31"/>
      <c r="FH184" s="31"/>
      <c r="FI184" s="31"/>
      <c r="FJ184" s="31"/>
      <c r="FK184" s="31"/>
      <c r="FL184" s="31"/>
      <c r="FM184" s="31"/>
      <c r="FN184" s="31"/>
      <c r="FO184" s="31"/>
      <c r="FP184" s="31"/>
      <c r="FQ184" s="31"/>
      <c r="FR184" s="31"/>
      <c r="FS184" s="31"/>
      <c r="FT184" s="31"/>
      <c r="FU184" s="31"/>
      <c r="FV184" s="31"/>
      <c r="FW184" s="31"/>
      <c r="FX184" s="31"/>
      <c r="FY184" s="31"/>
      <c r="FZ184" s="31"/>
      <c r="GA184" s="31"/>
      <c r="GB184" s="31"/>
      <c r="GC184" s="31"/>
      <c r="GD184" s="31"/>
      <c r="GE184" s="31"/>
      <c r="GF184" s="31"/>
      <c r="GG184" s="31"/>
      <c r="GH184" s="31"/>
      <c r="GI184" s="31"/>
      <c r="GJ184" s="31"/>
      <c r="GK184" s="31"/>
      <c r="GL184" s="31"/>
      <c r="GM184" s="31"/>
      <c r="GN184" s="31"/>
      <c r="GO184" s="31"/>
      <c r="GP184" s="31"/>
      <c r="GQ184" s="31"/>
      <c r="GR184" s="31"/>
      <c r="GS184" s="31"/>
      <c r="GT184" s="31"/>
      <c r="GU184" s="31"/>
      <c r="GV184" s="31"/>
      <c r="GW184" s="31"/>
      <c r="GX184" s="31"/>
      <c r="GY184" s="31"/>
      <c r="GZ184" s="31"/>
      <c r="HA184" s="31"/>
      <c r="HB184" s="31"/>
      <c r="HC184" s="31"/>
      <c r="HD184" s="31"/>
      <c r="HE184" s="31"/>
      <c r="HF184" s="31"/>
      <c r="HG184" s="31"/>
      <c r="HH184" s="31"/>
      <c r="HI184" s="31"/>
      <c r="HJ184" s="31"/>
      <c r="HK184" s="31"/>
    </row>
    <row r="185" spans="1:219" s="12" customFormat="1" ht="25.5">
      <c r="A185" s="2">
        <v>12</v>
      </c>
      <c r="B185" s="10" t="s">
        <v>2029</v>
      </c>
      <c r="C185" s="2"/>
      <c r="D185" s="2"/>
      <c r="E185" s="2"/>
      <c r="F185" s="2"/>
      <c r="G185" s="2">
        <v>1978</v>
      </c>
      <c r="H185" s="103">
        <v>79796</v>
      </c>
      <c r="I185" s="2" t="s">
        <v>1526</v>
      </c>
      <c r="J185" s="485"/>
      <c r="K185" s="2" t="s">
        <v>2031</v>
      </c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31"/>
      <c r="DH185" s="31"/>
      <c r="DI185" s="31"/>
      <c r="DJ185" s="31"/>
      <c r="DK185" s="31"/>
      <c r="DL185" s="31"/>
      <c r="DM185" s="31"/>
      <c r="DN185" s="31"/>
      <c r="DO185" s="31"/>
      <c r="DP185" s="31"/>
      <c r="DQ185" s="31"/>
      <c r="DR185" s="31"/>
      <c r="DS185" s="31"/>
      <c r="DT185" s="31"/>
      <c r="DU185" s="31"/>
      <c r="DV185" s="31"/>
      <c r="DW185" s="31"/>
      <c r="DX185" s="31"/>
      <c r="DY185" s="31"/>
      <c r="DZ185" s="31"/>
      <c r="EA185" s="31"/>
      <c r="EB185" s="31"/>
      <c r="EC185" s="31"/>
      <c r="ED185" s="31"/>
      <c r="EE185" s="31"/>
      <c r="EF185" s="31"/>
      <c r="EG185" s="31"/>
      <c r="EH185" s="31"/>
      <c r="EI185" s="31"/>
      <c r="EJ185" s="31"/>
      <c r="EK185" s="31"/>
      <c r="EL185" s="31"/>
      <c r="EM185" s="31"/>
      <c r="EN185" s="31"/>
      <c r="EO185" s="31"/>
      <c r="EP185" s="31"/>
      <c r="EQ185" s="31"/>
      <c r="ER185" s="31"/>
      <c r="ES185" s="31"/>
      <c r="ET185" s="31"/>
      <c r="EU185" s="31"/>
      <c r="EV185" s="31"/>
      <c r="EW185" s="31"/>
      <c r="EX185" s="31"/>
      <c r="EY185" s="31"/>
      <c r="EZ185" s="31"/>
      <c r="FA185" s="31"/>
      <c r="FB185" s="31"/>
      <c r="FC185" s="31"/>
      <c r="FD185" s="31"/>
      <c r="FE185" s="31"/>
      <c r="FF185" s="31"/>
      <c r="FG185" s="31"/>
      <c r="FH185" s="31"/>
      <c r="FI185" s="31"/>
      <c r="FJ185" s="31"/>
      <c r="FK185" s="31"/>
      <c r="FL185" s="31"/>
      <c r="FM185" s="31"/>
      <c r="FN185" s="31"/>
      <c r="FO185" s="31"/>
      <c r="FP185" s="31"/>
      <c r="FQ185" s="31"/>
      <c r="FR185" s="31"/>
      <c r="FS185" s="31"/>
      <c r="FT185" s="31"/>
      <c r="FU185" s="31"/>
      <c r="FV185" s="31"/>
      <c r="FW185" s="31"/>
      <c r="FX185" s="31"/>
      <c r="FY185" s="31"/>
      <c r="FZ185" s="31"/>
      <c r="GA185" s="31"/>
      <c r="GB185" s="31"/>
      <c r="GC185" s="31"/>
      <c r="GD185" s="31"/>
      <c r="GE185" s="31"/>
      <c r="GF185" s="31"/>
      <c r="GG185" s="31"/>
      <c r="GH185" s="31"/>
      <c r="GI185" s="31"/>
      <c r="GJ185" s="31"/>
      <c r="GK185" s="31"/>
      <c r="GL185" s="31"/>
      <c r="GM185" s="31"/>
      <c r="GN185" s="31"/>
      <c r="GO185" s="31"/>
      <c r="GP185" s="31"/>
      <c r="GQ185" s="31"/>
      <c r="GR185" s="31"/>
      <c r="GS185" s="31"/>
      <c r="GT185" s="31"/>
      <c r="GU185" s="31"/>
      <c r="GV185" s="31"/>
      <c r="GW185" s="31"/>
      <c r="GX185" s="31"/>
      <c r="GY185" s="31"/>
      <c r="GZ185" s="31"/>
      <c r="HA185" s="31"/>
      <c r="HB185" s="31"/>
      <c r="HC185" s="31"/>
      <c r="HD185" s="31"/>
      <c r="HE185" s="31"/>
      <c r="HF185" s="31"/>
      <c r="HG185" s="31"/>
      <c r="HH185" s="31"/>
      <c r="HI185" s="31"/>
      <c r="HJ185" s="31"/>
      <c r="HK185" s="31"/>
    </row>
    <row r="186" spans="1:219" s="69" customFormat="1" ht="12.75">
      <c r="A186" s="584" t="s">
        <v>3256</v>
      </c>
      <c r="B186" s="584"/>
      <c r="C186" s="584"/>
      <c r="D186" s="82"/>
      <c r="E186" s="82"/>
      <c r="F186" s="82"/>
      <c r="G186" s="83"/>
      <c r="H186" s="84">
        <f>SUM(H168:H185)</f>
        <v>3287449.9900000007</v>
      </c>
      <c r="I186" s="68"/>
      <c r="J186" s="81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  <c r="AN186" s="79"/>
      <c r="AO186" s="79"/>
      <c r="AP186" s="79"/>
      <c r="AQ186" s="79"/>
      <c r="AR186" s="79"/>
      <c r="AS186" s="79"/>
      <c r="AT186" s="79"/>
      <c r="AU186" s="79"/>
      <c r="AV186" s="79"/>
      <c r="AW186" s="79"/>
      <c r="AX186" s="79"/>
      <c r="AY186" s="79"/>
      <c r="AZ186" s="79"/>
      <c r="BA186" s="79"/>
      <c r="BB186" s="79"/>
      <c r="BC186" s="79"/>
      <c r="BD186" s="79"/>
      <c r="BE186" s="79"/>
      <c r="BF186" s="79"/>
      <c r="BG186" s="79"/>
      <c r="BH186" s="79"/>
      <c r="BI186" s="79"/>
      <c r="BJ186" s="79"/>
      <c r="BK186" s="79"/>
      <c r="BL186" s="79"/>
      <c r="BM186" s="79"/>
      <c r="BN186" s="79"/>
      <c r="BO186" s="79"/>
      <c r="BP186" s="79"/>
      <c r="BQ186" s="79"/>
      <c r="BR186" s="79"/>
      <c r="BS186" s="79"/>
      <c r="BT186" s="79"/>
      <c r="BU186" s="79"/>
      <c r="BV186" s="79"/>
      <c r="BW186" s="79"/>
      <c r="BX186" s="79"/>
      <c r="BY186" s="79"/>
      <c r="BZ186" s="79"/>
      <c r="CA186" s="79"/>
      <c r="CB186" s="79"/>
      <c r="CC186" s="79"/>
      <c r="CD186" s="79"/>
      <c r="CE186" s="79"/>
      <c r="CF186" s="79"/>
      <c r="CG186" s="79"/>
      <c r="CH186" s="79"/>
      <c r="CI186" s="79"/>
      <c r="CJ186" s="79"/>
      <c r="CK186" s="79"/>
      <c r="CL186" s="79"/>
      <c r="CM186" s="79"/>
      <c r="CN186" s="79"/>
      <c r="CO186" s="79"/>
      <c r="CP186" s="79"/>
      <c r="CQ186" s="79"/>
      <c r="CR186" s="79"/>
      <c r="CS186" s="79"/>
      <c r="CT186" s="79"/>
      <c r="CU186" s="79"/>
      <c r="CV186" s="79"/>
      <c r="CW186" s="79"/>
      <c r="CX186" s="79"/>
      <c r="CY186" s="79"/>
      <c r="CZ186" s="79"/>
      <c r="DA186" s="79"/>
      <c r="DB186" s="79"/>
      <c r="DC186" s="79"/>
      <c r="DD186" s="79"/>
      <c r="DE186" s="79"/>
      <c r="DF186" s="79"/>
      <c r="DG186" s="79"/>
      <c r="DH186" s="79"/>
      <c r="DI186" s="79"/>
      <c r="DJ186" s="79"/>
      <c r="DK186" s="79"/>
      <c r="DL186" s="79"/>
      <c r="DM186" s="79"/>
      <c r="DN186" s="79"/>
      <c r="DO186" s="79"/>
      <c r="DP186" s="79"/>
      <c r="DQ186" s="79"/>
      <c r="DR186" s="79"/>
      <c r="DS186" s="79"/>
      <c r="DT186" s="79"/>
      <c r="DU186" s="79"/>
      <c r="DV186" s="79"/>
      <c r="DW186" s="79"/>
      <c r="DX186" s="79"/>
      <c r="DY186" s="79"/>
      <c r="DZ186" s="79"/>
      <c r="EA186" s="79"/>
      <c r="EB186" s="79"/>
      <c r="EC186" s="79"/>
      <c r="ED186" s="79"/>
      <c r="EE186" s="79"/>
      <c r="EF186" s="79"/>
      <c r="EG186" s="79"/>
      <c r="EH186" s="79"/>
      <c r="EI186" s="79"/>
      <c r="EJ186" s="79"/>
      <c r="EK186" s="79"/>
      <c r="EL186" s="79"/>
      <c r="EM186" s="79"/>
      <c r="EN186" s="79"/>
      <c r="EO186" s="79"/>
      <c r="EP186" s="79"/>
      <c r="EQ186" s="79"/>
      <c r="ER186" s="79"/>
      <c r="ES186" s="79"/>
      <c r="ET186" s="79"/>
      <c r="EU186" s="79"/>
      <c r="EV186" s="79"/>
      <c r="EW186" s="79"/>
      <c r="EX186" s="79"/>
      <c r="EY186" s="79"/>
      <c r="EZ186" s="79"/>
      <c r="FA186" s="79"/>
      <c r="FB186" s="79"/>
      <c r="FC186" s="79"/>
      <c r="FD186" s="79"/>
      <c r="FE186" s="79"/>
      <c r="FF186" s="79"/>
      <c r="FG186" s="79"/>
      <c r="FH186" s="79"/>
      <c r="FI186" s="79"/>
      <c r="FJ186" s="79"/>
      <c r="FK186" s="79"/>
      <c r="FL186" s="79"/>
      <c r="FM186" s="79"/>
      <c r="FN186" s="79"/>
      <c r="FO186" s="79"/>
      <c r="FP186" s="79"/>
      <c r="FQ186" s="79"/>
      <c r="FR186" s="79"/>
      <c r="FS186" s="79"/>
      <c r="FT186" s="79"/>
      <c r="FU186" s="79"/>
      <c r="FV186" s="79"/>
      <c r="FW186" s="79"/>
      <c r="FX186" s="79"/>
      <c r="FY186" s="79"/>
      <c r="FZ186" s="79"/>
      <c r="GA186" s="79"/>
      <c r="GB186" s="79"/>
      <c r="GC186" s="79"/>
      <c r="GD186" s="79"/>
      <c r="GE186" s="79"/>
      <c r="GF186" s="79"/>
      <c r="GG186" s="79"/>
      <c r="GH186" s="79"/>
      <c r="GI186" s="79"/>
      <c r="GJ186" s="79"/>
      <c r="GK186" s="79"/>
      <c r="GL186" s="79"/>
      <c r="GM186" s="79"/>
      <c r="GN186" s="79"/>
      <c r="GO186" s="79"/>
      <c r="GP186" s="79"/>
      <c r="GQ186" s="79"/>
      <c r="GR186" s="79"/>
      <c r="GS186" s="79"/>
      <c r="GT186" s="79"/>
      <c r="GU186" s="79"/>
      <c r="GV186" s="79"/>
      <c r="GW186" s="79"/>
      <c r="GX186" s="79"/>
      <c r="GY186" s="79"/>
      <c r="GZ186" s="79"/>
      <c r="HA186" s="79"/>
      <c r="HB186" s="79"/>
      <c r="HC186" s="79"/>
      <c r="HD186" s="79"/>
      <c r="HE186" s="79"/>
      <c r="HF186" s="79"/>
      <c r="HG186" s="79"/>
      <c r="HH186" s="79"/>
      <c r="HI186" s="79"/>
      <c r="HJ186" s="79"/>
      <c r="HK186" s="79"/>
    </row>
    <row r="187" spans="1:219" s="12" customFormat="1" ht="12.75">
      <c r="A187" s="594" t="s">
        <v>2315</v>
      </c>
      <c r="B187" s="594"/>
      <c r="C187" s="594"/>
      <c r="D187" s="594"/>
      <c r="E187" s="594"/>
      <c r="F187" s="594"/>
      <c r="G187" s="594"/>
      <c r="H187" s="594"/>
      <c r="I187" s="594"/>
      <c r="J187" s="593"/>
      <c r="K187" s="593"/>
      <c r="L187" s="47"/>
      <c r="M187" s="593"/>
      <c r="N187" s="593"/>
      <c r="O187" s="593"/>
      <c r="P187" s="593"/>
      <c r="Q187" s="47"/>
      <c r="R187" s="593"/>
      <c r="S187" s="593"/>
      <c r="T187" s="593"/>
      <c r="U187" s="593"/>
      <c r="V187" s="47"/>
      <c r="W187" s="593"/>
      <c r="X187" s="593"/>
      <c r="Y187" s="593"/>
      <c r="Z187" s="593"/>
      <c r="AA187" s="593"/>
      <c r="AB187" s="593"/>
      <c r="AC187" s="47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  <c r="DG187" s="31"/>
      <c r="DH187" s="31"/>
      <c r="DI187" s="31"/>
      <c r="DJ187" s="31"/>
      <c r="DK187" s="31"/>
      <c r="DL187" s="31"/>
      <c r="DM187" s="31"/>
      <c r="DN187" s="31"/>
      <c r="DO187" s="31"/>
      <c r="DP187" s="31"/>
      <c r="DQ187" s="31"/>
      <c r="DR187" s="31"/>
      <c r="DS187" s="31"/>
      <c r="DT187" s="31"/>
      <c r="DU187" s="31"/>
      <c r="DV187" s="31"/>
      <c r="DW187" s="31"/>
      <c r="DX187" s="31"/>
      <c r="DY187" s="31"/>
      <c r="DZ187" s="31"/>
      <c r="EA187" s="31"/>
      <c r="EB187" s="31"/>
      <c r="EC187" s="31"/>
      <c r="ED187" s="31"/>
      <c r="EE187" s="31"/>
      <c r="EF187" s="31"/>
      <c r="EG187" s="31"/>
      <c r="EH187" s="31"/>
      <c r="EI187" s="31"/>
      <c r="EJ187" s="31"/>
      <c r="EK187" s="31"/>
      <c r="EL187" s="31"/>
      <c r="EM187" s="31"/>
      <c r="EN187" s="31"/>
      <c r="EO187" s="31"/>
      <c r="EP187" s="31"/>
      <c r="EQ187" s="31"/>
      <c r="ER187" s="31"/>
      <c r="ES187" s="31"/>
      <c r="ET187" s="31"/>
      <c r="EU187" s="31"/>
      <c r="EV187" s="31"/>
      <c r="EW187" s="31"/>
      <c r="EX187" s="31"/>
      <c r="EY187" s="31"/>
      <c r="EZ187" s="31"/>
      <c r="FA187" s="31"/>
      <c r="FB187" s="31"/>
      <c r="FC187" s="31"/>
      <c r="FD187" s="31"/>
      <c r="FE187" s="31"/>
      <c r="FF187" s="31"/>
      <c r="FG187" s="31"/>
      <c r="FH187" s="31"/>
      <c r="FI187" s="31"/>
      <c r="FJ187" s="31"/>
      <c r="FK187" s="31"/>
      <c r="FL187" s="31"/>
      <c r="FM187" s="31"/>
      <c r="FN187" s="31"/>
      <c r="FO187" s="31"/>
      <c r="FP187" s="31"/>
      <c r="FQ187" s="31"/>
      <c r="FR187" s="31"/>
      <c r="FS187" s="31"/>
      <c r="FT187" s="31"/>
      <c r="FU187" s="31"/>
      <c r="FV187" s="31"/>
      <c r="FW187" s="31"/>
      <c r="FX187" s="31"/>
      <c r="FY187" s="31"/>
      <c r="FZ187" s="31"/>
      <c r="GA187" s="31"/>
      <c r="GB187" s="31"/>
      <c r="GC187" s="31"/>
      <c r="GD187" s="31"/>
      <c r="GE187" s="31"/>
      <c r="GF187" s="31"/>
      <c r="GG187" s="31"/>
      <c r="GH187" s="31"/>
      <c r="GI187" s="31"/>
      <c r="GJ187" s="31"/>
      <c r="GK187" s="31"/>
      <c r="GL187" s="31"/>
      <c r="GM187" s="31"/>
      <c r="GN187" s="31"/>
      <c r="GO187" s="31"/>
      <c r="GP187" s="31"/>
      <c r="GQ187" s="31"/>
      <c r="GR187" s="31"/>
      <c r="GS187" s="31"/>
      <c r="GT187" s="31"/>
      <c r="GU187" s="31"/>
      <c r="GV187" s="31"/>
      <c r="GW187" s="31"/>
      <c r="GX187" s="31"/>
      <c r="GY187" s="31"/>
      <c r="GZ187" s="31"/>
      <c r="HA187" s="31"/>
      <c r="HB187" s="31"/>
      <c r="HC187" s="31"/>
      <c r="HD187" s="31"/>
      <c r="HE187" s="31"/>
      <c r="HF187" s="31"/>
      <c r="HG187" s="31"/>
      <c r="HH187" s="31"/>
      <c r="HI187" s="31"/>
      <c r="HJ187" s="31"/>
      <c r="HK187" s="31"/>
    </row>
    <row r="188" spans="1:219" s="12" customFormat="1" ht="25.5">
      <c r="A188" s="2">
        <v>1</v>
      </c>
      <c r="B188" s="237" t="s">
        <v>1331</v>
      </c>
      <c r="C188" s="238" t="s">
        <v>3601</v>
      </c>
      <c r="D188" s="238" t="s">
        <v>298</v>
      </c>
      <c r="E188" s="238" t="s">
        <v>172</v>
      </c>
      <c r="F188" s="238" t="s">
        <v>172</v>
      </c>
      <c r="G188" s="238" t="s">
        <v>3602</v>
      </c>
      <c r="H188" s="103">
        <v>813265.04</v>
      </c>
      <c r="I188" s="2" t="s">
        <v>1526</v>
      </c>
      <c r="J188" s="239" t="s">
        <v>3251</v>
      </c>
      <c r="K188" s="238" t="s">
        <v>3252</v>
      </c>
      <c r="L188" s="240" t="s">
        <v>2389</v>
      </c>
      <c r="M188" s="240" t="s">
        <v>44</v>
      </c>
      <c r="N188" s="240" t="s">
        <v>3319</v>
      </c>
      <c r="O188" s="2"/>
      <c r="P188" s="2"/>
      <c r="Q188" s="2"/>
      <c r="R188" s="240" t="s">
        <v>3269</v>
      </c>
      <c r="S188" s="240" t="s">
        <v>3269</v>
      </c>
      <c r="T188" s="240" t="s">
        <v>3267</v>
      </c>
      <c r="U188" s="240" t="s">
        <v>2911</v>
      </c>
      <c r="V188" s="240" t="s">
        <v>48</v>
      </c>
      <c r="W188" s="2"/>
      <c r="X188" s="106">
        <v>1512</v>
      </c>
      <c r="Y188" s="238"/>
      <c r="Z188" s="240" t="s">
        <v>50</v>
      </c>
      <c r="AA188" s="238"/>
      <c r="AB188" s="240" t="s">
        <v>298</v>
      </c>
      <c r="AC188" s="240" t="s">
        <v>172</v>
      </c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1"/>
      <c r="DJ188" s="31"/>
      <c r="DK188" s="31"/>
      <c r="DL188" s="31"/>
      <c r="DM188" s="31"/>
      <c r="DN188" s="31"/>
      <c r="DO188" s="31"/>
      <c r="DP188" s="31"/>
      <c r="DQ188" s="31"/>
      <c r="DR188" s="31"/>
      <c r="DS188" s="31"/>
      <c r="DT188" s="31"/>
      <c r="DU188" s="31"/>
      <c r="DV188" s="31"/>
      <c r="DW188" s="31"/>
      <c r="DX188" s="31"/>
      <c r="DY188" s="31"/>
      <c r="DZ188" s="31"/>
      <c r="EA188" s="31"/>
      <c r="EB188" s="31"/>
      <c r="EC188" s="31"/>
      <c r="ED188" s="31"/>
      <c r="EE188" s="31"/>
      <c r="EF188" s="31"/>
      <c r="EG188" s="31"/>
      <c r="EH188" s="31"/>
      <c r="EI188" s="31"/>
      <c r="EJ188" s="31"/>
      <c r="EK188" s="31"/>
      <c r="EL188" s="31"/>
      <c r="EM188" s="31"/>
      <c r="EN188" s="31"/>
      <c r="EO188" s="31"/>
      <c r="EP188" s="31"/>
      <c r="EQ188" s="31"/>
      <c r="ER188" s="31"/>
      <c r="ES188" s="31"/>
      <c r="ET188" s="31"/>
      <c r="EU188" s="31"/>
      <c r="EV188" s="31"/>
      <c r="EW188" s="31"/>
      <c r="EX188" s="31"/>
      <c r="EY188" s="31"/>
      <c r="EZ188" s="31"/>
      <c r="FA188" s="31"/>
      <c r="FB188" s="31"/>
      <c r="FC188" s="31"/>
      <c r="FD188" s="31"/>
      <c r="FE188" s="31"/>
      <c r="FF188" s="31"/>
      <c r="FG188" s="31"/>
      <c r="FH188" s="31"/>
      <c r="FI188" s="31"/>
      <c r="FJ188" s="31"/>
      <c r="FK188" s="31"/>
      <c r="FL188" s="31"/>
      <c r="FM188" s="31"/>
      <c r="FN188" s="31"/>
      <c r="FO188" s="31"/>
      <c r="FP188" s="31"/>
      <c r="FQ188" s="31"/>
      <c r="FR188" s="31"/>
      <c r="FS188" s="31"/>
      <c r="FT188" s="31"/>
      <c r="FU188" s="31"/>
      <c r="FV188" s="31"/>
      <c r="FW188" s="31"/>
      <c r="FX188" s="31"/>
      <c r="FY188" s="31"/>
      <c r="FZ188" s="31"/>
      <c r="GA188" s="31"/>
      <c r="GB188" s="31"/>
      <c r="GC188" s="31"/>
      <c r="GD188" s="31"/>
      <c r="GE188" s="31"/>
      <c r="GF188" s="31"/>
      <c r="GG188" s="31"/>
      <c r="GH188" s="31"/>
      <c r="GI188" s="31"/>
      <c r="GJ188" s="31"/>
      <c r="GK188" s="31"/>
      <c r="GL188" s="31"/>
      <c r="GM188" s="31"/>
      <c r="GN188" s="31"/>
      <c r="GO188" s="31"/>
      <c r="GP188" s="31"/>
      <c r="GQ188" s="31"/>
      <c r="GR188" s="31"/>
      <c r="GS188" s="31"/>
      <c r="GT188" s="31"/>
      <c r="GU188" s="31"/>
      <c r="GV188" s="31"/>
      <c r="GW188" s="31"/>
      <c r="GX188" s="31"/>
      <c r="GY188" s="31"/>
      <c r="GZ188" s="31"/>
      <c r="HA188" s="31"/>
      <c r="HB188" s="31"/>
      <c r="HC188" s="31"/>
      <c r="HD188" s="31"/>
      <c r="HE188" s="31"/>
      <c r="HF188" s="31"/>
      <c r="HG188" s="31"/>
      <c r="HH188" s="31"/>
      <c r="HI188" s="31"/>
      <c r="HJ188" s="31"/>
      <c r="HK188" s="31"/>
    </row>
    <row r="189" spans="1:219" s="12" customFormat="1" ht="25.5">
      <c r="A189" s="2">
        <v>2</v>
      </c>
      <c r="B189" s="237" t="s">
        <v>3603</v>
      </c>
      <c r="C189" s="238" t="s">
        <v>3601</v>
      </c>
      <c r="D189" s="238" t="s">
        <v>298</v>
      </c>
      <c r="E189" s="238" t="s">
        <v>172</v>
      </c>
      <c r="F189" s="238" t="s">
        <v>172</v>
      </c>
      <c r="G189" s="238" t="s">
        <v>3602</v>
      </c>
      <c r="H189" s="103">
        <v>250050.48</v>
      </c>
      <c r="I189" s="2" t="s">
        <v>1526</v>
      </c>
      <c r="J189" s="241" t="s">
        <v>3253</v>
      </c>
      <c r="K189" s="238" t="s">
        <v>3252</v>
      </c>
      <c r="L189" s="240" t="s">
        <v>2389</v>
      </c>
      <c r="M189" s="240" t="s">
        <v>44</v>
      </c>
      <c r="N189" s="238" t="s">
        <v>45</v>
      </c>
      <c r="O189" s="2"/>
      <c r="P189" s="2"/>
      <c r="Q189" s="2"/>
      <c r="R189" s="240" t="s">
        <v>3269</v>
      </c>
      <c r="S189" s="240" t="s">
        <v>3269</v>
      </c>
      <c r="T189" s="240" t="s">
        <v>3267</v>
      </c>
      <c r="U189" s="240" t="s">
        <v>2911</v>
      </c>
      <c r="V189" s="240" t="s">
        <v>48</v>
      </c>
      <c r="W189" s="2"/>
      <c r="X189" s="106">
        <v>1449</v>
      </c>
      <c r="Y189" s="238"/>
      <c r="Z189" s="240" t="s">
        <v>51</v>
      </c>
      <c r="AA189" s="238"/>
      <c r="AB189" s="240" t="s">
        <v>298</v>
      </c>
      <c r="AC189" s="240" t="s">
        <v>172</v>
      </c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  <c r="DH189" s="31"/>
      <c r="DI189" s="31"/>
      <c r="DJ189" s="31"/>
      <c r="DK189" s="31"/>
      <c r="DL189" s="31"/>
      <c r="DM189" s="31"/>
      <c r="DN189" s="31"/>
      <c r="DO189" s="31"/>
      <c r="DP189" s="31"/>
      <c r="DQ189" s="31"/>
      <c r="DR189" s="31"/>
      <c r="DS189" s="31"/>
      <c r="DT189" s="31"/>
      <c r="DU189" s="31"/>
      <c r="DV189" s="31"/>
      <c r="DW189" s="31"/>
      <c r="DX189" s="31"/>
      <c r="DY189" s="31"/>
      <c r="DZ189" s="31"/>
      <c r="EA189" s="31"/>
      <c r="EB189" s="31"/>
      <c r="EC189" s="31"/>
      <c r="ED189" s="31"/>
      <c r="EE189" s="31"/>
      <c r="EF189" s="31"/>
      <c r="EG189" s="31"/>
      <c r="EH189" s="31"/>
      <c r="EI189" s="31"/>
      <c r="EJ189" s="31"/>
      <c r="EK189" s="31"/>
      <c r="EL189" s="31"/>
      <c r="EM189" s="31"/>
      <c r="EN189" s="31"/>
      <c r="EO189" s="31"/>
      <c r="EP189" s="31"/>
      <c r="EQ189" s="31"/>
      <c r="ER189" s="31"/>
      <c r="ES189" s="31"/>
      <c r="ET189" s="31"/>
      <c r="EU189" s="31"/>
      <c r="EV189" s="31"/>
      <c r="EW189" s="31"/>
      <c r="EX189" s="31"/>
      <c r="EY189" s="31"/>
      <c r="EZ189" s="31"/>
      <c r="FA189" s="31"/>
      <c r="FB189" s="31"/>
      <c r="FC189" s="31"/>
      <c r="FD189" s="31"/>
      <c r="FE189" s="31"/>
      <c r="FF189" s="31"/>
      <c r="FG189" s="31"/>
      <c r="FH189" s="31"/>
      <c r="FI189" s="31"/>
      <c r="FJ189" s="31"/>
      <c r="FK189" s="31"/>
      <c r="FL189" s="31"/>
      <c r="FM189" s="31"/>
      <c r="FN189" s="31"/>
      <c r="FO189" s="31"/>
      <c r="FP189" s="31"/>
      <c r="FQ189" s="31"/>
      <c r="FR189" s="31"/>
      <c r="FS189" s="31"/>
      <c r="FT189" s="31"/>
      <c r="FU189" s="31"/>
      <c r="FV189" s="31"/>
      <c r="FW189" s="31"/>
      <c r="FX189" s="31"/>
      <c r="FY189" s="31"/>
      <c r="FZ189" s="31"/>
      <c r="GA189" s="31"/>
      <c r="GB189" s="31"/>
      <c r="GC189" s="31"/>
      <c r="GD189" s="31"/>
      <c r="GE189" s="31"/>
      <c r="GF189" s="31"/>
      <c r="GG189" s="31"/>
      <c r="GH189" s="31"/>
      <c r="GI189" s="31"/>
      <c r="GJ189" s="31"/>
      <c r="GK189" s="31"/>
      <c r="GL189" s="31"/>
      <c r="GM189" s="31"/>
      <c r="GN189" s="31"/>
      <c r="GO189" s="31"/>
      <c r="GP189" s="31"/>
      <c r="GQ189" s="31"/>
      <c r="GR189" s="31"/>
      <c r="GS189" s="31"/>
      <c r="GT189" s="31"/>
      <c r="GU189" s="31"/>
      <c r="GV189" s="31"/>
      <c r="GW189" s="31"/>
      <c r="GX189" s="31"/>
      <c r="GY189" s="31"/>
      <c r="GZ189" s="31"/>
      <c r="HA189" s="31"/>
      <c r="HB189" s="31"/>
      <c r="HC189" s="31"/>
      <c r="HD189" s="31"/>
      <c r="HE189" s="31"/>
      <c r="HF189" s="31"/>
      <c r="HG189" s="31"/>
      <c r="HH189" s="31"/>
      <c r="HI189" s="31"/>
      <c r="HJ189" s="31"/>
      <c r="HK189" s="31"/>
    </row>
    <row r="190" spans="1:219" s="12" customFormat="1" ht="25.5">
      <c r="A190" s="2">
        <v>3</v>
      </c>
      <c r="B190" s="237" t="s">
        <v>3604</v>
      </c>
      <c r="C190" s="238"/>
      <c r="D190" s="238" t="s">
        <v>298</v>
      </c>
      <c r="E190" s="238" t="s">
        <v>172</v>
      </c>
      <c r="F190" s="238" t="s">
        <v>172</v>
      </c>
      <c r="G190" s="238" t="s">
        <v>3602</v>
      </c>
      <c r="H190" s="103">
        <v>306499.31</v>
      </c>
      <c r="I190" s="2" t="s">
        <v>1526</v>
      </c>
      <c r="J190" s="241" t="s">
        <v>3254</v>
      </c>
      <c r="K190" s="238" t="s">
        <v>3252</v>
      </c>
      <c r="L190" s="240" t="s">
        <v>2389</v>
      </c>
      <c r="M190" s="240" t="s">
        <v>44</v>
      </c>
      <c r="N190" s="238" t="s">
        <v>45</v>
      </c>
      <c r="O190" s="2"/>
      <c r="P190" s="2"/>
      <c r="Q190" s="2"/>
      <c r="R190" s="240" t="s">
        <v>3269</v>
      </c>
      <c r="S190" s="240" t="s">
        <v>3269</v>
      </c>
      <c r="T190" s="240" t="s">
        <v>3267</v>
      </c>
      <c r="U190" s="240" t="s">
        <v>2911</v>
      </c>
      <c r="V190" s="240" t="s">
        <v>48</v>
      </c>
      <c r="W190" s="2"/>
      <c r="X190" s="106">
        <v>427</v>
      </c>
      <c r="Y190" s="238"/>
      <c r="Z190" s="240" t="s">
        <v>51</v>
      </c>
      <c r="AA190" s="238"/>
      <c r="AB190" s="240" t="s">
        <v>298</v>
      </c>
      <c r="AC190" s="240" t="s">
        <v>172</v>
      </c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  <c r="DG190" s="31"/>
      <c r="DH190" s="31"/>
      <c r="DI190" s="31"/>
      <c r="DJ190" s="31"/>
      <c r="DK190" s="31"/>
      <c r="DL190" s="31"/>
      <c r="DM190" s="31"/>
      <c r="DN190" s="31"/>
      <c r="DO190" s="31"/>
      <c r="DP190" s="31"/>
      <c r="DQ190" s="31"/>
      <c r="DR190" s="31"/>
      <c r="DS190" s="31"/>
      <c r="DT190" s="31"/>
      <c r="DU190" s="31"/>
      <c r="DV190" s="31"/>
      <c r="DW190" s="31"/>
      <c r="DX190" s="31"/>
      <c r="DY190" s="31"/>
      <c r="DZ190" s="31"/>
      <c r="EA190" s="31"/>
      <c r="EB190" s="31"/>
      <c r="EC190" s="31"/>
      <c r="ED190" s="31"/>
      <c r="EE190" s="31"/>
      <c r="EF190" s="31"/>
      <c r="EG190" s="31"/>
      <c r="EH190" s="31"/>
      <c r="EI190" s="31"/>
      <c r="EJ190" s="31"/>
      <c r="EK190" s="31"/>
      <c r="EL190" s="31"/>
      <c r="EM190" s="31"/>
      <c r="EN190" s="31"/>
      <c r="EO190" s="31"/>
      <c r="EP190" s="31"/>
      <c r="EQ190" s="31"/>
      <c r="ER190" s="31"/>
      <c r="ES190" s="31"/>
      <c r="ET190" s="31"/>
      <c r="EU190" s="31"/>
      <c r="EV190" s="31"/>
      <c r="EW190" s="31"/>
      <c r="EX190" s="31"/>
      <c r="EY190" s="31"/>
      <c r="EZ190" s="31"/>
      <c r="FA190" s="31"/>
      <c r="FB190" s="31"/>
      <c r="FC190" s="31"/>
      <c r="FD190" s="31"/>
      <c r="FE190" s="31"/>
      <c r="FF190" s="31"/>
      <c r="FG190" s="31"/>
      <c r="FH190" s="31"/>
      <c r="FI190" s="31"/>
      <c r="FJ190" s="31"/>
      <c r="FK190" s="31"/>
      <c r="FL190" s="31"/>
      <c r="FM190" s="31"/>
      <c r="FN190" s="31"/>
      <c r="FO190" s="31"/>
      <c r="FP190" s="31"/>
      <c r="FQ190" s="31"/>
      <c r="FR190" s="31"/>
      <c r="FS190" s="31"/>
      <c r="FT190" s="31"/>
      <c r="FU190" s="31"/>
      <c r="FV190" s="31"/>
      <c r="FW190" s="31"/>
      <c r="FX190" s="31"/>
      <c r="FY190" s="31"/>
      <c r="FZ190" s="31"/>
      <c r="GA190" s="31"/>
      <c r="GB190" s="31"/>
      <c r="GC190" s="31"/>
      <c r="GD190" s="31"/>
      <c r="GE190" s="31"/>
      <c r="GF190" s="31"/>
      <c r="GG190" s="31"/>
      <c r="GH190" s="31"/>
      <c r="GI190" s="31"/>
      <c r="GJ190" s="31"/>
      <c r="GK190" s="31"/>
      <c r="GL190" s="31"/>
      <c r="GM190" s="31"/>
      <c r="GN190" s="31"/>
      <c r="GO190" s="31"/>
      <c r="GP190" s="31"/>
      <c r="GQ190" s="31"/>
      <c r="GR190" s="31"/>
      <c r="GS190" s="31"/>
      <c r="GT190" s="31"/>
      <c r="GU190" s="31"/>
      <c r="GV190" s="31"/>
      <c r="GW190" s="31"/>
      <c r="GX190" s="31"/>
      <c r="GY190" s="31"/>
      <c r="GZ190" s="31"/>
      <c r="HA190" s="31"/>
      <c r="HB190" s="31"/>
      <c r="HC190" s="31"/>
      <c r="HD190" s="31"/>
      <c r="HE190" s="31"/>
      <c r="HF190" s="31"/>
      <c r="HG190" s="31"/>
      <c r="HH190" s="31"/>
      <c r="HI190" s="31"/>
      <c r="HJ190" s="31"/>
      <c r="HK190" s="31"/>
    </row>
    <row r="191" spans="1:219" s="12" customFormat="1" ht="25.5">
      <c r="A191" s="2">
        <v>4</v>
      </c>
      <c r="B191" s="237" t="s">
        <v>3605</v>
      </c>
      <c r="C191" s="238" t="s">
        <v>3601</v>
      </c>
      <c r="D191" s="238" t="s">
        <v>298</v>
      </c>
      <c r="E191" s="238" t="s">
        <v>172</v>
      </c>
      <c r="F191" s="238" t="s">
        <v>172</v>
      </c>
      <c r="G191" s="238" t="s">
        <v>3602</v>
      </c>
      <c r="H191" s="136">
        <v>276402.91</v>
      </c>
      <c r="I191" s="2" t="s">
        <v>1526</v>
      </c>
      <c r="J191" s="241" t="s">
        <v>37</v>
      </c>
      <c r="K191" s="238" t="s">
        <v>3252</v>
      </c>
      <c r="L191" s="240" t="s">
        <v>2389</v>
      </c>
      <c r="M191" s="240" t="s">
        <v>44</v>
      </c>
      <c r="N191" s="238" t="s">
        <v>45</v>
      </c>
      <c r="O191" s="2"/>
      <c r="P191" s="2"/>
      <c r="Q191" s="2"/>
      <c r="R191" s="240" t="s">
        <v>3269</v>
      </c>
      <c r="S191" s="240" t="s">
        <v>3269</v>
      </c>
      <c r="T191" s="240" t="s">
        <v>3267</v>
      </c>
      <c r="U191" s="240" t="s">
        <v>2911</v>
      </c>
      <c r="V191" s="240" t="s">
        <v>48</v>
      </c>
      <c r="W191" s="2"/>
      <c r="X191" s="106">
        <v>631</v>
      </c>
      <c r="Y191" s="238"/>
      <c r="Z191" s="240" t="s">
        <v>51</v>
      </c>
      <c r="AA191" s="238"/>
      <c r="AB191" s="240" t="s">
        <v>298</v>
      </c>
      <c r="AC191" s="240" t="s">
        <v>172</v>
      </c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  <c r="DG191" s="31"/>
      <c r="DH191" s="31"/>
      <c r="DI191" s="31"/>
      <c r="DJ191" s="31"/>
      <c r="DK191" s="31"/>
      <c r="DL191" s="31"/>
      <c r="DM191" s="31"/>
      <c r="DN191" s="31"/>
      <c r="DO191" s="31"/>
      <c r="DP191" s="31"/>
      <c r="DQ191" s="31"/>
      <c r="DR191" s="31"/>
      <c r="DS191" s="31"/>
      <c r="DT191" s="31"/>
      <c r="DU191" s="31"/>
      <c r="DV191" s="31"/>
      <c r="DW191" s="31"/>
      <c r="DX191" s="31"/>
      <c r="DY191" s="31"/>
      <c r="DZ191" s="31"/>
      <c r="EA191" s="31"/>
      <c r="EB191" s="31"/>
      <c r="EC191" s="31"/>
      <c r="ED191" s="31"/>
      <c r="EE191" s="31"/>
      <c r="EF191" s="31"/>
      <c r="EG191" s="31"/>
      <c r="EH191" s="31"/>
      <c r="EI191" s="31"/>
      <c r="EJ191" s="31"/>
      <c r="EK191" s="31"/>
      <c r="EL191" s="31"/>
      <c r="EM191" s="31"/>
      <c r="EN191" s="31"/>
      <c r="EO191" s="31"/>
      <c r="EP191" s="31"/>
      <c r="EQ191" s="31"/>
      <c r="ER191" s="31"/>
      <c r="ES191" s="31"/>
      <c r="ET191" s="31"/>
      <c r="EU191" s="31"/>
      <c r="EV191" s="31"/>
      <c r="EW191" s="31"/>
      <c r="EX191" s="31"/>
      <c r="EY191" s="31"/>
      <c r="EZ191" s="31"/>
      <c r="FA191" s="31"/>
      <c r="FB191" s="31"/>
      <c r="FC191" s="31"/>
      <c r="FD191" s="31"/>
      <c r="FE191" s="31"/>
      <c r="FF191" s="31"/>
      <c r="FG191" s="31"/>
      <c r="FH191" s="31"/>
      <c r="FI191" s="31"/>
      <c r="FJ191" s="31"/>
      <c r="FK191" s="31"/>
      <c r="FL191" s="31"/>
      <c r="FM191" s="31"/>
      <c r="FN191" s="31"/>
      <c r="FO191" s="31"/>
      <c r="FP191" s="31"/>
      <c r="FQ191" s="31"/>
      <c r="FR191" s="31"/>
      <c r="FS191" s="31"/>
      <c r="FT191" s="31"/>
      <c r="FU191" s="31"/>
      <c r="FV191" s="31"/>
      <c r="FW191" s="31"/>
      <c r="FX191" s="31"/>
      <c r="FY191" s="31"/>
      <c r="FZ191" s="31"/>
      <c r="GA191" s="31"/>
      <c r="GB191" s="31"/>
      <c r="GC191" s="31"/>
      <c r="GD191" s="31"/>
      <c r="GE191" s="31"/>
      <c r="GF191" s="31"/>
      <c r="GG191" s="31"/>
      <c r="GH191" s="31"/>
      <c r="GI191" s="31"/>
      <c r="GJ191" s="31"/>
      <c r="GK191" s="31"/>
      <c r="GL191" s="31"/>
      <c r="GM191" s="31"/>
      <c r="GN191" s="31"/>
      <c r="GO191" s="31"/>
      <c r="GP191" s="31"/>
      <c r="GQ191" s="31"/>
      <c r="GR191" s="31"/>
      <c r="GS191" s="31"/>
      <c r="GT191" s="31"/>
      <c r="GU191" s="31"/>
      <c r="GV191" s="31"/>
      <c r="GW191" s="31"/>
      <c r="GX191" s="31"/>
      <c r="GY191" s="31"/>
      <c r="GZ191" s="31"/>
      <c r="HA191" s="31"/>
      <c r="HB191" s="31"/>
      <c r="HC191" s="31"/>
      <c r="HD191" s="31"/>
      <c r="HE191" s="31"/>
      <c r="HF191" s="31"/>
      <c r="HG191" s="31"/>
      <c r="HH191" s="31"/>
      <c r="HI191" s="31"/>
      <c r="HJ191" s="31"/>
      <c r="HK191" s="31"/>
    </row>
    <row r="192" spans="1:219" s="12" customFormat="1" ht="25.5">
      <c r="A192" s="2">
        <v>5</v>
      </c>
      <c r="B192" s="237" t="s">
        <v>3606</v>
      </c>
      <c r="C192" s="238"/>
      <c r="D192" s="238" t="s">
        <v>298</v>
      </c>
      <c r="E192" s="238" t="s">
        <v>172</v>
      </c>
      <c r="F192" s="238" t="s">
        <v>172</v>
      </c>
      <c r="G192" s="238" t="s">
        <v>3602</v>
      </c>
      <c r="H192" s="103">
        <v>44643.09</v>
      </c>
      <c r="I192" s="2" t="s">
        <v>1526</v>
      </c>
      <c r="J192" s="241" t="s">
        <v>38</v>
      </c>
      <c r="K192" s="238" t="s">
        <v>3252</v>
      </c>
      <c r="L192" s="240" t="s">
        <v>2389</v>
      </c>
      <c r="M192" s="240" t="s">
        <v>305</v>
      </c>
      <c r="N192" s="238" t="s">
        <v>46</v>
      </c>
      <c r="O192" s="2"/>
      <c r="P192" s="2"/>
      <c r="Q192" s="2"/>
      <c r="R192" s="240" t="s">
        <v>3269</v>
      </c>
      <c r="S192" s="240" t="s">
        <v>2053</v>
      </c>
      <c r="T192" s="240" t="s">
        <v>49</v>
      </c>
      <c r="U192" s="240" t="s">
        <v>2911</v>
      </c>
      <c r="V192" s="240" t="s">
        <v>48</v>
      </c>
      <c r="W192" s="2"/>
      <c r="X192" s="106"/>
      <c r="Y192" s="238"/>
      <c r="Z192" s="240" t="s">
        <v>52</v>
      </c>
      <c r="AA192" s="238"/>
      <c r="AB192" s="240" t="s">
        <v>172</v>
      </c>
      <c r="AC192" s="240" t="s">
        <v>172</v>
      </c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  <c r="DG192" s="31"/>
      <c r="DH192" s="31"/>
      <c r="DI192" s="31"/>
      <c r="DJ192" s="31"/>
      <c r="DK192" s="31"/>
      <c r="DL192" s="31"/>
      <c r="DM192" s="31"/>
      <c r="DN192" s="31"/>
      <c r="DO192" s="31"/>
      <c r="DP192" s="31"/>
      <c r="DQ192" s="31"/>
      <c r="DR192" s="31"/>
      <c r="DS192" s="31"/>
      <c r="DT192" s="31"/>
      <c r="DU192" s="31"/>
      <c r="DV192" s="31"/>
      <c r="DW192" s="31"/>
      <c r="DX192" s="31"/>
      <c r="DY192" s="31"/>
      <c r="DZ192" s="31"/>
      <c r="EA192" s="31"/>
      <c r="EB192" s="31"/>
      <c r="EC192" s="31"/>
      <c r="ED192" s="31"/>
      <c r="EE192" s="31"/>
      <c r="EF192" s="31"/>
      <c r="EG192" s="31"/>
      <c r="EH192" s="31"/>
      <c r="EI192" s="31"/>
      <c r="EJ192" s="31"/>
      <c r="EK192" s="31"/>
      <c r="EL192" s="31"/>
      <c r="EM192" s="31"/>
      <c r="EN192" s="31"/>
      <c r="EO192" s="31"/>
      <c r="EP192" s="31"/>
      <c r="EQ192" s="31"/>
      <c r="ER192" s="31"/>
      <c r="ES192" s="31"/>
      <c r="ET192" s="31"/>
      <c r="EU192" s="31"/>
      <c r="EV192" s="31"/>
      <c r="EW192" s="31"/>
      <c r="EX192" s="31"/>
      <c r="EY192" s="31"/>
      <c r="EZ192" s="31"/>
      <c r="FA192" s="31"/>
      <c r="FB192" s="31"/>
      <c r="FC192" s="31"/>
      <c r="FD192" s="31"/>
      <c r="FE192" s="31"/>
      <c r="FF192" s="31"/>
      <c r="FG192" s="31"/>
      <c r="FH192" s="31"/>
      <c r="FI192" s="31"/>
      <c r="FJ192" s="31"/>
      <c r="FK192" s="31"/>
      <c r="FL192" s="31"/>
      <c r="FM192" s="31"/>
      <c r="FN192" s="31"/>
      <c r="FO192" s="31"/>
      <c r="FP192" s="31"/>
      <c r="FQ192" s="31"/>
      <c r="FR192" s="31"/>
      <c r="FS192" s="31"/>
      <c r="FT192" s="31"/>
      <c r="FU192" s="31"/>
      <c r="FV192" s="31"/>
      <c r="FW192" s="31"/>
      <c r="FX192" s="31"/>
      <c r="FY192" s="31"/>
      <c r="FZ192" s="31"/>
      <c r="GA192" s="31"/>
      <c r="GB192" s="31"/>
      <c r="GC192" s="31"/>
      <c r="GD192" s="31"/>
      <c r="GE192" s="31"/>
      <c r="GF192" s="31"/>
      <c r="GG192" s="31"/>
      <c r="GH192" s="31"/>
      <c r="GI192" s="31"/>
      <c r="GJ192" s="31"/>
      <c r="GK192" s="31"/>
      <c r="GL192" s="31"/>
      <c r="GM192" s="31"/>
      <c r="GN192" s="31"/>
      <c r="GO192" s="31"/>
      <c r="GP192" s="31"/>
      <c r="GQ192" s="31"/>
      <c r="GR192" s="31"/>
      <c r="GS192" s="31"/>
      <c r="GT192" s="31"/>
      <c r="GU192" s="31"/>
      <c r="GV192" s="31"/>
      <c r="GW192" s="31"/>
      <c r="GX192" s="31"/>
      <c r="GY192" s="31"/>
      <c r="GZ192" s="31"/>
      <c r="HA192" s="31"/>
      <c r="HB192" s="31"/>
      <c r="HC192" s="31"/>
      <c r="HD192" s="31"/>
      <c r="HE192" s="31"/>
      <c r="HF192" s="31"/>
      <c r="HG192" s="31"/>
      <c r="HH192" s="31"/>
      <c r="HI192" s="31"/>
      <c r="HJ192" s="31"/>
      <c r="HK192" s="31"/>
    </row>
    <row r="193" spans="1:219" s="12" customFormat="1" ht="25.5">
      <c r="A193" s="2">
        <v>6</v>
      </c>
      <c r="B193" s="237" t="s">
        <v>3607</v>
      </c>
      <c r="C193" s="238"/>
      <c r="D193" s="238" t="s">
        <v>298</v>
      </c>
      <c r="E193" s="238" t="s">
        <v>172</v>
      </c>
      <c r="F193" s="238" t="s">
        <v>172</v>
      </c>
      <c r="G193" s="238" t="s">
        <v>3602</v>
      </c>
      <c r="H193" s="136">
        <v>30578.34</v>
      </c>
      <c r="I193" s="2" t="s">
        <v>1526</v>
      </c>
      <c r="J193" s="241" t="s">
        <v>39</v>
      </c>
      <c r="K193" s="238" t="s">
        <v>3252</v>
      </c>
      <c r="L193" s="240" t="s">
        <v>2389</v>
      </c>
      <c r="M193" s="240" t="s">
        <v>2922</v>
      </c>
      <c r="N193" s="238" t="s">
        <v>653</v>
      </c>
      <c r="O193" s="2"/>
      <c r="P193" s="2"/>
      <c r="Q193" s="2"/>
      <c r="R193" s="240" t="s">
        <v>3269</v>
      </c>
      <c r="S193" s="240" t="s">
        <v>3269</v>
      </c>
      <c r="T193" s="240" t="s">
        <v>3267</v>
      </c>
      <c r="U193" s="240" t="s">
        <v>2911</v>
      </c>
      <c r="V193" s="240" t="s">
        <v>48</v>
      </c>
      <c r="W193" s="2"/>
      <c r="X193" s="106">
        <v>50</v>
      </c>
      <c r="Y193" s="238"/>
      <c r="Z193" s="240" t="s">
        <v>52</v>
      </c>
      <c r="AA193" s="238"/>
      <c r="AB193" s="240" t="s">
        <v>172</v>
      </c>
      <c r="AC193" s="240" t="s">
        <v>172</v>
      </c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  <c r="DG193" s="31"/>
      <c r="DH193" s="31"/>
      <c r="DI193" s="31"/>
      <c r="DJ193" s="31"/>
      <c r="DK193" s="31"/>
      <c r="DL193" s="31"/>
      <c r="DM193" s="31"/>
      <c r="DN193" s="31"/>
      <c r="DO193" s="31"/>
      <c r="DP193" s="31"/>
      <c r="DQ193" s="31"/>
      <c r="DR193" s="31"/>
      <c r="DS193" s="31"/>
      <c r="DT193" s="31"/>
      <c r="DU193" s="31"/>
      <c r="DV193" s="31"/>
      <c r="DW193" s="31"/>
      <c r="DX193" s="31"/>
      <c r="DY193" s="31"/>
      <c r="DZ193" s="31"/>
      <c r="EA193" s="31"/>
      <c r="EB193" s="31"/>
      <c r="EC193" s="31"/>
      <c r="ED193" s="31"/>
      <c r="EE193" s="31"/>
      <c r="EF193" s="31"/>
      <c r="EG193" s="31"/>
      <c r="EH193" s="31"/>
      <c r="EI193" s="31"/>
      <c r="EJ193" s="31"/>
      <c r="EK193" s="31"/>
      <c r="EL193" s="31"/>
      <c r="EM193" s="31"/>
      <c r="EN193" s="31"/>
      <c r="EO193" s="31"/>
      <c r="EP193" s="31"/>
      <c r="EQ193" s="31"/>
      <c r="ER193" s="31"/>
      <c r="ES193" s="31"/>
      <c r="ET193" s="31"/>
      <c r="EU193" s="31"/>
      <c r="EV193" s="31"/>
      <c r="EW193" s="31"/>
      <c r="EX193" s="31"/>
      <c r="EY193" s="31"/>
      <c r="EZ193" s="31"/>
      <c r="FA193" s="31"/>
      <c r="FB193" s="31"/>
      <c r="FC193" s="31"/>
      <c r="FD193" s="31"/>
      <c r="FE193" s="31"/>
      <c r="FF193" s="31"/>
      <c r="FG193" s="31"/>
      <c r="FH193" s="31"/>
      <c r="FI193" s="31"/>
      <c r="FJ193" s="31"/>
      <c r="FK193" s="31"/>
      <c r="FL193" s="31"/>
      <c r="FM193" s="31"/>
      <c r="FN193" s="31"/>
      <c r="FO193" s="31"/>
      <c r="FP193" s="31"/>
      <c r="FQ193" s="31"/>
      <c r="FR193" s="31"/>
      <c r="FS193" s="31"/>
      <c r="FT193" s="31"/>
      <c r="FU193" s="31"/>
      <c r="FV193" s="31"/>
      <c r="FW193" s="31"/>
      <c r="FX193" s="31"/>
      <c r="FY193" s="31"/>
      <c r="FZ193" s="31"/>
      <c r="GA193" s="31"/>
      <c r="GB193" s="31"/>
      <c r="GC193" s="31"/>
      <c r="GD193" s="31"/>
      <c r="GE193" s="31"/>
      <c r="GF193" s="31"/>
      <c r="GG193" s="31"/>
      <c r="GH193" s="31"/>
      <c r="GI193" s="31"/>
      <c r="GJ193" s="31"/>
      <c r="GK193" s="31"/>
      <c r="GL193" s="31"/>
      <c r="GM193" s="31"/>
      <c r="GN193" s="31"/>
      <c r="GO193" s="31"/>
      <c r="GP193" s="31"/>
      <c r="GQ193" s="31"/>
      <c r="GR193" s="31"/>
      <c r="GS193" s="31"/>
      <c r="GT193" s="31"/>
      <c r="GU193" s="31"/>
      <c r="GV193" s="31"/>
      <c r="GW193" s="31"/>
      <c r="GX193" s="31"/>
      <c r="GY193" s="31"/>
      <c r="GZ193" s="31"/>
      <c r="HA193" s="31"/>
      <c r="HB193" s="31"/>
      <c r="HC193" s="31"/>
      <c r="HD193" s="31"/>
      <c r="HE193" s="31"/>
      <c r="HF193" s="31"/>
      <c r="HG193" s="31"/>
      <c r="HH193" s="31"/>
      <c r="HI193" s="31"/>
      <c r="HJ193" s="31"/>
      <c r="HK193" s="31"/>
    </row>
    <row r="194" spans="1:219" s="12" customFormat="1" ht="25.5">
      <c r="A194" s="2">
        <v>7</v>
      </c>
      <c r="B194" s="237" t="s">
        <v>3608</v>
      </c>
      <c r="C194" s="238"/>
      <c r="D194" s="238" t="s">
        <v>298</v>
      </c>
      <c r="E194" s="238" t="s">
        <v>172</v>
      </c>
      <c r="F194" s="238" t="s">
        <v>172</v>
      </c>
      <c r="G194" s="238" t="s">
        <v>3602</v>
      </c>
      <c r="H194" s="103">
        <v>80119.07</v>
      </c>
      <c r="I194" s="2" t="s">
        <v>1526</v>
      </c>
      <c r="J194" s="241" t="s">
        <v>40</v>
      </c>
      <c r="K194" s="238" t="s">
        <v>3252</v>
      </c>
      <c r="L194" s="240" t="s">
        <v>2389</v>
      </c>
      <c r="M194" s="240" t="s">
        <v>2922</v>
      </c>
      <c r="N194" s="238" t="s">
        <v>653</v>
      </c>
      <c r="O194" s="2"/>
      <c r="P194" s="2"/>
      <c r="Q194" s="2"/>
      <c r="R194" s="240" t="s">
        <v>3269</v>
      </c>
      <c r="S194" s="240" t="s">
        <v>3269</v>
      </c>
      <c r="T194" s="240" t="s">
        <v>3267</v>
      </c>
      <c r="U194" s="240" t="s">
        <v>2911</v>
      </c>
      <c r="V194" s="240" t="s">
        <v>48</v>
      </c>
      <c r="W194" s="2"/>
      <c r="X194" s="106">
        <v>87</v>
      </c>
      <c r="Y194" s="238"/>
      <c r="Z194" s="240" t="s">
        <v>52</v>
      </c>
      <c r="AA194" s="238"/>
      <c r="AB194" s="240" t="s">
        <v>298</v>
      </c>
      <c r="AC194" s="240" t="s">
        <v>172</v>
      </c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  <c r="DG194" s="31"/>
      <c r="DH194" s="31"/>
      <c r="DI194" s="31"/>
      <c r="DJ194" s="31"/>
      <c r="DK194" s="31"/>
      <c r="DL194" s="31"/>
      <c r="DM194" s="31"/>
      <c r="DN194" s="31"/>
      <c r="DO194" s="31"/>
      <c r="DP194" s="31"/>
      <c r="DQ194" s="31"/>
      <c r="DR194" s="31"/>
      <c r="DS194" s="31"/>
      <c r="DT194" s="31"/>
      <c r="DU194" s="31"/>
      <c r="DV194" s="31"/>
      <c r="DW194" s="31"/>
      <c r="DX194" s="31"/>
      <c r="DY194" s="31"/>
      <c r="DZ194" s="31"/>
      <c r="EA194" s="31"/>
      <c r="EB194" s="31"/>
      <c r="EC194" s="31"/>
      <c r="ED194" s="31"/>
      <c r="EE194" s="31"/>
      <c r="EF194" s="31"/>
      <c r="EG194" s="31"/>
      <c r="EH194" s="31"/>
      <c r="EI194" s="31"/>
      <c r="EJ194" s="31"/>
      <c r="EK194" s="31"/>
      <c r="EL194" s="31"/>
      <c r="EM194" s="31"/>
      <c r="EN194" s="31"/>
      <c r="EO194" s="31"/>
      <c r="EP194" s="31"/>
      <c r="EQ194" s="31"/>
      <c r="ER194" s="31"/>
      <c r="ES194" s="31"/>
      <c r="ET194" s="31"/>
      <c r="EU194" s="31"/>
      <c r="EV194" s="31"/>
      <c r="EW194" s="31"/>
      <c r="EX194" s="31"/>
      <c r="EY194" s="31"/>
      <c r="EZ194" s="31"/>
      <c r="FA194" s="31"/>
      <c r="FB194" s="31"/>
      <c r="FC194" s="31"/>
      <c r="FD194" s="31"/>
      <c r="FE194" s="31"/>
      <c r="FF194" s="31"/>
      <c r="FG194" s="31"/>
      <c r="FH194" s="31"/>
      <c r="FI194" s="31"/>
      <c r="FJ194" s="31"/>
      <c r="FK194" s="31"/>
      <c r="FL194" s="31"/>
      <c r="FM194" s="31"/>
      <c r="FN194" s="31"/>
      <c r="FO194" s="31"/>
      <c r="FP194" s="31"/>
      <c r="FQ194" s="31"/>
      <c r="FR194" s="31"/>
      <c r="FS194" s="31"/>
      <c r="FT194" s="31"/>
      <c r="FU194" s="31"/>
      <c r="FV194" s="31"/>
      <c r="FW194" s="31"/>
      <c r="FX194" s="31"/>
      <c r="FY194" s="31"/>
      <c r="FZ194" s="31"/>
      <c r="GA194" s="31"/>
      <c r="GB194" s="31"/>
      <c r="GC194" s="31"/>
      <c r="GD194" s="31"/>
      <c r="GE194" s="31"/>
      <c r="GF194" s="31"/>
      <c r="GG194" s="31"/>
      <c r="GH194" s="31"/>
      <c r="GI194" s="31"/>
      <c r="GJ194" s="31"/>
      <c r="GK194" s="31"/>
      <c r="GL194" s="31"/>
      <c r="GM194" s="31"/>
      <c r="GN194" s="31"/>
      <c r="GO194" s="31"/>
      <c r="GP194" s="31"/>
      <c r="GQ194" s="31"/>
      <c r="GR194" s="31"/>
      <c r="GS194" s="31"/>
      <c r="GT194" s="31"/>
      <c r="GU194" s="31"/>
      <c r="GV194" s="31"/>
      <c r="GW194" s="31"/>
      <c r="GX194" s="31"/>
      <c r="GY194" s="31"/>
      <c r="GZ194" s="31"/>
      <c r="HA194" s="31"/>
      <c r="HB194" s="31"/>
      <c r="HC194" s="31"/>
      <c r="HD194" s="31"/>
      <c r="HE194" s="31"/>
      <c r="HF194" s="31"/>
      <c r="HG194" s="31"/>
      <c r="HH194" s="31"/>
      <c r="HI194" s="31"/>
      <c r="HJ194" s="31"/>
      <c r="HK194" s="31"/>
    </row>
    <row r="195" spans="1:219" s="12" customFormat="1" ht="25.5">
      <c r="A195" s="2">
        <v>8</v>
      </c>
      <c r="B195" s="237" t="s">
        <v>3609</v>
      </c>
      <c r="C195" s="238"/>
      <c r="D195" s="238" t="s">
        <v>298</v>
      </c>
      <c r="E195" s="238" t="s">
        <v>172</v>
      </c>
      <c r="F195" s="238" t="s">
        <v>172</v>
      </c>
      <c r="G195" s="238" t="s">
        <v>3602</v>
      </c>
      <c r="H195" s="103">
        <v>632.08</v>
      </c>
      <c r="I195" s="2" t="s">
        <v>1526</v>
      </c>
      <c r="J195" s="241" t="s">
        <v>41</v>
      </c>
      <c r="K195" s="238" t="s">
        <v>3252</v>
      </c>
      <c r="L195" s="240" t="s">
        <v>2389</v>
      </c>
      <c r="M195" s="240" t="s">
        <v>2922</v>
      </c>
      <c r="N195" s="238" t="s">
        <v>653</v>
      </c>
      <c r="O195" s="2"/>
      <c r="P195" s="2"/>
      <c r="Q195" s="2"/>
      <c r="R195" s="240" t="s">
        <v>3269</v>
      </c>
      <c r="S195" s="240" t="s">
        <v>3269</v>
      </c>
      <c r="T195" s="240" t="s">
        <v>3267</v>
      </c>
      <c r="U195" s="240" t="s">
        <v>2911</v>
      </c>
      <c r="V195" s="240" t="s">
        <v>48</v>
      </c>
      <c r="W195" s="2"/>
      <c r="X195" s="238"/>
      <c r="Y195" s="238"/>
      <c r="Z195" s="240" t="s">
        <v>52</v>
      </c>
      <c r="AA195" s="238"/>
      <c r="AB195" s="240" t="s">
        <v>172</v>
      </c>
      <c r="AC195" s="240" t="s">
        <v>172</v>
      </c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  <c r="DG195" s="31"/>
      <c r="DH195" s="31"/>
      <c r="DI195" s="31"/>
      <c r="DJ195" s="31"/>
      <c r="DK195" s="31"/>
      <c r="DL195" s="31"/>
      <c r="DM195" s="31"/>
      <c r="DN195" s="31"/>
      <c r="DO195" s="31"/>
      <c r="DP195" s="31"/>
      <c r="DQ195" s="31"/>
      <c r="DR195" s="31"/>
      <c r="DS195" s="31"/>
      <c r="DT195" s="31"/>
      <c r="DU195" s="31"/>
      <c r="DV195" s="31"/>
      <c r="DW195" s="31"/>
      <c r="DX195" s="31"/>
      <c r="DY195" s="31"/>
      <c r="DZ195" s="31"/>
      <c r="EA195" s="31"/>
      <c r="EB195" s="31"/>
      <c r="EC195" s="31"/>
      <c r="ED195" s="31"/>
      <c r="EE195" s="31"/>
      <c r="EF195" s="31"/>
      <c r="EG195" s="31"/>
      <c r="EH195" s="31"/>
      <c r="EI195" s="31"/>
      <c r="EJ195" s="31"/>
      <c r="EK195" s="31"/>
      <c r="EL195" s="31"/>
      <c r="EM195" s="31"/>
      <c r="EN195" s="31"/>
      <c r="EO195" s="31"/>
      <c r="EP195" s="31"/>
      <c r="EQ195" s="31"/>
      <c r="ER195" s="31"/>
      <c r="ES195" s="31"/>
      <c r="ET195" s="31"/>
      <c r="EU195" s="31"/>
      <c r="EV195" s="31"/>
      <c r="EW195" s="31"/>
      <c r="EX195" s="31"/>
      <c r="EY195" s="31"/>
      <c r="EZ195" s="31"/>
      <c r="FA195" s="31"/>
      <c r="FB195" s="31"/>
      <c r="FC195" s="31"/>
      <c r="FD195" s="31"/>
      <c r="FE195" s="31"/>
      <c r="FF195" s="31"/>
      <c r="FG195" s="31"/>
      <c r="FH195" s="31"/>
      <c r="FI195" s="31"/>
      <c r="FJ195" s="31"/>
      <c r="FK195" s="31"/>
      <c r="FL195" s="31"/>
      <c r="FM195" s="31"/>
      <c r="FN195" s="31"/>
      <c r="FO195" s="31"/>
      <c r="FP195" s="31"/>
      <c r="FQ195" s="31"/>
      <c r="FR195" s="31"/>
      <c r="FS195" s="31"/>
      <c r="FT195" s="31"/>
      <c r="FU195" s="31"/>
      <c r="FV195" s="31"/>
      <c r="FW195" s="31"/>
      <c r="FX195" s="31"/>
      <c r="FY195" s="31"/>
      <c r="FZ195" s="31"/>
      <c r="GA195" s="31"/>
      <c r="GB195" s="31"/>
      <c r="GC195" s="31"/>
      <c r="GD195" s="31"/>
      <c r="GE195" s="31"/>
      <c r="GF195" s="31"/>
      <c r="GG195" s="31"/>
      <c r="GH195" s="31"/>
      <c r="GI195" s="31"/>
      <c r="GJ195" s="31"/>
      <c r="GK195" s="31"/>
      <c r="GL195" s="31"/>
      <c r="GM195" s="31"/>
      <c r="GN195" s="31"/>
      <c r="GO195" s="31"/>
      <c r="GP195" s="31"/>
      <c r="GQ195" s="31"/>
      <c r="GR195" s="31"/>
      <c r="GS195" s="31"/>
      <c r="GT195" s="31"/>
      <c r="GU195" s="31"/>
      <c r="GV195" s="31"/>
      <c r="GW195" s="31"/>
      <c r="GX195" s="31"/>
      <c r="GY195" s="31"/>
      <c r="GZ195" s="31"/>
      <c r="HA195" s="31"/>
      <c r="HB195" s="31"/>
      <c r="HC195" s="31"/>
      <c r="HD195" s="31"/>
      <c r="HE195" s="31"/>
      <c r="HF195" s="31"/>
      <c r="HG195" s="31"/>
      <c r="HH195" s="31"/>
      <c r="HI195" s="31"/>
      <c r="HJ195" s="31"/>
      <c r="HK195" s="31"/>
    </row>
    <row r="196" spans="1:219" s="12" customFormat="1" ht="25.5">
      <c r="A196" s="2">
        <v>9</v>
      </c>
      <c r="B196" s="237" t="s">
        <v>3610</v>
      </c>
      <c r="C196" s="238"/>
      <c r="D196" s="238" t="s">
        <v>298</v>
      </c>
      <c r="E196" s="238" t="s">
        <v>172</v>
      </c>
      <c r="F196" s="238" t="s">
        <v>172</v>
      </c>
      <c r="G196" s="238">
        <v>1983</v>
      </c>
      <c r="H196" s="136">
        <v>96149.99</v>
      </c>
      <c r="I196" s="2" t="s">
        <v>1526</v>
      </c>
      <c r="J196" s="241" t="s">
        <v>42</v>
      </c>
      <c r="K196" s="238" t="s">
        <v>3252</v>
      </c>
      <c r="L196" s="238" t="s">
        <v>47</v>
      </c>
      <c r="M196" s="238" t="s">
        <v>2922</v>
      </c>
      <c r="N196" s="238" t="s">
        <v>653</v>
      </c>
      <c r="O196" s="2"/>
      <c r="P196" s="2"/>
      <c r="Q196" s="2"/>
      <c r="R196" s="240" t="s">
        <v>3269</v>
      </c>
      <c r="S196" s="240" t="s">
        <v>49</v>
      </c>
      <c r="T196" s="240" t="s">
        <v>49</v>
      </c>
      <c r="U196" s="240" t="s">
        <v>2911</v>
      </c>
      <c r="V196" s="240" t="s">
        <v>48</v>
      </c>
      <c r="W196" s="2"/>
      <c r="X196" s="238"/>
      <c r="Y196" s="238"/>
      <c r="Z196" s="240" t="s">
        <v>52</v>
      </c>
      <c r="AA196" s="238"/>
      <c r="AB196" s="240" t="s">
        <v>3270</v>
      </c>
      <c r="AC196" s="240" t="s">
        <v>3270</v>
      </c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31"/>
      <c r="EK196" s="31"/>
      <c r="EL196" s="31"/>
      <c r="EM196" s="31"/>
      <c r="EN196" s="31"/>
      <c r="EO196" s="31"/>
      <c r="EP196" s="31"/>
      <c r="EQ196" s="31"/>
      <c r="ER196" s="31"/>
      <c r="ES196" s="31"/>
      <c r="ET196" s="31"/>
      <c r="EU196" s="31"/>
      <c r="EV196" s="31"/>
      <c r="EW196" s="31"/>
      <c r="EX196" s="31"/>
      <c r="EY196" s="31"/>
      <c r="EZ196" s="31"/>
      <c r="FA196" s="31"/>
      <c r="FB196" s="31"/>
      <c r="FC196" s="31"/>
      <c r="FD196" s="31"/>
      <c r="FE196" s="31"/>
      <c r="FF196" s="31"/>
      <c r="FG196" s="31"/>
      <c r="FH196" s="31"/>
      <c r="FI196" s="31"/>
      <c r="FJ196" s="31"/>
      <c r="FK196" s="31"/>
      <c r="FL196" s="31"/>
      <c r="FM196" s="31"/>
      <c r="FN196" s="31"/>
      <c r="FO196" s="31"/>
      <c r="FP196" s="31"/>
      <c r="FQ196" s="31"/>
      <c r="FR196" s="31"/>
      <c r="FS196" s="31"/>
      <c r="FT196" s="31"/>
      <c r="FU196" s="31"/>
      <c r="FV196" s="31"/>
      <c r="FW196" s="31"/>
      <c r="FX196" s="31"/>
      <c r="FY196" s="31"/>
      <c r="FZ196" s="31"/>
      <c r="GA196" s="31"/>
      <c r="GB196" s="31"/>
      <c r="GC196" s="31"/>
      <c r="GD196" s="31"/>
      <c r="GE196" s="31"/>
      <c r="GF196" s="31"/>
      <c r="GG196" s="31"/>
      <c r="GH196" s="31"/>
      <c r="GI196" s="31"/>
      <c r="GJ196" s="31"/>
      <c r="GK196" s="31"/>
      <c r="GL196" s="31"/>
      <c r="GM196" s="31"/>
      <c r="GN196" s="31"/>
      <c r="GO196" s="31"/>
      <c r="GP196" s="31"/>
      <c r="GQ196" s="31"/>
      <c r="GR196" s="31"/>
      <c r="GS196" s="31"/>
      <c r="GT196" s="31"/>
      <c r="GU196" s="31"/>
      <c r="GV196" s="31"/>
      <c r="GW196" s="31"/>
      <c r="GX196" s="31"/>
      <c r="GY196" s="31"/>
      <c r="GZ196" s="31"/>
      <c r="HA196" s="31"/>
      <c r="HB196" s="31"/>
      <c r="HC196" s="31"/>
      <c r="HD196" s="31"/>
      <c r="HE196" s="31"/>
      <c r="HF196" s="31"/>
      <c r="HG196" s="31"/>
      <c r="HH196" s="31"/>
      <c r="HI196" s="31"/>
      <c r="HJ196" s="31"/>
      <c r="HK196" s="31"/>
    </row>
    <row r="197" spans="1:219" s="12" customFormat="1" ht="25.5">
      <c r="A197" s="2">
        <v>10</v>
      </c>
      <c r="B197" s="237" t="s">
        <v>3611</v>
      </c>
      <c r="C197" s="238"/>
      <c r="D197" s="238" t="s">
        <v>298</v>
      </c>
      <c r="E197" s="238" t="s">
        <v>172</v>
      </c>
      <c r="F197" s="238" t="s">
        <v>172</v>
      </c>
      <c r="G197" s="238">
        <v>1988</v>
      </c>
      <c r="H197" s="103">
        <v>31461.86</v>
      </c>
      <c r="I197" s="2" t="s">
        <v>1526</v>
      </c>
      <c r="J197" s="241" t="s">
        <v>43</v>
      </c>
      <c r="K197" s="238" t="s">
        <v>3252</v>
      </c>
      <c r="L197" s="238" t="s">
        <v>3270</v>
      </c>
      <c r="M197" s="238" t="s">
        <v>3270</v>
      </c>
      <c r="N197" s="238" t="s">
        <v>3270</v>
      </c>
      <c r="O197" s="2"/>
      <c r="P197" s="2"/>
      <c r="Q197" s="2"/>
      <c r="R197" s="240" t="s">
        <v>49</v>
      </c>
      <c r="S197" s="240" t="s">
        <v>49</v>
      </c>
      <c r="T197" s="240" t="s">
        <v>49</v>
      </c>
      <c r="U197" s="240" t="s">
        <v>2911</v>
      </c>
      <c r="V197" s="240" t="s">
        <v>48</v>
      </c>
      <c r="W197" s="2"/>
      <c r="X197" s="238"/>
      <c r="Y197" s="238"/>
      <c r="Z197" s="240" t="s">
        <v>3270</v>
      </c>
      <c r="AA197" s="238"/>
      <c r="AB197" s="240" t="s">
        <v>3270</v>
      </c>
      <c r="AC197" s="240" t="s">
        <v>3270</v>
      </c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  <c r="DG197" s="31"/>
      <c r="DH197" s="31"/>
      <c r="DI197" s="31"/>
      <c r="DJ197" s="31"/>
      <c r="DK197" s="31"/>
      <c r="DL197" s="31"/>
      <c r="DM197" s="31"/>
      <c r="DN197" s="31"/>
      <c r="DO197" s="31"/>
      <c r="DP197" s="31"/>
      <c r="DQ197" s="31"/>
      <c r="DR197" s="31"/>
      <c r="DS197" s="31"/>
      <c r="DT197" s="31"/>
      <c r="DU197" s="31"/>
      <c r="DV197" s="31"/>
      <c r="DW197" s="31"/>
      <c r="DX197" s="31"/>
      <c r="DY197" s="31"/>
      <c r="DZ197" s="31"/>
      <c r="EA197" s="31"/>
      <c r="EB197" s="31"/>
      <c r="EC197" s="31"/>
      <c r="ED197" s="31"/>
      <c r="EE197" s="31"/>
      <c r="EF197" s="31"/>
      <c r="EG197" s="31"/>
      <c r="EH197" s="31"/>
      <c r="EI197" s="31"/>
      <c r="EJ197" s="31"/>
      <c r="EK197" s="31"/>
      <c r="EL197" s="31"/>
      <c r="EM197" s="31"/>
      <c r="EN197" s="31"/>
      <c r="EO197" s="31"/>
      <c r="EP197" s="31"/>
      <c r="EQ197" s="31"/>
      <c r="ER197" s="31"/>
      <c r="ES197" s="31"/>
      <c r="ET197" s="31"/>
      <c r="EU197" s="31"/>
      <c r="EV197" s="31"/>
      <c r="EW197" s="31"/>
      <c r="EX197" s="31"/>
      <c r="EY197" s="31"/>
      <c r="EZ197" s="31"/>
      <c r="FA197" s="31"/>
      <c r="FB197" s="31"/>
      <c r="FC197" s="31"/>
      <c r="FD197" s="31"/>
      <c r="FE197" s="31"/>
      <c r="FF197" s="31"/>
      <c r="FG197" s="31"/>
      <c r="FH197" s="31"/>
      <c r="FI197" s="31"/>
      <c r="FJ197" s="31"/>
      <c r="FK197" s="31"/>
      <c r="FL197" s="31"/>
      <c r="FM197" s="31"/>
      <c r="FN197" s="31"/>
      <c r="FO197" s="31"/>
      <c r="FP197" s="31"/>
      <c r="FQ197" s="31"/>
      <c r="FR197" s="31"/>
      <c r="FS197" s="31"/>
      <c r="FT197" s="31"/>
      <c r="FU197" s="31"/>
      <c r="FV197" s="31"/>
      <c r="FW197" s="31"/>
      <c r="FX197" s="31"/>
      <c r="FY197" s="31"/>
      <c r="FZ197" s="31"/>
      <c r="GA197" s="31"/>
      <c r="GB197" s="31"/>
      <c r="GC197" s="31"/>
      <c r="GD197" s="31"/>
      <c r="GE197" s="31"/>
      <c r="GF197" s="31"/>
      <c r="GG197" s="31"/>
      <c r="GH197" s="31"/>
      <c r="GI197" s="31"/>
      <c r="GJ197" s="31"/>
      <c r="GK197" s="31"/>
      <c r="GL197" s="31"/>
      <c r="GM197" s="31"/>
      <c r="GN197" s="31"/>
      <c r="GO197" s="31"/>
      <c r="GP197" s="31"/>
      <c r="GQ197" s="31"/>
      <c r="GR197" s="31"/>
      <c r="GS197" s="31"/>
      <c r="GT197" s="31"/>
      <c r="GU197" s="31"/>
      <c r="GV197" s="31"/>
      <c r="GW197" s="31"/>
      <c r="GX197" s="31"/>
      <c r="GY197" s="31"/>
      <c r="GZ197" s="31"/>
      <c r="HA197" s="31"/>
      <c r="HB197" s="31"/>
      <c r="HC197" s="31"/>
      <c r="HD197" s="31"/>
      <c r="HE197" s="31"/>
      <c r="HF197" s="31"/>
      <c r="HG197" s="31"/>
      <c r="HH197" s="31"/>
      <c r="HI197" s="31"/>
      <c r="HJ197" s="31"/>
      <c r="HK197" s="31"/>
    </row>
    <row r="198" spans="1:219" s="12" customFormat="1" ht="25.5">
      <c r="A198" s="2">
        <v>11</v>
      </c>
      <c r="B198" s="237" t="s">
        <v>3612</v>
      </c>
      <c r="C198" s="238"/>
      <c r="D198" s="238" t="s">
        <v>298</v>
      </c>
      <c r="E198" s="238" t="s">
        <v>172</v>
      </c>
      <c r="F198" s="238" t="s">
        <v>172</v>
      </c>
      <c r="G198" s="238">
        <v>1988</v>
      </c>
      <c r="H198" s="103">
        <v>56115.86</v>
      </c>
      <c r="I198" s="2" t="s">
        <v>1526</v>
      </c>
      <c r="J198" s="241" t="s">
        <v>43</v>
      </c>
      <c r="K198" s="238" t="s">
        <v>3252</v>
      </c>
      <c r="L198" s="238" t="s">
        <v>3270</v>
      </c>
      <c r="M198" s="238" t="s">
        <v>3270</v>
      </c>
      <c r="N198" s="238" t="s">
        <v>3270</v>
      </c>
      <c r="O198" s="2"/>
      <c r="P198" s="2"/>
      <c r="Q198" s="2"/>
      <c r="R198" s="240" t="s">
        <v>49</v>
      </c>
      <c r="S198" s="240" t="s">
        <v>49</v>
      </c>
      <c r="T198" s="240" t="s">
        <v>49</v>
      </c>
      <c r="U198" s="240" t="s">
        <v>2911</v>
      </c>
      <c r="V198" s="240" t="s">
        <v>48</v>
      </c>
      <c r="W198" s="2"/>
      <c r="X198" s="238"/>
      <c r="Y198" s="238"/>
      <c r="Z198" s="240" t="s">
        <v>3270</v>
      </c>
      <c r="AA198" s="238"/>
      <c r="AB198" s="240" t="s">
        <v>3270</v>
      </c>
      <c r="AC198" s="240" t="s">
        <v>3270</v>
      </c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  <c r="DG198" s="31"/>
      <c r="DH198" s="31"/>
      <c r="DI198" s="31"/>
      <c r="DJ198" s="31"/>
      <c r="DK198" s="31"/>
      <c r="DL198" s="31"/>
      <c r="DM198" s="31"/>
      <c r="DN198" s="31"/>
      <c r="DO198" s="31"/>
      <c r="DP198" s="31"/>
      <c r="DQ198" s="31"/>
      <c r="DR198" s="31"/>
      <c r="DS198" s="31"/>
      <c r="DT198" s="31"/>
      <c r="DU198" s="31"/>
      <c r="DV198" s="31"/>
      <c r="DW198" s="31"/>
      <c r="DX198" s="31"/>
      <c r="DY198" s="31"/>
      <c r="DZ198" s="31"/>
      <c r="EA198" s="31"/>
      <c r="EB198" s="31"/>
      <c r="EC198" s="31"/>
      <c r="ED198" s="31"/>
      <c r="EE198" s="31"/>
      <c r="EF198" s="31"/>
      <c r="EG198" s="31"/>
      <c r="EH198" s="31"/>
      <c r="EI198" s="31"/>
      <c r="EJ198" s="31"/>
      <c r="EK198" s="31"/>
      <c r="EL198" s="31"/>
      <c r="EM198" s="31"/>
      <c r="EN198" s="31"/>
      <c r="EO198" s="31"/>
      <c r="EP198" s="31"/>
      <c r="EQ198" s="31"/>
      <c r="ER198" s="31"/>
      <c r="ES198" s="31"/>
      <c r="ET198" s="31"/>
      <c r="EU198" s="31"/>
      <c r="EV198" s="31"/>
      <c r="EW198" s="31"/>
      <c r="EX198" s="31"/>
      <c r="EY198" s="31"/>
      <c r="EZ198" s="31"/>
      <c r="FA198" s="31"/>
      <c r="FB198" s="31"/>
      <c r="FC198" s="31"/>
      <c r="FD198" s="31"/>
      <c r="FE198" s="31"/>
      <c r="FF198" s="31"/>
      <c r="FG198" s="31"/>
      <c r="FH198" s="31"/>
      <c r="FI198" s="31"/>
      <c r="FJ198" s="31"/>
      <c r="FK198" s="31"/>
      <c r="FL198" s="31"/>
      <c r="FM198" s="31"/>
      <c r="FN198" s="31"/>
      <c r="FO198" s="31"/>
      <c r="FP198" s="31"/>
      <c r="FQ198" s="31"/>
      <c r="FR198" s="31"/>
      <c r="FS198" s="31"/>
      <c r="FT198" s="31"/>
      <c r="FU198" s="31"/>
      <c r="FV198" s="31"/>
      <c r="FW198" s="31"/>
      <c r="FX198" s="31"/>
      <c r="FY198" s="31"/>
      <c r="FZ198" s="31"/>
      <c r="GA198" s="31"/>
      <c r="GB198" s="31"/>
      <c r="GC198" s="31"/>
      <c r="GD198" s="31"/>
      <c r="GE198" s="31"/>
      <c r="GF198" s="31"/>
      <c r="GG198" s="31"/>
      <c r="GH198" s="31"/>
      <c r="GI198" s="31"/>
      <c r="GJ198" s="31"/>
      <c r="GK198" s="31"/>
      <c r="GL198" s="31"/>
      <c r="GM198" s="31"/>
      <c r="GN198" s="31"/>
      <c r="GO198" s="31"/>
      <c r="GP198" s="31"/>
      <c r="GQ198" s="31"/>
      <c r="GR198" s="31"/>
      <c r="GS198" s="31"/>
      <c r="GT198" s="31"/>
      <c r="GU198" s="31"/>
      <c r="GV198" s="31"/>
      <c r="GW198" s="31"/>
      <c r="GX198" s="31"/>
      <c r="GY198" s="31"/>
      <c r="GZ198" s="31"/>
      <c r="HA198" s="31"/>
      <c r="HB198" s="31"/>
      <c r="HC198" s="31"/>
      <c r="HD198" s="31"/>
      <c r="HE198" s="31"/>
      <c r="HF198" s="31"/>
      <c r="HG198" s="31"/>
      <c r="HH198" s="31"/>
      <c r="HI198" s="31"/>
      <c r="HJ198" s="31"/>
      <c r="HK198" s="31"/>
    </row>
    <row r="199" spans="1:219" s="69" customFormat="1" ht="12.75">
      <c r="A199" s="584" t="s">
        <v>3256</v>
      </c>
      <c r="B199" s="584"/>
      <c r="C199" s="584"/>
      <c r="D199" s="82"/>
      <c r="E199" s="82"/>
      <c r="F199" s="82"/>
      <c r="G199" s="83"/>
      <c r="H199" s="84">
        <f>SUM(H188:H198)</f>
        <v>1985918.0300000005</v>
      </c>
      <c r="I199" s="68"/>
      <c r="J199" s="81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  <c r="AR199" s="79"/>
      <c r="AS199" s="79"/>
      <c r="AT199" s="79"/>
      <c r="AU199" s="79"/>
      <c r="AV199" s="79"/>
      <c r="AW199" s="79"/>
      <c r="AX199" s="79"/>
      <c r="AY199" s="79"/>
      <c r="AZ199" s="79"/>
      <c r="BA199" s="79"/>
      <c r="BB199" s="79"/>
      <c r="BC199" s="79"/>
      <c r="BD199" s="79"/>
      <c r="BE199" s="79"/>
      <c r="BF199" s="79"/>
      <c r="BG199" s="79"/>
      <c r="BH199" s="79"/>
      <c r="BI199" s="79"/>
      <c r="BJ199" s="79"/>
      <c r="BK199" s="79"/>
      <c r="BL199" s="79"/>
      <c r="BM199" s="79"/>
      <c r="BN199" s="79"/>
      <c r="BO199" s="79"/>
      <c r="BP199" s="79"/>
      <c r="BQ199" s="79"/>
      <c r="BR199" s="79"/>
      <c r="BS199" s="79"/>
      <c r="BT199" s="79"/>
      <c r="BU199" s="79"/>
      <c r="BV199" s="79"/>
      <c r="BW199" s="79"/>
      <c r="BX199" s="79"/>
      <c r="BY199" s="79"/>
      <c r="BZ199" s="79"/>
      <c r="CA199" s="79"/>
      <c r="CB199" s="79"/>
      <c r="CC199" s="79"/>
      <c r="CD199" s="79"/>
      <c r="CE199" s="79"/>
      <c r="CF199" s="79"/>
      <c r="CG199" s="79"/>
      <c r="CH199" s="79"/>
      <c r="CI199" s="79"/>
      <c r="CJ199" s="79"/>
      <c r="CK199" s="79"/>
      <c r="CL199" s="79"/>
      <c r="CM199" s="79"/>
      <c r="CN199" s="79"/>
      <c r="CO199" s="79"/>
      <c r="CP199" s="79"/>
      <c r="CQ199" s="79"/>
      <c r="CR199" s="79"/>
      <c r="CS199" s="79"/>
      <c r="CT199" s="79"/>
      <c r="CU199" s="79"/>
      <c r="CV199" s="79"/>
      <c r="CW199" s="79"/>
      <c r="CX199" s="79"/>
      <c r="CY199" s="79"/>
      <c r="CZ199" s="79"/>
      <c r="DA199" s="79"/>
      <c r="DB199" s="79"/>
      <c r="DC199" s="79"/>
      <c r="DD199" s="79"/>
      <c r="DE199" s="79"/>
      <c r="DF199" s="79"/>
      <c r="DG199" s="79"/>
      <c r="DH199" s="79"/>
      <c r="DI199" s="79"/>
      <c r="DJ199" s="79"/>
      <c r="DK199" s="79"/>
      <c r="DL199" s="79"/>
      <c r="DM199" s="79"/>
      <c r="DN199" s="79"/>
      <c r="DO199" s="79"/>
      <c r="DP199" s="79"/>
      <c r="DQ199" s="79"/>
      <c r="DR199" s="79"/>
      <c r="DS199" s="79"/>
      <c r="DT199" s="79"/>
      <c r="DU199" s="79"/>
      <c r="DV199" s="79"/>
      <c r="DW199" s="79"/>
      <c r="DX199" s="79"/>
      <c r="DY199" s="79"/>
      <c r="DZ199" s="79"/>
      <c r="EA199" s="79"/>
      <c r="EB199" s="79"/>
      <c r="EC199" s="79"/>
      <c r="ED199" s="79"/>
      <c r="EE199" s="79"/>
      <c r="EF199" s="79"/>
      <c r="EG199" s="79"/>
      <c r="EH199" s="79"/>
      <c r="EI199" s="79"/>
      <c r="EJ199" s="79"/>
      <c r="EK199" s="79"/>
      <c r="EL199" s="79"/>
      <c r="EM199" s="79"/>
      <c r="EN199" s="79"/>
      <c r="EO199" s="79"/>
      <c r="EP199" s="79"/>
      <c r="EQ199" s="79"/>
      <c r="ER199" s="79"/>
      <c r="ES199" s="79"/>
      <c r="ET199" s="79"/>
      <c r="EU199" s="79"/>
      <c r="EV199" s="79"/>
      <c r="EW199" s="79"/>
      <c r="EX199" s="79"/>
      <c r="EY199" s="79"/>
      <c r="EZ199" s="79"/>
      <c r="FA199" s="79"/>
      <c r="FB199" s="79"/>
      <c r="FC199" s="79"/>
      <c r="FD199" s="79"/>
      <c r="FE199" s="79"/>
      <c r="FF199" s="79"/>
      <c r="FG199" s="79"/>
      <c r="FH199" s="79"/>
      <c r="FI199" s="79"/>
      <c r="FJ199" s="79"/>
      <c r="FK199" s="79"/>
      <c r="FL199" s="79"/>
      <c r="FM199" s="79"/>
      <c r="FN199" s="79"/>
      <c r="FO199" s="79"/>
      <c r="FP199" s="79"/>
      <c r="FQ199" s="79"/>
      <c r="FR199" s="79"/>
      <c r="FS199" s="79"/>
      <c r="FT199" s="79"/>
      <c r="FU199" s="79"/>
      <c r="FV199" s="79"/>
      <c r="FW199" s="79"/>
      <c r="FX199" s="79"/>
      <c r="FY199" s="79"/>
      <c r="FZ199" s="79"/>
      <c r="GA199" s="79"/>
      <c r="GB199" s="79"/>
      <c r="GC199" s="79"/>
      <c r="GD199" s="79"/>
      <c r="GE199" s="79"/>
      <c r="GF199" s="79"/>
      <c r="GG199" s="79"/>
      <c r="GH199" s="79"/>
      <c r="GI199" s="79"/>
      <c r="GJ199" s="79"/>
      <c r="GK199" s="79"/>
      <c r="GL199" s="79"/>
      <c r="GM199" s="79"/>
      <c r="GN199" s="79"/>
      <c r="GO199" s="79"/>
      <c r="GP199" s="79"/>
      <c r="GQ199" s="79"/>
      <c r="GR199" s="79"/>
      <c r="GS199" s="79"/>
      <c r="GT199" s="79"/>
      <c r="GU199" s="79"/>
      <c r="GV199" s="79"/>
      <c r="GW199" s="79"/>
      <c r="GX199" s="79"/>
      <c r="GY199" s="79"/>
      <c r="GZ199" s="79"/>
      <c r="HA199" s="79"/>
      <c r="HB199" s="79"/>
      <c r="HC199" s="79"/>
      <c r="HD199" s="79"/>
      <c r="HE199" s="79"/>
      <c r="HF199" s="79"/>
      <c r="HG199" s="79"/>
      <c r="HH199" s="79"/>
      <c r="HI199" s="79"/>
      <c r="HJ199" s="79"/>
      <c r="HK199" s="79"/>
    </row>
    <row r="200" spans="1:219" s="12" customFormat="1" ht="12.75">
      <c r="A200" s="594" t="s">
        <v>2316</v>
      </c>
      <c r="B200" s="594"/>
      <c r="C200" s="594"/>
      <c r="D200" s="594"/>
      <c r="E200" s="594"/>
      <c r="F200" s="594"/>
      <c r="G200" s="594"/>
      <c r="H200" s="594"/>
      <c r="I200" s="594"/>
      <c r="J200" s="593"/>
      <c r="K200" s="593"/>
      <c r="L200" s="47"/>
      <c r="M200" s="593"/>
      <c r="N200" s="593"/>
      <c r="O200" s="593"/>
      <c r="P200" s="593"/>
      <c r="Q200" s="47"/>
      <c r="R200" s="593"/>
      <c r="S200" s="593"/>
      <c r="T200" s="593"/>
      <c r="U200" s="593"/>
      <c r="V200" s="47"/>
      <c r="W200" s="593"/>
      <c r="X200" s="593"/>
      <c r="Y200" s="593"/>
      <c r="Z200" s="593"/>
      <c r="AA200" s="593"/>
      <c r="AB200" s="593"/>
      <c r="AC200" s="47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  <c r="DL200" s="31"/>
      <c r="DM200" s="31"/>
      <c r="DN200" s="31"/>
      <c r="DO200" s="31"/>
      <c r="DP200" s="31"/>
      <c r="DQ200" s="31"/>
      <c r="DR200" s="31"/>
      <c r="DS200" s="31"/>
      <c r="DT200" s="31"/>
      <c r="DU200" s="31"/>
      <c r="DV200" s="31"/>
      <c r="DW200" s="31"/>
      <c r="DX200" s="31"/>
      <c r="DY200" s="31"/>
      <c r="DZ200" s="31"/>
      <c r="EA200" s="31"/>
      <c r="EB200" s="31"/>
      <c r="EC200" s="31"/>
      <c r="ED200" s="31"/>
      <c r="EE200" s="31"/>
      <c r="EF200" s="31"/>
      <c r="EG200" s="31"/>
      <c r="EH200" s="31"/>
      <c r="EI200" s="31"/>
      <c r="EJ200" s="31"/>
      <c r="EK200" s="31"/>
      <c r="EL200" s="31"/>
      <c r="EM200" s="31"/>
      <c r="EN200" s="31"/>
      <c r="EO200" s="31"/>
      <c r="EP200" s="31"/>
      <c r="EQ200" s="31"/>
      <c r="ER200" s="31"/>
      <c r="ES200" s="31"/>
      <c r="ET200" s="31"/>
      <c r="EU200" s="31"/>
      <c r="EV200" s="31"/>
      <c r="EW200" s="31"/>
      <c r="EX200" s="31"/>
      <c r="EY200" s="31"/>
      <c r="EZ200" s="31"/>
      <c r="FA200" s="31"/>
      <c r="FB200" s="31"/>
      <c r="FC200" s="31"/>
      <c r="FD200" s="31"/>
      <c r="FE200" s="31"/>
      <c r="FF200" s="31"/>
      <c r="FG200" s="31"/>
      <c r="FH200" s="31"/>
      <c r="FI200" s="31"/>
      <c r="FJ200" s="31"/>
      <c r="FK200" s="31"/>
      <c r="FL200" s="31"/>
      <c r="FM200" s="31"/>
      <c r="FN200" s="31"/>
      <c r="FO200" s="31"/>
      <c r="FP200" s="31"/>
      <c r="FQ200" s="31"/>
      <c r="FR200" s="31"/>
      <c r="FS200" s="31"/>
      <c r="FT200" s="31"/>
      <c r="FU200" s="31"/>
      <c r="FV200" s="31"/>
      <c r="FW200" s="31"/>
      <c r="FX200" s="31"/>
      <c r="FY200" s="31"/>
      <c r="FZ200" s="31"/>
      <c r="GA200" s="31"/>
      <c r="GB200" s="31"/>
      <c r="GC200" s="31"/>
      <c r="GD200" s="31"/>
      <c r="GE200" s="31"/>
      <c r="GF200" s="31"/>
      <c r="GG200" s="31"/>
      <c r="GH200" s="31"/>
      <c r="GI200" s="31"/>
      <c r="GJ200" s="31"/>
      <c r="GK200" s="31"/>
      <c r="GL200" s="31"/>
      <c r="GM200" s="31"/>
      <c r="GN200" s="31"/>
      <c r="GO200" s="31"/>
      <c r="GP200" s="31"/>
      <c r="GQ200" s="31"/>
      <c r="GR200" s="31"/>
      <c r="GS200" s="31"/>
      <c r="GT200" s="31"/>
      <c r="GU200" s="31"/>
      <c r="GV200" s="31"/>
      <c r="GW200" s="31"/>
      <c r="GX200" s="31"/>
      <c r="GY200" s="31"/>
      <c r="GZ200" s="31"/>
      <c r="HA200" s="31"/>
      <c r="HB200" s="31"/>
      <c r="HC200" s="31"/>
      <c r="HD200" s="31"/>
      <c r="HE200" s="31"/>
      <c r="HF200" s="31"/>
      <c r="HG200" s="31"/>
      <c r="HH200" s="31"/>
      <c r="HI200" s="31"/>
      <c r="HJ200" s="31"/>
      <c r="HK200" s="31"/>
    </row>
    <row r="201" spans="1:219" s="12" customFormat="1" ht="127.5">
      <c r="A201" s="2">
        <v>1</v>
      </c>
      <c r="B201" s="10" t="s">
        <v>2947</v>
      </c>
      <c r="C201" s="2" t="s">
        <v>2002</v>
      </c>
      <c r="D201" s="2" t="s">
        <v>2357</v>
      </c>
      <c r="E201" s="2" t="s">
        <v>2369</v>
      </c>
      <c r="F201" s="2" t="s">
        <v>2877</v>
      </c>
      <c r="G201" s="2">
        <v>1930</v>
      </c>
      <c r="H201" s="357" t="s">
        <v>2878</v>
      </c>
      <c r="I201" s="2" t="s">
        <v>3837</v>
      </c>
      <c r="J201" s="104" t="s">
        <v>1528</v>
      </c>
      <c r="K201" s="2" t="s">
        <v>2879</v>
      </c>
      <c r="L201" s="2" t="s">
        <v>2357</v>
      </c>
      <c r="M201" s="2"/>
      <c r="N201" s="2"/>
      <c r="O201" s="2" t="s">
        <v>2880</v>
      </c>
      <c r="P201" s="317" t="s">
        <v>2881</v>
      </c>
      <c r="Q201" s="2" t="s">
        <v>520</v>
      </c>
      <c r="R201" s="2" t="s">
        <v>687</v>
      </c>
      <c r="S201" s="2" t="s">
        <v>687</v>
      </c>
      <c r="T201" s="2" t="s">
        <v>687</v>
      </c>
      <c r="U201" s="2" t="s">
        <v>520</v>
      </c>
      <c r="V201" s="2" t="s">
        <v>687</v>
      </c>
      <c r="W201" s="2" t="s">
        <v>2882</v>
      </c>
      <c r="X201" s="2" t="s">
        <v>2883</v>
      </c>
      <c r="Y201" s="2" t="s">
        <v>2884</v>
      </c>
      <c r="Z201" s="2" t="s">
        <v>2885</v>
      </c>
      <c r="AA201" s="2" t="s">
        <v>2357</v>
      </c>
      <c r="AB201" s="2" t="s">
        <v>2357</v>
      </c>
      <c r="AC201" s="2" t="s">
        <v>2369</v>
      </c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  <c r="CU201" s="31"/>
      <c r="CV201" s="31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  <c r="DG201" s="31"/>
      <c r="DH201" s="31"/>
      <c r="DI201" s="31"/>
      <c r="DJ201" s="31"/>
      <c r="DK201" s="31"/>
      <c r="DL201" s="31"/>
      <c r="DM201" s="31"/>
      <c r="DN201" s="31"/>
      <c r="DO201" s="31"/>
      <c r="DP201" s="31"/>
      <c r="DQ201" s="31"/>
      <c r="DR201" s="31"/>
      <c r="DS201" s="31"/>
      <c r="DT201" s="31"/>
      <c r="DU201" s="31"/>
      <c r="DV201" s="31"/>
      <c r="DW201" s="31"/>
      <c r="DX201" s="31"/>
      <c r="DY201" s="31"/>
      <c r="DZ201" s="31"/>
      <c r="EA201" s="31"/>
      <c r="EB201" s="31"/>
      <c r="EC201" s="31"/>
      <c r="ED201" s="31"/>
      <c r="EE201" s="31"/>
      <c r="EF201" s="31"/>
      <c r="EG201" s="31"/>
      <c r="EH201" s="31"/>
      <c r="EI201" s="31"/>
      <c r="EJ201" s="31"/>
      <c r="EK201" s="31"/>
      <c r="EL201" s="31"/>
      <c r="EM201" s="31"/>
      <c r="EN201" s="31"/>
      <c r="EO201" s="31"/>
      <c r="EP201" s="31"/>
      <c r="EQ201" s="31"/>
      <c r="ER201" s="31"/>
      <c r="ES201" s="31"/>
      <c r="ET201" s="31"/>
      <c r="EU201" s="31"/>
      <c r="EV201" s="31"/>
      <c r="EW201" s="31"/>
      <c r="EX201" s="31"/>
      <c r="EY201" s="31"/>
      <c r="EZ201" s="31"/>
      <c r="FA201" s="31"/>
      <c r="FB201" s="31"/>
      <c r="FC201" s="31"/>
      <c r="FD201" s="31"/>
      <c r="FE201" s="31"/>
      <c r="FF201" s="31"/>
      <c r="FG201" s="31"/>
      <c r="FH201" s="31"/>
      <c r="FI201" s="31"/>
      <c r="FJ201" s="31"/>
      <c r="FK201" s="31"/>
      <c r="FL201" s="31"/>
      <c r="FM201" s="31"/>
      <c r="FN201" s="31"/>
      <c r="FO201" s="31"/>
      <c r="FP201" s="31"/>
      <c r="FQ201" s="31"/>
      <c r="FR201" s="31"/>
      <c r="FS201" s="31"/>
      <c r="FT201" s="31"/>
      <c r="FU201" s="31"/>
      <c r="FV201" s="31"/>
      <c r="FW201" s="31"/>
      <c r="FX201" s="31"/>
      <c r="FY201" s="31"/>
      <c r="FZ201" s="31"/>
      <c r="GA201" s="31"/>
      <c r="GB201" s="31"/>
      <c r="GC201" s="31"/>
      <c r="GD201" s="31"/>
      <c r="GE201" s="31"/>
      <c r="GF201" s="31"/>
      <c r="GG201" s="31"/>
      <c r="GH201" s="31"/>
      <c r="GI201" s="31"/>
      <c r="GJ201" s="31"/>
      <c r="GK201" s="31"/>
      <c r="GL201" s="31"/>
      <c r="GM201" s="31"/>
      <c r="GN201" s="31"/>
      <c r="GO201" s="31"/>
      <c r="GP201" s="31"/>
      <c r="GQ201" s="31"/>
      <c r="GR201" s="31"/>
      <c r="GS201" s="31"/>
      <c r="GT201" s="31"/>
      <c r="GU201" s="31"/>
      <c r="GV201" s="31"/>
      <c r="GW201" s="31"/>
      <c r="GX201" s="31"/>
      <c r="GY201" s="31"/>
      <c r="GZ201" s="31"/>
      <c r="HA201" s="31"/>
      <c r="HB201" s="31"/>
      <c r="HC201" s="31"/>
      <c r="HD201" s="31"/>
      <c r="HE201" s="31"/>
      <c r="HF201" s="31"/>
      <c r="HG201" s="31"/>
      <c r="HH201" s="31"/>
      <c r="HI201" s="31"/>
      <c r="HJ201" s="31"/>
      <c r="HK201" s="31"/>
    </row>
    <row r="202" spans="1:219" s="69" customFormat="1" ht="12.75">
      <c r="A202" s="584" t="s">
        <v>3256</v>
      </c>
      <c r="B202" s="584"/>
      <c r="C202" s="584"/>
      <c r="D202" s="82"/>
      <c r="E202" s="82"/>
      <c r="F202" s="82"/>
      <c r="G202" s="83"/>
      <c r="H202" s="84">
        <v>949800</v>
      </c>
      <c r="I202" s="68"/>
      <c r="J202" s="81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79"/>
      <c r="AE202" s="79"/>
      <c r="AF202" s="79"/>
      <c r="AG202" s="79"/>
      <c r="AH202" s="79"/>
      <c r="AI202" s="79"/>
      <c r="AJ202" s="79"/>
      <c r="AK202" s="79"/>
      <c r="AL202" s="79"/>
      <c r="AM202" s="79"/>
      <c r="AN202" s="79"/>
      <c r="AO202" s="79"/>
      <c r="AP202" s="79"/>
      <c r="AQ202" s="79"/>
      <c r="AR202" s="79"/>
      <c r="AS202" s="79"/>
      <c r="AT202" s="79"/>
      <c r="AU202" s="79"/>
      <c r="AV202" s="79"/>
      <c r="AW202" s="79"/>
      <c r="AX202" s="79"/>
      <c r="AY202" s="79"/>
      <c r="AZ202" s="79"/>
      <c r="BA202" s="79"/>
      <c r="BB202" s="79"/>
      <c r="BC202" s="79"/>
      <c r="BD202" s="79"/>
      <c r="BE202" s="79"/>
      <c r="BF202" s="79"/>
      <c r="BG202" s="79"/>
      <c r="BH202" s="79"/>
      <c r="BI202" s="79"/>
      <c r="BJ202" s="79"/>
      <c r="BK202" s="79"/>
      <c r="BL202" s="79"/>
      <c r="BM202" s="79"/>
      <c r="BN202" s="79"/>
      <c r="BO202" s="79"/>
      <c r="BP202" s="79"/>
      <c r="BQ202" s="79"/>
      <c r="BR202" s="79"/>
      <c r="BS202" s="79"/>
      <c r="BT202" s="79"/>
      <c r="BU202" s="79"/>
      <c r="BV202" s="79"/>
      <c r="BW202" s="79"/>
      <c r="BX202" s="79"/>
      <c r="BY202" s="79"/>
      <c r="BZ202" s="79"/>
      <c r="CA202" s="79"/>
      <c r="CB202" s="79"/>
      <c r="CC202" s="79"/>
      <c r="CD202" s="79"/>
      <c r="CE202" s="79"/>
      <c r="CF202" s="79"/>
      <c r="CG202" s="79"/>
      <c r="CH202" s="79"/>
      <c r="CI202" s="79"/>
      <c r="CJ202" s="79"/>
      <c r="CK202" s="79"/>
      <c r="CL202" s="79"/>
      <c r="CM202" s="79"/>
      <c r="CN202" s="79"/>
      <c r="CO202" s="79"/>
      <c r="CP202" s="79"/>
      <c r="CQ202" s="79"/>
      <c r="CR202" s="79"/>
      <c r="CS202" s="79"/>
      <c r="CT202" s="79"/>
      <c r="CU202" s="79"/>
      <c r="CV202" s="79"/>
      <c r="CW202" s="79"/>
      <c r="CX202" s="79"/>
      <c r="CY202" s="79"/>
      <c r="CZ202" s="79"/>
      <c r="DA202" s="79"/>
      <c r="DB202" s="79"/>
      <c r="DC202" s="79"/>
      <c r="DD202" s="79"/>
      <c r="DE202" s="79"/>
      <c r="DF202" s="79"/>
      <c r="DG202" s="79"/>
      <c r="DH202" s="79"/>
      <c r="DI202" s="79"/>
      <c r="DJ202" s="79"/>
      <c r="DK202" s="79"/>
      <c r="DL202" s="79"/>
      <c r="DM202" s="79"/>
      <c r="DN202" s="79"/>
      <c r="DO202" s="79"/>
      <c r="DP202" s="79"/>
      <c r="DQ202" s="79"/>
      <c r="DR202" s="79"/>
      <c r="DS202" s="79"/>
      <c r="DT202" s="79"/>
      <c r="DU202" s="79"/>
      <c r="DV202" s="79"/>
      <c r="DW202" s="79"/>
      <c r="DX202" s="79"/>
      <c r="DY202" s="79"/>
      <c r="DZ202" s="79"/>
      <c r="EA202" s="79"/>
      <c r="EB202" s="79"/>
      <c r="EC202" s="79"/>
      <c r="ED202" s="79"/>
      <c r="EE202" s="79"/>
      <c r="EF202" s="79"/>
      <c r="EG202" s="79"/>
      <c r="EH202" s="79"/>
      <c r="EI202" s="79"/>
      <c r="EJ202" s="79"/>
      <c r="EK202" s="79"/>
      <c r="EL202" s="79"/>
      <c r="EM202" s="79"/>
      <c r="EN202" s="79"/>
      <c r="EO202" s="79"/>
      <c r="EP202" s="79"/>
      <c r="EQ202" s="79"/>
      <c r="ER202" s="79"/>
      <c r="ES202" s="79"/>
      <c r="ET202" s="79"/>
      <c r="EU202" s="79"/>
      <c r="EV202" s="79"/>
      <c r="EW202" s="79"/>
      <c r="EX202" s="79"/>
      <c r="EY202" s="79"/>
      <c r="EZ202" s="79"/>
      <c r="FA202" s="79"/>
      <c r="FB202" s="79"/>
      <c r="FC202" s="79"/>
      <c r="FD202" s="79"/>
      <c r="FE202" s="79"/>
      <c r="FF202" s="79"/>
      <c r="FG202" s="79"/>
      <c r="FH202" s="79"/>
      <c r="FI202" s="79"/>
      <c r="FJ202" s="79"/>
      <c r="FK202" s="79"/>
      <c r="FL202" s="79"/>
      <c r="FM202" s="79"/>
      <c r="FN202" s="79"/>
      <c r="FO202" s="79"/>
      <c r="FP202" s="79"/>
      <c r="FQ202" s="79"/>
      <c r="FR202" s="79"/>
      <c r="FS202" s="79"/>
      <c r="FT202" s="79"/>
      <c r="FU202" s="79"/>
      <c r="FV202" s="79"/>
      <c r="FW202" s="79"/>
      <c r="FX202" s="79"/>
      <c r="FY202" s="79"/>
      <c r="FZ202" s="79"/>
      <c r="GA202" s="79"/>
      <c r="GB202" s="79"/>
      <c r="GC202" s="79"/>
      <c r="GD202" s="79"/>
      <c r="GE202" s="79"/>
      <c r="GF202" s="79"/>
      <c r="GG202" s="79"/>
      <c r="GH202" s="79"/>
      <c r="GI202" s="79"/>
      <c r="GJ202" s="79"/>
      <c r="GK202" s="79"/>
      <c r="GL202" s="79"/>
      <c r="GM202" s="79"/>
      <c r="GN202" s="79"/>
      <c r="GO202" s="79"/>
      <c r="GP202" s="79"/>
      <c r="GQ202" s="79"/>
      <c r="GR202" s="79"/>
      <c r="GS202" s="79"/>
      <c r="GT202" s="79"/>
      <c r="GU202" s="79"/>
      <c r="GV202" s="79"/>
      <c r="GW202" s="79"/>
      <c r="GX202" s="79"/>
      <c r="GY202" s="79"/>
      <c r="GZ202" s="79"/>
      <c r="HA202" s="79"/>
      <c r="HB202" s="79"/>
      <c r="HC202" s="79"/>
      <c r="HD202" s="79"/>
      <c r="HE202" s="79"/>
      <c r="HF202" s="79"/>
      <c r="HG202" s="79"/>
      <c r="HH202" s="79"/>
      <c r="HI202" s="79"/>
      <c r="HJ202" s="79"/>
      <c r="HK202" s="79"/>
    </row>
    <row r="203" spans="1:219" s="12" customFormat="1" ht="12.75">
      <c r="A203" s="594" t="s">
        <v>2317</v>
      </c>
      <c r="B203" s="594"/>
      <c r="C203" s="594"/>
      <c r="D203" s="594"/>
      <c r="E203" s="594"/>
      <c r="F203" s="594"/>
      <c r="G203" s="594"/>
      <c r="H203" s="594"/>
      <c r="I203" s="594"/>
      <c r="J203" s="593"/>
      <c r="K203" s="593"/>
      <c r="L203" s="47"/>
      <c r="M203" s="593"/>
      <c r="N203" s="593"/>
      <c r="O203" s="593"/>
      <c r="P203" s="593"/>
      <c r="Q203" s="47"/>
      <c r="R203" s="593"/>
      <c r="S203" s="593"/>
      <c r="T203" s="593"/>
      <c r="U203" s="593"/>
      <c r="V203" s="47"/>
      <c r="W203" s="593"/>
      <c r="X203" s="593"/>
      <c r="Y203" s="593"/>
      <c r="Z203" s="593"/>
      <c r="AA203" s="593"/>
      <c r="AB203" s="593"/>
      <c r="AC203" s="47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  <c r="CU203" s="31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  <c r="DG203" s="31"/>
      <c r="DH203" s="31"/>
      <c r="DI203" s="31"/>
      <c r="DJ203" s="31"/>
      <c r="DK203" s="31"/>
      <c r="DL203" s="31"/>
      <c r="DM203" s="31"/>
      <c r="DN203" s="31"/>
      <c r="DO203" s="31"/>
      <c r="DP203" s="31"/>
      <c r="DQ203" s="31"/>
      <c r="DR203" s="31"/>
      <c r="DS203" s="31"/>
      <c r="DT203" s="31"/>
      <c r="DU203" s="31"/>
      <c r="DV203" s="31"/>
      <c r="DW203" s="31"/>
      <c r="DX203" s="31"/>
      <c r="DY203" s="31"/>
      <c r="DZ203" s="31"/>
      <c r="EA203" s="31"/>
      <c r="EB203" s="31"/>
      <c r="EC203" s="31"/>
      <c r="ED203" s="31"/>
      <c r="EE203" s="31"/>
      <c r="EF203" s="31"/>
      <c r="EG203" s="31"/>
      <c r="EH203" s="31"/>
      <c r="EI203" s="31"/>
      <c r="EJ203" s="31"/>
      <c r="EK203" s="31"/>
      <c r="EL203" s="31"/>
      <c r="EM203" s="31"/>
      <c r="EN203" s="31"/>
      <c r="EO203" s="31"/>
      <c r="EP203" s="31"/>
      <c r="EQ203" s="31"/>
      <c r="ER203" s="31"/>
      <c r="ES203" s="31"/>
      <c r="ET203" s="31"/>
      <c r="EU203" s="31"/>
      <c r="EV203" s="31"/>
      <c r="EW203" s="31"/>
      <c r="EX203" s="31"/>
      <c r="EY203" s="31"/>
      <c r="EZ203" s="31"/>
      <c r="FA203" s="31"/>
      <c r="FB203" s="31"/>
      <c r="FC203" s="31"/>
      <c r="FD203" s="31"/>
      <c r="FE203" s="31"/>
      <c r="FF203" s="31"/>
      <c r="FG203" s="31"/>
      <c r="FH203" s="31"/>
      <c r="FI203" s="31"/>
      <c r="FJ203" s="31"/>
      <c r="FK203" s="31"/>
      <c r="FL203" s="31"/>
      <c r="FM203" s="31"/>
      <c r="FN203" s="31"/>
      <c r="FO203" s="31"/>
      <c r="FP203" s="31"/>
      <c r="FQ203" s="31"/>
      <c r="FR203" s="31"/>
      <c r="FS203" s="31"/>
      <c r="FT203" s="31"/>
      <c r="FU203" s="31"/>
      <c r="FV203" s="31"/>
      <c r="FW203" s="31"/>
      <c r="FX203" s="31"/>
      <c r="FY203" s="31"/>
      <c r="FZ203" s="31"/>
      <c r="GA203" s="31"/>
      <c r="GB203" s="31"/>
      <c r="GC203" s="31"/>
      <c r="GD203" s="31"/>
      <c r="GE203" s="31"/>
      <c r="GF203" s="31"/>
      <c r="GG203" s="31"/>
      <c r="GH203" s="31"/>
      <c r="GI203" s="31"/>
      <c r="GJ203" s="31"/>
      <c r="GK203" s="31"/>
      <c r="GL203" s="31"/>
      <c r="GM203" s="31"/>
      <c r="GN203" s="31"/>
      <c r="GO203" s="31"/>
      <c r="GP203" s="31"/>
      <c r="GQ203" s="31"/>
      <c r="GR203" s="31"/>
      <c r="GS203" s="31"/>
      <c r="GT203" s="31"/>
      <c r="GU203" s="31"/>
      <c r="GV203" s="31"/>
      <c r="GW203" s="31"/>
      <c r="GX203" s="31"/>
      <c r="GY203" s="31"/>
      <c r="GZ203" s="31"/>
      <c r="HA203" s="31"/>
      <c r="HB203" s="31"/>
      <c r="HC203" s="31"/>
      <c r="HD203" s="31"/>
      <c r="HE203" s="31"/>
      <c r="HF203" s="31"/>
      <c r="HG203" s="31"/>
      <c r="HH203" s="31"/>
      <c r="HI203" s="31"/>
      <c r="HJ203" s="31"/>
      <c r="HK203" s="31"/>
    </row>
    <row r="204" spans="1:219" s="12" customFormat="1" ht="74.25" customHeight="1">
      <c r="A204" s="2">
        <v>1</v>
      </c>
      <c r="B204" s="10" t="s">
        <v>2013</v>
      </c>
      <c r="C204" s="2" t="s">
        <v>2012</v>
      </c>
      <c r="D204" s="2" t="s">
        <v>298</v>
      </c>
      <c r="E204" s="2" t="s">
        <v>300</v>
      </c>
      <c r="F204" s="2" t="s">
        <v>2014</v>
      </c>
      <c r="G204" s="2" t="s">
        <v>2015</v>
      </c>
      <c r="H204" s="496">
        <v>716000</v>
      </c>
      <c r="I204" s="2" t="s">
        <v>3837</v>
      </c>
      <c r="J204" s="305" t="s">
        <v>2836</v>
      </c>
      <c r="K204" s="2" t="s">
        <v>2874</v>
      </c>
      <c r="L204" s="2" t="s">
        <v>2016</v>
      </c>
      <c r="M204" s="2" t="s">
        <v>2017</v>
      </c>
      <c r="N204" s="2" t="s">
        <v>2018</v>
      </c>
      <c r="O204" s="2" t="s">
        <v>2019</v>
      </c>
      <c r="P204" s="306" t="s">
        <v>3544</v>
      </c>
      <c r="Q204" s="2" t="s">
        <v>671</v>
      </c>
      <c r="R204" s="2" t="s">
        <v>671</v>
      </c>
      <c r="S204" s="2" t="s">
        <v>671</v>
      </c>
      <c r="T204" s="2" t="s">
        <v>671</v>
      </c>
      <c r="U204" s="2" t="s">
        <v>3270</v>
      </c>
      <c r="V204" s="2" t="s">
        <v>656</v>
      </c>
      <c r="W204" s="2">
        <v>149</v>
      </c>
      <c r="X204" s="2">
        <v>235.4</v>
      </c>
      <c r="Y204" s="2">
        <v>1422.8</v>
      </c>
      <c r="Z204" s="2">
        <v>2</v>
      </c>
      <c r="AA204" s="2" t="s">
        <v>298</v>
      </c>
      <c r="AB204" s="2" t="s">
        <v>298</v>
      </c>
      <c r="AC204" s="2" t="s">
        <v>172</v>
      </c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  <c r="DS204" s="31"/>
      <c r="DT204" s="31"/>
      <c r="DU204" s="31"/>
      <c r="DV204" s="31"/>
      <c r="DW204" s="31"/>
      <c r="DX204" s="31"/>
      <c r="DY204" s="31"/>
      <c r="DZ204" s="31"/>
      <c r="EA204" s="31"/>
      <c r="EB204" s="31"/>
      <c r="EC204" s="31"/>
      <c r="ED204" s="31"/>
      <c r="EE204" s="31"/>
      <c r="EF204" s="31"/>
      <c r="EG204" s="31"/>
      <c r="EH204" s="31"/>
      <c r="EI204" s="31"/>
      <c r="EJ204" s="31"/>
      <c r="EK204" s="31"/>
      <c r="EL204" s="31"/>
      <c r="EM204" s="31"/>
      <c r="EN204" s="31"/>
      <c r="EO204" s="31"/>
      <c r="EP204" s="31"/>
      <c r="EQ204" s="31"/>
      <c r="ER204" s="31"/>
      <c r="ES204" s="31"/>
      <c r="ET204" s="31"/>
      <c r="EU204" s="31"/>
      <c r="EV204" s="31"/>
      <c r="EW204" s="31"/>
      <c r="EX204" s="31"/>
      <c r="EY204" s="31"/>
      <c r="EZ204" s="31"/>
      <c r="FA204" s="31"/>
      <c r="FB204" s="31"/>
      <c r="FC204" s="31"/>
      <c r="FD204" s="31"/>
      <c r="FE204" s="31"/>
      <c r="FF204" s="31"/>
      <c r="FG204" s="31"/>
      <c r="FH204" s="31"/>
      <c r="FI204" s="31"/>
      <c r="FJ204" s="31"/>
      <c r="FK204" s="31"/>
      <c r="FL204" s="31"/>
      <c r="FM204" s="31"/>
      <c r="FN204" s="31"/>
      <c r="FO204" s="31"/>
      <c r="FP204" s="31"/>
      <c r="FQ204" s="31"/>
      <c r="FR204" s="31"/>
      <c r="FS204" s="31"/>
      <c r="FT204" s="31"/>
      <c r="FU204" s="31"/>
      <c r="FV204" s="31"/>
      <c r="FW204" s="31"/>
      <c r="FX204" s="31"/>
      <c r="FY204" s="31"/>
      <c r="FZ204" s="31"/>
      <c r="GA204" s="31"/>
      <c r="GB204" s="31"/>
      <c r="GC204" s="31"/>
      <c r="GD204" s="31"/>
      <c r="GE204" s="31"/>
      <c r="GF204" s="31"/>
      <c r="GG204" s="31"/>
      <c r="GH204" s="31"/>
      <c r="GI204" s="31"/>
      <c r="GJ204" s="31"/>
      <c r="GK204" s="31"/>
      <c r="GL204" s="31"/>
      <c r="GM204" s="31"/>
      <c r="GN204" s="31"/>
      <c r="GO204" s="31"/>
      <c r="GP204" s="31"/>
      <c r="GQ204" s="31"/>
      <c r="GR204" s="31"/>
      <c r="GS204" s="31"/>
      <c r="GT204" s="31"/>
      <c r="GU204" s="31"/>
      <c r="GV204" s="31"/>
      <c r="GW204" s="31"/>
      <c r="GX204" s="31"/>
      <c r="GY204" s="31"/>
      <c r="GZ204" s="31"/>
      <c r="HA204" s="31"/>
      <c r="HB204" s="31"/>
      <c r="HC204" s="31"/>
      <c r="HD204" s="31"/>
      <c r="HE204" s="31"/>
      <c r="HF204" s="31"/>
      <c r="HG204" s="31"/>
      <c r="HH204" s="31"/>
      <c r="HI204" s="31"/>
      <c r="HJ204" s="31"/>
      <c r="HK204" s="31"/>
    </row>
    <row r="205" spans="1:219" s="69" customFormat="1" ht="12.75">
      <c r="A205" s="584" t="s">
        <v>3256</v>
      </c>
      <c r="B205" s="584"/>
      <c r="C205" s="584"/>
      <c r="D205" s="82"/>
      <c r="E205" s="82"/>
      <c r="F205" s="82"/>
      <c r="G205" s="83"/>
      <c r="H205" s="84">
        <f>SUM(H204)</f>
        <v>716000</v>
      </c>
      <c r="I205" s="68"/>
      <c r="J205" s="81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79"/>
      <c r="AE205" s="79"/>
      <c r="AF205" s="79"/>
      <c r="AG205" s="79"/>
      <c r="AH205" s="79"/>
      <c r="AI205" s="79"/>
      <c r="AJ205" s="79"/>
      <c r="AK205" s="79"/>
      <c r="AL205" s="79"/>
      <c r="AM205" s="79"/>
      <c r="AN205" s="79"/>
      <c r="AO205" s="79"/>
      <c r="AP205" s="79"/>
      <c r="AQ205" s="79"/>
      <c r="AR205" s="79"/>
      <c r="AS205" s="79"/>
      <c r="AT205" s="79"/>
      <c r="AU205" s="79"/>
      <c r="AV205" s="79"/>
      <c r="AW205" s="79"/>
      <c r="AX205" s="79"/>
      <c r="AY205" s="79"/>
      <c r="AZ205" s="79"/>
      <c r="BA205" s="79"/>
      <c r="BB205" s="79"/>
      <c r="BC205" s="79"/>
      <c r="BD205" s="79"/>
      <c r="BE205" s="79"/>
      <c r="BF205" s="79"/>
      <c r="BG205" s="79"/>
      <c r="BH205" s="79"/>
      <c r="BI205" s="79"/>
      <c r="BJ205" s="79"/>
      <c r="BK205" s="79"/>
      <c r="BL205" s="79"/>
      <c r="BM205" s="79"/>
      <c r="BN205" s="79"/>
      <c r="BO205" s="79"/>
      <c r="BP205" s="79"/>
      <c r="BQ205" s="79"/>
      <c r="BR205" s="79"/>
      <c r="BS205" s="79"/>
      <c r="BT205" s="79"/>
      <c r="BU205" s="79"/>
      <c r="BV205" s="79"/>
      <c r="BW205" s="79"/>
      <c r="BX205" s="79"/>
      <c r="BY205" s="79"/>
      <c r="BZ205" s="79"/>
      <c r="CA205" s="79"/>
      <c r="CB205" s="79"/>
      <c r="CC205" s="79"/>
      <c r="CD205" s="79"/>
      <c r="CE205" s="79"/>
      <c r="CF205" s="79"/>
      <c r="CG205" s="79"/>
      <c r="CH205" s="79"/>
      <c r="CI205" s="79"/>
      <c r="CJ205" s="79"/>
      <c r="CK205" s="79"/>
      <c r="CL205" s="79"/>
      <c r="CM205" s="79"/>
      <c r="CN205" s="79"/>
      <c r="CO205" s="79"/>
      <c r="CP205" s="79"/>
      <c r="CQ205" s="79"/>
      <c r="CR205" s="79"/>
      <c r="CS205" s="79"/>
      <c r="CT205" s="79"/>
      <c r="CU205" s="79"/>
      <c r="CV205" s="79"/>
      <c r="CW205" s="79"/>
      <c r="CX205" s="79"/>
      <c r="CY205" s="79"/>
      <c r="CZ205" s="79"/>
      <c r="DA205" s="79"/>
      <c r="DB205" s="79"/>
      <c r="DC205" s="79"/>
      <c r="DD205" s="79"/>
      <c r="DE205" s="79"/>
      <c r="DF205" s="79"/>
      <c r="DG205" s="79"/>
      <c r="DH205" s="79"/>
      <c r="DI205" s="79"/>
      <c r="DJ205" s="79"/>
      <c r="DK205" s="79"/>
      <c r="DL205" s="79"/>
      <c r="DM205" s="79"/>
      <c r="DN205" s="79"/>
      <c r="DO205" s="79"/>
      <c r="DP205" s="79"/>
      <c r="DQ205" s="79"/>
      <c r="DR205" s="79"/>
      <c r="DS205" s="79"/>
      <c r="DT205" s="79"/>
      <c r="DU205" s="79"/>
      <c r="DV205" s="79"/>
      <c r="DW205" s="79"/>
      <c r="DX205" s="79"/>
      <c r="DY205" s="79"/>
      <c r="DZ205" s="79"/>
      <c r="EA205" s="79"/>
      <c r="EB205" s="79"/>
      <c r="EC205" s="79"/>
      <c r="ED205" s="79"/>
      <c r="EE205" s="79"/>
      <c r="EF205" s="79"/>
      <c r="EG205" s="79"/>
      <c r="EH205" s="79"/>
      <c r="EI205" s="79"/>
      <c r="EJ205" s="79"/>
      <c r="EK205" s="79"/>
      <c r="EL205" s="79"/>
      <c r="EM205" s="79"/>
      <c r="EN205" s="79"/>
      <c r="EO205" s="79"/>
      <c r="EP205" s="79"/>
      <c r="EQ205" s="79"/>
      <c r="ER205" s="79"/>
      <c r="ES205" s="79"/>
      <c r="ET205" s="79"/>
      <c r="EU205" s="79"/>
      <c r="EV205" s="79"/>
      <c r="EW205" s="79"/>
      <c r="EX205" s="79"/>
      <c r="EY205" s="79"/>
      <c r="EZ205" s="79"/>
      <c r="FA205" s="79"/>
      <c r="FB205" s="79"/>
      <c r="FC205" s="79"/>
      <c r="FD205" s="79"/>
      <c r="FE205" s="79"/>
      <c r="FF205" s="79"/>
      <c r="FG205" s="79"/>
      <c r="FH205" s="79"/>
      <c r="FI205" s="79"/>
      <c r="FJ205" s="79"/>
      <c r="FK205" s="79"/>
      <c r="FL205" s="79"/>
      <c r="FM205" s="79"/>
      <c r="FN205" s="79"/>
      <c r="FO205" s="79"/>
      <c r="FP205" s="79"/>
      <c r="FQ205" s="79"/>
      <c r="FR205" s="79"/>
      <c r="FS205" s="79"/>
      <c r="FT205" s="79"/>
      <c r="FU205" s="79"/>
      <c r="FV205" s="79"/>
      <c r="FW205" s="79"/>
      <c r="FX205" s="79"/>
      <c r="FY205" s="79"/>
      <c r="FZ205" s="79"/>
      <c r="GA205" s="79"/>
      <c r="GB205" s="79"/>
      <c r="GC205" s="79"/>
      <c r="GD205" s="79"/>
      <c r="GE205" s="79"/>
      <c r="GF205" s="79"/>
      <c r="GG205" s="79"/>
      <c r="GH205" s="79"/>
      <c r="GI205" s="79"/>
      <c r="GJ205" s="79"/>
      <c r="GK205" s="79"/>
      <c r="GL205" s="79"/>
      <c r="GM205" s="79"/>
      <c r="GN205" s="79"/>
      <c r="GO205" s="79"/>
      <c r="GP205" s="79"/>
      <c r="GQ205" s="79"/>
      <c r="GR205" s="79"/>
      <c r="GS205" s="79"/>
      <c r="GT205" s="79"/>
      <c r="GU205" s="79"/>
      <c r="GV205" s="79"/>
      <c r="GW205" s="79"/>
      <c r="GX205" s="79"/>
      <c r="GY205" s="79"/>
      <c r="GZ205" s="79"/>
      <c r="HA205" s="79"/>
      <c r="HB205" s="79"/>
      <c r="HC205" s="79"/>
      <c r="HD205" s="79"/>
      <c r="HE205" s="79"/>
      <c r="HF205" s="79"/>
      <c r="HG205" s="79"/>
      <c r="HH205" s="79"/>
      <c r="HI205" s="79"/>
      <c r="HJ205" s="79"/>
      <c r="HK205" s="79"/>
    </row>
    <row r="206" spans="1:219" s="12" customFormat="1" ht="12.75">
      <c r="A206" s="594" t="s">
        <v>2318</v>
      </c>
      <c r="B206" s="594"/>
      <c r="C206" s="594"/>
      <c r="D206" s="594"/>
      <c r="E206" s="594"/>
      <c r="F206" s="594"/>
      <c r="G206" s="594"/>
      <c r="H206" s="594"/>
      <c r="I206" s="594"/>
      <c r="J206" s="593"/>
      <c r="K206" s="593"/>
      <c r="L206" s="47"/>
      <c r="M206" s="593"/>
      <c r="N206" s="593"/>
      <c r="O206" s="593"/>
      <c r="P206" s="593"/>
      <c r="Q206" s="47"/>
      <c r="R206" s="593"/>
      <c r="S206" s="593"/>
      <c r="T206" s="593"/>
      <c r="U206" s="593"/>
      <c r="V206" s="47"/>
      <c r="W206" s="593"/>
      <c r="X206" s="593"/>
      <c r="Y206" s="593"/>
      <c r="Z206" s="593"/>
      <c r="AA206" s="593"/>
      <c r="AB206" s="593"/>
      <c r="AC206" s="47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31"/>
      <c r="DH206" s="31"/>
      <c r="DI206" s="31"/>
      <c r="DJ206" s="31"/>
      <c r="DK206" s="31"/>
      <c r="DL206" s="31"/>
      <c r="DM206" s="31"/>
      <c r="DN206" s="31"/>
      <c r="DO206" s="31"/>
      <c r="DP206" s="31"/>
      <c r="DQ206" s="31"/>
      <c r="DR206" s="31"/>
      <c r="DS206" s="31"/>
      <c r="DT206" s="31"/>
      <c r="DU206" s="31"/>
      <c r="DV206" s="31"/>
      <c r="DW206" s="31"/>
      <c r="DX206" s="31"/>
      <c r="DY206" s="31"/>
      <c r="DZ206" s="31"/>
      <c r="EA206" s="31"/>
      <c r="EB206" s="31"/>
      <c r="EC206" s="31"/>
      <c r="ED206" s="31"/>
      <c r="EE206" s="31"/>
      <c r="EF206" s="31"/>
      <c r="EG206" s="31"/>
      <c r="EH206" s="31"/>
      <c r="EI206" s="31"/>
      <c r="EJ206" s="31"/>
      <c r="EK206" s="31"/>
      <c r="EL206" s="31"/>
      <c r="EM206" s="31"/>
      <c r="EN206" s="31"/>
      <c r="EO206" s="31"/>
      <c r="EP206" s="31"/>
      <c r="EQ206" s="31"/>
      <c r="ER206" s="31"/>
      <c r="ES206" s="31"/>
      <c r="ET206" s="31"/>
      <c r="EU206" s="31"/>
      <c r="EV206" s="31"/>
      <c r="EW206" s="31"/>
      <c r="EX206" s="31"/>
      <c r="EY206" s="31"/>
      <c r="EZ206" s="31"/>
      <c r="FA206" s="31"/>
      <c r="FB206" s="31"/>
      <c r="FC206" s="31"/>
      <c r="FD206" s="31"/>
      <c r="FE206" s="31"/>
      <c r="FF206" s="31"/>
      <c r="FG206" s="31"/>
      <c r="FH206" s="31"/>
      <c r="FI206" s="31"/>
      <c r="FJ206" s="31"/>
      <c r="FK206" s="31"/>
      <c r="FL206" s="31"/>
      <c r="FM206" s="31"/>
      <c r="FN206" s="31"/>
      <c r="FO206" s="31"/>
      <c r="FP206" s="31"/>
      <c r="FQ206" s="31"/>
      <c r="FR206" s="31"/>
      <c r="FS206" s="31"/>
      <c r="FT206" s="31"/>
      <c r="FU206" s="31"/>
      <c r="FV206" s="31"/>
      <c r="FW206" s="31"/>
      <c r="FX206" s="31"/>
      <c r="FY206" s="31"/>
      <c r="FZ206" s="31"/>
      <c r="GA206" s="31"/>
      <c r="GB206" s="31"/>
      <c r="GC206" s="31"/>
      <c r="GD206" s="31"/>
      <c r="GE206" s="31"/>
      <c r="GF206" s="31"/>
      <c r="GG206" s="31"/>
      <c r="GH206" s="31"/>
      <c r="GI206" s="31"/>
      <c r="GJ206" s="31"/>
      <c r="GK206" s="31"/>
      <c r="GL206" s="31"/>
      <c r="GM206" s="31"/>
      <c r="GN206" s="31"/>
      <c r="GO206" s="31"/>
      <c r="GP206" s="31"/>
      <c r="GQ206" s="31"/>
      <c r="GR206" s="31"/>
      <c r="GS206" s="31"/>
      <c r="GT206" s="31"/>
      <c r="GU206" s="31"/>
      <c r="GV206" s="31"/>
      <c r="GW206" s="31"/>
      <c r="GX206" s="31"/>
      <c r="GY206" s="31"/>
      <c r="GZ206" s="31"/>
      <c r="HA206" s="31"/>
      <c r="HB206" s="31"/>
      <c r="HC206" s="31"/>
      <c r="HD206" s="31"/>
      <c r="HE206" s="31"/>
      <c r="HF206" s="31"/>
      <c r="HG206" s="31"/>
      <c r="HH206" s="31"/>
      <c r="HI206" s="31"/>
      <c r="HJ206" s="31"/>
      <c r="HK206" s="31"/>
    </row>
    <row r="207" spans="1:219" s="389" customFormat="1" ht="51">
      <c r="A207" s="381">
        <v>1</v>
      </c>
      <c r="B207" s="393" t="s">
        <v>3842</v>
      </c>
      <c r="C207" s="381" t="s">
        <v>3843</v>
      </c>
      <c r="D207" s="394" t="s">
        <v>2357</v>
      </c>
      <c r="E207" s="394" t="s">
        <v>2369</v>
      </c>
      <c r="F207" s="394" t="s">
        <v>2369</v>
      </c>
      <c r="G207" s="394">
        <v>1988</v>
      </c>
      <c r="H207" s="433">
        <v>1488160.12</v>
      </c>
      <c r="I207" s="381" t="s">
        <v>1526</v>
      </c>
      <c r="J207" s="452" t="s">
        <v>3190</v>
      </c>
      <c r="K207" s="394" t="s">
        <v>3191</v>
      </c>
      <c r="L207" s="394" t="s">
        <v>908</v>
      </c>
      <c r="M207" s="394" t="s">
        <v>909</v>
      </c>
      <c r="N207" s="394" t="s">
        <v>910</v>
      </c>
      <c r="O207" s="394" t="s">
        <v>911</v>
      </c>
      <c r="P207" s="394"/>
      <c r="Q207" s="394" t="s">
        <v>3268</v>
      </c>
      <c r="R207" s="394" t="s">
        <v>3268</v>
      </c>
      <c r="S207" s="394" t="s">
        <v>3268</v>
      </c>
      <c r="T207" s="394" t="s">
        <v>3268</v>
      </c>
      <c r="U207" s="394" t="s">
        <v>3268</v>
      </c>
      <c r="V207" s="394" t="s">
        <v>3562</v>
      </c>
      <c r="W207" s="453">
        <v>1537</v>
      </c>
      <c r="X207" s="454">
        <v>2481.8</v>
      </c>
      <c r="Y207" s="454">
        <v>11261.8</v>
      </c>
      <c r="Z207" s="394">
        <v>2</v>
      </c>
      <c r="AA207" s="394" t="s">
        <v>298</v>
      </c>
      <c r="AB207" s="394" t="s">
        <v>298</v>
      </c>
      <c r="AC207" s="394" t="s">
        <v>172</v>
      </c>
      <c r="AD207" s="435"/>
      <c r="AE207" s="435"/>
      <c r="AF207" s="435"/>
      <c r="AG207" s="435"/>
      <c r="AH207" s="435"/>
      <c r="AI207" s="435"/>
      <c r="AJ207" s="435"/>
      <c r="AK207" s="435"/>
      <c r="AL207" s="435"/>
      <c r="AM207" s="435"/>
      <c r="AN207" s="435"/>
      <c r="AO207" s="435"/>
      <c r="AP207" s="435"/>
      <c r="AQ207" s="435"/>
      <c r="AR207" s="435"/>
      <c r="AS207" s="435"/>
      <c r="AT207" s="435"/>
      <c r="AU207" s="435"/>
      <c r="AV207" s="435"/>
      <c r="AW207" s="435"/>
      <c r="AX207" s="435"/>
      <c r="AY207" s="435"/>
      <c r="AZ207" s="435"/>
      <c r="BA207" s="435"/>
      <c r="BB207" s="435"/>
      <c r="BC207" s="435"/>
      <c r="BD207" s="435"/>
      <c r="BE207" s="435"/>
      <c r="BF207" s="435"/>
      <c r="BG207" s="435"/>
      <c r="BH207" s="435"/>
      <c r="BI207" s="435"/>
      <c r="BJ207" s="435"/>
      <c r="BK207" s="435"/>
      <c r="BL207" s="435"/>
      <c r="BM207" s="435"/>
      <c r="BN207" s="435"/>
      <c r="BO207" s="435"/>
      <c r="BP207" s="435"/>
      <c r="BQ207" s="435"/>
      <c r="BR207" s="435"/>
      <c r="BS207" s="435"/>
      <c r="BT207" s="435"/>
      <c r="BU207" s="435"/>
      <c r="BV207" s="435"/>
      <c r="BW207" s="435"/>
      <c r="BX207" s="435"/>
      <c r="BY207" s="435"/>
      <c r="BZ207" s="435"/>
      <c r="CA207" s="435"/>
      <c r="CB207" s="435"/>
      <c r="CC207" s="435"/>
      <c r="CD207" s="435"/>
      <c r="CE207" s="435"/>
      <c r="CF207" s="435"/>
      <c r="CG207" s="435"/>
      <c r="CH207" s="435"/>
      <c r="CI207" s="435"/>
      <c r="CJ207" s="435"/>
      <c r="CK207" s="435"/>
      <c r="CL207" s="435"/>
      <c r="CM207" s="435"/>
      <c r="CN207" s="435"/>
      <c r="CO207" s="435"/>
      <c r="CP207" s="435"/>
      <c r="CQ207" s="435"/>
      <c r="CR207" s="435"/>
      <c r="CS207" s="435"/>
      <c r="CT207" s="435"/>
      <c r="CU207" s="435"/>
      <c r="CV207" s="435"/>
      <c r="CW207" s="435"/>
      <c r="CX207" s="435"/>
      <c r="CY207" s="435"/>
      <c r="CZ207" s="435"/>
      <c r="DA207" s="435"/>
      <c r="DB207" s="435"/>
      <c r="DC207" s="435"/>
      <c r="DD207" s="435"/>
      <c r="DE207" s="435"/>
      <c r="DF207" s="435"/>
      <c r="DG207" s="435"/>
      <c r="DH207" s="435"/>
      <c r="DI207" s="435"/>
      <c r="DJ207" s="435"/>
      <c r="DK207" s="435"/>
      <c r="DL207" s="435"/>
      <c r="DM207" s="435"/>
      <c r="DN207" s="435"/>
      <c r="DO207" s="435"/>
      <c r="DP207" s="435"/>
      <c r="DQ207" s="435"/>
      <c r="DR207" s="435"/>
      <c r="DS207" s="435"/>
      <c r="DT207" s="435"/>
      <c r="DU207" s="435"/>
      <c r="DV207" s="435"/>
      <c r="DW207" s="435"/>
      <c r="DX207" s="435"/>
      <c r="DY207" s="435"/>
      <c r="DZ207" s="435"/>
      <c r="EA207" s="435"/>
      <c r="EB207" s="435"/>
      <c r="EC207" s="435"/>
      <c r="ED207" s="435"/>
      <c r="EE207" s="435"/>
      <c r="EF207" s="435"/>
      <c r="EG207" s="435"/>
      <c r="EH207" s="435"/>
      <c r="EI207" s="435"/>
      <c r="EJ207" s="435"/>
      <c r="EK207" s="435"/>
      <c r="EL207" s="435"/>
      <c r="EM207" s="435"/>
      <c r="EN207" s="435"/>
      <c r="EO207" s="435"/>
      <c r="EP207" s="435"/>
      <c r="EQ207" s="435"/>
      <c r="ER207" s="435"/>
      <c r="ES207" s="435"/>
      <c r="ET207" s="435"/>
      <c r="EU207" s="435"/>
      <c r="EV207" s="435"/>
      <c r="EW207" s="435"/>
      <c r="EX207" s="435"/>
      <c r="EY207" s="435"/>
      <c r="EZ207" s="435"/>
      <c r="FA207" s="435"/>
      <c r="FB207" s="435"/>
      <c r="FC207" s="435"/>
      <c r="FD207" s="435"/>
      <c r="FE207" s="435"/>
      <c r="FF207" s="435"/>
      <c r="FG207" s="435"/>
      <c r="FH207" s="435"/>
      <c r="FI207" s="435"/>
      <c r="FJ207" s="435"/>
      <c r="FK207" s="435"/>
      <c r="FL207" s="435"/>
      <c r="FM207" s="435"/>
      <c r="FN207" s="435"/>
      <c r="FO207" s="435"/>
      <c r="FP207" s="435"/>
      <c r="FQ207" s="435"/>
      <c r="FR207" s="435"/>
      <c r="FS207" s="435"/>
      <c r="FT207" s="435"/>
      <c r="FU207" s="435"/>
      <c r="FV207" s="435"/>
      <c r="FW207" s="435"/>
      <c r="FX207" s="435"/>
      <c r="FY207" s="435"/>
      <c r="FZ207" s="435"/>
      <c r="GA207" s="435"/>
      <c r="GB207" s="435"/>
      <c r="GC207" s="435"/>
      <c r="GD207" s="435"/>
      <c r="GE207" s="435"/>
      <c r="GF207" s="435"/>
      <c r="GG207" s="435"/>
      <c r="GH207" s="435"/>
      <c r="GI207" s="435"/>
      <c r="GJ207" s="435"/>
      <c r="GK207" s="435"/>
      <c r="GL207" s="435"/>
      <c r="GM207" s="435"/>
      <c r="GN207" s="435"/>
      <c r="GO207" s="435"/>
      <c r="GP207" s="435"/>
      <c r="GQ207" s="435"/>
      <c r="GR207" s="435"/>
      <c r="GS207" s="435"/>
      <c r="GT207" s="435"/>
      <c r="GU207" s="435"/>
      <c r="GV207" s="435"/>
      <c r="GW207" s="435"/>
      <c r="GX207" s="435"/>
      <c r="GY207" s="435"/>
      <c r="GZ207" s="435"/>
      <c r="HA207" s="435"/>
      <c r="HB207" s="435"/>
      <c r="HC207" s="435"/>
      <c r="HD207" s="435"/>
      <c r="HE207" s="435"/>
      <c r="HF207" s="435"/>
      <c r="HG207" s="435"/>
      <c r="HH207" s="435"/>
      <c r="HI207" s="435"/>
      <c r="HJ207" s="435"/>
      <c r="HK207" s="435"/>
    </row>
    <row r="208" spans="1:219" s="389" customFormat="1" ht="102">
      <c r="A208" s="381">
        <v>2</v>
      </c>
      <c r="B208" s="393" t="s">
        <v>3844</v>
      </c>
      <c r="C208" s="381" t="s">
        <v>3845</v>
      </c>
      <c r="D208" s="394" t="s">
        <v>2357</v>
      </c>
      <c r="E208" s="394" t="s">
        <v>2369</v>
      </c>
      <c r="F208" s="394" t="s">
        <v>2369</v>
      </c>
      <c r="G208" s="381">
        <v>2005</v>
      </c>
      <c r="H208" s="433">
        <v>203710.15</v>
      </c>
      <c r="I208" s="381" t="s">
        <v>1526</v>
      </c>
      <c r="J208" s="434" t="s">
        <v>2911</v>
      </c>
      <c r="K208" s="381" t="s">
        <v>3192</v>
      </c>
      <c r="L208" s="381" t="s">
        <v>912</v>
      </c>
      <c r="M208" s="381"/>
      <c r="N208" s="381" t="s">
        <v>2564</v>
      </c>
      <c r="O208" s="381" t="s">
        <v>2565</v>
      </c>
      <c r="P208" s="381" t="s">
        <v>3270</v>
      </c>
      <c r="Q208" s="381" t="s">
        <v>3268</v>
      </c>
      <c r="R208" s="381" t="s">
        <v>3268</v>
      </c>
      <c r="S208" s="381" t="s">
        <v>3268</v>
      </c>
      <c r="T208" s="381" t="s">
        <v>3268</v>
      </c>
      <c r="U208" s="381" t="s">
        <v>2911</v>
      </c>
      <c r="V208" s="381" t="s">
        <v>3268</v>
      </c>
      <c r="W208" s="381">
        <v>43.7</v>
      </c>
      <c r="X208" s="381">
        <v>30.8</v>
      </c>
      <c r="Y208" s="381">
        <v>178</v>
      </c>
      <c r="Z208" s="381">
        <v>1</v>
      </c>
      <c r="AA208" s="381" t="s">
        <v>611</v>
      </c>
      <c r="AB208" s="381" t="s">
        <v>2357</v>
      </c>
      <c r="AC208" s="381" t="s">
        <v>2369</v>
      </c>
      <c r="AD208" s="435"/>
      <c r="AE208" s="435"/>
      <c r="AF208" s="435"/>
      <c r="AG208" s="435"/>
      <c r="AH208" s="435"/>
      <c r="AI208" s="435"/>
      <c r="AJ208" s="435"/>
      <c r="AK208" s="435"/>
      <c r="AL208" s="435"/>
      <c r="AM208" s="435"/>
      <c r="AN208" s="435"/>
      <c r="AO208" s="435"/>
      <c r="AP208" s="435"/>
      <c r="AQ208" s="435"/>
      <c r="AR208" s="435"/>
      <c r="AS208" s="435"/>
      <c r="AT208" s="435"/>
      <c r="AU208" s="435"/>
      <c r="AV208" s="435"/>
      <c r="AW208" s="435"/>
      <c r="AX208" s="435"/>
      <c r="AY208" s="435"/>
      <c r="AZ208" s="435"/>
      <c r="BA208" s="435"/>
      <c r="BB208" s="435"/>
      <c r="BC208" s="435"/>
      <c r="BD208" s="435"/>
      <c r="BE208" s="435"/>
      <c r="BF208" s="435"/>
      <c r="BG208" s="435"/>
      <c r="BH208" s="435"/>
      <c r="BI208" s="435"/>
      <c r="BJ208" s="435"/>
      <c r="BK208" s="435"/>
      <c r="BL208" s="435"/>
      <c r="BM208" s="435"/>
      <c r="BN208" s="435"/>
      <c r="BO208" s="435"/>
      <c r="BP208" s="435"/>
      <c r="BQ208" s="435"/>
      <c r="BR208" s="435"/>
      <c r="BS208" s="435"/>
      <c r="BT208" s="435"/>
      <c r="BU208" s="435"/>
      <c r="BV208" s="435"/>
      <c r="BW208" s="435"/>
      <c r="BX208" s="435"/>
      <c r="BY208" s="435"/>
      <c r="BZ208" s="435"/>
      <c r="CA208" s="435"/>
      <c r="CB208" s="435"/>
      <c r="CC208" s="435"/>
      <c r="CD208" s="435"/>
      <c r="CE208" s="435"/>
      <c r="CF208" s="435"/>
      <c r="CG208" s="435"/>
      <c r="CH208" s="435"/>
      <c r="CI208" s="435"/>
      <c r="CJ208" s="435"/>
      <c r="CK208" s="435"/>
      <c r="CL208" s="435"/>
      <c r="CM208" s="435"/>
      <c r="CN208" s="435"/>
      <c r="CO208" s="435"/>
      <c r="CP208" s="435"/>
      <c r="CQ208" s="435"/>
      <c r="CR208" s="435"/>
      <c r="CS208" s="435"/>
      <c r="CT208" s="435"/>
      <c r="CU208" s="435"/>
      <c r="CV208" s="435"/>
      <c r="CW208" s="435"/>
      <c r="CX208" s="435"/>
      <c r="CY208" s="435"/>
      <c r="CZ208" s="435"/>
      <c r="DA208" s="435"/>
      <c r="DB208" s="435"/>
      <c r="DC208" s="435"/>
      <c r="DD208" s="435"/>
      <c r="DE208" s="435"/>
      <c r="DF208" s="435"/>
      <c r="DG208" s="435"/>
      <c r="DH208" s="435"/>
      <c r="DI208" s="435"/>
      <c r="DJ208" s="435"/>
      <c r="DK208" s="435"/>
      <c r="DL208" s="435"/>
      <c r="DM208" s="435"/>
      <c r="DN208" s="435"/>
      <c r="DO208" s="435"/>
      <c r="DP208" s="435"/>
      <c r="DQ208" s="435"/>
      <c r="DR208" s="435"/>
      <c r="DS208" s="435"/>
      <c r="DT208" s="435"/>
      <c r="DU208" s="435"/>
      <c r="DV208" s="435"/>
      <c r="DW208" s="435"/>
      <c r="DX208" s="435"/>
      <c r="DY208" s="435"/>
      <c r="DZ208" s="435"/>
      <c r="EA208" s="435"/>
      <c r="EB208" s="435"/>
      <c r="EC208" s="435"/>
      <c r="ED208" s="435"/>
      <c r="EE208" s="435"/>
      <c r="EF208" s="435"/>
      <c r="EG208" s="435"/>
      <c r="EH208" s="435"/>
      <c r="EI208" s="435"/>
      <c r="EJ208" s="435"/>
      <c r="EK208" s="435"/>
      <c r="EL208" s="435"/>
      <c r="EM208" s="435"/>
      <c r="EN208" s="435"/>
      <c r="EO208" s="435"/>
      <c r="EP208" s="435"/>
      <c r="EQ208" s="435"/>
      <c r="ER208" s="435"/>
      <c r="ES208" s="435"/>
      <c r="ET208" s="435"/>
      <c r="EU208" s="435"/>
      <c r="EV208" s="435"/>
      <c r="EW208" s="435"/>
      <c r="EX208" s="435"/>
      <c r="EY208" s="435"/>
      <c r="EZ208" s="435"/>
      <c r="FA208" s="435"/>
      <c r="FB208" s="435"/>
      <c r="FC208" s="435"/>
      <c r="FD208" s="435"/>
      <c r="FE208" s="435"/>
      <c r="FF208" s="435"/>
      <c r="FG208" s="435"/>
      <c r="FH208" s="435"/>
      <c r="FI208" s="435"/>
      <c r="FJ208" s="435"/>
      <c r="FK208" s="435"/>
      <c r="FL208" s="435"/>
      <c r="FM208" s="435"/>
      <c r="FN208" s="435"/>
      <c r="FO208" s="435"/>
      <c r="FP208" s="435"/>
      <c r="FQ208" s="435"/>
      <c r="FR208" s="435"/>
      <c r="FS208" s="435"/>
      <c r="FT208" s="435"/>
      <c r="FU208" s="435"/>
      <c r="FV208" s="435"/>
      <c r="FW208" s="435"/>
      <c r="FX208" s="435"/>
      <c r="FY208" s="435"/>
      <c r="FZ208" s="435"/>
      <c r="GA208" s="435"/>
      <c r="GB208" s="435"/>
      <c r="GC208" s="435"/>
      <c r="GD208" s="435"/>
      <c r="GE208" s="435"/>
      <c r="GF208" s="435"/>
      <c r="GG208" s="435"/>
      <c r="GH208" s="435"/>
      <c r="GI208" s="435"/>
      <c r="GJ208" s="435"/>
      <c r="GK208" s="435"/>
      <c r="GL208" s="435"/>
      <c r="GM208" s="435"/>
      <c r="GN208" s="435"/>
      <c r="GO208" s="435"/>
      <c r="GP208" s="435"/>
      <c r="GQ208" s="435"/>
      <c r="GR208" s="435"/>
      <c r="GS208" s="435"/>
      <c r="GT208" s="435"/>
      <c r="GU208" s="435"/>
      <c r="GV208" s="435"/>
      <c r="GW208" s="435"/>
      <c r="GX208" s="435"/>
      <c r="GY208" s="435"/>
      <c r="GZ208" s="435"/>
      <c r="HA208" s="435"/>
      <c r="HB208" s="435"/>
      <c r="HC208" s="435"/>
      <c r="HD208" s="435"/>
      <c r="HE208" s="435"/>
      <c r="HF208" s="435"/>
      <c r="HG208" s="435"/>
      <c r="HH208" s="435"/>
      <c r="HI208" s="435"/>
      <c r="HJ208" s="435"/>
      <c r="HK208" s="435"/>
    </row>
    <row r="209" spans="1:219" s="389" customFormat="1" ht="102">
      <c r="A209" s="381">
        <v>3</v>
      </c>
      <c r="B209" s="393" t="s">
        <v>3844</v>
      </c>
      <c r="C209" s="381" t="s">
        <v>3845</v>
      </c>
      <c r="D209" s="394" t="s">
        <v>2357</v>
      </c>
      <c r="E209" s="394" t="s">
        <v>2369</v>
      </c>
      <c r="F209" s="394" t="s">
        <v>2369</v>
      </c>
      <c r="G209" s="381">
        <v>2007</v>
      </c>
      <c r="H209" s="433">
        <v>425347.05</v>
      </c>
      <c r="I209" s="381" t="s">
        <v>1526</v>
      </c>
      <c r="J209" s="434" t="s">
        <v>2911</v>
      </c>
      <c r="K209" s="381" t="s">
        <v>3193</v>
      </c>
      <c r="L209" s="381" t="s">
        <v>912</v>
      </c>
      <c r="M209" s="381"/>
      <c r="N209" s="381" t="s">
        <v>2564</v>
      </c>
      <c r="O209" s="381" t="s">
        <v>2565</v>
      </c>
      <c r="P209" s="381" t="s">
        <v>3270</v>
      </c>
      <c r="Q209" s="381" t="s">
        <v>3268</v>
      </c>
      <c r="R209" s="381" t="s">
        <v>3267</v>
      </c>
      <c r="S209" s="381" t="s">
        <v>3268</v>
      </c>
      <c r="T209" s="381" t="s">
        <v>3268</v>
      </c>
      <c r="U209" s="381" t="s">
        <v>2911</v>
      </c>
      <c r="V209" s="381" t="s">
        <v>3267</v>
      </c>
      <c r="W209" s="381">
        <v>43.7</v>
      </c>
      <c r="X209" s="381">
        <v>30.8</v>
      </c>
      <c r="Y209" s="381">
        <v>178</v>
      </c>
      <c r="Z209" s="381">
        <v>1</v>
      </c>
      <c r="AA209" s="381" t="s">
        <v>611</v>
      </c>
      <c r="AB209" s="381" t="s">
        <v>2357</v>
      </c>
      <c r="AC209" s="381" t="s">
        <v>2369</v>
      </c>
      <c r="AD209" s="435"/>
      <c r="AE209" s="435"/>
      <c r="AF209" s="435"/>
      <c r="AG209" s="435"/>
      <c r="AH209" s="435"/>
      <c r="AI209" s="435"/>
      <c r="AJ209" s="435"/>
      <c r="AK209" s="435"/>
      <c r="AL209" s="435"/>
      <c r="AM209" s="435"/>
      <c r="AN209" s="435"/>
      <c r="AO209" s="435"/>
      <c r="AP209" s="435"/>
      <c r="AQ209" s="435"/>
      <c r="AR209" s="435"/>
      <c r="AS209" s="435"/>
      <c r="AT209" s="435"/>
      <c r="AU209" s="435"/>
      <c r="AV209" s="435"/>
      <c r="AW209" s="435"/>
      <c r="AX209" s="435"/>
      <c r="AY209" s="435"/>
      <c r="AZ209" s="435"/>
      <c r="BA209" s="435"/>
      <c r="BB209" s="435"/>
      <c r="BC209" s="435"/>
      <c r="BD209" s="435"/>
      <c r="BE209" s="435"/>
      <c r="BF209" s="435"/>
      <c r="BG209" s="435"/>
      <c r="BH209" s="435"/>
      <c r="BI209" s="435"/>
      <c r="BJ209" s="435"/>
      <c r="BK209" s="435"/>
      <c r="BL209" s="435"/>
      <c r="BM209" s="435"/>
      <c r="BN209" s="435"/>
      <c r="BO209" s="435"/>
      <c r="BP209" s="435"/>
      <c r="BQ209" s="435"/>
      <c r="BR209" s="435"/>
      <c r="BS209" s="435"/>
      <c r="BT209" s="435"/>
      <c r="BU209" s="435"/>
      <c r="BV209" s="435"/>
      <c r="BW209" s="435"/>
      <c r="BX209" s="435"/>
      <c r="BY209" s="435"/>
      <c r="BZ209" s="435"/>
      <c r="CA209" s="435"/>
      <c r="CB209" s="435"/>
      <c r="CC209" s="435"/>
      <c r="CD209" s="435"/>
      <c r="CE209" s="435"/>
      <c r="CF209" s="435"/>
      <c r="CG209" s="435"/>
      <c r="CH209" s="435"/>
      <c r="CI209" s="435"/>
      <c r="CJ209" s="435"/>
      <c r="CK209" s="435"/>
      <c r="CL209" s="435"/>
      <c r="CM209" s="435"/>
      <c r="CN209" s="435"/>
      <c r="CO209" s="435"/>
      <c r="CP209" s="435"/>
      <c r="CQ209" s="435"/>
      <c r="CR209" s="435"/>
      <c r="CS209" s="435"/>
      <c r="CT209" s="435"/>
      <c r="CU209" s="435"/>
      <c r="CV209" s="435"/>
      <c r="CW209" s="435"/>
      <c r="CX209" s="435"/>
      <c r="CY209" s="435"/>
      <c r="CZ209" s="435"/>
      <c r="DA209" s="435"/>
      <c r="DB209" s="435"/>
      <c r="DC209" s="435"/>
      <c r="DD209" s="435"/>
      <c r="DE209" s="435"/>
      <c r="DF209" s="435"/>
      <c r="DG209" s="435"/>
      <c r="DH209" s="435"/>
      <c r="DI209" s="435"/>
      <c r="DJ209" s="435"/>
      <c r="DK209" s="435"/>
      <c r="DL209" s="435"/>
      <c r="DM209" s="435"/>
      <c r="DN209" s="435"/>
      <c r="DO209" s="435"/>
      <c r="DP209" s="435"/>
      <c r="DQ209" s="435"/>
      <c r="DR209" s="435"/>
      <c r="DS209" s="435"/>
      <c r="DT209" s="435"/>
      <c r="DU209" s="435"/>
      <c r="DV209" s="435"/>
      <c r="DW209" s="435"/>
      <c r="DX209" s="435"/>
      <c r="DY209" s="435"/>
      <c r="DZ209" s="435"/>
      <c r="EA209" s="435"/>
      <c r="EB209" s="435"/>
      <c r="EC209" s="435"/>
      <c r="ED209" s="435"/>
      <c r="EE209" s="435"/>
      <c r="EF209" s="435"/>
      <c r="EG209" s="435"/>
      <c r="EH209" s="435"/>
      <c r="EI209" s="435"/>
      <c r="EJ209" s="435"/>
      <c r="EK209" s="435"/>
      <c r="EL209" s="435"/>
      <c r="EM209" s="435"/>
      <c r="EN209" s="435"/>
      <c r="EO209" s="435"/>
      <c r="EP209" s="435"/>
      <c r="EQ209" s="435"/>
      <c r="ER209" s="435"/>
      <c r="ES209" s="435"/>
      <c r="ET209" s="435"/>
      <c r="EU209" s="435"/>
      <c r="EV209" s="435"/>
      <c r="EW209" s="435"/>
      <c r="EX209" s="435"/>
      <c r="EY209" s="435"/>
      <c r="EZ209" s="435"/>
      <c r="FA209" s="435"/>
      <c r="FB209" s="435"/>
      <c r="FC209" s="435"/>
      <c r="FD209" s="435"/>
      <c r="FE209" s="435"/>
      <c r="FF209" s="435"/>
      <c r="FG209" s="435"/>
      <c r="FH209" s="435"/>
      <c r="FI209" s="435"/>
      <c r="FJ209" s="435"/>
      <c r="FK209" s="435"/>
      <c r="FL209" s="435"/>
      <c r="FM209" s="435"/>
      <c r="FN209" s="435"/>
      <c r="FO209" s="435"/>
      <c r="FP209" s="435"/>
      <c r="FQ209" s="435"/>
      <c r="FR209" s="435"/>
      <c r="FS209" s="435"/>
      <c r="FT209" s="435"/>
      <c r="FU209" s="435"/>
      <c r="FV209" s="435"/>
      <c r="FW209" s="435"/>
      <c r="FX209" s="435"/>
      <c r="FY209" s="435"/>
      <c r="FZ209" s="435"/>
      <c r="GA209" s="435"/>
      <c r="GB209" s="435"/>
      <c r="GC209" s="435"/>
      <c r="GD209" s="435"/>
      <c r="GE209" s="435"/>
      <c r="GF209" s="435"/>
      <c r="GG209" s="435"/>
      <c r="GH209" s="435"/>
      <c r="GI209" s="435"/>
      <c r="GJ209" s="435"/>
      <c r="GK209" s="435"/>
      <c r="GL209" s="435"/>
      <c r="GM209" s="435"/>
      <c r="GN209" s="435"/>
      <c r="GO209" s="435"/>
      <c r="GP209" s="435"/>
      <c r="GQ209" s="435"/>
      <c r="GR209" s="435"/>
      <c r="GS209" s="435"/>
      <c r="GT209" s="435"/>
      <c r="GU209" s="435"/>
      <c r="GV209" s="435"/>
      <c r="GW209" s="435"/>
      <c r="GX209" s="435"/>
      <c r="GY209" s="435"/>
      <c r="GZ209" s="435"/>
      <c r="HA209" s="435"/>
      <c r="HB209" s="435"/>
      <c r="HC209" s="435"/>
      <c r="HD209" s="435"/>
      <c r="HE209" s="435"/>
      <c r="HF209" s="435"/>
      <c r="HG209" s="435"/>
      <c r="HH209" s="435"/>
      <c r="HI209" s="435"/>
      <c r="HJ209" s="435"/>
      <c r="HK209" s="435"/>
    </row>
    <row r="210" spans="1:219" s="389" customFormat="1" ht="102">
      <c r="A210" s="381">
        <v>4</v>
      </c>
      <c r="B210" s="393" t="s">
        <v>3844</v>
      </c>
      <c r="C210" s="381" t="s">
        <v>3845</v>
      </c>
      <c r="D210" s="394" t="s">
        <v>3846</v>
      </c>
      <c r="E210" s="394" t="s">
        <v>2369</v>
      </c>
      <c r="F210" s="394" t="s">
        <v>2369</v>
      </c>
      <c r="G210" s="381">
        <v>2011</v>
      </c>
      <c r="H210" s="433">
        <v>284616.93</v>
      </c>
      <c r="I210" s="381" t="s">
        <v>1526</v>
      </c>
      <c r="J210" s="434" t="s">
        <v>2911</v>
      </c>
      <c r="K210" s="381" t="s">
        <v>3567</v>
      </c>
      <c r="L210" s="381" t="s">
        <v>912</v>
      </c>
      <c r="M210" s="381"/>
      <c r="N210" s="381" t="s">
        <v>2564</v>
      </c>
      <c r="O210" s="381" t="s">
        <v>2565</v>
      </c>
      <c r="P210" s="381" t="s">
        <v>3270</v>
      </c>
      <c r="Q210" s="381" t="s">
        <v>3267</v>
      </c>
      <c r="R210" s="381" t="s">
        <v>3267</v>
      </c>
      <c r="S210" s="381" t="s">
        <v>3268</v>
      </c>
      <c r="T210" s="381" t="s">
        <v>3268</v>
      </c>
      <c r="U210" s="381" t="s">
        <v>2911</v>
      </c>
      <c r="V210" s="381" t="s">
        <v>3267</v>
      </c>
      <c r="W210" s="381">
        <v>43.9</v>
      </c>
      <c r="X210" s="381">
        <v>30.8</v>
      </c>
      <c r="Y210" s="381">
        <v>149.7</v>
      </c>
      <c r="Z210" s="381">
        <v>1</v>
      </c>
      <c r="AA210" s="381" t="s">
        <v>611</v>
      </c>
      <c r="AB210" s="381" t="s">
        <v>2357</v>
      </c>
      <c r="AC210" s="381" t="s">
        <v>2369</v>
      </c>
      <c r="AD210" s="435"/>
      <c r="AE210" s="435"/>
      <c r="AF210" s="435"/>
      <c r="AG210" s="435"/>
      <c r="AH210" s="435"/>
      <c r="AI210" s="435"/>
      <c r="AJ210" s="435"/>
      <c r="AK210" s="435"/>
      <c r="AL210" s="435"/>
      <c r="AM210" s="435"/>
      <c r="AN210" s="435"/>
      <c r="AO210" s="435"/>
      <c r="AP210" s="435"/>
      <c r="AQ210" s="435"/>
      <c r="AR210" s="435"/>
      <c r="AS210" s="435"/>
      <c r="AT210" s="435"/>
      <c r="AU210" s="435"/>
      <c r="AV210" s="435"/>
      <c r="AW210" s="435"/>
      <c r="AX210" s="435"/>
      <c r="AY210" s="435"/>
      <c r="AZ210" s="435"/>
      <c r="BA210" s="435"/>
      <c r="BB210" s="435"/>
      <c r="BC210" s="435"/>
      <c r="BD210" s="435"/>
      <c r="BE210" s="435"/>
      <c r="BF210" s="435"/>
      <c r="BG210" s="435"/>
      <c r="BH210" s="435"/>
      <c r="BI210" s="435"/>
      <c r="BJ210" s="435"/>
      <c r="BK210" s="435"/>
      <c r="BL210" s="435"/>
      <c r="BM210" s="435"/>
      <c r="BN210" s="435"/>
      <c r="BO210" s="435"/>
      <c r="BP210" s="435"/>
      <c r="BQ210" s="435"/>
      <c r="BR210" s="435"/>
      <c r="BS210" s="435"/>
      <c r="BT210" s="435"/>
      <c r="BU210" s="435"/>
      <c r="BV210" s="435"/>
      <c r="BW210" s="435"/>
      <c r="BX210" s="435"/>
      <c r="BY210" s="435"/>
      <c r="BZ210" s="435"/>
      <c r="CA210" s="435"/>
      <c r="CB210" s="435"/>
      <c r="CC210" s="435"/>
      <c r="CD210" s="435"/>
      <c r="CE210" s="435"/>
      <c r="CF210" s="435"/>
      <c r="CG210" s="435"/>
      <c r="CH210" s="435"/>
      <c r="CI210" s="435"/>
      <c r="CJ210" s="435"/>
      <c r="CK210" s="435"/>
      <c r="CL210" s="435"/>
      <c r="CM210" s="435"/>
      <c r="CN210" s="435"/>
      <c r="CO210" s="435"/>
      <c r="CP210" s="435"/>
      <c r="CQ210" s="435"/>
      <c r="CR210" s="435"/>
      <c r="CS210" s="435"/>
      <c r="CT210" s="435"/>
      <c r="CU210" s="435"/>
      <c r="CV210" s="435"/>
      <c r="CW210" s="435"/>
      <c r="CX210" s="435"/>
      <c r="CY210" s="435"/>
      <c r="CZ210" s="435"/>
      <c r="DA210" s="435"/>
      <c r="DB210" s="435"/>
      <c r="DC210" s="435"/>
      <c r="DD210" s="435"/>
      <c r="DE210" s="435"/>
      <c r="DF210" s="435"/>
      <c r="DG210" s="435"/>
      <c r="DH210" s="435"/>
      <c r="DI210" s="435"/>
      <c r="DJ210" s="435"/>
      <c r="DK210" s="435"/>
      <c r="DL210" s="435"/>
      <c r="DM210" s="435"/>
      <c r="DN210" s="435"/>
      <c r="DO210" s="435"/>
      <c r="DP210" s="435"/>
      <c r="DQ210" s="435"/>
      <c r="DR210" s="435"/>
      <c r="DS210" s="435"/>
      <c r="DT210" s="435"/>
      <c r="DU210" s="435"/>
      <c r="DV210" s="435"/>
      <c r="DW210" s="435"/>
      <c r="DX210" s="435"/>
      <c r="DY210" s="435"/>
      <c r="DZ210" s="435"/>
      <c r="EA210" s="435"/>
      <c r="EB210" s="435"/>
      <c r="EC210" s="435"/>
      <c r="ED210" s="435"/>
      <c r="EE210" s="435"/>
      <c r="EF210" s="435"/>
      <c r="EG210" s="435"/>
      <c r="EH210" s="435"/>
      <c r="EI210" s="435"/>
      <c r="EJ210" s="435"/>
      <c r="EK210" s="435"/>
      <c r="EL210" s="435"/>
      <c r="EM210" s="435"/>
      <c r="EN210" s="435"/>
      <c r="EO210" s="435"/>
      <c r="EP210" s="435"/>
      <c r="EQ210" s="435"/>
      <c r="ER210" s="435"/>
      <c r="ES210" s="435"/>
      <c r="ET210" s="435"/>
      <c r="EU210" s="435"/>
      <c r="EV210" s="435"/>
      <c r="EW210" s="435"/>
      <c r="EX210" s="435"/>
      <c r="EY210" s="435"/>
      <c r="EZ210" s="435"/>
      <c r="FA210" s="435"/>
      <c r="FB210" s="435"/>
      <c r="FC210" s="435"/>
      <c r="FD210" s="435"/>
      <c r="FE210" s="435"/>
      <c r="FF210" s="435"/>
      <c r="FG210" s="435"/>
      <c r="FH210" s="435"/>
      <c r="FI210" s="435"/>
      <c r="FJ210" s="435"/>
      <c r="FK210" s="435"/>
      <c r="FL210" s="435"/>
      <c r="FM210" s="435"/>
      <c r="FN210" s="435"/>
      <c r="FO210" s="435"/>
      <c r="FP210" s="435"/>
      <c r="FQ210" s="435"/>
      <c r="FR210" s="435"/>
      <c r="FS210" s="435"/>
      <c r="FT210" s="435"/>
      <c r="FU210" s="435"/>
      <c r="FV210" s="435"/>
      <c r="FW210" s="435"/>
      <c r="FX210" s="435"/>
      <c r="FY210" s="435"/>
      <c r="FZ210" s="435"/>
      <c r="GA210" s="435"/>
      <c r="GB210" s="435"/>
      <c r="GC210" s="435"/>
      <c r="GD210" s="435"/>
      <c r="GE210" s="435"/>
      <c r="GF210" s="435"/>
      <c r="GG210" s="435"/>
      <c r="GH210" s="435"/>
      <c r="GI210" s="435"/>
      <c r="GJ210" s="435"/>
      <c r="GK210" s="435"/>
      <c r="GL210" s="435"/>
      <c r="GM210" s="435"/>
      <c r="GN210" s="435"/>
      <c r="GO210" s="435"/>
      <c r="GP210" s="435"/>
      <c r="GQ210" s="435"/>
      <c r="GR210" s="435"/>
      <c r="GS210" s="435"/>
      <c r="GT210" s="435"/>
      <c r="GU210" s="435"/>
      <c r="GV210" s="435"/>
      <c r="GW210" s="435"/>
      <c r="GX210" s="435"/>
      <c r="GY210" s="435"/>
      <c r="GZ210" s="435"/>
      <c r="HA210" s="435"/>
      <c r="HB210" s="435"/>
      <c r="HC210" s="435"/>
      <c r="HD210" s="435"/>
      <c r="HE210" s="435"/>
      <c r="HF210" s="435"/>
      <c r="HG210" s="435"/>
      <c r="HH210" s="435"/>
      <c r="HI210" s="435"/>
      <c r="HJ210" s="435"/>
      <c r="HK210" s="435"/>
    </row>
    <row r="211" spans="1:219" s="389" customFormat="1" ht="72" customHeight="1">
      <c r="A211" s="381">
        <v>5</v>
      </c>
      <c r="B211" s="393" t="s">
        <v>3847</v>
      </c>
      <c r="C211" s="381" t="s">
        <v>3845</v>
      </c>
      <c r="D211" s="394" t="s">
        <v>2357</v>
      </c>
      <c r="E211" s="394" t="s">
        <v>2369</v>
      </c>
      <c r="F211" s="394" t="s">
        <v>2369</v>
      </c>
      <c r="G211" s="381">
        <v>2009</v>
      </c>
      <c r="H211" s="433">
        <v>1163919.95</v>
      </c>
      <c r="I211" s="381" t="s">
        <v>1526</v>
      </c>
      <c r="J211" s="434" t="s">
        <v>3568</v>
      </c>
      <c r="K211" s="381" t="s">
        <v>3193</v>
      </c>
      <c r="L211" s="381" t="s">
        <v>2566</v>
      </c>
      <c r="M211" s="381"/>
      <c r="N211" s="381" t="s">
        <v>2567</v>
      </c>
      <c r="O211" s="381" t="s">
        <v>2568</v>
      </c>
      <c r="P211" s="381" t="s">
        <v>3270</v>
      </c>
      <c r="Q211" s="381" t="s">
        <v>3267</v>
      </c>
      <c r="R211" s="381" t="s">
        <v>3267</v>
      </c>
      <c r="S211" s="381" t="s">
        <v>3267</v>
      </c>
      <c r="T211" s="381" t="s">
        <v>3267</v>
      </c>
      <c r="U211" s="381" t="s">
        <v>2911</v>
      </c>
      <c r="V211" s="381" t="s">
        <v>3267</v>
      </c>
      <c r="W211" s="381">
        <v>160</v>
      </c>
      <c r="X211" s="381">
        <v>106</v>
      </c>
      <c r="Y211" s="381">
        <v>640</v>
      </c>
      <c r="Z211" s="381">
        <v>1</v>
      </c>
      <c r="AA211" s="381" t="s">
        <v>611</v>
      </c>
      <c r="AB211" s="381" t="s">
        <v>2357</v>
      </c>
      <c r="AC211" s="381" t="s">
        <v>2369</v>
      </c>
      <c r="AD211" s="435"/>
      <c r="AE211" s="435"/>
      <c r="AF211" s="435"/>
      <c r="AG211" s="435"/>
      <c r="AH211" s="435"/>
      <c r="AI211" s="435"/>
      <c r="AJ211" s="435"/>
      <c r="AK211" s="435"/>
      <c r="AL211" s="435"/>
      <c r="AM211" s="435"/>
      <c r="AN211" s="435"/>
      <c r="AO211" s="435"/>
      <c r="AP211" s="435"/>
      <c r="AQ211" s="435"/>
      <c r="AR211" s="435"/>
      <c r="AS211" s="435"/>
      <c r="AT211" s="435"/>
      <c r="AU211" s="435"/>
      <c r="AV211" s="435"/>
      <c r="AW211" s="435"/>
      <c r="AX211" s="435"/>
      <c r="AY211" s="435"/>
      <c r="AZ211" s="435"/>
      <c r="BA211" s="435"/>
      <c r="BB211" s="435"/>
      <c r="BC211" s="435"/>
      <c r="BD211" s="435"/>
      <c r="BE211" s="435"/>
      <c r="BF211" s="435"/>
      <c r="BG211" s="435"/>
      <c r="BH211" s="435"/>
      <c r="BI211" s="435"/>
      <c r="BJ211" s="435"/>
      <c r="BK211" s="435"/>
      <c r="BL211" s="435"/>
      <c r="BM211" s="435"/>
      <c r="BN211" s="435"/>
      <c r="BO211" s="435"/>
      <c r="BP211" s="435"/>
      <c r="BQ211" s="435"/>
      <c r="BR211" s="435"/>
      <c r="BS211" s="435"/>
      <c r="BT211" s="435"/>
      <c r="BU211" s="435"/>
      <c r="BV211" s="435"/>
      <c r="BW211" s="435"/>
      <c r="BX211" s="435"/>
      <c r="BY211" s="435"/>
      <c r="BZ211" s="435"/>
      <c r="CA211" s="435"/>
      <c r="CB211" s="435"/>
      <c r="CC211" s="435"/>
      <c r="CD211" s="435"/>
      <c r="CE211" s="435"/>
      <c r="CF211" s="435"/>
      <c r="CG211" s="435"/>
      <c r="CH211" s="435"/>
      <c r="CI211" s="435"/>
      <c r="CJ211" s="435"/>
      <c r="CK211" s="435"/>
      <c r="CL211" s="435"/>
      <c r="CM211" s="435"/>
      <c r="CN211" s="435"/>
      <c r="CO211" s="435"/>
      <c r="CP211" s="435"/>
      <c r="CQ211" s="435"/>
      <c r="CR211" s="435"/>
      <c r="CS211" s="435"/>
      <c r="CT211" s="435"/>
      <c r="CU211" s="435"/>
      <c r="CV211" s="435"/>
      <c r="CW211" s="435"/>
      <c r="CX211" s="435"/>
      <c r="CY211" s="435"/>
      <c r="CZ211" s="435"/>
      <c r="DA211" s="435"/>
      <c r="DB211" s="435"/>
      <c r="DC211" s="435"/>
      <c r="DD211" s="435"/>
      <c r="DE211" s="435"/>
      <c r="DF211" s="435"/>
      <c r="DG211" s="435"/>
      <c r="DH211" s="435"/>
      <c r="DI211" s="435"/>
      <c r="DJ211" s="435"/>
      <c r="DK211" s="435"/>
      <c r="DL211" s="435"/>
      <c r="DM211" s="435"/>
      <c r="DN211" s="435"/>
      <c r="DO211" s="435"/>
      <c r="DP211" s="435"/>
      <c r="DQ211" s="435"/>
      <c r="DR211" s="435"/>
      <c r="DS211" s="435"/>
      <c r="DT211" s="435"/>
      <c r="DU211" s="435"/>
      <c r="DV211" s="435"/>
      <c r="DW211" s="435"/>
      <c r="DX211" s="435"/>
      <c r="DY211" s="435"/>
      <c r="DZ211" s="435"/>
      <c r="EA211" s="435"/>
      <c r="EB211" s="435"/>
      <c r="EC211" s="435"/>
      <c r="ED211" s="435"/>
      <c r="EE211" s="435"/>
      <c r="EF211" s="435"/>
      <c r="EG211" s="435"/>
      <c r="EH211" s="435"/>
      <c r="EI211" s="435"/>
      <c r="EJ211" s="435"/>
      <c r="EK211" s="435"/>
      <c r="EL211" s="435"/>
      <c r="EM211" s="435"/>
      <c r="EN211" s="435"/>
      <c r="EO211" s="435"/>
      <c r="EP211" s="435"/>
      <c r="EQ211" s="435"/>
      <c r="ER211" s="435"/>
      <c r="ES211" s="435"/>
      <c r="ET211" s="435"/>
      <c r="EU211" s="435"/>
      <c r="EV211" s="435"/>
      <c r="EW211" s="435"/>
      <c r="EX211" s="435"/>
      <c r="EY211" s="435"/>
      <c r="EZ211" s="435"/>
      <c r="FA211" s="435"/>
      <c r="FB211" s="435"/>
      <c r="FC211" s="435"/>
      <c r="FD211" s="435"/>
      <c r="FE211" s="435"/>
      <c r="FF211" s="435"/>
      <c r="FG211" s="435"/>
      <c r="FH211" s="435"/>
      <c r="FI211" s="435"/>
      <c r="FJ211" s="435"/>
      <c r="FK211" s="435"/>
      <c r="FL211" s="435"/>
      <c r="FM211" s="435"/>
      <c r="FN211" s="435"/>
      <c r="FO211" s="435"/>
      <c r="FP211" s="435"/>
      <c r="FQ211" s="435"/>
      <c r="FR211" s="435"/>
      <c r="FS211" s="435"/>
      <c r="FT211" s="435"/>
      <c r="FU211" s="435"/>
      <c r="FV211" s="435"/>
      <c r="FW211" s="435"/>
      <c r="FX211" s="435"/>
      <c r="FY211" s="435"/>
      <c r="FZ211" s="435"/>
      <c r="GA211" s="435"/>
      <c r="GB211" s="435"/>
      <c r="GC211" s="435"/>
      <c r="GD211" s="435"/>
      <c r="GE211" s="435"/>
      <c r="GF211" s="435"/>
      <c r="GG211" s="435"/>
      <c r="GH211" s="435"/>
      <c r="GI211" s="435"/>
      <c r="GJ211" s="435"/>
      <c r="GK211" s="435"/>
      <c r="GL211" s="435"/>
      <c r="GM211" s="435"/>
      <c r="GN211" s="435"/>
      <c r="GO211" s="435"/>
      <c r="GP211" s="435"/>
      <c r="GQ211" s="435"/>
      <c r="GR211" s="435"/>
      <c r="GS211" s="435"/>
      <c r="GT211" s="435"/>
      <c r="GU211" s="435"/>
      <c r="GV211" s="435"/>
      <c r="GW211" s="435"/>
      <c r="GX211" s="435"/>
      <c r="GY211" s="435"/>
      <c r="GZ211" s="435"/>
      <c r="HA211" s="435"/>
      <c r="HB211" s="435"/>
      <c r="HC211" s="435"/>
      <c r="HD211" s="435"/>
      <c r="HE211" s="435"/>
      <c r="HF211" s="435"/>
      <c r="HG211" s="435"/>
      <c r="HH211" s="435"/>
      <c r="HI211" s="435"/>
      <c r="HJ211" s="435"/>
      <c r="HK211" s="435"/>
    </row>
    <row r="212" spans="1:219" s="389" customFormat="1" ht="38.25">
      <c r="A212" s="381">
        <v>6</v>
      </c>
      <c r="B212" s="393" t="s">
        <v>3848</v>
      </c>
      <c r="C212" s="381" t="s">
        <v>3849</v>
      </c>
      <c r="D212" s="394" t="s">
        <v>2357</v>
      </c>
      <c r="E212" s="394" t="s">
        <v>2369</v>
      </c>
      <c r="F212" s="394" t="s">
        <v>2369</v>
      </c>
      <c r="G212" s="381">
        <v>2005</v>
      </c>
      <c r="H212" s="433">
        <v>1197824.63</v>
      </c>
      <c r="I212" s="381" t="s">
        <v>1526</v>
      </c>
      <c r="J212" s="434"/>
      <c r="K212" s="381" t="s">
        <v>3569</v>
      </c>
      <c r="L212" s="381" t="s">
        <v>2569</v>
      </c>
      <c r="M212" s="381"/>
      <c r="N212" s="381"/>
      <c r="O212" s="381" t="s">
        <v>2568</v>
      </c>
      <c r="P212" s="381"/>
      <c r="Q212" s="381"/>
      <c r="R212" s="381"/>
      <c r="S212" s="381"/>
      <c r="T212" s="381"/>
      <c r="U212" s="381"/>
      <c r="V212" s="381"/>
      <c r="W212" s="381" t="s">
        <v>612</v>
      </c>
      <c r="X212" s="381"/>
      <c r="Y212" s="381"/>
      <c r="Z212" s="381"/>
      <c r="AA212" s="381"/>
      <c r="AB212" s="381"/>
      <c r="AC212" s="381"/>
      <c r="AD212" s="435"/>
      <c r="AE212" s="435"/>
      <c r="AF212" s="435"/>
      <c r="AG212" s="435"/>
      <c r="AH212" s="435"/>
      <c r="AI212" s="435"/>
      <c r="AJ212" s="435"/>
      <c r="AK212" s="435"/>
      <c r="AL212" s="435"/>
      <c r="AM212" s="435"/>
      <c r="AN212" s="435"/>
      <c r="AO212" s="435"/>
      <c r="AP212" s="435"/>
      <c r="AQ212" s="435"/>
      <c r="AR212" s="435"/>
      <c r="AS212" s="435"/>
      <c r="AT212" s="435"/>
      <c r="AU212" s="435"/>
      <c r="AV212" s="435"/>
      <c r="AW212" s="435"/>
      <c r="AX212" s="435"/>
      <c r="AY212" s="435"/>
      <c r="AZ212" s="435"/>
      <c r="BA212" s="435"/>
      <c r="BB212" s="435"/>
      <c r="BC212" s="435"/>
      <c r="BD212" s="435"/>
      <c r="BE212" s="435"/>
      <c r="BF212" s="435"/>
      <c r="BG212" s="435"/>
      <c r="BH212" s="435"/>
      <c r="BI212" s="435"/>
      <c r="BJ212" s="435"/>
      <c r="BK212" s="435"/>
      <c r="BL212" s="435"/>
      <c r="BM212" s="435"/>
      <c r="BN212" s="435"/>
      <c r="BO212" s="435"/>
      <c r="BP212" s="435"/>
      <c r="BQ212" s="435"/>
      <c r="BR212" s="435"/>
      <c r="BS212" s="435"/>
      <c r="BT212" s="435"/>
      <c r="BU212" s="435"/>
      <c r="BV212" s="435"/>
      <c r="BW212" s="435"/>
      <c r="BX212" s="435"/>
      <c r="BY212" s="435"/>
      <c r="BZ212" s="435"/>
      <c r="CA212" s="435"/>
      <c r="CB212" s="435"/>
      <c r="CC212" s="435"/>
      <c r="CD212" s="435"/>
      <c r="CE212" s="435"/>
      <c r="CF212" s="435"/>
      <c r="CG212" s="435"/>
      <c r="CH212" s="435"/>
      <c r="CI212" s="435"/>
      <c r="CJ212" s="435"/>
      <c r="CK212" s="435"/>
      <c r="CL212" s="435"/>
      <c r="CM212" s="435"/>
      <c r="CN212" s="435"/>
      <c r="CO212" s="435"/>
      <c r="CP212" s="435"/>
      <c r="CQ212" s="435"/>
      <c r="CR212" s="435"/>
      <c r="CS212" s="435"/>
      <c r="CT212" s="435"/>
      <c r="CU212" s="435"/>
      <c r="CV212" s="435"/>
      <c r="CW212" s="435"/>
      <c r="CX212" s="435"/>
      <c r="CY212" s="435"/>
      <c r="CZ212" s="435"/>
      <c r="DA212" s="435"/>
      <c r="DB212" s="435"/>
      <c r="DC212" s="435"/>
      <c r="DD212" s="435"/>
      <c r="DE212" s="435"/>
      <c r="DF212" s="435"/>
      <c r="DG212" s="435"/>
      <c r="DH212" s="435"/>
      <c r="DI212" s="435"/>
      <c r="DJ212" s="435"/>
      <c r="DK212" s="435"/>
      <c r="DL212" s="435"/>
      <c r="DM212" s="435"/>
      <c r="DN212" s="435"/>
      <c r="DO212" s="435"/>
      <c r="DP212" s="435"/>
      <c r="DQ212" s="435"/>
      <c r="DR212" s="435"/>
      <c r="DS212" s="435"/>
      <c r="DT212" s="435"/>
      <c r="DU212" s="435"/>
      <c r="DV212" s="435"/>
      <c r="DW212" s="435"/>
      <c r="DX212" s="435"/>
      <c r="DY212" s="435"/>
      <c r="DZ212" s="435"/>
      <c r="EA212" s="435"/>
      <c r="EB212" s="435"/>
      <c r="EC212" s="435"/>
      <c r="ED212" s="435"/>
      <c r="EE212" s="435"/>
      <c r="EF212" s="435"/>
      <c r="EG212" s="435"/>
      <c r="EH212" s="435"/>
      <c r="EI212" s="435"/>
      <c r="EJ212" s="435"/>
      <c r="EK212" s="435"/>
      <c r="EL212" s="435"/>
      <c r="EM212" s="435"/>
      <c r="EN212" s="435"/>
      <c r="EO212" s="435"/>
      <c r="EP212" s="435"/>
      <c r="EQ212" s="435"/>
      <c r="ER212" s="435"/>
      <c r="ES212" s="435"/>
      <c r="ET212" s="435"/>
      <c r="EU212" s="435"/>
      <c r="EV212" s="435"/>
      <c r="EW212" s="435"/>
      <c r="EX212" s="435"/>
      <c r="EY212" s="435"/>
      <c r="EZ212" s="435"/>
      <c r="FA212" s="435"/>
      <c r="FB212" s="435"/>
      <c r="FC212" s="435"/>
      <c r="FD212" s="435"/>
      <c r="FE212" s="435"/>
      <c r="FF212" s="435"/>
      <c r="FG212" s="435"/>
      <c r="FH212" s="435"/>
      <c r="FI212" s="435"/>
      <c r="FJ212" s="435"/>
      <c r="FK212" s="435"/>
      <c r="FL212" s="435"/>
      <c r="FM212" s="435"/>
      <c r="FN212" s="435"/>
      <c r="FO212" s="435"/>
      <c r="FP212" s="435"/>
      <c r="FQ212" s="435"/>
      <c r="FR212" s="435"/>
      <c r="FS212" s="435"/>
      <c r="FT212" s="435"/>
      <c r="FU212" s="435"/>
      <c r="FV212" s="435"/>
      <c r="FW212" s="435"/>
      <c r="FX212" s="435"/>
      <c r="FY212" s="435"/>
      <c r="FZ212" s="435"/>
      <c r="GA212" s="435"/>
      <c r="GB212" s="435"/>
      <c r="GC212" s="435"/>
      <c r="GD212" s="435"/>
      <c r="GE212" s="435"/>
      <c r="GF212" s="435"/>
      <c r="GG212" s="435"/>
      <c r="GH212" s="435"/>
      <c r="GI212" s="435"/>
      <c r="GJ212" s="435"/>
      <c r="GK212" s="435"/>
      <c r="GL212" s="435"/>
      <c r="GM212" s="435"/>
      <c r="GN212" s="435"/>
      <c r="GO212" s="435"/>
      <c r="GP212" s="435"/>
      <c r="GQ212" s="435"/>
      <c r="GR212" s="435"/>
      <c r="GS212" s="435"/>
      <c r="GT212" s="435"/>
      <c r="GU212" s="435"/>
      <c r="GV212" s="435"/>
      <c r="GW212" s="435"/>
      <c r="GX212" s="435"/>
      <c r="GY212" s="435"/>
      <c r="GZ212" s="435"/>
      <c r="HA212" s="435"/>
      <c r="HB212" s="435"/>
      <c r="HC212" s="435"/>
      <c r="HD212" s="435"/>
      <c r="HE212" s="435"/>
      <c r="HF212" s="435"/>
      <c r="HG212" s="435"/>
      <c r="HH212" s="435"/>
      <c r="HI212" s="435"/>
      <c r="HJ212" s="435"/>
      <c r="HK212" s="435"/>
    </row>
    <row r="213" spans="1:219" s="389" customFormat="1" ht="51">
      <c r="A213" s="381">
        <v>7</v>
      </c>
      <c r="B213" s="393" t="s">
        <v>3850</v>
      </c>
      <c r="C213" s="381" t="s">
        <v>3849</v>
      </c>
      <c r="D213" s="394" t="s">
        <v>2357</v>
      </c>
      <c r="E213" s="394" t="s">
        <v>2369</v>
      </c>
      <c r="F213" s="394" t="s">
        <v>2369</v>
      </c>
      <c r="G213" s="381">
        <v>2008</v>
      </c>
      <c r="H213" s="433">
        <v>2029050.24</v>
      </c>
      <c r="I213" s="381" t="s">
        <v>1526</v>
      </c>
      <c r="J213" s="434"/>
      <c r="K213" s="381" t="s">
        <v>3570</v>
      </c>
      <c r="L213" s="381" t="s">
        <v>2569</v>
      </c>
      <c r="M213" s="381"/>
      <c r="N213" s="381"/>
      <c r="O213" s="381" t="s">
        <v>2568</v>
      </c>
      <c r="P213" s="381"/>
      <c r="Q213" s="381"/>
      <c r="R213" s="381"/>
      <c r="S213" s="381"/>
      <c r="T213" s="381"/>
      <c r="U213" s="381"/>
      <c r="V213" s="381"/>
      <c r="W213" s="381" t="s">
        <v>613</v>
      </c>
      <c r="X213" s="381"/>
      <c r="Y213" s="381"/>
      <c r="Z213" s="381"/>
      <c r="AA213" s="381"/>
      <c r="AB213" s="381"/>
      <c r="AC213" s="381"/>
      <c r="AD213" s="435"/>
      <c r="AE213" s="435"/>
      <c r="AF213" s="435"/>
      <c r="AG213" s="435"/>
      <c r="AH213" s="435"/>
      <c r="AI213" s="435"/>
      <c r="AJ213" s="435"/>
      <c r="AK213" s="435"/>
      <c r="AL213" s="435"/>
      <c r="AM213" s="435"/>
      <c r="AN213" s="435"/>
      <c r="AO213" s="435"/>
      <c r="AP213" s="435"/>
      <c r="AQ213" s="435"/>
      <c r="AR213" s="435"/>
      <c r="AS213" s="435"/>
      <c r="AT213" s="435"/>
      <c r="AU213" s="435"/>
      <c r="AV213" s="435"/>
      <c r="AW213" s="435"/>
      <c r="AX213" s="435"/>
      <c r="AY213" s="435"/>
      <c r="AZ213" s="435"/>
      <c r="BA213" s="435"/>
      <c r="BB213" s="435"/>
      <c r="BC213" s="435"/>
      <c r="BD213" s="435"/>
      <c r="BE213" s="435"/>
      <c r="BF213" s="435"/>
      <c r="BG213" s="435"/>
      <c r="BH213" s="435"/>
      <c r="BI213" s="435"/>
      <c r="BJ213" s="435"/>
      <c r="BK213" s="435"/>
      <c r="BL213" s="435"/>
      <c r="BM213" s="435"/>
      <c r="BN213" s="435"/>
      <c r="BO213" s="435"/>
      <c r="BP213" s="435"/>
      <c r="BQ213" s="435"/>
      <c r="BR213" s="435"/>
      <c r="BS213" s="435"/>
      <c r="BT213" s="435"/>
      <c r="BU213" s="435"/>
      <c r="BV213" s="435"/>
      <c r="BW213" s="435"/>
      <c r="BX213" s="435"/>
      <c r="BY213" s="435"/>
      <c r="BZ213" s="435"/>
      <c r="CA213" s="435"/>
      <c r="CB213" s="435"/>
      <c r="CC213" s="435"/>
      <c r="CD213" s="435"/>
      <c r="CE213" s="435"/>
      <c r="CF213" s="435"/>
      <c r="CG213" s="435"/>
      <c r="CH213" s="435"/>
      <c r="CI213" s="435"/>
      <c r="CJ213" s="435"/>
      <c r="CK213" s="435"/>
      <c r="CL213" s="435"/>
      <c r="CM213" s="435"/>
      <c r="CN213" s="435"/>
      <c r="CO213" s="435"/>
      <c r="CP213" s="435"/>
      <c r="CQ213" s="435"/>
      <c r="CR213" s="435"/>
      <c r="CS213" s="435"/>
      <c r="CT213" s="435"/>
      <c r="CU213" s="435"/>
      <c r="CV213" s="435"/>
      <c r="CW213" s="435"/>
      <c r="CX213" s="435"/>
      <c r="CY213" s="435"/>
      <c r="CZ213" s="435"/>
      <c r="DA213" s="435"/>
      <c r="DB213" s="435"/>
      <c r="DC213" s="435"/>
      <c r="DD213" s="435"/>
      <c r="DE213" s="435"/>
      <c r="DF213" s="435"/>
      <c r="DG213" s="435"/>
      <c r="DH213" s="435"/>
      <c r="DI213" s="435"/>
      <c r="DJ213" s="435"/>
      <c r="DK213" s="435"/>
      <c r="DL213" s="435"/>
      <c r="DM213" s="435"/>
      <c r="DN213" s="435"/>
      <c r="DO213" s="435"/>
      <c r="DP213" s="435"/>
      <c r="DQ213" s="435"/>
      <c r="DR213" s="435"/>
      <c r="DS213" s="435"/>
      <c r="DT213" s="435"/>
      <c r="DU213" s="435"/>
      <c r="DV213" s="435"/>
      <c r="DW213" s="435"/>
      <c r="DX213" s="435"/>
      <c r="DY213" s="435"/>
      <c r="DZ213" s="435"/>
      <c r="EA213" s="435"/>
      <c r="EB213" s="435"/>
      <c r="EC213" s="435"/>
      <c r="ED213" s="435"/>
      <c r="EE213" s="435"/>
      <c r="EF213" s="435"/>
      <c r="EG213" s="435"/>
      <c r="EH213" s="435"/>
      <c r="EI213" s="435"/>
      <c r="EJ213" s="435"/>
      <c r="EK213" s="435"/>
      <c r="EL213" s="435"/>
      <c r="EM213" s="435"/>
      <c r="EN213" s="435"/>
      <c r="EO213" s="435"/>
      <c r="EP213" s="435"/>
      <c r="EQ213" s="435"/>
      <c r="ER213" s="435"/>
      <c r="ES213" s="435"/>
      <c r="ET213" s="435"/>
      <c r="EU213" s="435"/>
      <c r="EV213" s="435"/>
      <c r="EW213" s="435"/>
      <c r="EX213" s="435"/>
      <c r="EY213" s="435"/>
      <c r="EZ213" s="435"/>
      <c r="FA213" s="435"/>
      <c r="FB213" s="435"/>
      <c r="FC213" s="435"/>
      <c r="FD213" s="435"/>
      <c r="FE213" s="435"/>
      <c r="FF213" s="435"/>
      <c r="FG213" s="435"/>
      <c r="FH213" s="435"/>
      <c r="FI213" s="435"/>
      <c r="FJ213" s="435"/>
      <c r="FK213" s="435"/>
      <c r="FL213" s="435"/>
      <c r="FM213" s="435"/>
      <c r="FN213" s="435"/>
      <c r="FO213" s="435"/>
      <c r="FP213" s="435"/>
      <c r="FQ213" s="435"/>
      <c r="FR213" s="435"/>
      <c r="FS213" s="435"/>
      <c r="FT213" s="435"/>
      <c r="FU213" s="435"/>
      <c r="FV213" s="435"/>
      <c r="FW213" s="435"/>
      <c r="FX213" s="435"/>
      <c r="FY213" s="435"/>
      <c r="FZ213" s="435"/>
      <c r="GA213" s="435"/>
      <c r="GB213" s="435"/>
      <c r="GC213" s="435"/>
      <c r="GD213" s="435"/>
      <c r="GE213" s="435"/>
      <c r="GF213" s="435"/>
      <c r="GG213" s="435"/>
      <c r="GH213" s="435"/>
      <c r="GI213" s="435"/>
      <c r="GJ213" s="435"/>
      <c r="GK213" s="435"/>
      <c r="GL213" s="435"/>
      <c r="GM213" s="435"/>
      <c r="GN213" s="435"/>
      <c r="GO213" s="435"/>
      <c r="GP213" s="435"/>
      <c r="GQ213" s="435"/>
      <c r="GR213" s="435"/>
      <c r="GS213" s="435"/>
      <c r="GT213" s="435"/>
      <c r="GU213" s="435"/>
      <c r="GV213" s="435"/>
      <c r="GW213" s="435"/>
      <c r="GX213" s="435"/>
      <c r="GY213" s="435"/>
      <c r="GZ213" s="435"/>
      <c r="HA213" s="435"/>
      <c r="HB213" s="435"/>
      <c r="HC213" s="435"/>
      <c r="HD213" s="435"/>
      <c r="HE213" s="435"/>
      <c r="HF213" s="435"/>
      <c r="HG213" s="435"/>
      <c r="HH213" s="435"/>
      <c r="HI213" s="435"/>
      <c r="HJ213" s="435"/>
      <c r="HK213" s="435"/>
    </row>
    <row r="214" spans="1:219" s="389" customFormat="1" ht="38.25">
      <c r="A214" s="381">
        <v>8</v>
      </c>
      <c r="B214" s="393" t="s">
        <v>3851</v>
      </c>
      <c r="C214" s="381" t="s">
        <v>3849</v>
      </c>
      <c r="D214" s="394" t="s">
        <v>2357</v>
      </c>
      <c r="E214" s="394" t="s">
        <v>2369</v>
      </c>
      <c r="F214" s="394" t="s">
        <v>2369</v>
      </c>
      <c r="G214" s="381">
        <v>2011</v>
      </c>
      <c r="H214" s="433">
        <v>2486453.34</v>
      </c>
      <c r="I214" s="381" t="s">
        <v>1526</v>
      </c>
      <c r="J214" s="434"/>
      <c r="K214" s="381" t="s">
        <v>3571</v>
      </c>
      <c r="L214" s="381" t="s">
        <v>2569</v>
      </c>
      <c r="M214" s="381"/>
      <c r="N214" s="381"/>
      <c r="O214" s="381" t="s">
        <v>2568</v>
      </c>
      <c r="P214" s="381"/>
      <c r="Q214" s="381"/>
      <c r="R214" s="381"/>
      <c r="S214" s="381"/>
      <c r="T214" s="381"/>
      <c r="U214" s="381"/>
      <c r="V214" s="381"/>
      <c r="W214" s="381" t="s">
        <v>614</v>
      </c>
      <c r="X214" s="381"/>
      <c r="Y214" s="381"/>
      <c r="Z214" s="381"/>
      <c r="AA214" s="381"/>
      <c r="AB214" s="381"/>
      <c r="AC214" s="381"/>
      <c r="AD214" s="435"/>
      <c r="AE214" s="435"/>
      <c r="AF214" s="435"/>
      <c r="AG214" s="435"/>
      <c r="AH214" s="435"/>
      <c r="AI214" s="435"/>
      <c r="AJ214" s="435"/>
      <c r="AK214" s="435"/>
      <c r="AL214" s="435"/>
      <c r="AM214" s="435"/>
      <c r="AN214" s="435"/>
      <c r="AO214" s="435"/>
      <c r="AP214" s="435"/>
      <c r="AQ214" s="435"/>
      <c r="AR214" s="435"/>
      <c r="AS214" s="435"/>
      <c r="AT214" s="435"/>
      <c r="AU214" s="435"/>
      <c r="AV214" s="435"/>
      <c r="AW214" s="435"/>
      <c r="AX214" s="435"/>
      <c r="AY214" s="435"/>
      <c r="AZ214" s="435"/>
      <c r="BA214" s="435"/>
      <c r="BB214" s="435"/>
      <c r="BC214" s="435"/>
      <c r="BD214" s="435"/>
      <c r="BE214" s="435"/>
      <c r="BF214" s="435"/>
      <c r="BG214" s="435"/>
      <c r="BH214" s="435"/>
      <c r="BI214" s="435"/>
      <c r="BJ214" s="435"/>
      <c r="BK214" s="435"/>
      <c r="BL214" s="435"/>
      <c r="BM214" s="435"/>
      <c r="BN214" s="435"/>
      <c r="BO214" s="435"/>
      <c r="BP214" s="435"/>
      <c r="BQ214" s="435"/>
      <c r="BR214" s="435"/>
      <c r="BS214" s="435"/>
      <c r="BT214" s="435"/>
      <c r="BU214" s="435"/>
      <c r="BV214" s="435"/>
      <c r="BW214" s="435"/>
      <c r="BX214" s="435"/>
      <c r="BY214" s="435"/>
      <c r="BZ214" s="435"/>
      <c r="CA214" s="435"/>
      <c r="CB214" s="435"/>
      <c r="CC214" s="435"/>
      <c r="CD214" s="435"/>
      <c r="CE214" s="435"/>
      <c r="CF214" s="435"/>
      <c r="CG214" s="435"/>
      <c r="CH214" s="435"/>
      <c r="CI214" s="435"/>
      <c r="CJ214" s="435"/>
      <c r="CK214" s="435"/>
      <c r="CL214" s="435"/>
      <c r="CM214" s="435"/>
      <c r="CN214" s="435"/>
      <c r="CO214" s="435"/>
      <c r="CP214" s="435"/>
      <c r="CQ214" s="435"/>
      <c r="CR214" s="435"/>
      <c r="CS214" s="435"/>
      <c r="CT214" s="435"/>
      <c r="CU214" s="435"/>
      <c r="CV214" s="435"/>
      <c r="CW214" s="435"/>
      <c r="CX214" s="435"/>
      <c r="CY214" s="435"/>
      <c r="CZ214" s="435"/>
      <c r="DA214" s="435"/>
      <c r="DB214" s="435"/>
      <c r="DC214" s="435"/>
      <c r="DD214" s="435"/>
      <c r="DE214" s="435"/>
      <c r="DF214" s="435"/>
      <c r="DG214" s="435"/>
      <c r="DH214" s="435"/>
      <c r="DI214" s="435"/>
      <c r="DJ214" s="435"/>
      <c r="DK214" s="435"/>
      <c r="DL214" s="435"/>
      <c r="DM214" s="435"/>
      <c r="DN214" s="435"/>
      <c r="DO214" s="435"/>
      <c r="DP214" s="435"/>
      <c r="DQ214" s="435"/>
      <c r="DR214" s="435"/>
      <c r="DS214" s="435"/>
      <c r="DT214" s="435"/>
      <c r="DU214" s="435"/>
      <c r="DV214" s="435"/>
      <c r="DW214" s="435"/>
      <c r="DX214" s="435"/>
      <c r="DY214" s="435"/>
      <c r="DZ214" s="435"/>
      <c r="EA214" s="435"/>
      <c r="EB214" s="435"/>
      <c r="EC214" s="435"/>
      <c r="ED214" s="435"/>
      <c r="EE214" s="435"/>
      <c r="EF214" s="435"/>
      <c r="EG214" s="435"/>
      <c r="EH214" s="435"/>
      <c r="EI214" s="435"/>
      <c r="EJ214" s="435"/>
      <c r="EK214" s="435"/>
      <c r="EL214" s="435"/>
      <c r="EM214" s="435"/>
      <c r="EN214" s="435"/>
      <c r="EO214" s="435"/>
      <c r="EP214" s="435"/>
      <c r="EQ214" s="435"/>
      <c r="ER214" s="435"/>
      <c r="ES214" s="435"/>
      <c r="ET214" s="435"/>
      <c r="EU214" s="435"/>
      <c r="EV214" s="435"/>
      <c r="EW214" s="435"/>
      <c r="EX214" s="435"/>
      <c r="EY214" s="435"/>
      <c r="EZ214" s="435"/>
      <c r="FA214" s="435"/>
      <c r="FB214" s="435"/>
      <c r="FC214" s="435"/>
      <c r="FD214" s="435"/>
      <c r="FE214" s="435"/>
      <c r="FF214" s="435"/>
      <c r="FG214" s="435"/>
      <c r="FH214" s="435"/>
      <c r="FI214" s="435"/>
      <c r="FJ214" s="435"/>
      <c r="FK214" s="435"/>
      <c r="FL214" s="435"/>
      <c r="FM214" s="435"/>
      <c r="FN214" s="435"/>
      <c r="FO214" s="435"/>
      <c r="FP214" s="435"/>
      <c r="FQ214" s="435"/>
      <c r="FR214" s="435"/>
      <c r="FS214" s="435"/>
      <c r="FT214" s="435"/>
      <c r="FU214" s="435"/>
      <c r="FV214" s="435"/>
      <c r="FW214" s="435"/>
      <c r="FX214" s="435"/>
      <c r="FY214" s="435"/>
      <c r="FZ214" s="435"/>
      <c r="GA214" s="435"/>
      <c r="GB214" s="435"/>
      <c r="GC214" s="435"/>
      <c r="GD214" s="435"/>
      <c r="GE214" s="435"/>
      <c r="GF214" s="435"/>
      <c r="GG214" s="435"/>
      <c r="GH214" s="435"/>
      <c r="GI214" s="435"/>
      <c r="GJ214" s="435"/>
      <c r="GK214" s="435"/>
      <c r="GL214" s="435"/>
      <c r="GM214" s="435"/>
      <c r="GN214" s="435"/>
      <c r="GO214" s="435"/>
      <c r="GP214" s="435"/>
      <c r="GQ214" s="435"/>
      <c r="GR214" s="435"/>
      <c r="GS214" s="435"/>
      <c r="GT214" s="435"/>
      <c r="GU214" s="435"/>
      <c r="GV214" s="435"/>
      <c r="GW214" s="435"/>
      <c r="GX214" s="435"/>
      <c r="GY214" s="435"/>
      <c r="GZ214" s="435"/>
      <c r="HA214" s="435"/>
      <c r="HB214" s="435"/>
      <c r="HC214" s="435"/>
      <c r="HD214" s="435"/>
      <c r="HE214" s="435"/>
      <c r="HF214" s="435"/>
      <c r="HG214" s="435"/>
      <c r="HH214" s="435"/>
      <c r="HI214" s="435"/>
      <c r="HJ214" s="435"/>
      <c r="HK214" s="435"/>
    </row>
    <row r="215" spans="1:219" s="389" customFormat="1" ht="38.25">
      <c r="A215" s="381">
        <v>9</v>
      </c>
      <c r="B215" s="393" t="s">
        <v>3852</v>
      </c>
      <c r="C215" s="381" t="s">
        <v>3853</v>
      </c>
      <c r="D215" s="394" t="s">
        <v>2357</v>
      </c>
      <c r="E215" s="394" t="s">
        <v>2369</v>
      </c>
      <c r="F215" s="394" t="s">
        <v>2369</v>
      </c>
      <c r="G215" s="381">
        <v>2005</v>
      </c>
      <c r="H215" s="433">
        <v>29419</v>
      </c>
      <c r="I215" s="381" t="s">
        <v>1526</v>
      </c>
      <c r="J215" s="434"/>
      <c r="K215" s="381" t="s">
        <v>3572</v>
      </c>
      <c r="L215" s="381"/>
      <c r="M215" s="381"/>
      <c r="N215" s="381"/>
      <c r="O215" s="381"/>
      <c r="P215" s="381"/>
      <c r="Q215" s="381"/>
      <c r="R215" s="381"/>
      <c r="S215" s="381"/>
      <c r="T215" s="381"/>
      <c r="U215" s="381"/>
      <c r="V215" s="381"/>
      <c r="W215" s="381"/>
      <c r="X215" s="381"/>
      <c r="Y215" s="381"/>
      <c r="Z215" s="381"/>
      <c r="AA215" s="381"/>
      <c r="AB215" s="381"/>
      <c r="AC215" s="381"/>
      <c r="AD215" s="435"/>
      <c r="AE215" s="435"/>
      <c r="AF215" s="435"/>
      <c r="AG215" s="435"/>
      <c r="AH215" s="435"/>
      <c r="AI215" s="435"/>
      <c r="AJ215" s="435"/>
      <c r="AK215" s="435"/>
      <c r="AL215" s="435"/>
      <c r="AM215" s="435"/>
      <c r="AN215" s="435"/>
      <c r="AO215" s="435"/>
      <c r="AP215" s="435"/>
      <c r="AQ215" s="435"/>
      <c r="AR215" s="435"/>
      <c r="AS215" s="435"/>
      <c r="AT215" s="435"/>
      <c r="AU215" s="435"/>
      <c r="AV215" s="435"/>
      <c r="AW215" s="435"/>
      <c r="AX215" s="435"/>
      <c r="AY215" s="435"/>
      <c r="AZ215" s="435"/>
      <c r="BA215" s="435"/>
      <c r="BB215" s="435"/>
      <c r="BC215" s="435"/>
      <c r="BD215" s="435"/>
      <c r="BE215" s="435"/>
      <c r="BF215" s="435"/>
      <c r="BG215" s="435"/>
      <c r="BH215" s="435"/>
      <c r="BI215" s="435"/>
      <c r="BJ215" s="435"/>
      <c r="BK215" s="435"/>
      <c r="BL215" s="435"/>
      <c r="BM215" s="435"/>
      <c r="BN215" s="435"/>
      <c r="BO215" s="435"/>
      <c r="BP215" s="435"/>
      <c r="BQ215" s="435"/>
      <c r="BR215" s="435"/>
      <c r="BS215" s="435"/>
      <c r="BT215" s="435"/>
      <c r="BU215" s="435"/>
      <c r="BV215" s="435"/>
      <c r="BW215" s="435"/>
      <c r="BX215" s="435"/>
      <c r="BY215" s="435"/>
      <c r="BZ215" s="435"/>
      <c r="CA215" s="435"/>
      <c r="CB215" s="435"/>
      <c r="CC215" s="435"/>
      <c r="CD215" s="435"/>
      <c r="CE215" s="435"/>
      <c r="CF215" s="435"/>
      <c r="CG215" s="435"/>
      <c r="CH215" s="435"/>
      <c r="CI215" s="435"/>
      <c r="CJ215" s="435"/>
      <c r="CK215" s="435"/>
      <c r="CL215" s="435"/>
      <c r="CM215" s="435"/>
      <c r="CN215" s="435"/>
      <c r="CO215" s="435"/>
      <c r="CP215" s="435"/>
      <c r="CQ215" s="435"/>
      <c r="CR215" s="435"/>
      <c r="CS215" s="435"/>
      <c r="CT215" s="435"/>
      <c r="CU215" s="435"/>
      <c r="CV215" s="435"/>
      <c r="CW215" s="435"/>
      <c r="CX215" s="435"/>
      <c r="CY215" s="435"/>
      <c r="CZ215" s="435"/>
      <c r="DA215" s="435"/>
      <c r="DB215" s="435"/>
      <c r="DC215" s="435"/>
      <c r="DD215" s="435"/>
      <c r="DE215" s="435"/>
      <c r="DF215" s="435"/>
      <c r="DG215" s="435"/>
      <c r="DH215" s="435"/>
      <c r="DI215" s="435"/>
      <c r="DJ215" s="435"/>
      <c r="DK215" s="435"/>
      <c r="DL215" s="435"/>
      <c r="DM215" s="435"/>
      <c r="DN215" s="435"/>
      <c r="DO215" s="435"/>
      <c r="DP215" s="435"/>
      <c r="DQ215" s="435"/>
      <c r="DR215" s="435"/>
      <c r="DS215" s="435"/>
      <c r="DT215" s="435"/>
      <c r="DU215" s="435"/>
      <c r="DV215" s="435"/>
      <c r="DW215" s="435"/>
      <c r="DX215" s="435"/>
      <c r="DY215" s="435"/>
      <c r="DZ215" s="435"/>
      <c r="EA215" s="435"/>
      <c r="EB215" s="435"/>
      <c r="EC215" s="435"/>
      <c r="ED215" s="435"/>
      <c r="EE215" s="435"/>
      <c r="EF215" s="435"/>
      <c r="EG215" s="435"/>
      <c r="EH215" s="435"/>
      <c r="EI215" s="435"/>
      <c r="EJ215" s="435"/>
      <c r="EK215" s="435"/>
      <c r="EL215" s="435"/>
      <c r="EM215" s="435"/>
      <c r="EN215" s="435"/>
      <c r="EO215" s="435"/>
      <c r="EP215" s="435"/>
      <c r="EQ215" s="435"/>
      <c r="ER215" s="435"/>
      <c r="ES215" s="435"/>
      <c r="ET215" s="435"/>
      <c r="EU215" s="435"/>
      <c r="EV215" s="435"/>
      <c r="EW215" s="435"/>
      <c r="EX215" s="435"/>
      <c r="EY215" s="435"/>
      <c r="EZ215" s="435"/>
      <c r="FA215" s="435"/>
      <c r="FB215" s="435"/>
      <c r="FC215" s="435"/>
      <c r="FD215" s="435"/>
      <c r="FE215" s="435"/>
      <c r="FF215" s="435"/>
      <c r="FG215" s="435"/>
      <c r="FH215" s="435"/>
      <c r="FI215" s="435"/>
      <c r="FJ215" s="435"/>
      <c r="FK215" s="435"/>
      <c r="FL215" s="435"/>
      <c r="FM215" s="435"/>
      <c r="FN215" s="435"/>
      <c r="FO215" s="435"/>
      <c r="FP215" s="435"/>
      <c r="FQ215" s="435"/>
      <c r="FR215" s="435"/>
      <c r="FS215" s="435"/>
      <c r="FT215" s="435"/>
      <c r="FU215" s="435"/>
      <c r="FV215" s="435"/>
      <c r="FW215" s="435"/>
      <c r="FX215" s="435"/>
      <c r="FY215" s="435"/>
      <c r="FZ215" s="435"/>
      <c r="GA215" s="435"/>
      <c r="GB215" s="435"/>
      <c r="GC215" s="435"/>
      <c r="GD215" s="435"/>
      <c r="GE215" s="435"/>
      <c r="GF215" s="435"/>
      <c r="GG215" s="435"/>
      <c r="GH215" s="435"/>
      <c r="GI215" s="435"/>
      <c r="GJ215" s="435"/>
      <c r="GK215" s="435"/>
      <c r="GL215" s="435"/>
      <c r="GM215" s="435"/>
      <c r="GN215" s="435"/>
      <c r="GO215" s="435"/>
      <c r="GP215" s="435"/>
      <c r="GQ215" s="435"/>
      <c r="GR215" s="435"/>
      <c r="GS215" s="435"/>
      <c r="GT215" s="435"/>
      <c r="GU215" s="435"/>
      <c r="GV215" s="435"/>
      <c r="GW215" s="435"/>
      <c r="GX215" s="435"/>
      <c r="GY215" s="435"/>
      <c r="GZ215" s="435"/>
      <c r="HA215" s="435"/>
      <c r="HB215" s="435"/>
      <c r="HC215" s="435"/>
      <c r="HD215" s="435"/>
      <c r="HE215" s="435"/>
      <c r="HF215" s="435"/>
      <c r="HG215" s="435"/>
      <c r="HH215" s="435"/>
      <c r="HI215" s="435"/>
      <c r="HJ215" s="435"/>
      <c r="HK215" s="435"/>
    </row>
    <row r="216" spans="1:219" s="389" customFormat="1" ht="38.25">
      <c r="A216" s="381">
        <v>10</v>
      </c>
      <c r="B216" s="393" t="s">
        <v>3854</v>
      </c>
      <c r="C216" s="381" t="s">
        <v>3853</v>
      </c>
      <c r="D216" s="394" t="s">
        <v>2357</v>
      </c>
      <c r="E216" s="394" t="s">
        <v>2369</v>
      </c>
      <c r="F216" s="394" t="s">
        <v>2369</v>
      </c>
      <c r="G216" s="381">
        <v>2005</v>
      </c>
      <c r="H216" s="433">
        <v>18736</v>
      </c>
      <c r="I216" s="381" t="s">
        <v>1526</v>
      </c>
      <c r="J216" s="434"/>
      <c r="K216" s="381" t="s">
        <v>3572</v>
      </c>
      <c r="L216" s="381"/>
      <c r="M216" s="381"/>
      <c r="N216" s="381"/>
      <c r="O216" s="381"/>
      <c r="P216" s="381"/>
      <c r="Q216" s="381"/>
      <c r="R216" s="381"/>
      <c r="S216" s="381"/>
      <c r="T216" s="381"/>
      <c r="U216" s="381"/>
      <c r="V216" s="381"/>
      <c r="W216" s="381"/>
      <c r="X216" s="381"/>
      <c r="Y216" s="381"/>
      <c r="Z216" s="381"/>
      <c r="AA216" s="381"/>
      <c r="AB216" s="381"/>
      <c r="AC216" s="381"/>
      <c r="AD216" s="435"/>
      <c r="AE216" s="435"/>
      <c r="AF216" s="435"/>
      <c r="AG216" s="435"/>
      <c r="AH216" s="435"/>
      <c r="AI216" s="435"/>
      <c r="AJ216" s="435"/>
      <c r="AK216" s="435"/>
      <c r="AL216" s="435"/>
      <c r="AM216" s="435"/>
      <c r="AN216" s="435"/>
      <c r="AO216" s="435"/>
      <c r="AP216" s="435"/>
      <c r="AQ216" s="435"/>
      <c r="AR216" s="435"/>
      <c r="AS216" s="435"/>
      <c r="AT216" s="435"/>
      <c r="AU216" s="435"/>
      <c r="AV216" s="435"/>
      <c r="AW216" s="435"/>
      <c r="AX216" s="435"/>
      <c r="AY216" s="435"/>
      <c r="AZ216" s="435"/>
      <c r="BA216" s="435"/>
      <c r="BB216" s="435"/>
      <c r="BC216" s="435"/>
      <c r="BD216" s="435"/>
      <c r="BE216" s="435"/>
      <c r="BF216" s="435"/>
      <c r="BG216" s="435"/>
      <c r="BH216" s="435"/>
      <c r="BI216" s="435"/>
      <c r="BJ216" s="435"/>
      <c r="BK216" s="435"/>
      <c r="BL216" s="435"/>
      <c r="BM216" s="435"/>
      <c r="BN216" s="435"/>
      <c r="BO216" s="435"/>
      <c r="BP216" s="435"/>
      <c r="BQ216" s="435"/>
      <c r="BR216" s="435"/>
      <c r="BS216" s="435"/>
      <c r="BT216" s="435"/>
      <c r="BU216" s="435"/>
      <c r="BV216" s="435"/>
      <c r="BW216" s="435"/>
      <c r="BX216" s="435"/>
      <c r="BY216" s="435"/>
      <c r="BZ216" s="435"/>
      <c r="CA216" s="435"/>
      <c r="CB216" s="435"/>
      <c r="CC216" s="435"/>
      <c r="CD216" s="435"/>
      <c r="CE216" s="435"/>
      <c r="CF216" s="435"/>
      <c r="CG216" s="435"/>
      <c r="CH216" s="435"/>
      <c r="CI216" s="435"/>
      <c r="CJ216" s="435"/>
      <c r="CK216" s="435"/>
      <c r="CL216" s="435"/>
      <c r="CM216" s="435"/>
      <c r="CN216" s="435"/>
      <c r="CO216" s="435"/>
      <c r="CP216" s="435"/>
      <c r="CQ216" s="435"/>
      <c r="CR216" s="435"/>
      <c r="CS216" s="435"/>
      <c r="CT216" s="435"/>
      <c r="CU216" s="435"/>
      <c r="CV216" s="435"/>
      <c r="CW216" s="435"/>
      <c r="CX216" s="435"/>
      <c r="CY216" s="435"/>
      <c r="CZ216" s="435"/>
      <c r="DA216" s="435"/>
      <c r="DB216" s="435"/>
      <c r="DC216" s="435"/>
      <c r="DD216" s="435"/>
      <c r="DE216" s="435"/>
      <c r="DF216" s="435"/>
      <c r="DG216" s="435"/>
      <c r="DH216" s="435"/>
      <c r="DI216" s="435"/>
      <c r="DJ216" s="435"/>
      <c r="DK216" s="435"/>
      <c r="DL216" s="435"/>
      <c r="DM216" s="435"/>
      <c r="DN216" s="435"/>
      <c r="DO216" s="435"/>
      <c r="DP216" s="435"/>
      <c r="DQ216" s="435"/>
      <c r="DR216" s="435"/>
      <c r="DS216" s="435"/>
      <c r="DT216" s="435"/>
      <c r="DU216" s="435"/>
      <c r="DV216" s="435"/>
      <c r="DW216" s="435"/>
      <c r="DX216" s="435"/>
      <c r="DY216" s="435"/>
      <c r="DZ216" s="435"/>
      <c r="EA216" s="435"/>
      <c r="EB216" s="435"/>
      <c r="EC216" s="435"/>
      <c r="ED216" s="435"/>
      <c r="EE216" s="435"/>
      <c r="EF216" s="435"/>
      <c r="EG216" s="435"/>
      <c r="EH216" s="435"/>
      <c r="EI216" s="435"/>
      <c r="EJ216" s="435"/>
      <c r="EK216" s="435"/>
      <c r="EL216" s="435"/>
      <c r="EM216" s="435"/>
      <c r="EN216" s="435"/>
      <c r="EO216" s="435"/>
      <c r="EP216" s="435"/>
      <c r="EQ216" s="435"/>
      <c r="ER216" s="435"/>
      <c r="ES216" s="435"/>
      <c r="ET216" s="435"/>
      <c r="EU216" s="435"/>
      <c r="EV216" s="435"/>
      <c r="EW216" s="435"/>
      <c r="EX216" s="435"/>
      <c r="EY216" s="435"/>
      <c r="EZ216" s="435"/>
      <c r="FA216" s="435"/>
      <c r="FB216" s="435"/>
      <c r="FC216" s="435"/>
      <c r="FD216" s="435"/>
      <c r="FE216" s="435"/>
      <c r="FF216" s="435"/>
      <c r="FG216" s="435"/>
      <c r="FH216" s="435"/>
      <c r="FI216" s="435"/>
      <c r="FJ216" s="435"/>
      <c r="FK216" s="435"/>
      <c r="FL216" s="435"/>
      <c r="FM216" s="435"/>
      <c r="FN216" s="435"/>
      <c r="FO216" s="435"/>
      <c r="FP216" s="435"/>
      <c r="FQ216" s="435"/>
      <c r="FR216" s="435"/>
      <c r="FS216" s="435"/>
      <c r="FT216" s="435"/>
      <c r="FU216" s="435"/>
      <c r="FV216" s="435"/>
      <c r="FW216" s="435"/>
      <c r="FX216" s="435"/>
      <c r="FY216" s="435"/>
      <c r="FZ216" s="435"/>
      <c r="GA216" s="435"/>
      <c r="GB216" s="435"/>
      <c r="GC216" s="435"/>
      <c r="GD216" s="435"/>
      <c r="GE216" s="435"/>
      <c r="GF216" s="435"/>
      <c r="GG216" s="435"/>
      <c r="GH216" s="435"/>
      <c r="GI216" s="435"/>
      <c r="GJ216" s="435"/>
      <c r="GK216" s="435"/>
      <c r="GL216" s="435"/>
      <c r="GM216" s="435"/>
      <c r="GN216" s="435"/>
      <c r="GO216" s="435"/>
      <c r="GP216" s="435"/>
      <c r="GQ216" s="435"/>
      <c r="GR216" s="435"/>
      <c r="GS216" s="435"/>
      <c r="GT216" s="435"/>
      <c r="GU216" s="435"/>
      <c r="GV216" s="435"/>
      <c r="GW216" s="435"/>
      <c r="GX216" s="435"/>
      <c r="GY216" s="435"/>
      <c r="GZ216" s="435"/>
      <c r="HA216" s="435"/>
      <c r="HB216" s="435"/>
      <c r="HC216" s="435"/>
      <c r="HD216" s="435"/>
      <c r="HE216" s="435"/>
      <c r="HF216" s="435"/>
      <c r="HG216" s="435"/>
      <c r="HH216" s="435"/>
      <c r="HI216" s="435"/>
      <c r="HJ216" s="435"/>
      <c r="HK216" s="435"/>
    </row>
    <row r="217" spans="1:219" s="389" customFormat="1" ht="38.25">
      <c r="A217" s="381">
        <v>11</v>
      </c>
      <c r="B217" s="393" t="s">
        <v>3855</v>
      </c>
      <c r="C217" s="381" t="s">
        <v>3853</v>
      </c>
      <c r="D217" s="394" t="s">
        <v>2357</v>
      </c>
      <c r="E217" s="394" t="s">
        <v>2369</v>
      </c>
      <c r="F217" s="394" t="s">
        <v>2369</v>
      </c>
      <c r="G217" s="381">
        <v>2011</v>
      </c>
      <c r="H217" s="433">
        <v>58903.86</v>
      </c>
      <c r="I217" s="381" t="s">
        <v>1526</v>
      </c>
      <c r="J217" s="434"/>
      <c r="K217" s="381" t="s">
        <v>3573</v>
      </c>
      <c r="L217" s="381"/>
      <c r="M217" s="381"/>
      <c r="N217" s="381"/>
      <c r="O217" s="381"/>
      <c r="P217" s="381"/>
      <c r="Q217" s="381"/>
      <c r="R217" s="381"/>
      <c r="S217" s="381"/>
      <c r="T217" s="381"/>
      <c r="U217" s="381"/>
      <c r="V217" s="381"/>
      <c r="W217" s="381"/>
      <c r="X217" s="381"/>
      <c r="Y217" s="381"/>
      <c r="Z217" s="381"/>
      <c r="AA217" s="381"/>
      <c r="AB217" s="381"/>
      <c r="AC217" s="381"/>
      <c r="AD217" s="435"/>
      <c r="AE217" s="435"/>
      <c r="AF217" s="435"/>
      <c r="AG217" s="435"/>
      <c r="AH217" s="435"/>
      <c r="AI217" s="435"/>
      <c r="AJ217" s="435"/>
      <c r="AK217" s="435"/>
      <c r="AL217" s="435"/>
      <c r="AM217" s="435"/>
      <c r="AN217" s="435"/>
      <c r="AO217" s="435"/>
      <c r="AP217" s="435"/>
      <c r="AQ217" s="435"/>
      <c r="AR217" s="435"/>
      <c r="AS217" s="435"/>
      <c r="AT217" s="435"/>
      <c r="AU217" s="435"/>
      <c r="AV217" s="435"/>
      <c r="AW217" s="435"/>
      <c r="AX217" s="435"/>
      <c r="AY217" s="435"/>
      <c r="AZ217" s="435"/>
      <c r="BA217" s="435"/>
      <c r="BB217" s="435"/>
      <c r="BC217" s="435"/>
      <c r="BD217" s="435"/>
      <c r="BE217" s="435"/>
      <c r="BF217" s="435"/>
      <c r="BG217" s="435"/>
      <c r="BH217" s="435"/>
      <c r="BI217" s="435"/>
      <c r="BJ217" s="435"/>
      <c r="BK217" s="435"/>
      <c r="BL217" s="435"/>
      <c r="BM217" s="435"/>
      <c r="BN217" s="435"/>
      <c r="BO217" s="435"/>
      <c r="BP217" s="435"/>
      <c r="BQ217" s="435"/>
      <c r="BR217" s="435"/>
      <c r="BS217" s="435"/>
      <c r="BT217" s="435"/>
      <c r="BU217" s="435"/>
      <c r="BV217" s="435"/>
      <c r="BW217" s="435"/>
      <c r="BX217" s="435"/>
      <c r="BY217" s="435"/>
      <c r="BZ217" s="435"/>
      <c r="CA217" s="435"/>
      <c r="CB217" s="435"/>
      <c r="CC217" s="435"/>
      <c r="CD217" s="435"/>
      <c r="CE217" s="435"/>
      <c r="CF217" s="435"/>
      <c r="CG217" s="435"/>
      <c r="CH217" s="435"/>
      <c r="CI217" s="435"/>
      <c r="CJ217" s="435"/>
      <c r="CK217" s="435"/>
      <c r="CL217" s="435"/>
      <c r="CM217" s="435"/>
      <c r="CN217" s="435"/>
      <c r="CO217" s="435"/>
      <c r="CP217" s="435"/>
      <c r="CQ217" s="435"/>
      <c r="CR217" s="435"/>
      <c r="CS217" s="435"/>
      <c r="CT217" s="435"/>
      <c r="CU217" s="435"/>
      <c r="CV217" s="435"/>
      <c r="CW217" s="435"/>
      <c r="CX217" s="435"/>
      <c r="CY217" s="435"/>
      <c r="CZ217" s="435"/>
      <c r="DA217" s="435"/>
      <c r="DB217" s="435"/>
      <c r="DC217" s="435"/>
      <c r="DD217" s="435"/>
      <c r="DE217" s="435"/>
      <c r="DF217" s="435"/>
      <c r="DG217" s="435"/>
      <c r="DH217" s="435"/>
      <c r="DI217" s="435"/>
      <c r="DJ217" s="435"/>
      <c r="DK217" s="435"/>
      <c r="DL217" s="435"/>
      <c r="DM217" s="435"/>
      <c r="DN217" s="435"/>
      <c r="DO217" s="435"/>
      <c r="DP217" s="435"/>
      <c r="DQ217" s="435"/>
      <c r="DR217" s="435"/>
      <c r="DS217" s="435"/>
      <c r="DT217" s="435"/>
      <c r="DU217" s="435"/>
      <c r="DV217" s="435"/>
      <c r="DW217" s="435"/>
      <c r="DX217" s="435"/>
      <c r="DY217" s="435"/>
      <c r="DZ217" s="435"/>
      <c r="EA217" s="435"/>
      <c r="EB217" s="435"/>
      <c r="EC217" s="435"/>
      <c r="ED217" s="435"/>
      <c r="EE217" s="435"/>
      <c r="EF217" s="435"/>
      <c r="EG217" s="435"/>
      <c r="EH217" s="435"/>
      <c r="EI217" s="435"/>
      <c r="EJ217" s="435"/>
      <c r="EK217" s="435"/>
      <c r="EL217" s="435"/>
      <c r="EM217" s="435"/>
      <c r="EN217" s="435"/>
      <c r="EO217" s="435"/>
      <c r="EP217" s="435"/>
      <c r="EQ217" s="435"/>
      <c r="ER217" s="435"/>
      <c r="ES217" s="435"/>
      <c r="ET217" s="435"/>
      <c r="EU217" s="435"/>
      <c r="EV217" s="435"/>
      <c r="EW217" s="435"/>
      <c r="EX217" s="435"/>
      <c r="EY217" s="435"/>
      <c r="EZ217" s="435"/>
      <c r="FA217" s="435"/>
      <c r="FB217" s="435"/>
      <c r="FC217" s="435"/>
      <c r="FD217" s="435"/>
      <c r="FE217" s="435"/>
      <c r="FF217" s="435"/>
      <c r="FG217" s="435"/>
      <c r="FH217" s="435"/>
      <c r="FI217" s="435"/>
      <c r="FJ217" s="435"/>
      <c r="FK217" s="435"/>
      <c r="FL217" s="435"/>
      <c r="FM217" s="435"/>
      <c r="FN217" s="435"/>
      <c r="FO217" s="435"/>
      <c r="FP217" s="435"/>
      <c r="FQ217" s="435"/>
      <c r="FR217" s="435"/>
      <c r="FS217" s="435"/>
      <c r="FT217" s="435"/>
      <c r="FU217" s="435"/>
      <c r="FV217" s="435"/>
      <c r="FW217" s="435"/>
      <c r="FX217" s="435"/>
      <c r="FY217" s="435"/>
      <c r="FZ217" s="435"/>
      <c r="GA217" s="435"/>
      <c r="GB217" s="435"/>
      <c r="GC217" s="435"/>
      <c r="GD217" s="435"/>
      <c r="GE217" s="435"/>
      <c r="GF217" s="435"/>
      <c r="GG217" s="435"/>
      <c r="GH217" s="435"/>
      <c r="GI217" s="435"/>
      <c r="GJ217" s="435"/>
      <c r="GK217" s="435"/>
      <c r="GL217" s="435"/>
      <c r="GM217" s="435"/>
      <c r="GN217" s="435"/>
      <c r="GO217" s="435"/>
      <c r="GP217" s="435"/>
      <c r="GQ217" s="435"/>
      <c r="GR217" s="435"/>
      <c r="GS217" s="435"/>
      <c r="GT217" s="435"/>
      <c r="GU217" s="435"/>
      <c r="GV217" s="435"/>
      <c r="GW217" s="435"/>
      <c r="GX217" s="435"/>
      <c r="GY217" s="435"/>
      <c r="GZ217" s="435"/>
      <c r="HA217" s="435"/>
      <c r="HB217" s="435"/>
      <c r="HC217" s="435"/>
      <c r="HD217" s="435"/>
      <c r="HE217" s="435"/>
      <c r="HF217" s="435"/>
      <c r="HG217" s="435"/>
      <c r="HH217" s="435"/>
      <c r="HI217" s="435"/>
      <c r="HJ217" s="435"/>
      <c r="HK217" s="435"/>
    </row>
    <row r="218" spans="1:219" s="389" customFormat="1" ht="38.25">
      <c r="A218" s="381">
        <v>12</v>
      </c>
      <c r="B218" s="393" t="s">
        <v>3854</v>
      </c>
      <c r="C218" s="381" t="s">
        <v>3853</v>
      </c>
      <c r="D218" s="394" t="s">
        <v>2357</v>
      </c>
      <c r="E218" s="394" t="s">
        <v>2369</v>
      </c>
      <c r="F218" s="394" t="s">
        <v>2369</v>
      </c>
      <c r="G218" s="381">
        <v>2011</v>
      </c>
      <c r="H218" s="433">
        <v>28000</v>
      </c>
      <c r="I218" s="381" t="s">
        <v>1526</v>
      </c>
      <c r="J218" s="434"/>
      <c r="K218" s="381" t="s">
        <v>3573</v>
      </c>
      <c r="L218" s="381"/>
      <c r="M218" s="381"/>
      <c r="N218" s="381"/>
      <c r="O218" s="381"/>
      <c r="P218" s="381"/>
      <c r="Q218" s="381"/>
      <c r="R218" s="381"/>
      <c r="S218" s="381"/>
      <c r="T218" s="381"/>
      <c r="U218" s="381"/>
      <c r="V218" s="381"/>
      <c r="W218" s="381"/>
      <c r="X218" s="381"/>
      <c r="Y218" s="381"/>
      <c r="Z218" s="381"/>
      <c r="AA218" s="381"/>
      <c r="AB218" s="381"/>
      <c r="AC218" s="381"/>
      <c r="AD218" s="435"/>
      <c r="AE218" s="435"/>
      <c r="AF218" s="435"/>
      <c r="AG218" s="435"/>
      <c r="AH218" s="435"/>
      <c r="AI218" s="435"/>
      <c r="AJ218" s="435"/>
      <c r="AK218" s="435"/>
      <c r="AL218" s="435"/>
      <c r="AM218" s="435"/>
      <c r="AN218" s="435"/>
      <c r="AO218" s="435"/>
      <c r="AP218" s="435"/>
      <c r="AQ218" s="435"/>
      <c r="AR218" s="435"/>
      <c r="AS218" s="435"/>
      <c r="AT218" s="435"/>
      <c r="AU218" s="435"/>
      <c r="AV218" s="435"/>
      <c r="AW218" s="435"/>
      <c r="AX218" s="435"/>
      <c r="AY218" s="435"/>
      <c r="AZ218" s="435"/>
      <c r="BA218" s="435"/>
      <c r="BB218" s="435"/>
      <c r="BC218" s="435"/>
      <c r="BD218" s="435"/>
      <c r="BE218" s="435"/>
      <c r="BF218" s="435"/>
      <c r="BG218" s="435"/>
      <c r="BH218" s="435"/>
      <c r="BI218" s="435"/>
      <c r="BJ218" s="435"/>
      <c r="BK218" s="435"/>
      <c r="BL218" s="435"/>
      <c r="BM218" s="435"/>
      <c r="BN218" s="435"/>
      <c r="BO218" s="435"/>
      <c r="BP218" s="435"/>
      <c r="BQ218" s="435"/>
      <c r="BR218" s="435"/>
      <c r="BS218" s="435"/>
      <c r="BT218" s="435"/>
      <c r="BU218" s="435"/>
      <c r="BV218" s="435"/>
      <c r="BW218" s="435"/>
      <c r="BX218" s="435"/>
      <c r="BY218" s="435"/>
      <c r="BZ218" s="435"/>
      <c r="CA218" s="435"/>
      <c r="CB218" s="435"/>
      <c r="CC218" s="435"/>
      <c r="CD218" s="435"/>
      <c r="CE218" s="435"/>
      <c r="CF218" s="435"/>
      <c r="CG218" s="435"/>
      <c r="CH218" s="435"/>
      <c r="CI218" s="435"/>
      <c r="CJ218" s="435"/>
      <c r="CK218" s="435"/>
      <c r="CL218" s="435"/>
      <c r="CM218" s="435"/>
      <c r="CN218" s="435"/>
      <c r="CO218" s="435"/>
      <c r="CP218" s="435"/>
      <c r="CQ218" s="435"/>
      <c r="CR218" s="435"/>
      <c r="CS218" s="435"/>
      <c r="CT218" s="435"/>
      <c r="CU218" s="435"/>
      <c r="CV218" s="435"/>
      <c r="CW218" s="435"/>
      <c r="CX218" s="435"/>
      <c r="CY218" s="435"/>
      <c r="CZ218" s="435"/>
      <c r="DA218" s="435"/>
      <c r="DB218" s="435"/>
      <c r="DC218" s="435"/>
      <c r="DD218" s="435"/>
      <c r="DE218" s="435"/>
      <c r="DF218" s="435"/>
      <c r="DG218" s="435"/>
      <c r="DH218" s="435"/>
      <c r="DI218" s="435"/>
      <c r="DJ218" s="435"/>
      <c r="DK218" s="435"/>
      <c r="DL218" s="435"/>
      <c r="DM218" s="435"/>
      <c r="DN218" s="435"/>
      <c r="DO218" s="435"/>
      <c r="DP218" s="435"/>
      <c r="DQ218" s="435"/>
      <c r="DR218" s="435"/>
      <c r="DS218" s="435"/>
      <c r="DT218" s="435"/>
      <c r="DU218" s="435"/>
      <c r="DV218" s="435"/>
      <c r="DW218" s="435"/>
      <c r="DX218" s="435"/>
      <c r="DY218" s="435"/>
      <c r="DZ218" s="435"/>
      <c r="EA218" s="435"/>
      <c r="EB218" s="435"/>
      <c r="EC218" s="435"/>
      <c r="ED218" s="435"/>
      <c r="EE218" s="435"/>
      <c r="EF218" s="435"/>
      <c r="EG218" s="435"/>
      <c r="EH218" s="435"/>
      <c r="EI218" s="435"/>
      <c r="EJ218" s="435"/>
      <c r="EK218" s="435"/>
      <c r="EL218" s="435"/>
      <c r="EM218" s="435"/>
      <c r="EN218" s="435"/>
      <c r="EO218" s="435"/>
      <c r="EP218" s="435"/>
      <c r="EQ218" s="435"/>
      <c r="ER218" s="435"/>
      <c r="ES218" s="435"/>
      <c r="ET218" s="435"/>
      <c r="EU218" s="435"/>
      <c r="EV218" s="435"/>
      <c r="EW218" s="435"/>
      <c r="EX218" s="435"/>
      <c r="EY218" s="435"/>
      <c r="EZ218" s="435"/>
      <c r="FA218" s="435"/>
      <c r="FB218" s="435"/>
      <c r="FC218" s="435"/>
      <c r="FD218" s="435"/>
      <c r="FE218" s="435"/>
      <c r="FF218" s="435"/>
      <c r="FG218" s="435"/>
      <c r="FH218" s="435"/>
      <c r="FI218" s="435"/>
      <c r="FJ218" s="435"/>
      <c r="FK218" s="435"/>
      <c r="FL218" s="435"/>
      <c r="FM218" s="435"/>
      <c r="FN218" s="435"/>
      <c r="FO218" s="435"/>
      <c r="FP218" s="435"/>
      <c r="FQ218" s="435"/>
      <c r="FR218" s="435"/>
      <c r="FS218" s="435"/>
      <c r="FT218" s="435"/>
      <c r="FU218" s="435"/>
      <c r="FV218" s="435"/>
      <c r="FW218" s="435"/>
      <c r="FX218" s="435"/>
      <c r="FY218" s="435"/>
      <c r="FZ218" s="435"/>
      <c r="GA218" s="435"/>
      <c r="GB218" s="435"/>
      <c r="GC218" s="435"/>
      <c r="GD218" s="435"/>
      <c r="GE218" s="435"/>
      <c r="GF218" s="435"/>
      <c r="GG218" s="435"/>
      <c r="GH218" s="435"/>
      <c r="GI218" s="435"/>
      <c r="GJ218" s="435"/>
      <c r="GK218" s="435"/>
      <c r="GL218" s="435"/>
      <c r="GM218" s="435"/>
      <c r="GN218" s="435"/>
      <c r="GO218" s="435"/>
      <c r="GP218" s="435"/>
      <c r="GQ218" s="435"/>
      <c r="GR218" s="435"/>
      <c r="GS218" s="435"/>
      <c r="GT218" s="435"/>
      <c r="GU218" s="435"/>
      <c r="GV218" s="435"/>
      <c r="GW218" s="435"/>
      <c r="GX218" s="435"/>
      <c r="GY218" s="435"/>
      <c r="GZ218" s="435"/>
      <c r="HA218" s="435"/>
      <c r="HB218" s="435"/>
      <c r="HC218" s="435"/>
      <c r="HD218" s="435"/>
      <c r="HE218" s="435"/>
      <c r="HF218" s="435"/>
      <c r="HG218" s="435"/>
      <c r="HH218" s="435"/>
      <c r="HI218" s="435"/>
      <c r="HJ218" s="435"/>
      <c r="HK218" s="435"/>
    </row>
    <row r="219" spans="1:219" s="389" customFormat="1" ht="51">
      <c r="A219" s="381">
        <v>13</v>
      </c>
      <c r="B219" s="393" t="s">
        <v>3856</v>
      </c>
      <c r="C219" s="381" t="s">
        <v>3857</v>
      </c>
      <c r="D219" s="394" t="s">
        <v>2357</v>
      </c>
      <c r="E219" s="394" t="s">
        <v>2369</v>
      </c>
      <c r="F219" s="394" t="s">
        <v>2369</v>
      </c>
      <c r="G219" s="381">
        <v>1985</v>
      </c>
      <c r="H219" s="433">
        <v>264552.48</v>
      </c>
      <c r="I219" s="381" t="s">
        <v>1526</v>
      </c>
      <c r="J219" s="434" t="s">
        <v>3574</v>
      </c>
      <c r="K219" s="381" t="s">
        <v>3575</v>
      </c>
      <c r="L219" s="381" t="s">
        <v>2389</v>
      </c>
      <c r="M219" s="381" t="s">
        <v>2570</v>
      </c>
      <c r="N219" s="381" t="s">
        <v>2571</v>
      </c>
      <c r="O219" s="381"/>
      <c r="P219" s="381" t="s">
        <v>3270</v>
      </c>
      <c r="Q219" s="381" t="s">
        <v>3269</v>
      </c>
      <c r="R219" s="381" t="s">
        <v>3268</v>
      </c>
      <c r="S219" s="381" t="s">
        <v>3268</v>
      </c>
      <c r="T219" s="381" t="s">
        <v>3268</v>
      </c>
      <c r="U219" s="381" t="s">
        <v>3270</v>
      </c>
      <c r="V219" s="381" t="s">
        <v>3269</v>
      </c>
      <c r="W219" s="381">
        <v>610</v>
      </c>
      <c r="X219" s="381">
        <v>907.5</v>
      </c>
      <c r="Y219" s="381">
        <v>5736</v>
      </c>
      <c r="Z219" s="381">
        <v>2</v>
      </c>
      <c r="AA219" s="381" t="s">
        <v>2357</v>
      </c>
      <c r="AB219" s="381" t="s">
        <v>2357</v>
      </c>
      <c r="AC219" s="381" t="s">
        <v>2369</v>
      </c>
      <c r="AD219" s="435"/>
      <c r="AE219" s="435"/>
      <c r="AF219" s="435"/>
      <c r="AG219" s="435"/>
      <c r="AH219" s="435"/>
      <c r="AI219" s="435"/>
      <c r="AJ219" s="435"/>
      <c r="AK219" s="435"/>
      <c r="AL219" s="435"/>
      <c r="AM219" s="435"/>
      <c r="AN219" s="435"/>
      <c r="AO219" s="435"/>
      <c r="AP219" s="435"/>
      <c r="AQ219" s="435"/>
      <c r="AR219" s="435"/>
      <c r="AS219" s="435"/>
      <c r="AT219" s="435"/>
      <c r="AU219" s="435"/>
      <c r="AV219" s="435"/>
      <c r="AW219" s="435"/>
      <c r="AX219" s="435"/>
      <c r="AY219" s="435"/>
      <c r="AZ219" s="435"/>
      <c r="BA219" s="435"/>
      <c r="BB219" s="435"/>
      <c r="BC219" s="435"/>
      <c r="BD219" s="435"/>
      <c r="BE219" s="435"/>
      <c r="BF219" s="435"/>
      <c r="BG219" s="435"/>
      <c r="BH219" s="435"/>
      <c r="BI219" s="435"/>
      <c r="BJ219" s="435"/>
      <c r="BK219" s="435"/>
      <c r="BL219" s="435"/>
      <c r="BM219" s="435"/>
      <c r="BN219" s="435"/>
      <c r="BO219" s="435"/>
      <c r="BP219" s="435"/>
      <c r="BQ219" s="435"/>
      <c r="BR219" s="435"/>
      <c r="BS219" s="435"/>
      <c r="BT219" s="435"/>
      <c r="BU219" s="435"/>
      <c r="BV219" s="435"/>
      <c r="BW219" s="435"/>
      <c r="BX219" s="435"/>
      <c r="BY219" s="435"/>
      <c r="BZ219" s="435"/>
      <c r="CA219" s="435"/>
      <c r="CB219" s="435"/>
      <c r="CC219" s="435"/>
      <c r="CD219" s="435"/>
      <c r="CE219" s="435"/>
      <c r="CF219" s="435"/>
      <c r="CG219" s="435"/>
      <c r="CH219" s="435"/>
      <c r="CI219" s="435"/>
      <c r="CJ219" s="435"/>
      <c r="CK219" s="435"/>
      <c r="CL219" s="435"/>
      <c r="CM219" s="435"/>
      <c r="CN219" s="435"/>
      <c r="CO219" s="435"/>
      <c r="CP219" s="435"/>
      <c r="CQ219" s="435"/>
      <c r="CR219" s="435"/>
      <c r="CS219" s="435"/>
      <c r="CT219" s="435"/>
      <c r="CU219" s="435"/>
      <c r="CV219" s="435"/>
      <c r="CW219" s="435"/>
      <c r="CX219" s="435"/>
      <c r="CY219" s="435"/>
      <c r="CZ219" s="435"/>
      <c r="DA219" s="435"/>
      <c r="DB219" s="435"/>
      <c r="DC219" s="435"/>
      <c r="DD219" s="435"/>
      <c r="DE219" s="435"/>
      <c r="DF219" s="435"/>
      <c r="DG219" s="435"/>
      <c r="DH219" s="435"/>
      <c r="DI219" s="435"/>
      <c r="DJ219" s="435"/>
      <c r="DK219" s="435"/>
      <c r="DL219" s="435"/>
      <c r="DM219" s="435"/>
      <c r="DN219" s="435"/>
      <c r="DO219" s="435"/>
      <c r="DP219" s="435"/>
      <c r="DQ219" s="435"/>
      <c r="DR219" s="435"/>
      <c r="DS219" s="435"/>
      <c r="DT219" s="435"/>
      <c r="DU219" s="435"/>
      <c r="DV219" s="435"/>
      <c r="DW219" s="435"/>
      <c r="DX219" s="435"/>
      <c r="DY219" s="435"/>
      <c r="DZ219" s="435"/>
      <c r="EA219" s="435"/>
      <c r="EB219" s="435"/>
      <c r="EC219" s="435"/>
      <c r="ED219" s="435"/>
      <c r="EE219" s="435"/>
      <c r="EF219" s="435"/>
      <c r="EG219" s="435"/>
      <c r="EH219" s="435"/>
      <c r="EI219" s="435"/>
      <c r="EJ219" s="435"/>
      <c r="EK219" s="435"/>
      <c r="EL219" s="435"/>
      <c r="EM219" s="435"/>
      <c r="EN219" s="435"/>
      <c r="EO219" s="435"/>
      <c r="EP219" s="435"/>
      <c r="EQ219" s="435"/>
      <c r="ER219" s="435"/>
      <c r="ES219" s="435"/>
      <c r="ET219" s="435"/>
      <c r="EU219" s="435"/>
      <c r="EV219" s="435"/>
      <c r="EW219" s="435"/>
      <c r="EX219" s="435"/>
      <c r="EY219" s="435"/>
      <c r="EZ219" s="435"/>
      <c r="FA219" s="435"/>
      <c r="FB219" s="435"/>
      <c r="FC219" s="435"/>
      <c r="FD219" s="435"/>
      <c r="FE219" s="435"/>
      <c r="FF219" s="435"/>
      <c r="FG219" s="435"/>
      <c r="FH219" s="435"/>
      <c r="FI219" s="435"/>
      <c r="FJ219" s="435"/>
      <c r="FK219" s="435"/>
      <c r="FL219" s="435"/>
      <c r="FM219" s="435"/>
      <c r="FN219" s="435"/>
      <c r="FO219" s="435"/>
      <c r="FP219" s="435"/>
      <c r="FQ219" s="435"/>
      <c r="FR219" s="435"/>
      <c r="FS219" s="435"/>
      <c r="FT219" s="435"/>
      <c r="FU219" s="435"/>
      <c r="FV219" s="435"/>
      <c r="FW219" s="435"/>
      <c r="FX219" s="435"/>
      <c r="FY219" s="435"/>
      <c r="FZ219" s="435"/>
      <c r="GA219" s="435"/>
      <c r="GB219" s="435"/>
      <c r="GC219" s="435"/>
      <c r="GD219" s="435"/>
      <c r="GE219" s="435"/>
      <c r="GF219" s="435"/>
      <c r="GG219" s="435"/>
      <c r="GH219" s="435"/>
      <c r="GI219" s="435"/>
      <c r="GJ219" s="435"/>
      <c r="GK219" s="435"/>
      <c r="GL219" s="435"/>
      <c r="GM219" s="435"/>
      <c r="GN219" s="435"/>
      <c r="GO219" s="435"/>
      <c r="GP219" s="435"/>
      <c r="GQ219" s="435"/>
      <c r="GR219" s="435"/>
      <c r="GS219" s="435"/>
      <c r="GT219" s="435"/>
      <c r="GU219" s="435"/>
      <c r="GV219" s="435"/>
      <c r="GW219" s="435"/>
      <c r="GX219" s="435"/>
      <c r="GY219" s="435"/>
      <c r="GZ219" s="435"/>
      <c r="HA219" s="435"/>
      <c r="HB219" s="435"/>
      <c r="HC219" s="435"/>
      <c r="HD219" s="435"/>
      <c r="HE219" s="435"/>
      <c r="HF219" s="435"/>
      <c r="HG219" s="435"/>
      <c r="HH219" s="435"/>
      <c r="HI219" s="435"/>
      <c r="HJ219" s="435"/>
      <c r="HK219" s="435"/>
    </row>
    <row r="220" spans="1:219" s="389" customFormat="1" ht="51">
      <c r="A220" s="381">
        <v>14</v>
      </c>
      <c r="B220" s="393" t="s">
        <v>3858</v>
      </c>
      <c r="C220" s="381" t="s">
        <v>3859</v>
      </c>
      <c r="D220" s="394" t="s">
        <v>2357</v>
      </c>
      <c r="E220" s="394" t="s">
        <v>2369</v>
      </c>
      <c r="F220" s="394" t="s">
        <v>2369</v>
      </c>
      <c r="G220" s="381">
        <v>1974</v>
      </c>
      <c r="H220" s="433">
        <v>757962.26</v>
      </c>
      <c r="I220" s="381" t="s">
        <v>1526</v>
      </c>
      <c r="J220" s="434" t="s">
        <v>3576</v>
      </c>
      <c r="K220" s="381" t="s">
        <v>3577</v>
      </c>
      <c r="L220" s="381" t="s">
        <v>2572</v>
      </c>
      <c r="M220" s="381" t="s">
        <v>2573</v>
      </c>
      <c r="N220" s="381" t="s">
        <v>2574</v>
      </c>
      <c r="O220" s="381" t="s">
        <v>2575</v>
      </c>
      <c r="P220" s="381"/>
      <c r="Q220" s="381" t="s">
        <v>610</v>
      </c>
      <c r="R220" s="381" t="s">
        <v>3268</v>
      </c>
      <c r="S220" s="381" t="s">
        <v>3268</v>
      </c>
      <c r="T220" s="381" t="s">
        <v>3268</v>
      </c>
      <c r="U220" s="381" t="s">
        <v>3270</v>
      </c>
      <c r="V220" s="381" t="s">
        <v>656</v>
      </c>
      <c r="W220" s="381">
        <v>271</v>
      </c>
      <c r="X220" s="381">
        <v>517</v>
      </c>
      <c r="Y220" s="381">
        <v>1800</v>
      </c>
      <c r="Z220" s="381">
        <v>2</v>
      </c>
      <c r="AA220" s="381" t="s">
        <v>2357</v>
      </c>
      <c r="AB220" s="381" t="s">
        <v>2357</v>
      </c>
      <c r="AC220" s="381" t="s">
        <v>2369</v>
      </c>
      <c r="AD220" s="435"/>
      <c r="AE220" s="435"/>
      <c r="AF220" s="435"/>
      <c r="AG220" s="435"/>
      <c r="AH220" s="435"/>
      <c r="AI220" s="435"/>
      <c r="AJ220" s="435"/>
      <c r="AK220" s="435"/>
      <c r="AL220" s="435"/>
      <c r="AM220" s="435"/>
      <c r="AN220" s="435"/>
      <c r="AO220" s="435"/>
      <c r="AP220" s="435"/>
      <c r="AQ220" s="435"/>
      <c r="AR220" s="435"/>
      <c r="AS220" s="435"/>
      <c r="AT220" s="435"/>
      <c r="AU220" s="435"/>
      <c r="AV220" s="435"/>
      <c r="AW220" s="435"/>
      <c r="AX220" s="435"/>
      <c r="AY220" s="435"/>
      <c r="AZ220" s="435"/>
      <c r="BA220" s="435"/>
      <c r="BB220" s="435"/>
      <c r="BC220" s="435"/>
      <c r="BD220" s="435"/>
      <c r="BE220" s="435"/>
      <c r="BF220" s="435"/>
      <c r="BG220" s="435"/>
      <c r="BH220" s="435"/>
      <c r="BI220" s="435"/>
      <c r="BJ220" s="435"/>
      <c r="BK220" s="435"/>
      <c r="BL220" s="435"/>
      <c r="BM220" s="435"/>
      <c r="BN220" s="435"/>
      <c r="BO220" s="435"/>
      <c r="BP220" s="435"/>
      <c r="BQ220" s="435"/>
      <c r="BR220" s="435"/>
      <c r="BS220" s="435"/>
      <c r="BT220" s="435"/>
      <c r="BU220" s="435"/>
      <c r="BV220" s="435"/>
      <c r="BW220" s="435"/>
      <c r="BX220" s="435"/>
      <c r="BY220" s="435"/>
      <c r="BZ220" s="435"/>
      <c r="CA220" s="435"/>
      <c r="CB220" s="435"/>
      <c r="CC220" s="435"/>
      <c r="CD220" s="435"/>
      <c r="CE220" s="435"/>
      <c r="CF220" s="435"/>
      <c r="CG220" s="435"/>
      <c r="CH220" s="435"/>
      <c r="CI220" s="435"/>
      <c r="CJ220" s="435"/>
      <c r="CK220" s="435"/>
      <c r="CL220" s="435"/>
      <c r="CM220" s="435"/>
      <c r="CN220" s="435"/>
      <c r="CO220" s="435"/>
      <c r="CP220" s="435"/>
      <c r="CQ220" s="435"/>
      <c r="CR220" s="435"/>
      <c r="CS220" s="435"/>
      <c r="CT220" s="435"/>
      <c r="CU220" s="435"/>
      <c r="CV220" s="435"/>
      <c r="CW220" s="435"/>
      <c r="CX220" s="435"/>
      <c r="CY220" s="435"/>
      <c r="CZ220" s="435"/>
      <c r="DA220" s="435"/>
      <c r="DB220" s="435"/>
      <c r="DC220" s="435"/>
      <c r="DD220" s="435"/>
      <c r="DE220" s="435"/>
      <c r="DF220" s="435"/>
      <c r="DG220" s="435"/>
      <c r="DH220" s="435"/>
      <c r="DI220" s="435"/>
      <c r="DJ220" s="435"/>
      <c r="DK220" s="435"/>
      <c r="DL220" s="435"/>
      <c r="DM220" s="435"/>
      <c r="DN220" s="435"/>
      <c r="DO220" s="435"/>
      <c r="DP220" s="435"/>
      <c r="DQ220" s="435"/>
      <c r="DR220" s="435"/>
      <c r="DS220" s="435"/>
      <c r="DT220" s="435"/>
      <c r="DU220" s="435"/>
      <c r="DV220" s="435"/>
      <c r="DW220" s="435"/>
      <c r="DX220" s="435"/>
      <c r="DY220" s="435"/>
      <c r="DZ220" s="435"/>
      <c r="EA220" s="435"/>
      <c r="EB220" s="435"/>
      <c r="EC220" s="435"/>
      <c r="ED220" s="435"/>
      <c r="EE220" s="435"/>
      <c r="EF220" s="435"/>
      <c r="EG220" s="435"/>
      <c r="EH220" s="435"/>
      <c r="EI220" s="435"/>
      <c r="EJ220" s="435"/>
      <c r="EK220" s="435"/>
      <c r="EL220" s="435"/>
      <c r="EM220" s="435"/>
      <c r="EN220" s="435"/>
      <c r="EO220" s="435"/>
      <c r="EP220" s="435"/>
      <c r="EQ220" s="435"/>
      <c r="ER220" s="435"/>
      <c r="ES220" s="435"/>
      <c r="ET220" s="435"/>
      <c r="EU220" s="435"/>
      <c r="EV220" s="435"/>
      <c r="EW220" s="435"/>
      <c r="EX220" s="435"/>
      <c r="EY220" s="435"/>
      <c r="EZ220" s="435"/>
      <c r="FA220" s="435"/>
      <c r="FB220" s="435"/>
      <c r="FC220" s="435"/>
      <c r="FD220" s="435"/>
      <c r="FE220" s="435"/>
      <c r="FF220" s="435"/>
      <c r="FG220" s="435"/>
      <c r="FH220" s="435"/>
      <c r="FI220" s="435"/>
      <c r="FJ220" s="435"/>
      <c r="FK220" s="435"/>
      <c r="FL220" s="435"/>
      <c r="FM220" s="435"/>
      <c r="FN220" s="435"/>
      <c r="FO220" s="435"/>
      <c r="FP220" s="435"/>
      <c r="FQ220" s="435"/>
      <c r="FR220" s="435"/>
      <c r="FS220" s="435"/>
      <c r="FT220" s="435"/>
      <c r="FU220" s="435"/>
      <c r="FV220" s="435"/>
      <c r="FW220" s="435"/>
      <c r="FX220" s="435"/>
      <c r="FY220" s="435"/>
      <c r="FZ220" s="435"/>
      <c r="GA220" s="435"/>
      <c r="GB220" s="435"/>
      <c r="GC220" s="435"/>
      <c r="GD220" s="435"/>
      <c r="GE220" s="435"/>
      <c r="GF220" s="435"/>
      <c r="GG220" s="435"/>
      <c r="GH220" s="435"/>
      <c r="GI220" s="435"/>
      <c r="GJ220" s="435"/>
      <c r="GK220" s="435"/>
      <c r="GL220" s="435"/>
      <c r="GM220" s="435"/>
      <c r="GN220" s="435"/>
      <c r="GO220" s="435"/>
      <c r="GP220" s="435"/>
      <c r="GQ220" s="435"/>
      <c r="GR220" s="435"/>
      <c r="GS220" s="435"/>
      <c r="GT220" s="435"/>
      <c r="GU220" s="435"/>
      <c r="GV220" s="435"/>
      <c r="GW220" s="435"/>
      <c r="GX220" s="435"/>
      <c r="GY220" s="435"/>
      <c r="GZ220" s="435"/>
      <c r="HA220" s="435"/>
      <c r="HB220" s="435"/>
      <c r="HC220" s="435"/>
      <c r="HD220" s="435"/>
      <c r="HE220" s="435"/>
      <c r="HF220" s="435"/>
      <c r="HG220" s="435"/>
      <c r="HH220" s="435"/>
      <c r="HI220" s="435"/>
      <c r="HJ220" s="435"/>
      <c r="HK220" s="435"/>
    </row>
    <row r="221" spans="1:219" s="389" customFormat="1" ht="30.75" customHeight="1">
      <c r="A221" s="381">
        <v>15</v>
      </c>
      <c r="B221" s="425" t="s">
        <v>2806</v>
      </c>
      <c r="C221" s="381" t="s">
        <v>2964</v>
      </c>
      <c r="D221" s="394" t="s">
        <v>2357</v>
      </c>
      <c r="E221" s="394" t="s">
        <v>2369</v>
      </c>
      <c r="F221" s="394" t="s">
        <v>2369</v>
      </c>
      <c r="G221" s="381">
        <v>2012</v>
      </c>
      <c r="H221" s="455">
        <v>46217.12</v>
      </c>
      <c r="I221" s="381" t="s">
        <v>1526</v>
      </c>
      <c r="J221" s="434" t="s">
        <v>3578</v>
      </c>
      <c r="K221" s="381" t="s">
        <v>2807</v>
      </c>
      <c r="L221" s="381" t="s">
        <v>2911</v>
      </c>
      <c r="M221" s="381" t="s">
        <v>1320</v>
      </c>
      <c r="N221" s="381" t="s">
        <v>3319</v>
      </c>
      <c r="O221" s="381"/>
      <c r="P221" s="381"/>
      <c r="Q221" s="381"/>
      <c r="R221" s="381"/>
      <c r="S221" s="381"/>
      <c r="T221" s="381"/>
      <c r="U221" s="381"/>
      <c r="V221" s="381"/>
      <c r="W221" s="381">
        <v>230.4</v>
      </c>
      <c r="X221" s="381"/>
      <c r="Y221" s="381"/>
      <c r="Z221" s="381"/>
      <c r="AA221" s="381"/>
      <c r="AB221" s="381"/>
      <c r="AC221" s="381"/>
      <c r="AD221" s="435" t="s">
        <v>1578</v>
      </c>
      <c r="AE221" s="435"/>
      <c r="AF221" s="435"/>
      <c r="AG221" s="435"/>
      <c r="AH221" s="435"/>
      <c r="AI221" s="435"/>
      <c r="AJ221" s="435"/>
      <c r="AK221" s="435"/>
      <c r="AL221" s="435"/>
      <c r="AM221" s="435"/>
      <c r="AN221" s="435"/>
      <c r="AO221" s="435"/>
      <c r="AP221" s="435"/>
      <c r="AQ221" s="435"/>
      <c r="AR221" s="435"/>
      <c r="AS221" s="435"/>
      <c r="AT221" s="435"/>
      <c r="AU221" s="435"/>
      <c r="AV221" s="435"/>
      <c r="AW221" s="435"/>
      <c r="AX221" s="435"/>
      <c r="AY221" s="435"/>
      <c r="AZ221" s="435"/>
      <c r="BA221" s="435"/>
      <c r="BB221" s="435"/>
      <c r="BC221" s="435"/>
      <c r="BD221" s="435"/>
      <c r="BE221" s="435"/>
      <c r="BF221" s="435"/>
      <c r="BG221" s="435"/>
      <c r="BH221" s="435"/>
      <c r="BI221" s="435"/>
      <c r="BJ221" s="435"/>
      <c r="BK221" s="435"/>
      <c r="BL221" s="435"/>
      <c r="BM221" s="435"/>
      <c r="BN221" s="435"/>
      <c r="BO221" s="435"/>
      <c r="BP221" s="435"/>
      <c r="BQ221" s="435"/>
      <c r="BR221" s="435"/>
      <c r="BS221" s="435"/>
      <c r="BT221" s="435"/>
      <c r="BU221" s="435"/>
      <c r="BV221" s="435"/>
      <c r="BW221" s="435"/>
      <c r="BX221" s="435"/>
      <c r="BY221" s="435"/>
      <c r="BZ221" s="435"/>
      <c r="CA221" s="435"/>
      <c r="CB221" s="435"/>
      <c r="CC221" s="435"/>
      <c r="CD221" s="435"/>
      <c r="CE221" s="435"/>
      <c r="CF221" s="435"/>
      <c r="CG221" s="435"/>
      <c r="CH221" s="435"/>
      <c r="CI221" s="435"/>
      <c r="CJ221" s="435"/>
      <c r="CK221" s="435"/>
      <c r="CL221" s="435"/>
      <c r="CM221" s="435"/>
      <c r="CN221" s="435"/>
      <c r="CO221" s="435"/>
      <c r="CP221" s="435"/>
      <c r="CQ221" s="435"/>
      <c r="CR221" s="435"/>
      <c r="CS221" s="435"/>
      <c r="CT221" s="435"/>
      <c r="CU221" s="435"/>
      <c r="CV221" s="435"/>
      <c r="CW221" s="435"/>
      <c r="CX221" s="435"/>
      <c r="CY221" s="435"/>
      <c r="CZ221" s="435"/>
      <c r="DA221" s="435"/>
      <c r="DB221" s="435"/>
      <c r="DC221" s="435"/>
      <c r="DD221" s="435"/>
      <c r="DE221" s="435"/>
      <c r="DF221" s="435"/>
      <c r="DG221" s="435"/>
      <c r="DH221" s="435"/>
      <c r="DI221" s="435"/>
      <c r="DJ221" s="435"/>
      <c r="DK221" s="435"/>
      <c r="DL221" s="435"/>
      <c r="DM221" s="435"/>
      <c r="DN221" s="435"/>
      <c r="DO221" s="435"/>
      <c r="DP221" s="435"/>
      <c r="DQ221" s="435"/>
      <c r="DR221" s="435"/>
      <c r="DS221" s="435"/>
      <c r="DT221" s="435"/>
      <c r="DU221" s="435"/>
      <c r="DV221" s="435"/>
      <c r="DW221" s="435"/>
      <c r="DX221" s="435"/>
      <c r="DY221" s="435"/>
      <c r="DZ221" s="435"/>
      <c r="EA221" s="435"/>
      <c r="EB221" s="435"/>
      <c r="EC221" s="435"/>
      <c r="ED221" s="435"/>
      <c r="EE221" s="435"/>
      <c r="EF221" s="435"/>
      <c r="EG221" s="435"/>
      <c r="EH221" s="435"/>
      <c r="EI221" s="435"/>
      <c r="EJ221" s="435"/>
      <c r="EK221" s="435"/>
      <c r="EL221" s="435"/>
      <c r="EM221" s="435"/>
      <c r="EN221" s="435"/>
      <c r="EO221" s="435"/>
      <c r="EP221" s="435"/>
      <c r="EQ221" s="435"/>
      <c r="ER221" s="435"/>
      <c r="ES221" s="435"/>
      <c r="ET221" s="435"/>
      <c r="EU221" s="435"/>
      <c r="EV221" s="435"/>
      <c r="EW221" s="435"/>
      <c r="EX221" s="435"/>
      <c r="EY221" s="435"/>
      <c r="EZ221" s="435"/>
      <c r="FA221" s="435"/>
      <c r="FB221" s="435"/>
      <c r="FC221" s="435"/>
      <c r="FD221" s="435"/>
      <c r="FE221" s="435"/>
      <c r="FF221" s="435"/>
      <c r="FG221" s="435"/>
      <c r="FH221" s="435"/>
      <c r="FI221" s="435"/>
      <c r="FJ221" s="435"/>
      <c r="FK221" s="435"/>
      <c r="FL221" s="435"/>
      <c r="FM221" s="435"/>
      <c r="FN221" s="435"/>
      <c r="FO221" s="435"/>
      <c r="FP221" s="435"/>
      <c r="FQ221" s="435"/>
      <c r="FR221" s="435"/>
      <c r="FS221" s="435"/>
      <c r="FT221" s="435"/>
      <c r="FU221" s="435"/>
      <c r="FV221" s="435"/>
      <c r="FW221" s="435"/>
      <c r="FX221" s="435"/>
      <c r="FY221" s="435"/>
      <c r="FZ221" s="435"/>
      <c r="GA221" s="435"/>
      <c r="GB221" s="435"/>
      <c r="GC221" s="435"/>
      <c r="GD221" s="435"/>
      <c r="GE221" s="435"/>
      <c r="GF221" s="435"/>
      <c r="GG221" s="435"/>
      <c r="GH221" s="435"/>
      <c r="GI221" s="435"/>
      <c r="GJ221" s="435"/>
      <c r="GK221" s="435"/>
      <c r="GL221" s="435"/>
      <c r="GM221" s="435"/>
      <c r="GN221" s="435"/>
      <c r="GO221" s="435"/>
      <c r="GP221" s="435"/>
      <c r="GQ221" s="435"/>
      <c r="GR221" s="435"/>
      <c r="GS221" s="435"/>
      <c r="GT221" s="435"/>
      <c r="GU221" s="435"/>
      <c r="GV221" s="435"/>
      <c r="GW221" s="435"/>
      <c r="GX221" s="435"/>
      <c r="GY221" s="435"/>
      <c r="GZ221" s="435"/>
      <c r="HA221" s="435"/>
      <c r="HB221" s="435"/>
      <c r="HC221" s="435"/>
      <c r="HD221" s="435"/>
      <c r="HE221" s="435"/>
      <c r="HF221" s="435"/>
      <c r="HG221" s="435"/>
      <c r="HH221" s="435"/>
      <c r="HI221" s="435"/>
      <c r="HJ221" s="435"/>
      <c r="HK221" s="435"/>
    </row>
    <row r="222" spans="1:219" s="389" customFormat="1" ht="25.5">
      <c r="A222" s="381">
        <v>16</v>
      </c>
      <c r="B222" s="393" t="s">
        <v>3860</v>
      </c>
      <c r="C222" s="381" t="s">
        <v>3861</v>
      </c>
      <c r="D222" s="394" t="s">
        <v>2357</v>
      </c>
      <c r="E222" s="394" t="s">
        <v>2369</v>
      </c>
      <c r="F222" s="394" t="s">
        <v>2369</v>
      </c>
      <c r="G222" s="381">
        <v>2009</v>
      </c>
      <c r="H222" s="433">
        <v>2629118.45</v>
      </c>
      <c r="I222" s="381" t="s">
        <v>1526</v>
      </c>
      <c r="J222" s="434" t="s">
        <v>3578</v>
      </c>
      <c r="K222" s="381" t="s">
        <v>3577</v>
      </c>
      <c r="L222" s="381"/>
      <c r="M222" s="381"/>
      <c r="N222" s="381"/>
      <c r="O222" s="381"/>
      <c r="P222" s="381"/>
      <c r="Q222" s="381"/>
      <c r="R222" s="381"/>
      <c r="S222" s="381"/>
      <c r="T222" s="381"/>
      <c r="U222" s="381"/>
      <c r="V222" s="381"/>
      <c r="W222" s="381"/>
      <c r="X222" s="381"/>
      <c r="Y222" s="381"/>
      <c r="Z222" s="381"/>
      <c r="AA222" s="381"/>
      <c r="AB222" s="381"/>
      <c r="AC222" s="381"/>
      <c r="AD222" s="435"/>
      <c r="AE222" s="435"/>
      <c r="AF222" s="435"/>
      <c r="AG222" s="435"/>
      <c r="AH222" s="435"/>
      <c r="AI222" s="435"/>
      <c r="AJ222" s="435"/>
      <c r="AK222" s="435"/>
      <c r="AL222" s="435"/>
      <c r="AM222" s="435"/>
      <c r="AN222" s="435"/>
      <c r="AO222" s="435"/>
      <c r="AP222" s="435"/>
      <c r="AQ222" s="435"/>
      <c r="AR222" s="435"/>
      <c r="AS222" s="435"/>
      <c r="AT222" s="435"/>
      <c r="AU222" s="435"/>
      <c r="AV222" s="435"/>
      <c r="AW222" s="435"/>
      <c r="AX222" s="435"/>
      <c r="AY222" s="435"/>
      <c r="AZ222" s="435"/>
      <c r="BA222" s="435"/>
      <c r="BB222" s="435"/>
      <c r="BC222" s="435"/>
      <c r="BD222" s="435"/>
      <c r="BE222" s="435"/>
      <c r="BF222" s="435"/>
      <c r="BG222" s="435"/>
      <c r="BH222" s="435"/>
      <c r="BI222" s="435"/>
      <c r="BJ222" s="435"/>
      <c r="BK222" s="435"/>
      <c r="BL222" s="435"/>
      <c r="BM222" s="435"/>
      <c r="BN222" s="435"/>
      <c r="BO222" s="435"/>
      <c r="BP222" s="435"/>
      <c r="BQ222" s="435"/>
      <c r="BR222" s="435"/>
      <c r="BS222" s="435"/>
      <c r="BT222" s="435"/>
      <c r="BU222" s="435"/>
      <c r="BV222" s="435"/>
      <c r="BW222" s="435"/>
      <c r="BX222" s="435"/>
      <c r="BY222" s="435"/>
      <c r="BZ222" s="435"/>
      <c r="CA222" s="435"/>
      <c r="CB222" s="435"/>
      <c r="CC222" s="435"/>
      <c r="CD222" s="435"/>
      <c r="CE222" s="435"/>
      <c r="CF222" s="435"/>
      <c r="CG222" s="435"/>
      <c r="CH222" s="435"/>
      <c r="CI222" s="435"/>
      <c r="CJ222" s="435"/>
      <c r="CK222" s="435"/>
      <c r="CL222" s="435"/>
      <c r="CM222" s="435"/>
      <c r="CN222" s="435"/>
      <c r="CO222" s="435"/>
      <c r="CP222" s="435"/>
      <c r="CQ222" s="435"/>
      <c r="CR222" s="435"/>
      <c r="CS222" s="435"/>
      <c r="CT222" s="435"/>
      <c r="CU222" s="435"/>
      <c r="CV222" s="435"/>
      <c r="CW222" s="435"/>
      <c r="CX222" s="435"/>
      <c r="CY222" s="435"/>
      <c r="CZ222" s="435"/>
      <c r="DA222" s="435"/>
      <c r="DB222" s="435"/>
      <c r="DC222" s="435"/>
      <c r="DD222" s="435"/>
      <c r="DE222" s="435"/>
      <c r="DF222" s="435"/>
      <c r="DG222" s="435"/>
      <c r="DH222" s="435"/>
      <c r="DI222" s="435"/>
      <c r="DJ222" s="435"/>
      <c r="DK222" s="435"/>
      <c r="DL222" s="435"/>
      <c r="DM222" s="435"/>
      <c r="DN222" s="435"/>
      <c r="DO222" s="435"/>
      <c r="DP222" s="435"/>
      <c r="DQ222" s="435"/>
      <c r="DR222" s="435"/>
      <c r="DS222" s="435"/>
      <c r="DT222" s="435"/>
      <c r="DU222" s="435"/>
      <c r="DV222" s="435"/>
      <c r="DW222" s="435"/>
      <c r="DX222" s="435"/>
      <c r="DY222" s="435"/>
      <c r="DZ222" s="435"/>
      <c r="EA222" s="435"/>
      <c r="EB222" s="435"/>
      <c r="EC222" s="435"/>
      <c r="ED222" s="435"/>
      <c r="EE222" s="435"/>
      <c r="EF222" s="435"/>
      <c r="EG222" s="435"/>
      <c r="EH222" s="435"/>
      <c r="EI222" s="435"/>
      <c r="EJ222" s="435"/>
      <c r="EK222" s="435"/>
      <c r="EL222" s="435"/>
      <c r="EM222" s="435"/>
      <c r="EN222" s="435"/>
      <c r="EO222" s="435"/>
      <c r="EP222" s="435"/>
      <c r="EQ222" s="435"/>
      <c r="ER222" s="435"/>
      <c r="ES222" s="435"/>
      <c r="ET222" s="435"/>
      <c r="EU222" s="435"/>
      <c r="EV222" s="435"/>
      <c r="EW222" s="435"/>
      <c r="EX222" s="435"/>
      <c r="EY222" s="435"/>
      <c r="EZ222" s="435"/>
      <c r="FA222" s="435"/>
      <c r="FB222" s="435"/>
      <c r="FC222" s="435"/>
      <c r="FD222" s="435"/>
      <c r="FE222" s="435"/>
      <c r="FF222" s="435"/>
      <c r="FG222" s="435"/>
      <c r="FH222" s="435"/>
      <c r="FI222" s="435"/>
      <c r="FJ222" s="435"/>
      <c r="FK222" s="435"/>
      <c r="FL222" s="435"/>
      <c r="FM222" s="435"/>
      <c r="FN222" s="435"/>
      <c r="FO222" s="435"/>
      <c r="FP222" s="435"/>
      <c r="FQ222" s="435"/>
      <c r="FR222" s="435"/>
      <c r="FS222" s="435"/>
      <c r="FT222" s="435"/>
      <c r="FU222" s="435"/>
      <c r="FV222" s="435"/>
      <c r="FW222" s="435"/>
      <c r="FX222" s="435"/>
      <c r="FY222" s="435"/>
      <c r="FZ222" s="435"/>
      <c r="GA222" s="435"/>
      <c r="GB222" s="435"/>
      <c r="GC222" s="435"/>
      <c r="GD222" s="435"/>
      <c r="GE222" s="435"/>
      <c r="GF222" s="435"/>
      <c r="GG222" s="435"/>
      <c r="GH222" s="435"/>
      <c r="GI222" s="435"/>
      <c r="GJ222" s="435"/>
      <c r="GK222" s="435"/>
      <c r="GL222" s="435"/>
      <c r="GM222" s="435"/>
      <c r="GN222" s="435"/>
      <c r="GO222" s="435"/>
      <c r="GP222" s="435"/>
      <c r="GQ222" s="435"/>
      <c r="GR222" s="435"/>
      <c r="GS222" s="435"/>
      <c r="GT222" s="435"/>
      <c r="GU222" s="435"/>
      <c r="GV222" s="435"/>
      <c r="GW222" s="435"/>
      <c r="GX222" s="435"/>
      <c r="GY222" s="435"/>
      <c r="GZ222" s="435"/>
      <c r="HA222" s="435"/>
      <c r="HB222" s="435"/>
      <c r="HC222" s="435"/>
      <c r="HD222" s="435"/>
      <c r="HE222" s="435"/>
      <c r="HF222" s="435"/>
      <c r="HG222" s="435"/>
      <c r="HH222" s="435"/>
      <c r="HI222" s="435"/>
      <c r="HJ222" s="435"/>
      <c r="HK222" s="435"/>
    </row>
    <row r="223" spans="1:219" s="389" customFormat="1" ht="25.5">
      <c r="A223" s="381">
        <v>17</v>
      </c>
      <c r="B223" s="393" t="s">
        <v>3862</v>
      </c>
      <c r="C223" s="381" t="s">
        <v>3863</v>
      </c>
      <c r="D223" s="394"/>
      <c r="E223" s="394"/>
      <c r="F223" s="394"/>
      <c r="G223" s="381">
        <v>2010</v>
      </c>
      <c r="H223" s="433">
        <v>1399847.41</v>
      </c>
      <c r="I223" s="381" t="s">
        <v>1526</v>
      </c>
      <c r="J223" s="434" t="s">
        <v>3578</v>
      </c>
      <c r="K223" s="381" t="s">
        <v>3577</v>
      </c>
      <c r="L223" s="381"/>
      <c r="M223" s="381"/>
      <c r="N223" s="381"/>
      <c r="O223" s="381"/>
      <c r="P223" s="381"/>
      <c r="Q223" s="381"/>
      <c r="R223" s="381"/>
      <c r="S223" s="381"/>
      <c r="T223" s="381"/>
      <c r="U223" s="381"/>
      <c r="V223" s="381"/>
      <c r="W223" s="381">
        <v>13835</v>
      </c>
      <c r="X223" s="381"/>
      <c r="Y223" s="381"/>
      <c r="Z223" s="381"/>
      <c r="AA223" s="381"/>
      <c r="AB223" s="381"/>
      <c r="AC223" s="381"/>
      <c r="AD223" s="435"/>
      <c r="AE223" s="435"/>
      <c r="AF223" s="435"/>
      <c r="AG223" s="435"/>
      <c r="AH223" s="435"/>
      <c r="AI223" s="435"/>
      <c r="AJ223" s="435"/>
      <c r="AK223" s="435"/>
      <c r="AL223" s="435"/>
      <c r="AM223" s="435"/>
      <c r="AN223" s="435"/>
      <c r="AO223" s="435"/>
      <c r="AP223" s="435"/>
      <c r="AQ223" s="435"/>
      <c r="AR223" s="435"/>
      <c r="AS223" s="435"/>
      <c r="AT223" s="435"/>
      <c r="AU223" s="435"/>
      <c r="AV223" s="435"/>
      <c r="AW223" s="435"/>
      <c r="AX223" s="435"/>
      <c r="AY223" s="435"/>
      <c r="AZ223" s="435"/>
      <c r="BA223" s="435"/>
      <c r="BB223" s="435"/>
      <c r="BC223" s="435"/>
      <c r="BD223" s="435"/>
      <c r="BE223" s="435"/>
      <c r="BF223" s="435"/>
      <c r="BG223" s="435"/>
      <c r="BH223" s="435"/>
      <c r="BI223" s="435"/>
      <c r="BJ223" s="435"/>
      <c r="BK223" s="435"/>
      <c r="BL223" s="435"/>
      <c r="BM223" s="435"/>
      <c r="BN223" s="435"/>
      <c r="BO223" s="435"/>
      <c r="BP223" s="435"/>
      <c r="BQ223" s="435"/>
      <c r="BR223" s="435"/>
      <c r="BS223" s="435"/>
      <c r="BT223" s="435"/>
      <c r="BU223" s="435"/>
      <c r="BV223" s="435"/>
      <c r="BW223" s="435"/>
      <c r="BX223" s="435"/>
      <c r="BY223" s="435"/>
      <c r="BZ223" s="435"/>
      <c r="CA223" s="435"/>
      <c r="CB223" s="435"/>
      <c r="CC223" s="435"/>
      <c r="CD223" s="435"/>
      <c r="CE223" s="435"/>
      <c r="CF223" s="435"/>
      <c r="CG223" s="435"/>
      <c r="CH223" s="435"/>
      <c r="CI223" s="435"/>
      <c r="CJ223" s="435"/>
      <c r="CK223" s="435"/>
      <c r="CL223" s="435"/>
      <c r="CM223" s="435"/>
      <c r="CN223" s="435"/>
      <c r="CO223" s="435"/>
      <c r="CP223" s="435"/>
      <c r="CQ223" s="435"/>
      <c r="CR223" s="435"/>
      <c r="CS223" s="435"/>
      <c r="CT223" s="435"/>
      <c r="CU223" s="435"/>
      <c r="CV223" s="435"/>
      <c r="CW223" s="435"/>
      <c r="CX223" s="435"/>
      <c r="CY223" s="435"/>
      <c r="CZ223" s="435"/>
      <c r="DA223" s="435"/>
      <c r="DB223" s="435"/>
      <c r="DC223" s="435"/>
      <c r="DD223" s="435"/>
      <c r="DE223" s="435"/>
      <c r="DF223" s="435"/>
      <c r="DG223" s="435"/>
      <c r="DH223" s="435"/>
      <c r="DI223" s="435"/>
      <c r="DJ223" s="435"/>
      <c r="DK223" s="435"/>
      <c r="DL223" s="435"/>
      <c r="DM223" s="435"/>
      <c r="DN223" s="435"/>
      <c r="DO223" s="435"/>
      <c r="DP223" s="435"/>
      <c r="DQ223" s="435"/>
      <c r="DR223" s="435"/>
      <c r="DS223" s="435"/>
      <c r="DT223" s="435"/>
      <c r="DU223" s="435"/>
      <c r="DV223" s="435"/>
      <c r="DW223" s="435"/>
      <c r="DX223" s="435"/>
      <c r="DY223" s="435"/>
      <c r="DZ223" s="435"/>
      <c r="EA223" s="435"/>
      <c r="EB223" s="435"/>
      <c r="EC223" s="435"/>
      <c r="ED223" s="435"/>
      <c r="EE223" s="435"/>
      <c r="EF223" s="435"/>
      <c r="EG223" s="435"/>
      <c r="EH223" s="435"/>
      <c r="EI223" s="435"/>
      <c r="EJ223" s="435"/>
      <c r="EK223" s="435"/>
      <c r="EL223" s="435"/>
      <c r="EM223" s="435"/>
      <c r="EN223" s="435"/>
      <c r="EO223" s="435"/>
      <c r="EP223" s="435"/>
      <c r="EQ223" s="435"/>
      <c r="ER223" s="435"/>
      <c r="ES223" s="435"/>
      <c r="ET223" s="435"/>
      <c r="EU223" s="435"/>
      <c r="EV223" s="435"/>
      <c r="EW223" s="435"/>
      <c r="EX223" s="435"/>
      <c r="EY223" s="435"/>
      <c r="EZ223" s="435"/>
      <c r="FA223" s="435"/>
      <c r="FB223" s="435"/>
      <c r="FC223" s="435"/>
      <c r="FD223" s="435"/>
      <c r="FE223" s="435"/>
      <c r="FF223" s="435"/>
      <c r="FG223" s="435"/>
      <c r="FH223" s="435"/>
      <c r="FI223" s="435"/>
      <c r="FJ223" s="435"/>
      <c r="FK223" s="435"/>
      <c r="FL223" s="435"/>
      <c r="FM223" s="435"/>
      <c r="FN223" s="435"/>
      <c r="FO223" s="435"/>
      <c r="FP223" s="435"/>
      <c r="FQ223" s="435"/>
      <c r="FR223" s="435"/>
      <c r="FS223" s="435"/>
      <c r="FT223" s="435"/>
      <c r="FU223" s="435"/>
      <c r="FV223" s="435"/>
      <c r="FW223" s="435"/>
      <c r="FX223" s="435"/>
      <c r="FY223" s="435"/>
      <c r="FZ223" s="435"/>
      <c r="GA223" s="435"/>
      <c r="GB223" s="435"/>
      <c r="GC223" s="435"/>
      <c r="GD223" s="435"/>
      <c r="GE223" s="435"/>
      <c r="GF223" s="435"/>
      <c r="GG223" s="435"/>
      <c r="GH223" s="435"/>
      <c r="GI223" s="435"/>
      <c r="GJ223" s="435"/>
      <c r="GK223" s="435"/>
      <c r="GL223" s="435"/>
      <c r="GM223" s="435"/>
      <c r="GN223" s="435"/>
      <c r="GO223" s="435"/>
      <c r="GP223" s="435"/>
      <c r="GQ223" s="435"/>
      <c r="GR223" s="435"/>
      <c r="GS223" s="435"/>
      <c r="GT223" s="435"/>
      <c r="GU223" s="435"/>
      <c r="GV223" s="435"/>
      <c r="GW223" s="435"/>
      <c r="GX223" s="435"/>
      <c r="GY223" s="435"/>
      <c r="GZ223" s="435"/>
      <c r="HA223" s="435"/>
      <c r="HB223" s="435"/>
      <c r="HC223" s="435"/>
      <c r="HD223" s="435"/>
      <c r="HE223" s="435"/>
      <c r="HF223" s="435"/>
      <c r="HG223" s="435"/>
      <c r="HH223" s="435"/>
      <c r="HI223" s="435"/>
      <c r="HJ223" s="435"/>
      <c r="HK223" s="435"/>
    </row>
    <row r="224" spans="1:219" s="389" customFormat="1" ht="25.5">
      <c r="A224" s="381">
        <v>18</v>
      </c>
      <c r="B224" s="393" t="s">
        <v>3864</v>
      </c>
      <c r="C224" s="381" t="s">
        <v>3865</v>
      </c>
      <c r="D224" s="394" t="s">
        <v>2357</v>
      </c>
      <c r="E224" s="394" t="s">
        <v>2369</v>
      </c>
      <c r="F224" s="394" t="s">
        <v>2369</v>
      </c>
      <c r="G224" s="381">
        <v>2006</v>
      </c>
      <c r="H224" s="433">
        <v>322063.03</v>
      </c>
      <c r="I224" s="381" t="s">
        <v>1526</v>
      </c>
      <c r="J224" s="434" t="s">
        <v>3578</v>
      </c>
      <c r="K224" s="381" t="s">
        <v>3577</v>
      </c>
      <c r="L224" s="381" t="s">
        <v>2389</v>
      </c>
      <c r="M224" s="381"/>
      <c r="N224" s="381"/>
      <c r="O224" s="381"/>
      <c r="P224" s="381"/>
      <c r="Q224" s="381" t="s">
        <v>610</v>
      </c>
      <c r="R224" s="381" t="s">
        <v>610</v>
      </c>
      <c r="S224" s="381" t="s">
        <v>3270</v>
      </c>
      <c r="T224" s="381" t="s">
        <v>610</v>
      </c>
      <c r="U224" s="381" t="s">
        <v>3270</v>
      </c>
      <c r="V224" s="381" t="s">
        <v>723</v>
      </c>
      <c r="W224" s="381">
        <v>9.22</v>
      </c>
      <c r="X224" s="381"/>
      <c r="Y224" s="381"/>
      <c r="Z224" s="381">
        <v>1</v>
      </c>
      <c r="AA224" s="381" t="s">
        <v>2369</v>
      </c>
      <c r="AB224" s="381" t="s">
        <v>2369</v>
      </c>
      <c r="AC224" s="381" t="s">
        <v>2369</v>
      </c>
      <c r="AD224" s="435"/>
      <c r="AE224" s="435"/>
      <c r="AF224" s="435"/>
      <c r="AG224" s="435"/>
      <c r="AH224" s="435"/>
      <c r="AI224" s="435"/>
      <c r="AJ224" s="435"/>
      <c r="AK224" s="435"/>
      <c r="AL224" s="435"/>
      <c r="AM224" s="435"/>
      <c r="AN224" s="435"/>
      <c r="AO224" s="435"/>
      <c r="AP224" s="435"/>
      <c r="AQ224" s="435"/>
      <c r="AR224" s="435"/>
      <c r="AS224" s="435"/>
      <c r="AT224" s="435"/>
      <c r="AU224" s="435"/>
      <c r="AV224" s="435"/>
      <c r="AW224" s="435"/>
      <c r="AX224" s="435"/>
      <c r="AY224" s="435"/>
      <c r="AZ224" s="435"/>
      <c r="BA224" s="435"/>
      <c r="BB224" s="435"/>
      <c r="BC224" s="435"/>
      <c r="BD224" s="435"/>
      <c r="BE224" s="435"/>
      <c r="BF224" s="435"/>
      <c r="BG224" s="435"/>
      <c r="BH224" s="435"/>
      <c r="BI224" s="435"/>
      <c r="BJ224" s="435"/>
      <c r="BK224" s="435"/>
      <c r="BL224" s="435"/>
      <c r="BM224" s="435"/>
      <c r="BN224" s="435"/>
      <c r="BO224" s="435"/>
      <c r="BP224" s="435"/>
      <c r="BQ224" s="435"/>
      <c r="BR224" s="435"/>
      <c r="BS224" s="435"/>
      <c r="BT224" s="435"/>
      <c r="BU224" s="435"/>
      <c r="BV224" s="435"/>
      <c r="BW224" s="435"/>
      <c r="BX224" s="435"/>
      <c r="BY224" s="435"/>
      <c r="BZ224" s="435"/>
      <c r="CA224" s="435"/>
      <c r="CB224" s="435"/>
      <c r="CC224" s="435"/>
      <c r="CD224" s="435"/>
      <c r="CE224" s="435"/>
      <c r="CF224" s="435"/>
      <c r="CG224" s="435"/>
      <c r="CH224" s="435"/>
      <c r="CI224" s="435"/>
      <c r="CJ224" s="435"/>
      <c r="CK224" s="435"/>
      <c r="CL224" s="435"/>
      <c r="CM224" s="435"/>
      <c r="CN224" s="435"/>
      <c r="CO224" s="435"/>
      <c r="CP224" s="435"/>
      <c r="CQ224" s="435"/>
      <c r="CR224" s="435"/>
      <c r="CS224" s="435"/>
      <c r="CT224" s="435"/>
      <c r="CU224" s="435"/>
      <c r="CV224" s="435"/>
      <c r="CW224" s="435"/>
      <c r="CX224" s="435"/>
      <c r="CY224" s="435"/>
      <c r="CZ224" s="435"/>
      <c r="DA224" s="435"/>
      <c r="DB224" s="435"/>
      <c r="DC224" s="435"/>
      <c r="DD224" s="435"/>
      <c r="DE224" s="435"/>
      <c r="DF224" s="435"/>
      <c r="DG224" s="435"/>
      <c r="DH224" s="435"/>
      <c r="DI224" s="435"/>
      <c r="DJ224" s="435"/>
      <c r="DK224" s="435"/>
      <c r="DL224" s="435"/>
      <c r="DM224" s="435"/>
      <c r="DN224" s="435"/>
      <c r="DO224" s="435"/>
      <c r="DP224" s="435"/>
      <c r="DQ224" s="435"/>
      <c r="DR224" s="435"/>
      <c r="DS224" s="435"/>
      <c r="DT224" s="435"/>
      <c r="DU224" s="435"/>
      <c r="DV224" s="435"/>
      <c r="DW224" s="435"/>
      <c r="DX224" s="435"/>
      <c r="DY224" s="435"/>
      <c r="DZ224" s="435"/>
      <c r="EA224" s="435"/>
      <c r="EB224" s="435"/>
      <c r="EC224" s="435"/>
      <c r="ED224" s="435"/>
      <c r="EE224" s="435"/>
      <c r="EF224" s="435"/>
      <c r="EG224" s="435"/>
      <c r="EH224" s="435"/>
      <c r="EI224" s="435"/>
      <c r="EJ224" s="435"/>
      <c r="EK224" s="435"/>
      <c r="EL224" s="435"/>
      <c r="EM224" s="435"/>
      <c r="EN224" s="435"/>
      <c r="EO224" s="435"/>
      <c r="EP224" s="435"/>
      <c r="EQ224" s="435"/>
      <c r="ER224" s="435"/>
      <c r="ES224" s="435"/>
      <c r="ET224" s="435"/>
      <c r="EU224" s="435"/>
      <c r="EV224" s="435"/>
      <c r="EW224" s="435"/>
      <c r="EX224" s="435"/>
      <c r="EY224" s="435"/>
      <c r="EZ224" s="435"/>
      <c r="FA224" s="435"/>
      <c r="FB224" s="435"/>
      <c r="FC224" s="435"/>
      <c r="FD224" s="435"/>
      <c r="FE224" s="435"/>
      <c r="FF224" s="435"/>
      <c r="FG224" s="435"/>
      <c r="FH224" s="435"/>
      <c r="FI224" s="435"/>
      <c r="FJ224" s="435"/>
      <c r="FK224" s="435"/>
      <c r="FL224" s="435"/>
      <c r="FM224" s="435"/>
      <c r="FN224" s="435"/>
      <c r="FO224" s="435"/>
      <c r="FP224" s="435"/>
      <c r="FQ224" s="435"/>
      <c r="FR224" s="435"/>
      <c r="FS224" s="435"/>
      <c r="FT224" s="435"/>
      <c r="FU224" s="435"/>
      <c r="FV224" s="435"/>
      <c r="FW224" s="435"/>
      <c r="FX224" s="435"/>
      <c r="FY224" s="435"/>
      <c r="FZ224" s="435"/>
      <c r="GA224" s="435"/>
      <c r="GB224" s="435"/>
      <c r="GC224" s="435"/>
      <c r="GD224" s="435"/>
      <c r="GE224" s="435"/>
      <c r="GF224" s="435"/>
      <c r="GG224" s="435"/>
      <c r="GH224" s="435"/>
      <c r="GI224" s="435"/>
      <c r="GJ224" s="435"/>
      <c r="GK224" s="435"/>
      <c r="GL224" s="435"/>
      <c r="GM224" s="435"/>
      <c r="GN224" s="435"/>
      <c r="GO224" s="435"/>
      <c r="GP224" s="435"/>
      <c r="GQ224" s="435"/>
      <c r="GR224" s="435"/>
      <c r="GS224" s="435"/>
      <c r="GT224" s="435"/>
      <c r="GU224" s="435"/>
      <c r="GV224" s="435"/>
      <c r="GW224" s="435"/>
      <c r="GX224" s="435"/>
      <c r="GY224" s="435"/>
      <c r="GZ224" s="435"/>
      <c r="HA224" s="435"/>
      <c r="HB224" s="435"/>
      <c r="HC224" s="435"/>
      <c r="HD224" s="435"/>
      <c r="HE224" s="435"/>
      <c r="HF224" s="435"/>
      <c r="HG224" s="435"/>
      <c r="HH224" s="435"/>
      <c r="HI224" s="435"/>
      <c r="HJ224" s="435"/>
      <c r="HK224" s="435"/>
    </row>
    <row r="225" spans="1:219" s="389" customFormat="1" ht="18.75" customHeight="1">
      <c r="A225" s="381">
        <v>19</v>
      </c>
      <c r="B225" s="393" t="s">
        <v>3866</v>
      </c>
      <c r="C225" s="381"/>
      <c r="D225" s="394" t="s">
        <v>2357</v>
      </c>
      <c r="E225" s="394" t="s">
        <v>2369</v>
      </c>
      <c r="F225" s="394" t="s">
        <v>2369</v>
      </c>
      <c r="G225" s="381">
        <v>2009</v>
      </c>
      <c r="H225" s="433">
        <v>476301.83</v>
      </c>
      <c r="I225" s="381" t="s">
        <v>1526</v>
      </c>
      <c r="J225" s="434" t="s">
        <v>3578</v>
      </c>
      <c r="K225" s="381" t="s">
        <v>3577</v>
      </c>
      <c r="L225" s="381"/>
      <c r="M225" s="381"/>
      <c r="N225" s="381"/>
      <c r="O225" s="381"/>
      <c r="P225" s="381"/>
      <c r="Q225" s="381"/>
      <c r="R225" s="381"/>
      <c r="S225" s="381"/>
      <c r="T225" s="381"/>
      <c r="U225" s="381"/>
      <c r="V225" s="381"/>
      <c r="W225" s="381"/>
      <c r="X225" s="381"/>
      <c r="Y225" s="381"/>
      <c r="Z225" s="381"/>
      <c r="AA225" s="381"/>
      <c r="AB225" s="381"/>
      <c r="AC225" s="381"/>
      <c r="AD225" s="435"/>
      <c r="AE225" s="435"/>
      <c r="AF225" s="435"/>
      <c r="AG225" s="435"/>
      <c r="AH225" s="435"/>
      <c r="AI225" s="435"/>
      <c r="AJ225" s="435"/>
      <c r="AK225" s="435"/>
      <c r="AL225" s="435"/>
      <c r="AM225" s="435"/>
      <c r="AN225" s="435"/>
      <c r="AO225" s="435"/>
      <c r="AP225" s="435"/>
      <c r="AQ225" s="435"/>
      <c r="AR225" s="435"/>
      <c r="AS225" s="435"/>
      <c r="AT225" s="435"/>
      <c r="AU225" s="435"/>
      <c r="AV225" s="435"/>
      <c r="AW225" s="435"/>
      <c r="AX225" s="435"/>
      <c r="AY225" s="435"/>
      <c r="AZ225" s="435"/>
      <c r="BA225" s="435"/>
      <c r="BB225" s="435"/>
      <c r="BC225" s="435"/>
      <c r="BD225" s="435"/>
      <c r="BE225" s="435"/>
      <c r="BF225" s="435"/>
      <c r="BG225" s="435"/>
      <c r="BH225" s="435"/>
      <c r="BI225" s="435"/>
      <c r="BJ225" s="435"/>
      <c r="BK225" s="435"/>
      <c r="BL225" s="435"/>
      <c r="BM225" s="435"/>
      <c r="BN225" s="435"/>
      <c r="BO225" s="435"/>
      <c r="BP225" s="435"/>
      <c r="BQ225" s="435"/>
      <c r="BR225" s="435"/>
      <c r="BS225" s="435"/>
      <c r="BT225" s="435"/>
      <c r="BU225" s="435"/>
      <c r="BV225" s="435"/>
      <c r="BW225" s="435"/>
      <c r="BX225" s="435"/>
      <c r="BY225" s="435"/>
      <c r="BZ225" s="435"/>
      <c r="CA225" s="435"/>
      <c r="CB225" s="435"/>
      <c r="CC225" s="435"/>
      <c r="CD225" s="435"/>
      <c r="CE225" s="435"/>
      <c r="CF225" s="435"/>
      <c r="CG225" s="435"/>
      <c r="CH225" s="435"/>
      <c r="CI225" s="435"/>
      <c r="CJ225" s="435"/>
      <c r="CK225" s="435"/>
      <c r="CL225" s="435"/>
      <c r="CM225" s="435"/>
      <c r="CN225" s="435"/>
      <c r="CO225" s="435"/>
      <c r="CP225" s="435"/>
      <c r="CQ225" s="435"/>
      <c r="CR225" s="435"/>
      <c r="CS225" s="435"/>
      <c r="CT225" s="435"/>
      <c r="CU225" s="435"/>
      <c r="CV225" s="435"/>
      <c r="CW225" s="435"/>
      <c r="CX225" s="435"/>
      <c r="CY225" s="435"/>
      <c r="CZ225" s="435"/>
      <c r="DA225" s="435"/>
      <c r="DB225" s="435"/>
      <c r="DC225" s="435"/>
      <c r="DD225" s="435"/>
      <c r="DE225" s="435"/>
      <c r="DF225" s="435"/>
      <c r="DG225" s="435"/>
      <c r="DH225" s="435"/>
      <c r="DI225" s="435"/>
      <c r="DJ225" s="435"/>
      <c r="DK225" s="435"/>
      <c r="DL225" s="435"/>
      <c r="DM225" s="435"/>
      <c r="DN225" s="435"/>
      <c r="DO225" s="435"/>
      <c r="DP225" s="435"/>
      <c r="DQ225" s="435"/>
      <c r="DR225" s="435"/>
      <c r="DS225" s="435"/>
      <c r="DT225" s="435"/>
      <c r="DU225" s="435"/>
      <c r="DV225" s="435"/>
      <c r="DW225" s="435"/>
      <c r="DX225" s="435"/>
      <c r="DY225" s="435"/>
      <c r="DZ225" s="435"/>
      <c r="EA225" s="435"/>
      <c r="EB225" s="435"/>
      <c r="EC225" s="435"/>
      <c r="ED225" s="435"/>
      <c r="EE225" s="435"/>
      <c r="EF225" s="435"/>
      <c r="EG225" s="435"/>
      <c r="EH225" s="435"/>
      <c r="EI225" s="435"/>
      <c r="EJ225" s="435"/>
      <c r="EK225" s="435"/>
      <c r="EL225" s="435"/>
      <c r="EM225" s="435"/>
      <c r="EN225" s="435"/>
      <c r="EO225" s="435"/>
      <c r="EP225" s="435"/>
      <c r="EQ225" s="435"/>
      <c r="ER225" s="435"/>
      <c r="ES225" s="435"/>
      <c r="ET225" s="435"/>
      <c r="EU225" s="435"/>
      <c r="EV225" s="435"/>
      <c r="EW225" s="435"/>
      <c r="EX225" s="435"/>
      <c r="EY225" s="435"/>
      <c r="EZ225" s="435"/>
      <c r="FA225" s="435"/>
      <c r="FB225" s="435"/>
      <c r="FC225" s="435"/>
      <c r="FD225" s="435"/>
      <c r="FE225" s="435"/>
      <c r="FF225" s="435"/>
      <c r="FG225" s="435"/>
      <c r="FH225" s="435"/>
      <c r="FI225" s="435"/>
      <c r="FJ225" s="435"/>
      <c r="FK225" s="435"/>
      <c r="FL225" s="435"/>
      <c r="FM225" s="435"/>
      <c r="FN225" s="435"/>
      <c r="FO225" s="435"/>
      <c r="FP225" s="435"/>
      <c r="FQ225" s="435"/>
      <c r="FR225" s="435"/>
      <c r="FS225" s="435"/>
      <c r="FT225" s="435"/>
      <c r="FU225" s="435"/>
      <c r="FV225" s="435"/>
      <c r="FW225" s="435"/>
      <c r="FX225" s="435"/>
      <c r="FY225" s="435"/>
      <c r="FZ225" s="435"/>
      <c r="GA225" s="435"/>
      <c r="GB225" s="435"/>
      <c r="GC225" s="435"/>
      <c r="GD225" s="435"/>
      <c r="GE225" s="435"/>
      <c r="GF225" s="435"/>
      <c r="GG225" s="435"/>
      <c r="GH225" s="435"/>
      <c r="GI225" s="435"/>
      <c r="GJ225" s="435"/>
      <c r="GK225" s="435"/>
      <c r="GL225" s="435"/>
      <c r="GM225" s="435"/>
      <c r="GN225" s="435"/>
      <c r="GO225" s="435"/>
      <c r="GP225" s="435"/>
      <c r="GQ225" s="435"/>
      <c r="GR225" s="435"/>
      <c r="GS225" s="435"/>
      <c r="GT225" s="435"/>
      <c r="GU225" s="435"/>
      <c r="GV225" s="435"/>
      <c r="GW225" s="435"/>
      <c r="GX225" s="435"/>
      <c r="GY225" s="435"/>
      <c r="GZ225" s="435"/>
      <c r="HA225" s="435"/>
      <c r="HB225" s="435"/>
      <c r="HC225" s="435"/>
      <c r="HD225" s="435"/>
      <c r="HE225" s="435"/>
      <c r="HF225" s="435"/>
      <c r="HG225" s="435"/>
      <c r="HH225" s="435"/>
      <c r="HI225" s="435"/>
      <c r="HJ225" s="435"/>
      <c r="HK225" s="435"/>
    </row>
    <row r="226" spans="1:219" s="389" customFormat="1" ht="22.5" customHeight="1">
      <c r="A226" s="381">
        <v>20</v>
      </c>
      <c r="B226" s="393" t="s">
        <v>3867</v>
      </c>
      <c r="C226" s="381" t="s">
        <v>840</v>
      </c>
      <c r="D226" s="381" t="s">
        <v>2357</v>
      </c>
      <c r="E226" s="381"/>
      <c r="F226" s="381"/>
      <c r="G226" s="381">
        <v>2009</v>
      </c>
      <c r="H226" s="433">
        <v>45300.53</v>
      </c>
      <c r="I226" s="381" t="s">
        <v>1526</v>
      </c>
      <c r="J226" s="434" t="s">
        <v>3578</v>
      </c>
      <c r="K226" s="381" t="s">
        <v>3577</v>
      </c>
      <c r="L226" s="381"/>
      <c r="M226" s="381"/>
      <c r="N226" s="381"/>
      <c r="O226" s="381"/>
      <c r="P226" s="381"/>
      <c r="Q226" s="381"/>
      <c r="R226" s="381"/>
      <c r="S226" s="381"/>
      <c r="T226" s="381"/>
      <c r="U226" s="381"/>
      <c r="V226" s="381"/>
      <c r="W226" s="381"/>
      <c r="X226" s="381"/>
      <c r="Y226" s="381"/>
      <c r="Z226" s="381"/>
      <c r="AA226" s="381"/>
      <c r="AB226" s="381"/>
      <c r="AC226" s="381"/>
      <c r="AD226" s="435"/>
      <c r="AE226" s="435"/>
      <c r="AF226" s="435"/>
      <c r="AG226" s="435"/>
      <c r="AH226" s="435"/>
      <c r="AI226" s="435"/>
      <c r="AJ226" s="435"/>
      <c r="AK226" s="435"/>
      <c r="AL226" s="435"/>
      <c r="AM226" s="435"/>
      <c r="AN226" s="435"/>
      <c r="AO226" s="435"/>
      <c r="AP226" s="435"/>
      <c r="AQ226" s="435"/>
      <c r="AR226" s="435"/>
      <c r="AS226" s="435"/>
      <c r="AT226" s="435"/>
      <c r="AU226" s="435"/>
      <c r="AV226" s="435"/>
      <c r="AW226" s="435"/>
      <c r="AX226" s="435"/>
      <c r="AY226" s="435"/>
      <c r="AZ226" s="435"/>
      <c r="BA226" s="435"/>
      <c r="BB226" s="435"/>
      <c r="BC226" s="435"/>
      <c r="BD226" s="435"/>
      <c r="BE226" s="435"/>
      <c r="BF226" s="435"/>
      <c r="BG226" s="435"/>
      <c r="BH226" s="435"/>
      <c r="BI226" s="435"/>
      <c r="BJ226" s="435"/>
      <c r="BK226" s="435"/>
      <c r="BL226" s="435"/>
      <c r="BM226" s="435"/>
      <c r="BN226" s="435"/>
      <c r="BO226" s="435"/>
      <c r="BP226" s="435"/>
      <c r="BQ226" s="435"/>
      <c r="BR226" s="435"/>
      <c r="BS226" s="435"/>
      <c r="BT226" s="435"/>
      <c r="BU226" s="435"/>
      <c r="BV226" s="435"/>
      <c r="BW226" s="435"/>
      <c r="BX226" s="435"/>
      <c r="BY226" s="435"/>
      <c r="BZ226" s="435"/>
      <c r="CA226" s="435"/>
      <c r="CB226" s="435"/>
      <c r="CC226" s="435"/>
      <c r="CD226" s="435"/>
      <c r="CE226" s="435"/>
      <c r="CF226" s="435"/>
      <c r="CG226" s="435"/>
      <c r="CH226" s="435"/>
      <c r="CI226" s="435"/>
      <c r="CJ226" s="435"/>
      <c r="CK226" s="435"/>
      <c r="CL226" s="435"/>
      <c r="CM226" s="435"/>
      <c r="CN226" s="435"/>
      <c r="CO226" s="435"/>
      <c r="CP226" s="435"/>
      <c r="CQ226" s="435"/>
      <c r="CR226" s="435"/>
      <c r="CS226" s="435"/>
      <c r="CT226" s="435"/>
      <c r="CU226" s="435"/>
      <c r="CV226" s="435"/>
      <c r="CW226" s="435"/>
      <c r="CX226" s="435"/>
      <c r="CY226" s="435"/>
      <c r="CZ226" s="435"/>
      <c r="DA226" s="435"/>
      <c r="DB226" s="435"/>
      <c r="DC226" s="435"/>
      <c r="DD226" s="435"/>
      <c r="DE226" s="435"/>
      <c r="DF226" s="435"/>
      <c r="DG226" s="435"/>
      <c r="DH226" s="435"/>
      <c r="DI226" s="435"/>
      <c r="DJ226" s="435"/>
      <c r="DK226" s="435"/>
      <c r="DL226" s="435"/>
      <c r="DM226" s="435"/>
      <c r="DN226" s="435"/>
      <c r="DO226" s="435"/>
      <c r="DP226" s="435"/>
      <c r="DQ226" s="435"/>
      <c r="DR226" s="435"/>
      <c r="DS226" s="435"/>
      <c r="DT226" s="435"/>
      <c r="DU226" s="435"/>
      <c r="DV226" s="435"/>
      <c r="DW226" s="435"/>
      <c r="DX226" s="435"/>
      <c r="DY226" s="435"/>
      <c r="DZ226" s="435"/>
      <c r="EA226" s="435"/>
      <c r="EB226" s="435"/>
      <c r="EC226" s="435"/>
      <c r="ED226" s="435"/>
      <c r="EE226" s="435"/>
      <c r="EF226" s="435"/>
      <c r="EG226" s="435"/>
      <c r="EH226" s="435"/>
      <c r="EI226" s="435"/>
      <c r="EJ226" s="435"/>
      <c r="EK226" s="435"/>
      <c r="EL226" s="435"/>
      <c r="EM226" s="435"/>
      <c r="EN226" s="435"/>
      <c r="EO226" s="435"/>
      <c r="EP226" s="435"/>
      <c r="EQ226" s="435"/>
      <c r="ER226" s="435"/>
      <c r="ES226" s="435"/>
      <c r="ET226" s="435"/>
      <c r="EU226" s="435"/>
      <c r="EV226" s="435"/>
      <c r="EW226" s="435"/>
      <c r="EX226" s="435"/>
      <c r="EY226" s="435"/>
      <c r="EZ226" s="435"/>
      <c r="FA226" s="435"/>
      <c r="FB226" s="435"/>
      <c r="FC226" s="435"/>
      <c r="FD226" s="435"/>
      <c r="FE226" s="435"/>
      <c r="FF226" s="435"/>
      <c r="FG226" s="435"/>
      <c r="FH226" s="435"/>
      <c r="FI226" s="435"/>
      <c r="FJ226" s="435"/>
      <c r="FK226" s="435"/>
      <c r="FL226" s="435"/>
      <c r="FM226" s="435"/>
      <c r="FN226" s="435"/>
      <c r="FO226" s="435"/>
      <c r="FP226" s="435"/>
      <c r="FQ226" s="435"/>
      <c r="FR226" s="435"/>
      <c r="FS226" s="435"/>
      <c r="FT226" s="435"/>
      <c r="FU226" s="435"/>
      <c r="FV226" s="435"/>
      <c r="FW226" s="435"/>
      <c r="FX226" s="435"/>
      <c r="FY226" s="435"/>
      <c r="FZ226" s="435"/>
      <c r="GA226" s="435"/>
      <c r="GB226" s="435"/>
      <c r="GC226" s="435"/>
      <c r="GD226" s="435"/>
      <c r="GE226" s="435"/>
      <c r="GF226" s="435"/>
      <c r="GG226" s="435"/>
      <c r="GH226" s="435"/>
      <c r="GI226" s="435"/>
      <c r="GJ226" s="435"/>
      <c r="GK226" s="435"/>
      <c r="GL226" s="435"/>
      <c r="GM226" s="435"/>
      <c r="GN226" s="435"/>
      <c r="GO226" s="435"/>
      <c r="GP226" s="435"/>
      <c r="GQ226" s="435"/>
      <c r="GR226" s="435"/>
      <c r="GS226" s="435"/>
      <c r="GT226" s="435"/>
      <c r="GU226" s="435"/>
      <c r="GV226" s="435"/>
      <c r="GW226" s="435"/>
      <c r="GX226" s="435"/>
      <c r="GY226" s="435"/>
      <c r="GZ226" s="435"/>
      <c r="HA226" s="435"/>
      <c r="HB226" s="435"/>
      <c r="HC226" s="435"/>
      <c r="HD226" s="435"/>
      <c r="HE226" s="435"/>
      <c r="HF226" s="435"/>
      <c r="HG226" s="435"/>
      <c r="HH226" s="435"/>
      <c r="HI226" s="435"/>
      <c r="HJ226" s="435"/>
      <c r="HK226" s="435"/>
    </row>
    <row r="227" spans="1:219" s="389" customFormat="1" ht="25.5">
      <c r="A227" s="381">
        <v>21</v>
      </c>
      <c r="B227" s="393" t="s">
        <v>841</v>
      </c>
      <c r="C227" s="381" t="s">
        <v>842</v>
      </c>
      <c r="D227" s="381" t="s">
        <v>2357</v>
      </c>
      <c r="E227" s="381"/>
      <c r="F227" s="381"/>
      <c r="G227" s="381">
        <v>2009</v>
      </c>
      <c r="H227" s="433">
        <v>67919.92</v>
      </c>
      <c r="I227" s="381" t="s">
        <v>1526</v>
      </c>
      <c r="J227" s="434" t="s">
        <v>3578</v>
      </c>
      <c r="K227" s="381" t="s">
        <v>3577</v>
      </c>
      <c r="L227" s="381"/>
      <c r="M227" s="381"/>
      <c r="N227" s="381"/>
      <c r="O227" s="381"/>
      <c r="P227" s="381"/>
      <c r="Q227" s="381"/>
      <c r="R227" s="381"/>
      <c r="S227" s="381"/>
      <c r="T227" s="381"/>
      <c r="U227" s="381"/>
      <c r="V227" s="381"/>
      <c r="W227" s="381"/>
      <c r="X227" s="381"/>
      <c r="Y227" s="381"/>
      <c r="Z227" s="381"/>
      <c r="AA227" s="381"/>
      <c r="AB227" s="381"/>
      <c r="AC227" s="381"/>
      <c r="AD227" s="435"/>
      <c r="AE227" s="435"/>
      <c r="AF227" s="435"/>
      <c r="AG227" s="435"/>
      <c r="AH227" s="435"/>
      <c r="AI227" s="435"/>
      <c r="AJ227" s="435"/>
      <c r="AK227" s="435"/>
      <c r="AL227" s="435"/>
      <c r="AM227" s="435"/>
      <c r="AN227" s="435"/>
      <c r="AO227" s="435"/>
      <c r="AP227" s="435"/>
      <c r="AQ227" s="435"/>
      <c r="AR227" s="435"/>
      <c r="AS227" s="435"/>
      <c r="AT227" s="435"/>
      <c r="AU227" s="435"/>
      <c r="AV227" s="435"/>
      <c r="AW227" s="435"/>
      <c r="AX227" s="435"/>
      <c r="AY227" s="435"/>
      <c r="AZ227" s="435"/>
      <c r="BA227" s="435"/>
      <c r="BB227" s="435"/>
      <c r="BC227" s="435"/>
      <c r="BD227" s="435"/>
      <c r="BE227" s="435"/>
      <c r="BF227" s="435"/>
      <c r="BG227" s="435"/>
      <c r="BH227" s="435"/>
      <c r="BI227" s="435"/>
      <c r="BJ227" s="435"/>
      <c r="BK227" s="435"/>
      <c r="BL227" s="435"/>
      <c r="BM227" s="435"/>
      <c r="BN227" s="435"/>
      <c r="BO227" s="435"/>
      <c r="BP227" s="435"/>
      <c r="BQ227" s="435"/>
      <c r="BR227" s="435"/>
      <c r="BS227" s="435"/>
      <c r="BT227" s="435"/>
      <c r="BU227" s="435"/>
      <c r="BV227" s="435"/>
      <c r="BW227" s="435"/>
      <c r="BX227" s="435"/>
      <c r="BY227" s="435"/>
      <c r="BZ227" s="435"/>
      <c r="CA227" s="435"/>
      <c r="CB227" s="435"/>
      <c r="CC227" s="435"/>
      <c r="CD227" s="435"/>
      <c r="CE227" s="435"/>
      <c r="CF227" s="435"/>
      <c r="CG227" s="435"/>
      <c r="CH227" s="435"/>
      <c r="CI227" s="435"/>
      <c r="CJ227" s="435"/>
      <c r="CK227" s="435"/>
      <c r="CL227" s="435"/>
      <c r="CM227" s="435"/>
      <c r="CN227" s="435"/>
      <c r="CO227" s="435"/>
      <c r="CP227" s="435"/>
      <c r="CQ227" s="435"/>
      <c r="CR227" s="435"/>
      <c r="CS227" s="435"/>
      <c r="CT227" s="435"/>
      <c r="CU227" s="435"/>
      <c r="CV227" s="435"/>
      <c r="CW227" s="435"/>
      <c r="CX227" s="435"/>
      <c r="CY227" s="435"/>
      <c r="CZ227" s="435"/>
      <c r="DA227" s="435"/>
      <c r="DB227" s="435"/>
      <c r="DC227" s="435"/>
      <c r="DD227" s="435"/>
      <c r="DE227" s="435"/>
      <c r="DF227" s="435"/>
      <c r="DG227" s="435"/>
      <c r="DH227" s="435"/>
      <c r="DI227" s="435"/>
      <c r="DJ227" s="435"/>
      <c r="DK227" s="435"/>
      <c r="DL227" s="435"/>
      <c r="DM227" s="435"/>
      <c r="DN227" s="435"/>
      <c r="DO227" s="435"/>
      <c r="DP227" s="435"/>
      <c r="DQ227" s="435"/>
      <c r="DR227" s="435"/>
      <c r="DS227" s="435"/>
      <c r="DT227" s="435"/>
      <c r="DU227" s="435"/>
      <c r="DV227" s="435"/>
      <c r="DW227" s="435"/>
      <c r="DX227" s="435"/>
      <c r="DY227" s="435"/>
      <c r="DZ227" s="435"/>
      <c r="EA227" s="435"/>
      <c r="EB227" s="435"/>
      <c r="EC227" s="435"/>
      <c r="ED227" s="435"/>
      <c r="EE227" s="435"/>
      <c r="EF227" s="435"/>
      <c r="EG227" s="435"/>
      <c r="EH227" s="435"/>
      <c r="EI227" s="435"/>
      <c r="EJ227" s="435"/>
      <c r="EK227" s="435"/>
      <c r="EL227" s="435"/>
      <c r="EM227" s="435"/>
      <c r="EN227" s="435"/>
      <c r="EO227" s="435"/>
      <c r="EP227" s="435"/>
      <c r="EQ227" s="435"/>
      <c r="ER227" s="435"/>
      <c r="ES227" s="435"/>
      <c r="ET227" s="435"/>
      <c r="EU227" s="435"/>
      <c r="EV227" s="435"/>
      <c r="EW227" s="435"/>
      <c r="EX227" s="435"/>
      <c r="EY227" s="435"/>
      <c r="EZ227" s="435"/>
      <c r="FA227" s="435"/>
      <c r="FB227" s="435"/>
      <c r="FC227" s="435"/>
      <c r="FD227" s="435"/>
      <c r="FE227" s="435"/>
      <c r="FF227" s="435"/>
      <c r="FG227" s="435"/>
      <c r="FH227" s="435"/>
      <c r="FI227" s="435"/>
      <c r="FJ227" s="435"/>
      <c r="FK227" s="435"/>
      <c r="FL227" s="435"/>
      <c r="FM227" s="435"/>
      <c r="FN227" s="435"/>
      <c r="FO227" s="435"/>
      <c r="FP227" s="435"/>
      <c r="FQ227" s="435"/>
      <c r="FR227" s="435"/>
      <c r="FS227" s="435"/>
      <c r="FT227" s="435"/>
      <c r="FU227" s="435"/>
      <c r="FV227" s="435"/>
      <c r="FW227" s="435"/>
      <c r="FX227" s="435"/>
      <c r="FY227" s="435"/>
      <c r="FZ227" s="435"/>
      <c r="GA227" s="435"/>
      <c r="GB227" s="435"/>
      <c r="GC227" s="435"/>
      <c r="GD227" s="435"/>
      <c r="GE227" s="435"/>
      <c r="GF227" s="435"/>
      <c r="GG227" s="435"/>
      <c r="GH227" s="435"/>
      <c r="GI227" s="435"/>
      <c r="GJ227" s="435"/>
      <c r="GK227" s="435"/>
      <c r="GL227" s="435"/>
      <c r="GM227" s="435"/>
      <c r="GN227" s="435"/>
      <c r="GO227" s="435"/>
      <c r="GP227" s="435"/>
      <c r="GQ227" s="435"/>
      <c r="GR227" s="435"/>
      <c r="GS227" s="435"/>
      <c r="GT227" s="435"/>
      <c r="GU227" s="435"/>
      <c r="GV227" s="435"/>
      <c r="GW227" s="435"/>
      <c r="GX227" s="435"/>
      <c r="GY227" s="435"/>
      <c r="GZ227" s="435"/>
      <c r="HA227" s="435"/>
      <c r="HB227" s="435"/>
      <c r="HC227" s="435"/>
      <c r="HD227" s="435"/>
      <c r="HE227" s="435"/>
      <c r="HF227" s="435"/>
      <c r="HG227" s="435"/>
      <c r="HH227" s="435"/>
      <c r="HI227" s="435"/>
      <c r="HJ227" s="435"/>
      <c r="HK227" s="435"/>
    </row>
    <row r="228" spans="1:219" s="389" customFormat="1" ht="25.5">
      <c r="A228" s="381">
        <v>22</v>
      </c>
      <c r="B228" s="393" t="s">
        <v>843</v>
      </c>
      <c r="C228" s="381" t="s">
        <v>842</v>
      </c>
      <c r="D228" s="381" t="s">
        <v>2357</v>
      </c>
      <c r="E228" s="381"/>
      <c r="F228" s="381"/>
      <c r="G228" s="381">
        <v>2009</v>
      </c>
      <c r="H228" s="433">
        <v>39248</v>
      </c>
      <c r="I228" s="381" t="s">
        <v>1526</v>
      </c>
      <c r="J228" s="434" t="s">
        <v>3578</v>
      </c>
      <c r="K228" s="381" t="s">
        <v>3577</v>
      </c>
      <c r="L228" s="381"/>
      <c r="M228" s="381"/>
      <c r="N228" s="381"/>
      <c r="O228" s="381"/>
      <c r="P228" s="381"/>
      <c r="Q228" s="381"/>
      <c r="R228" s="381"/>
      <c r="S228" s="381"/>
      <c r="T228" s="381"/>
      <c r="U228" s="381"/>
      <c r="V228" s="381"/>
      <c r="W228" s="381"/>
      <c r="X228" s="381"/>
      <c r="Y228" s="381"/>
      <c r="Z228" s="381"/>
      <c r="AA228" s="381"/>
      <c r="AB228" s="381"/>
      <c r="AC228" s="381"/>
      <c r="AD228" s="435"/>
      <c r="AE228" s="435"/>
      <c r="AF228" s="435"/>
      <c r="AG228" s="435"/>
      <c r="AH228" s="435"/>
      <c r="AI228" s="435"/>
      <c r="AJ228" s="435"/>
      <c r="AK228" s="435"/>
      <c r="AL228" s="435"/>
      <c r="AM228" s="435"/>
      <c r="AN228" s="435"/>
      <c r="AO228" s="435"/>
      <c r="AP228" s="435"/>
      <c r="AQ228" s="435"/>
      <c r="AR228" s="435"/>
      <c r="AS228" s="435"/>
      <c r="AT228" s="435"/>
      <c r="AU228" s="435"/>
      <c r="AV228" s="435"/>
      <c r="AW228" s="435"/>
      <c r="AX228" s="435"/>
      <c r="AY228" s="435"/>
      <c r="AZ228" s="435"/>
      <c r="BA228" s="435"/>
      <c r="BB228" s="435"/>
      <c r="BC228" s="435"/>
      <c r="BD228" s="435"/>
      <c r="BE228" s="435"/>
      <c r="BF228" s="435"/>
      <c r="BG228" s="435"/>
      <c r="BH228" s="435"/>
      <c r="BI228" s="435"/>
      <c r="BJ228" s="435"/>
      <c r="BK228" s="435"/>
      <c r="BL228" s="435"/>
      <c r="BM228" s="435"/>
      <c r="BN228" s="435"/>
      <c r="BO228" s="435"/>
      <c r="BP228" s="435"/>
      <c r="BQ228" s="435"/>
      <c r="BR228" s="435"/>
      <c r="BS228" s="435"/>
      <c r="BT228" s="435"/>
      <c r="BU228" s="435"/>
      <c r="BV228" s="435"/>
      <c r="BW228" s="435"/>
      <c r="BX228" s="435"/>
      <c r="BY228" s="435"/>
      <c r="BZ228" s="435"/>
      <c r="CA228" s="435"/>
      <c r="CB228" s="435"/>
      <c r="CC228" s="435"/>
      <c r="CD228" s="435"/>
      <c r="CE228" s="435"/>
      <c r="CF228" s="435"/>
      <c r="CG228" s="435"/>
      <c r="CH228" s="435"/>
      <c r="CI228" s="435"/>
      <c r="CJ228" s="435"/>
      <c r="CK228" s="435"/>
      <c r="CL228" s="435"/>
      <c r="CM228" s="435"/>
      <c r="CN228" s="435"/>
      <c r="CO228" s="435"/>
      <c r="CP228" s="435"/>
      <c r="CQ228" s="435"/>
      <c r="CR228" s="435"/>
      <c r="CS228" s="435"/>
      <c r="CT228" s="435"/>
      <c r="CU228" s="435"/>
      <c r="CV228" s="435"/>
      <c r="CW228" s="435"/>
      <c r="CX228" s="435"/>
      <c r="CY228" s="435"/>
      <c r="CZ228" s="435"/>
      <c r="DA228" s="435"/>
      <c r="DB228" s="435"/>
      <c r="DC228" s="435"/>
      <c r="DD228" s="435"/>
      <c r="DE228" s="435"/>
      <c r="DF228" s="435"/>
      <c r="DG228" s="435"/>
      <c r="DH228" s="435"/>
      <c r="DI228" s="435"/>
      <c r="DJ228" s="435"/>
      <c r="DK228" s="435"/>
      <c r="DL228" s="435"/>
      <c r="DM228" s="435"/>
      <c r="DN228" s="435"/>
      <c r="DO228" s="435"/>
      <c r="DP228" s="435"/>
      <c r="DQ228" s="435"/>
      <c r="DR228" s="435"/>
      <c r="DS228" s="435"/>
      <c r="DT228" s="435"/>
      <c r="DU228" s="435"/>
      <c r="DV228" s="435"/>
      <c r="DW228" s="435"/>
      <c r="DX228" s="435"/>
      <c r="DY228" s="435"/>
      <c r="DZ228" s="435"/>
      <c r="EA228" s="435"/>
      <c r="EB228" s="435"/>
      <c r="EC228" s="435"/>
      <c r="ED228" s="435"/>
      <c r="EE228" s="435"/>
      <c r="EF228" s="435"/>
      <c r="EG228" s="435"/>
      <c r="EH228" s="435"/>
      <c r="EI228" s="435"/>
      <c r="EJ228" s="435"/>
      <c r="EK228" s="435"/>
      <c r="EL228" s="435"/>
      <c r="EM228" s="435"/>
      <c r="EN228" s="435"/>
      <c r="EO228" s="435"/>
      <c r="EP228" s="435"/>
      <c r="EQ228" s="435"/>
      <c r="ER228" s="435"/>
      <c r="ES228" s="435"/>
      <c r="ET228" s="435"/>
      <c r="EU228" s="435"/>
      <c r="EV228" s="435"/>
      <c r="EW228" s="435"/>
      <c r="EX228" s="435"/>
      <c r="EY228" s="435"/>
      <c r="EZ228" s="435"/>
      <c r="FA228" s="435"/>
      <c r="FB228" s="435"/>
      <c r="FC228" s="435"/>
      <c r="FD228" s="435"/>
      <c r="FE228" s="435"/>
      <c r="FF228" s="435"/>
      <c r="FG228" s="435"/>
      <c r="FH228" s="435"/>
      <c r="FI228" s="435"/>
      <c r="FJ228" s="435"/>
      <c r="FK228" s="435"/>
      <c r="FL228" s="435"/>
      <c r="FM228" s="435"/>
      <c r="FN228" s="435"/>
      <c r="FO228" s="435"/>
      <c r="FP228" s="435"/>
      <c r="FQ228" s="435"/>
      <c r="FR228" s="435"/>
      <c r="FS228" s="435"/>
      <c r="FT228" s="435"/>
      <c r="FU228" s="435"/>
      <c r="FV228" s="435"/>
      <c r="FW228" s="435"/>
      <c r="FX228" s="435"/>
      <c r="FY228" s="435"/>
      <c r="FZ228" s="435"/>
      <c r="GA228" s="435"/>
      <c r="GB228" s="435"/>
      <c r="GC228" s="435"/>
      <c r="GD228" s="435"/>
      <c r="GE228" s="435"/>
      <c r="GF228" s="435"/>
      <c r="GG228" s="435"/>
      <c r="GH228" s="435"/>
      <c r="GI228" s="435"/>
      <c r="GJ228" s="435"/>
      <c r="GK228" s="435"/>
      <c r="GL228" s="435"/>
      <c r="GM228" s="435"/>
      <c r="GN228" s="435"/>
      <c r="GO228" s="435"/>
      <c r="GP228" s="435"/>
      <c r="GQ228" s="435"/>
      <c r="GR228" s="435"/>
      <c r="GS228" s="435"/>
      <c r="GT228" s="435"/>
      <c r="GU228" s="435"/>
      <c r="GV228" s="435"/>
      <c r="GW228" s="435"/>
      <c r="GX228" s="435"/>
      <c r="GY228" s="435"/>
      <c r="GZ228" s="435"/>
      <c r="HA228" s="435"/>
      <c r="HB228" s="435"/>
      <c r="HC228" s="435"/>
      <c r="HD228" s="435"/>
      <c r="HE228" s="435"/>
      <c r="HF228" s="435"/>
      <c r="HG228" s="435"/>
      <c r="HH228" s="435"/>
      <c r="HI228" s="435"/>
      <c r="HJ228" s="435"/>
      <c r="HK228" s="435"/>
    </row>
    <row r="229" spans="1:219" s="389" customFormat="1" ht="38.25">
      <c r="A229" s="381">
        <v>23</v>
      </c>
      <c r="B229" s="393" t="s">
        <v>844</v>
      </c>
      <c r="C229" s="381" t="s">
        <v>845</v>
      </c>
      <c r="D229" s="381" t="s">
        <v>2357</v>
      </c>
      <c r="E229" s="381" t="s">
        <v>2369</v>
      </c>
      <c r="F229" s="381" t="s">
        <v>2369</v>
      </c>
      <c r="G229" s="381">
        <v>1978</v>
      </c>
      <c r="H229" s="433">
        <v>342689.22</v>
      </c>
      <c r="I229" s="381" t="s">
        <v>1526</v>
      </c>
      <c r="J229" s="434" t="s">
        <v>1168</v>
      </c>
      <c r="K229" s="381" t="s">
        <v>1169</v>
      </c>
      <c r="L229" s="381" t="s">
        <v>2576</v>
      </c>
      <c r="M229" s="381" t="s">
        <v>2577</v>
      </c>
      <c r="N229" s="381" t="s">
        <v>2578</v>
      </c>
      <c r="O229" s="381" t="s">
        <v>2579</v>
      </c>
      <c r="P229" s="381"/>
      <c r="Q229" s="381" t="s">
        <v>610</v>
      </c>
      <c r="R229" s="381" t="s">
        <v>610</v>
      </c>
      <c r="S229" s="381" t="s">
        <v>610</v>
      </c>
      <c r="T229" s="381" t="s">
        <v>3268</v>
      </c>
      <c r="U229" s="381" t="s">
        <v>3267</v>
      </c>
      <c r="V229" s="381" t="s">
        <v>656</v>
      </c>
      <c r="W229" s="381">
        <v>321.2</v>
      </c>
      <c r="X229" s="381">
        <v>571</v>
      </c>
      <c r="Y229" s="381">
        <v>2183</v>
      </c>
      <c r="Z229" s="381">
        <v>2</v>
      </c>
      <c r="AA229" s="381" t="s">
        <v>2357</v>
      </c>
      <c r="AB229" s="381" t="s">
        <v>2357</v>
      </c>
      <c r="AC229" s="381" t="s">
        <v>2369</v>
      </c>
      <c r="AD229" s="435"/>
      <c r="AE229" s="435"/>
      <c r="AF229" s="435"/>
      <c r="AG229" s="435"/>
      <c r="AH229" s="435"/>
      <c r="AI229" s="435"/>
      <c r="AJ229" s="435"/>
      <c r="AK229" s="435"/>
      <c r="AL229" s="435"/>
      <c r="AM229" s="435"/>
      <c r="AN229" s="435"/>
      <c r="AO229" s="435"/>
      <c r="AP229" s="435"/>
      <c r="AQ229" s="435"/>
      <c r="AR229" s="435"/>
      <c r="AS229" s="435"/>
      <c r="AT229" s="435"/>
      <c r="AU229" s="435"/>
      <c r="AV229" s="435"/>
      <c r="AW229" s="435"/>
      <c r="AX229" s="435"/>
      <c r="AY229" s="435"/>
      <c r="AZ229" s="435"/>
      <c r="BA229" s="435"/>
      <c r="BB229" s="435"/>
      <c r="BC229" s="435"/>
      <c r="BD229" s="435"/>
      <c r="BE229" s="435"/>
      <c r="BF229" s="435"/>
      <c r="BG229" s="435"/>
      <c r="BH229" s="435"/>
      <c r="BI229" s="435"/>
      <c r="BJ229" s="435"/>
      <c r="BK229" s="435"/>
      <c r="BL229" s="435"/>
      <c r="BM229" s="435"/>
      <c r="BN229" s="435"/>
      <c r="BO229" s="435"/>
      <c r="BP229" s="435"/>
      <c r="BQ229" s="435"/>
      <c r="BR229" s="435"/>
      <c r="BS229" s="435"/>
      <c r="BT229" s="435"/>
      <c r="BU229" s="435"/>
      <c r="BV229" s="435"/>
      <c r="BW229" s="435"/>
      <c r="BX229" s="435"/>
      <c r="BY229" s="435"/>
      <c r="BZ229" s="435"/>
      <c r="CA229" s="435"/>
      <c r="CB229" s="435"/>
      <c r="CC229" s="435"/>
      <c r="CD229" s="435"/>
      <c r="CE229" s="435"/>
      <c r="CF229" s="435"/>
      <c r="CG229" s="435"/>
      <c r="CH229" s="435"/>
      <c r="CI229" s="435"/>
      <c r="CJ229" s="435"/>
      <c r="CK229" s="435"/>
      <c r="CL229" s="435"/>
      <c r="CM229" s="435"/>
      <c r="CN229" s="435"/>
      <c r="CO229" s="435"/>
      <c r="CP229" s="435"/>
      <c r="CQ229" s="435"/>
      <c r="CR229" s="435"/>
      <c r="CS229" s="435"/>
      <c r="CT229" s="435"/>
      <c r="CU229" s="435"/>
      <c r="CV229" s="435"/>
      <c r="CW229" s="435"/>
      <c r="CX229" s="435"/>
      <c r="CY229" s="435"/>
      <c r="CZ229" s="435"/>
      <c r="DA229" s="435"/>
      <c r="DB229" s="435"/>
      <c r="DC229" s="435"/>
      <c r="DD229" s="435"/>
      <c r="DE229" s="435"/>
      <c r="DF229" s="435"/>
      <c r="DG229" s="435"/>
      <c r="DH229" s="435"/>
      <c r="DI229" s="435"/>
      <c r="DJ229" s="435"/>
      <c r="DK229" s="435"/>
      <c r="DL229" s="435"/>
      <c r="DM229" s="435"/>
      <c r="DN229" s="435"/>
      <c r="DO229" s="435"/>
      <c r="DP229" s="435"/>
      <c r="DQ229" s="435"/>
      <c r="DR229" s="435"/>
      <c r="DS229" s="435"/>
      <c r="DT229" s="435"/>
      <c r="DU229" s="435"/>
      <c r="DV229" s="435"/>
      <c r="DW229" s="435"/>
      <c r="DX229" s="435"/>
      <c r="DY229" s="435"/>
      <c r="DZ229" s="435"/>
      <c r="EA229" s="435"/>
      <c r="EB229" s="435"/>
      <c r="EC229" s="435"/>
      <c r="ED229" s="435"/>
      <c r="EE229" s="435"/>
      <c r="EF229" s="435"/>
      <c r="EG229" s="435"/>
      <c r="EH229" s="435"/>
      <c r="EI229" s="435"/>
      <c r="EJ229" s="435"/>
      <c r="EK229" s="435"/>
      <c r="EL229" s="435"/>
      <c r="EM229" s="435"/>
      <c r="EN229" s="435"/>
      <c r="EO229" s="435"/>
      <c r="EP229" s="435"/>
      <c r="EQ229" s="435"/>
      <c r="ER229" s="435"/>
      <c r="ES229" s="435"/>
      <c r="ET229" s="435"/>
      <c r="EU229" s="435"/>
      <c r="EV229" s="435"/>
      <c r="EW229" s="435"/>
      <c r="EX229" s="435"/>
      <c r="EY229" s="435"/>
      <c r="EZ229" s="435"/>
      <c r="FA229" s="435"/>
      <c r="FB229" s="435"/>
      <c r="FC229" s="435"/>
      <c r="FD229" s="435"/>
      <c r="FE229" s="435"/>
      <c r="FF229" s="435"/>
      <c r="FG229" s="435"/>
      <c r="FH229" s="435"/>
      <c r="FI229" s="435"/>
      <c r="FJ229" s="435"/>
      <c r="FK229" s="435"/>
      <c r="FL229" s="435"/>
      <c r="FM229" s="435"/>
      <c r="FN229" s="435"/>
      <c r="FO229" s="435"/>
      <c r="FP229" s="435"/>
      <c r="FQ229" s="435"/>
      <c r="FR229" s="435"/>
      <c r="FS229" s="435"/>
      <c r="FT229" s="435"/>
      <c r="FU229" s="435"/>
      <c r="FV229" s="435"/>
      <c r="FW229" s="435"/>
      <c r="FX229" s="435"/>
      <c r="FY229" s="435"/>
      <c r="FZ229" s="435"/>
      <c r="GA229" s="435"/>
      <c r="GB229" s="435"/>
      <c r="GC229" s="435"/>
      <c r="GD229" s="435"/>
      <c r="GE229" s="435"/>
      <c r="GF229" s="435"/>
      <c r="GG229" s="435"/>
      <c r="GH229" s="435"/>
      <c r="GI229" s="435"/>
      <c r="GJ229" s="435"/>
      <c r="GK229" s="435"/>
      <c r="GL229" s="435"/>
      <c r="GM229" s="435"/>
      <c r="GN229" s="435"/>
      <c r="GO229" s="435"/>
      <c r="GP229" s="435"/>
      <c r="GQ229" s="435"/>
      <c r="GR229" s="435"/>
      <c r="GS229" s="435"/>
      <c r="GT229" s="435"/>
      <c r="GU229" s="435"/>
      <c r="GV229" s="435"/>
      <c r="GW229" s="435"/>
      <c r="GX229" s="435"/>
      <c r="GY229" s="435"/>
      <c r="GZ229" s="435"/>
      <c r="HA229" s="435"/>
      <c r="HB229" s="435"/>
      <c r="HC229" s="435"/>
      <c r="HD229" s="435"/>
      <c r="HE229" s="435"/>
      <c r="HF229" s="435"/>
      <c r="HG229" s="435"/>
      <c r="HH229" s="435"/>
      <c r="HI229" s="435"/>
      <c r="HJ229" s="435"/>
      <c r="HK229" s="435"/>
    </row>
    <row r="230" spans="1:219" s="389" customFormat="1" ht="25.5">
      <c r="A230" s="381">
        <v>24</v>
      </c>
      <c r="B230" s="393" t="s">
        <v>846</v>
      </c>
      <c r="C230" s="381" t="s">
        <v>847</v>
      </c>
      <c r="D230" s="381" t="s">
        <v>2357</v>
      </c>
      <c r="E230" s="381" t="s">
        <v>2369</v>
      </c>
      <c r="F230" s="381" t="s">
        <v>2369</v>
      </c>
      <c r="G230" s="381">
        <v>2007</v>
      </c>
      <c r="H230" s="433">
        <v>2706013.39</v>
      </c>
      <c r="I230" s="381" t="s">
        <v>1526</v>
      </c>
      <c r="J230" s="434" t="s">
        <v>1170</v>
      </c>
      <c r="K230" s="381" t="s">
        <v>1171</v>
      </c>
      <c r="L230" s="381" t="s">
        <v>2580</v>
      </c>
      <c r="M230" s="381" t="s">
        <v>2581</v>
      </c>
      <c r="N230" s="381" t="s">
        <v>2582</v>
      </c>
      <c r="O230" s="381" t="s">
        <v>911</v>
      </c>
      <c r="P230" s="381" t="s">
        <v>3270</v>
      </c>
      <c r="Q230" s="381" t="s">
        <v>3269</v>
      </c>
      <c r="R230" s="381" t="s">
        <v>3267</v>
      </c>
      <c r="S230" s="381" t="s">
        <v>3268</v>
      </c>
      <c r="T230" s="381" t="s">
        <v>3267</v>
      </c>
      <c r="U230" s="381" t="s">
        <v>3267</v>
      </c>
      <c r="V230" s="381" t="s">
        <v>3268</v>
      </c>
      <c r="W230" s="381"/>
      <c r="X230" s="381">
        <v>1436.51</v>
      </c>
      <c r="Y230" s="381"/>
      <c r="Z230" s="381">
        <v>1</v>
      </c>
      <c r="AA230" s="381" t="s">
        <v>2369</v>
      </c>
      <c r="AB230" s="381" t="s">
        <v>2357</v>
      </c>
      <c r="AC230" s="381" t="s">
        <v>2369</v>
      </c>
      <c r="AD230" s="435"/>
      <c r="AE230" s="435"/>
      <c r="AF230" s="435"/>
      <c r="AG230" s="435"/>
      <c r="AH230" s="435"/>
      <c r="AI230" s="435"/>
      <c r="AJ230" s="435"/>
      <c r="AK230" s="435"/>
      <c r="AL230" s="435"/>
      <c r="AM230" s="435"/>
      <c r="AN230" s="435"/>
      <c r="AO230" s="435"/>
      <c r="AP230" s="435"/>
      <c r="AQ230" s="435"/>
      <c r="AR230" s="435"/>
      <c r="AS230" s="435"/>
      <c r="AT230" s="435"/>
      <c r="AU230" s="435"/>
      <c r="AV230" s="435"/>
      <c r="AW230" s="435"/>
      <c r="AX230" s="435"/>
      <c r="AY230" s="435"/>
      <c r="AZ230" s="435"/>
      <c r="BA230" s="435"/>
      <c r="BB230" s="435"/>
      <c r="BC230" s="435"/>
      <c r="BD230" s="435"/>
      <c r="BE230" s="435"/>
      <c r="BF230" s="435"/>
      <c r="BG230" s="435"/>
      <c r="BH230" s="435"/>
      <c r="BI230" s="435"/>
      <c r="BJ230" s="435"/>
      <c r="BK230" s="435"/>
      <c r="BL230" s="435"/>
      <c r="BM230" s="435"/>
      <c r="BN230" s="435"/>
      <c r="BO230" s="435"/>
      <c r="BP230" s="435"/>
      <c r="BQ230" s="435"/>
      <c r="BR230" s="435"/>
      <c r="BS230" s="435"/>
      <c r="BT230" s="435"/>
      <c r="BU230" s="435"/>
      <c r="BV230" s="435"/>
      <c r="BW230" s="435"/>
      <c r="BX230" s="435"/>
      <c r="BY230" s="435"/>
      <c r="BZ230" s="435"/>
      <c r="CA230" s="435"/>
      <c r="CB230" s="435"/>
      <c r="CC230" s="435"/>
      <c r="CD230" s="435"/>
      <c r="CE230" s="435"/>
      <c r="CF230" s="435"/>
      <c r="CG230" s="435"/>
      <c r="CH230" s="435"/>
      <c r="CI230" s="435"/>
      <c r="CJ230" s="435"/>
      <c r="CK230" s="435"/>
      <c r="CL230" s="435"/>
      <c r="CM230" s="435"/>
      <c r="CN230" s="435"/>
      <c r="CO230" s="435"/>
      <c r="CP230" s="435"/>
      <c r="CQ230" s="435"/>
      <c r="CR230" s="435"/>
      <c r="CS230" s="435"/>
      <c r="CT230" s="435"/>
      <c r="CU230" s="435"/>
      <c r="CV230" s="435"/>
      <c r="CW230" s="435"/>
      <c r="CX230" s="435"/>
      <c r="CY230" s="435"/>
      <c r="CZ230" s="435"/>
      <c r="DA230" s="435"/>
      <c r="DB230" s="435"/>
      <c r="DC230" s="435"/>
      <c r="DD230" s="435"/>
      <c r="DE230" s="435"/>
      <c r="DF230" s="435"/>
      <c r="DG230" s="435"/>
      <c r="DH230" s="435"/>
      <c r="DI230" s="435"/>
      <c r="DJ230" s="435"/>
      <c r="DK230" s="435"/>
      <c r="DL230" s="435"/>
      <c r="DM230" s="435"/>
      <c r="DN230" s="435"/>
      <c r="DO230" s="435"/>
      <c r="DP230" s="435"/>
      <c r="DQ230" s="435"/>
      <c r="DR230" s="435"/>
      <c r="DS230" s="435"/>
      <c r="DT230" s="435"/>
      <c r="DU230" s="435"/>
      <c r="DV230" s="435"/>
      <c r="DW230" s="435"/>
      <c r="DX230" s="435"/>
      <c r="DY230" s="435"/>
      <c r="DZ230" s="435"/>
      <c r="EA230" s="435"/>
      <c r="EB230" s="435"/>
      <c r="EC230" s="435"/>
      <c r="ED230" s="435"/>
      <c r="EE230" s="435"/>
      <c r="EF230" s="435"/>
      <c r="EG230" s="435"/>
      <c r="EH230" s="435"/>
      <c r="EI230" s="435"/>
      <c r="EJ230" s="435"/>
      <c r="EK230" s="435"/>
      <c r="EL230" s="435"/>
      <c r="EM230" s="435"/>
      <c r="EN230" s="435"/>
      <c r="EO230" s="435"/>
      <c r="EP230" s="435"/>
      <c r="EQ230" s="435"/>
      <c r="ER230" s="435"/>
      <c r="ES230" s="435"/>
      <c r="ET230" s="435"/>
      <c r="EU230" s="435"/>
      <c r="EV230" s="435"/>
      <c r="EW230" s="435"/>
      <c r="EX230" s="435"/>
      <c r="EY230" s="435"/>
      <c r="EZ230" s="435"/>
      <c r="FA230" s="435"/>
      <c r="FB230" s="435"/>
      <c r="FC230" s="435"/>
      <c r="FD230" s="435"/>
      <c r="FE230" s="435"/>
      <c r="FF230" s="435"/>
      <c r="FG230" s="435"/>
      <c r="FH230" s="435"/>
      <c r="FI230" s="435"/>
      <c r="FJ230" s="435"/>
      <c r="FK230" s="435"/>
      <c r="FL230" s="435"/>
      <c r="FM230" s="435"/>
      <c r="FN230" s="435"/>
      <c r="FO230" s="435"/>
      <c r="FP230" s="435"/>
      <c r="FQ230" s="435"/>
      <c r="FR230" s="435"/>
      <c r="FS230" s="435"/>
      <c r="FT230" s="435"/>
      <c r="FU230" s="435"/>
      <c r="FV230" s="435"/>
      <c r="FW230" s="435"/>
      <c r="FX230" s="435"/>
      <c r="FY230" s="435"/>
      <c r="FZ230" s="435"/>
      <c r="GA230" s="435"/>
      <c r="GB230" s="435"/>
      <c r="GC230" s="435"/>
      <c r="GD230" s="435"/>
      <c r="GE230" s="435"/>
      <c r="GF230" s="435"/>
      <c r="GG230" s="435"/>
      <c r="GH230" s="435"/>
      <c r="GI230" s="435"/>
      <c r="GJ230" s="435"/>
      <c r="GK230" s="435"/>
      <c r="GL230" s="435"/>
      <c r="GM230" s="435"/>
      <c r="GN230" s="435"/>
      <c r="GO230" s="435"/>
      <c r="GP230" s="435"/>
      <c r="GQ230" s="435"/>
      <c r="GR230" s="435"/>
      <c r="GS230" s="435"/>
      <c r="GT230" s="435"/>
      <c r="GU230" s="435"/>
      <c r="GV230" s="435"/>
      <c r="GW230" s="435"/>
      <c r="GX230" s="435"/>
      <c r="GY230" s="435"/>
      <c r="GZ230" s="435"/>
      <c r="HA230" s="435"/>
      <c r="HB230" s="435"/>
      <c r="HC230" s="435"/>
      <c r="HD230" s="435"/>
      <c r="HE230" s="435"/>
      <c r="HF230" s="435"/>
      <c r="HG230" s="435"/>
      <c r="HH230" s="435"/>
      <c r="HI230" s="435"/>
      <c r="HJ230" s="435"/>
      <c r="HK230" s="435"/>
    </row>
    <row r="231" spans="1:219" s="389" customFormat="1" ht="25.5">
      <c r="A231" s="381">
        <v>25</v>
      </c>
      <c r="B231" s="393" t="s">
        <v>848</v>
      </c>
      <c r="C231" s="381" t="s">
        <v>3863</v>
      </c>
      <c r="D231" s="381" t="s">
        <v>2357</v>
      </c>
      <c r="E231" s="381"/>
      <c r="F231" s="381"/>
      <c r="G231" s="381">
        <v>2009</v>
      </c>
      <c r="H231" s="433">
        <v>96093.15</v>
      </c>
      <c r="I231" s="381" t="s">
        <v>1526</v>
      </c>
      <c r="J231" s="434" t="s">
        <v>1172</v>
      </c>
      <c r="K231" s="381" t="s">
        <v>1171</v>
      </c>
      <c r="L231" s="381" t="s">
        <v>2583</v>
      </c>
      <c r="M231" s="381"/>
      <c r="N231" s="381"/>
      <c r="O231" s="381"/>
      <c r="P231" s="381"/>
      <c r="Q231" s="381"/>
      <c r="R231" s="381"/>
      <c r="S231" s="381"/>
      <c r="T231" s="381"/>
      <c r="U231" s="381"/>
      <c r="V231" s="381"/>
      <c r="W231" s="381"/>
      <c r="X231" s="381"/>
      <c r="Y231" s="381"/>
      <c r="Z231" s="381"/>
      <c r="AA231" s="381"/>
      <c r="AB231" s="381"/>
      <c r="AC231" s="381"/>
      <c r="AD231" s="435"/>
      <c r="AE231" s="435"/>
      <c r="AF231" s="435"/>
      <c r="AG231" s="435"/>
      <c r="AH231" s="435"/>
      <c r="AI231" s="435"/>
      <c r="AJ231" s="435"/>
      <c r="AK231" s="435"/>
      <c r="AL231" s="435"/>
      <c r="AM231" s="435"/>
      <c r="AN231" s="435"/>
      <c r="AO231" s="435"/>
      <c r="AP231" s="435"/>
      <c r="AQ231" s="435"/>
      <c r="AR231" s="435"/>
      <c r="AS231" s="435"/>
      <c r="AT231" s="435"/>
      <c r="AU231" s="435"/>
      <c r="AV231" s="435"/>
      <c r="AW231" s="435"/>
      <c r="AX231" s="435"/>
      <c r="AY231" s="435"/>
      <c r="AZ231" s="435"/>
      <c r="BA231" s="435"/>
      <c r="BB231" s="435"/>
      <c r="BC231" s="435"/>
      <c r="BD231" s="435"/>
      <c r="BE231" s="435"/>
      <c r="BF231" s="435"/>
      <c r="BG231" s="435"/>
      <c r="BH231" s="435"/>
      <c r="BI231" s="435"/>
      <c r="BJ231" s="435"/>
      <c r="BK231" s="435"/>
      <c r="BL231" s="435"/>
      <c r="BM231" s="435"/>
      <c r="BN231" s="435"/>
      <c r="BO231" s="435"/>
      <c r="BP231" s="435"/>
      <c r="BQ231" s="435"/>
      <c r="BR231" s="435"/>
      <c r="BS231" s="435"/>
      <c r="BT231" s="435"/>
      <c r="BU231" s="435"/>
      <c r="BV231" s="435"/>
      <c r="BW231" s="435"/>
      <c r="BX231" s="435"/>
      <c r="BY231" s="435"/>
      <c r="BZ231" s="435"/>
      <c r="CA231" s="435"/>
      <c r="CB231" s="435"/>
      <c r="CC231" s="435"/>
      <c r="CD231" s="435"/>
      <c r="CE231" s="435"/>
      <c r="CF231" s="435"/>
      <c r="CG231" s="435"/>
      <c r="CH231" s="435"/>
      <c r="CI231" s="435"/>
      <c r="CJ231" s="435"/>
      <c r="CK231" s="435"/>
      <c r="CL231" s="435"/>
      <c r="CM231" s="435"/>
      <c r="CN231" s="435"/>
      <c r="CO231" s="435"/>
      <c r="CP231" s="435"/>
      <c r="CQ231" s="435"/>
      <c r="CR231" s="435"/>
      <c r="CS231" s="435"/>
      <c r="CT231" s="435"/>
      <c r="CU231" s="435"/>
      <c r="CV231" s="435"/>
      <c r="CW231" s="435"/>
      <c r="CX231" s="435"/>
      <c r="CY231" s="435"/>
      <c r="CZ231" s="435"/>
      <c r="DA231" s="435"/>
      <c r="DB231" s="435"/>
      <c r="DC231" s="435"/>
      <c r="DD231" s="435"/>
      <c r="DE231" s="435"/>
      <c r="DF231" s="435"/>
      <c r="DG231" s="435"/>
      <c r="DH231" s="435"/>
      <c r="DI231" s="435"/>
      <c r="DJ231" s="435"/>
      <c r="DK231" s="435"/>
      <c r="DL231" s="435"/>
      <c r="DM231" s="435"/>
      <c r="DN231" s="435"/>
      <c r="DO231" s="435"/>
      <c r="DP231" s="435"/>
      <c r="DQ231" s="435"/>
      <c r="DR231" s="435"/>
      <c r="DS231" s="435"/>
      <c r="DT231" s="435"/>
      <c r="DU231" s="435"/>
      <c r="DV231" s="435"/>
      <c r="DW231" s="435"/>
      <c r="DX231" s="435"/>
      <c r="DY231" s="435"/>
      <c r="DZ231" s="435"/>
      <c r="EA231" s="435"/>
      <c r="EB231" s="435"/>
      <c r="EC231" s="435"/>
      <c r="ED231" s="435"/>
      <c r="EE231" s="435"/>
      <c r="EF231" s="435"/>
      <c r="EG231" s="435"/>
      <c r="EH231" s="435"/>
      <c r="EI231" s="435"/>
      <c r="EJ231" s="435"/>
      <c r="EK231" s="435"/>
      <c r="EL231" s="435"/>
      <c r="EM231" s="435"/>
      <c r="EN231" s="435"/>
      <c r="EO231" s="435"/>
      <c r="EP231" s="435"/>
      <c r="EQ231" s="435"/>
      <c r="ER231" s="435"/>
      <c r="ES231" s="435"/>
      <c r="ET231" s="435"/>
      <c r="EU231" s="435"/>
      <c r="EV231" s="435"/>
      <c r="EW231" s="435"/>
      <c r="EX231" s="435"/>
      <c r="EY231" s="435"/>
      <c r="EZ231" s="435"/>
      <c r="FA231" s="435"/>
      <c r="FB231" s="435"/>
      <c r="FC231" s="435"/>
      <c r="FD231" s="435"/>
      <c r="FE231" s="435"/>
      <c r="FF231" s="435"/>
      <c r="FG231" s="435"/>
      <c r="FH231" s="435"/>
      <c r="FI231" s="435"/>
      <c r="FJ231" s="435"/>
      <c r="FK231" s="435"/>
      <c r="FL231" s="435"/>
      <c r="FM231" s="435"/>
      <c r="FN231" s="435"/>
      <c r="FO231" s="435"/>
      <c r="FP231" s="435"/>
      <c r="FQ231" s="435"/>
      <c r="FR231" s="435"/>
      <c r="FS231" s="435"/>
      <c r="FT231" s="435"/>
      <c r="FU231" s="435"/>
      <c r="FV231" s="435"/>
      <c r="FW231" s="435"/>
      <c r="FX231" s="435"/>
      <c r="FY231" s="435"/>
      <c r="FZ231" s="435"/>
      <c r="GA231" s="435"/>
      <c r="GB231" s="435"/>
      <c r="GC231" s="435"/>
      <c r="GD231" s="435"/>
      <c r="GE231" s="435"/>
      <c r="GF231" s="435"/>
      <c r="GG231" s="435"/>
      <c r="GH231" s="435"/>
      <c r="GI231" s="435"/>
      <c r="GJ231" s="435"/>
      <c r="GK231" s="435"/>
      <c r="GL231" s="435"/>
      <c r="GM231" s="435"/>
      <c r="GN231" s="435"/>
      <c r="GO231" s="435"/>
      <c r="GP231" s="435"/>
      <c r="GQ231" s="435"/>
      <c r="GR231" s="435"/>
      <c r="GS231" s="435"/>
      <c r="GT231" s="435"/>
      <c r="GU231" s="435"/>
      <c r="GV231" s="435"/>
      <c r="GW231" s="435"/>
      <c r="GX231" s="435"/>
      <c r="GY231" s="435"/>
      <c r="GZ231" s="435"/>
      <c r="HA231" s="435"/>
      <c r="HB231" s="435"/>
      <c r="HC231" s="435"/>
      <c r="HD231" s="435"/>
      <c r="HE231" s="435"/>
      <c r="HF231" s="435"/>
      <c r="HG231" s="435"/>
      <c r="HH231" s="435"/>
      <c r="HI231" s="435"/>
      <c r="HJ231" s="435"/>
      <c r="HK231" s="435"/>
    </row>
    <row r="232" spans="1:219" s="389" customFormat="1" ht="25.5">
      <c r="A232" s="381">
        <v>26</v>
      </c>
      <c r="B232" s="393" t="s">
        <v>849</v>
      </c>
      <c r="C232" s="381" t="s">
        <v>3863</v>
      </c>
      <c r="D232" s="381" t="s">
        <v>2357</v>
      </c>
      <c r="E232" s="381" t="s">
        <v>2369</v>
      </c>
      <c r="F232" s="381" t="s">
        <v>2369</v>
      </c>
      <c r="G232" s="381">
        <v>2006</v>
      </c>
      <c r="H232" s="433">
        <v>3801786.34</v>
      </c>
      <c r="I232" s="381" t="s">
        <v>1526</v>
      </c>
      <c r="J232" s="434" t="s">
        <v>3578</v>
      </c>
      <c r="K232" s="381" t="s">
        <v>1171</v>
      </c>
      <c r="L232" s="381" t="s">
        <v>2584</v>
      </c>
      <c r="M232" s="381"/>
      <c r="N232" s="381"/>
      <c r="O232" s="381"/>
      <c r="P232" s="381"/>
      <c r="Q232" s="381"/>
      <c r="R232" s="381"/>
      <c r="S232" s="381"/>
      <c r="T232" s="381"/>
      <c r="U232" s="381"/>
      <c r="V232" s="381"/>
      <c r="W232" s="381">
        <v>8436</v>
      </c>
      <c r="X232" s="381"/>
      <c r="Y232" s="381"/>
      <c r="Z232" s="381"/>
      <c r="AA232" s="381"/>
      <c r="AB232" s="381"/>
      <c r="AC232" s="381"/>
      <c r="AD232" s="435"/>
      <c r="AE232" s="435"/>
      <c r="AF232" s="435"/>
      <c r="AG232" s="435"/>
      <c r="AH232" s="435"/>
      <c r="AI232" s="435"/>
      <c r="AJ232" s="435"/>
      <c r="AK232" s="435"/>
      <c r="AL232" s="435"/>
      <c r="AM232" s="435"/>
      <c r="AN232" s="435"/>
      <c r="AO232" s="435"/>
      <c r="AP232" s="435"/>
      <c r="AQ232" s="435"/>
      <c r="AR232" s="435"/>
      <c r="AS232" s="435"/>
      <c r="AT232" s="435"/>
      <c r="AU232" s="435"/>
      <c r="AV232" s="435"/>
      <c r="AW232" s="435"/>
      <c r="AX232" s="435"/>
      <c r="AY232" s="435"/>
      <c r="AZ232" s="435"/>
      <c r="BA232" s="435"/>
      <c r="BB232" s="435"/>
      <c r="BC232" s="435"/>
      <c r="BD232" s="435"/>
      <c r="BE232" s="435"/>
      <c r="BF232" s="435"/>
      <c r="BG232" s="435"/>
      <c r="BH232" s="435"/>
      <c r="BI232" s="435"/>
      <c r="BJ232" s="435"/>
      <c r="BK232" s="435"/>
      <c r="BL232" s="435"/>
      <c r="BM232" s="435"/>
      <c r="BN232" s="435"/>
      <c r="BO232" s="435"/>
      <c r="BP232" s="435"/>
      <c r="BQ232" s="435"/>
      <c r="BR232" s="435"/>
      <c r="BS232" s="435"/>
      <c r="BT232" s="435"/>
      <c r="BU232" s="435"/>
      <c r="BV232" s="435"/>
      <c r="BW232" s="435"/>
      <c r="BX232" s="435"/>
      <c r="BY232" s="435"/>
      <c r="BZ232" s="435"/>
      <c r="CA232" s="435"/>
      <c r="CB232" s="435"/>
      <c r="CC232" s="435"/>
      <c r="CD232" s="435"/>
      <c r="CE232" s="435"/>
      <c r="CF232" s="435"/>
      <c r="CG232" s="435"/>
      <c r="CH232" s="435"/>
      <c r="CI232" s="435"/>
      <c r="CJ232" s="435"/>
      <c r="CK232" s="435"/>
      <c r="CL232" s="435"/>
      <c r="CM232" s="435"/>
      <c r="CN232" s="435"/>
      <c r="CO232" s="435"/>
      <c r="CP232" s="435"/>
      <c r="CQ232" s="435"/>
      <c r="CR232" s="435"/>
      <c r="CS232" s="435"/>
      <c r="CT232" s="435"/>
      <c r="CU232" s="435"/>
      <c r="CV232" s="435"/>
      <c r="CW232" s="435"/>
      <c r="CX232" s="435"/>
      <c r="CY232" s="435"/>
      <c r="CZ232" s="435"/>
      <c r="DA232" s="435"/>
      <c r="DB232" s="435"/>
      <c r="DC232" s="435"/>
      <c r="DD232" s="435"/>
      <c r="DE232" s="435"/>
      <c r="DF232" s="435"/>
      <c r="DG232" s="435"/>
      <c r="DH232" s="435"/>
      <c r="DI232" s="435"/>
      <c r="DJ232" s="435"/>
      <c r="DK232" s="435"/>
      <c r="DL232" s="435"/>
      <c r="DM232" s="435"/>
      <c r="DN232" s="435"/>
      <c r="DO232" s="435"/>
      <c r="DP232" s="435"/>
      <c r="DQ232" s="435"/>
      <c r="DR232" s="435"/>
      <c r="DS232" s="435"/>
      <c r="DT232" s="435"/>
      <c r="DU232" s="435"/>
      <c r="DV232" s="435"/>
      <c r="DW232" s="435"/>
      <c r="DX232" s="435"/>
      <c r="DY232" s="435"/>
      <c r="DZ232" s="435"/>
      <c r="EA232" s="435"/>
      <c r="EB232" s="435"/>
      <c r="EC232" s="435"/>
      <c r="ED232" s="435"/>
      <c r="EE232" s="435"/>
      <c r="EF232" s="435"/>
      <c r="EG232" s="435"/>
      <c r="EH232" s="435"/>
      <c r="EI232" s="435"/>
      <c r="EJ232" s="435"/>
      <c r="EK232" s="435"/>
      <c r="EL232" s="435"/>
      <c r="EM232" s="435"/>
      <c r="EN232" s="435"/>
      <c r="EO232" s="435"/>
      <c r="EP232" s="435"/>
      <c r="EQ232" s="435"/>
      <c r="ER232" s="435"/>
      <c r="ES232" s="435"/>
      <c r="ET232" s="435"/>
      <c r="EU232" s="435"/>
      <c r="EV232" s="435"/>
      <c r="EW232" s="435"/>
      <c r="EX232" s="435"/>
      <c r="EY232" s="435"/>
      <c r="EZ232" s="435"/>
      <c r="FA232" s="435"/>
      <c r="FB232" s="435"/>
      <c r="FC232" s="435"/>
      <c r="FD232" s="435"/>
      <c r="FE232" s="435"/>
      <c r="FF232" s="435"/>
      <c r="FG232" s="435"/>
      <c r="FH232" s="435"/>
      <c r="FI232" s="435"/>
      <c r="FJ232" s="435"/>
      <c r="FK232" s="435"/>
      <c r="FL232" s="435"/>
      <c r="FM232" s="435"/>
      <c r="FN232" s="435"/>
      <c r="FO232" s="435"/>
      <c r="FP232" s="435"/>
      <c r="FQ232" s="435"/>
      <c r="FR232" s="435"/>
      <c r="FS232" s="435"/>
      <c r="FT232" s="435"/>
      <c r="FU232" s="435"/>
      <c r="FV232" s="435"/>
      <c r="FW232" s="435"/>
      <c r="FX232" s="435"/>
      <c r="FY232" s="435"/>
      <c r="FZ232" s="435"/>
      <c r="GA232" s="435"/>
      <c r="GB232" s="435"/>
      <c r="GC232" s="435"/>
      <c r="GD232" s="435"/>
      <c r="GE232" s="435"/>
      <c r="GF232" s="435"/>
      <c r="GG232" s="435"/>
      <c r="GH232" s="435"/>
      <c r="GI232" s="435"/>
      <c r="GJ232" s="435"/>
      <c r="GK232" s="435"/>
      <c r="GL232" s="435"/>
      <c r="GM232" s="435"/>
      <c r="GN232" s="435"/>
      <c r="GO232" s="435"/>
      <c r="GP232" s="435"/>
      <c r="GQ232" s="435"/>
      <c r="GR232" s="435"/>
      <c r="GS232" s="435"/>
      <c r="GT232" s="435"/>
      <c r="GU232" s="435"/>
      <c r="GV232" s="435"/>
      <c r="GW232" s="435"/>
      <c r="GX232" s="435"/>
      <c r="GY232" s="435"/>
      <c r="GZ232" s="435"/>
      <c r="HA232" s="435"/>
      <c r="HB232" s="435"/>
      <c r="HC232" s="435"/>
      <c r="HD232" s="435"/>
      <c r="HE232" s="435"/>
      <c r="HF232" s="435"/>
      <c r="HG232" s="435"/>
      <c r="HH232" s="435"/>
      <c r="HI232" s="435"/>
      <c r="HJ232" s="435"/>
      <c r="HK232" s="435"/>
    </row>
    <row r="233" spans="1:219" s="389" customFormat="1" ht="25.5">
      <c r="A233" s="381">
        <v>27</v>
      </c>
      <c r="B233" s="393" t="s">
        <v>850</v>
      </c>
      <c r="C233" s="381" t="s">
        <v>851</v>
      </c>
      <c r="D233" s="381" t="s">
        <v>2357</v>
      </c>
      <c r="E233" s="381"/>
      <c r="F233" s="381"/>
      <c r="G233" s="381">
        <v>2006</v>
      </c>
      <c r="H233" s="433">
        <v>370406.02</v>
      </c>
      <c r="I233" s="381" t="s">
        <v>1526</v>
      </c>
      <c r="J233" s="434" t="s">
        <v>3578</v>
      </c>
      <c r="K233" s="381" t="s">
        <v>1171</v>
      </c>
      <c r="L233" s="381" t="s">
        <v>2585</v>
      </c>
      <c r="M233" s="381"/>
      <c r="N233" s="381"/>
      <c r="O233" s="381"/>
      <c r="P233" s="381"/>
      <c r="Q233" s="381"/>
      <c r="R233" s="381"/>
      <c r="S233" s="381"/>
      <c r="T233" s="381"/>
      <c r="U233" s="381"/>
      <c r="V233" s="381"/>
      <c r="W233" s="381">
        <v>540</v>
      </c>
      <c r="X233" s="381"/>
      <c r="Y233" s="381"/>
      <c r="Z233" s="381"/>
      <c r="AA233" s="381"/>
      <c r="AB233" s="381"/>
      <c r="AC233" s="381"/>
      <c r="AD233" s="435"/>
      <c r="AE233" s="435"/>
      <c r="AF233" s="435"/>
      <c r="AG233" s="435"/>
      <c r="AH233" s="435"/>
      <c r="AI233" s="435"/>
      <c r="AJ233" s="435"/>
      <c r="AK233" s="435"/>
      <c r="AL233" s="435"/>
      <c r="AM233" s="435"/>
      <c r="AN233" s="435"/>
      <c r="AO233" s="435"/>
      <c r="AP233" s="435"/>
      <c r="AQ233" s="435"/>
      <c r="AR233" s="435"/>
      <c r="AS233" s="435"/>
      <c r="AT233" s="435"/>
      <c r="AU233" s="435"/>
      <c r="AV233" s="435"/>
      <c r="AW233" s="435"/>
      <c r="AX233" s="435"/>
      <c r="AY233" s="435"/>
      <c r="AZ233" s="435"/>
      <c r="BA233" s="435"/>
      <c r="BB233" s="435"/>
      <c r="BC233" s="435"/>
      <c r="BD233" s="435"/>
      <c r="BE233" s="435"/>
      <c r="BF233" s="435"/>
      <c r="BG233" s="435"/>
      <c r="BH233" s="435"/>
      <c r="BI233" s="435"/>
      <c r="BJ233" s="435"/>
      <c r="BK233" s="435"/>
      <c r="BL233" s="435"/>
      <c r="BM233" s="435"/>
      <c r="BN233" s="435"/>
      <c r="BO233" s="435"/>
      <c r="BP233" s="435"/>
      <c r="BQ233" s="435"/>
      <c r="BR233" s="435"/>
      <c r="BS233" s="435"/>
      <c r="BT233" s="435"/>
      <c r="BU233" s="435"/>
      <c r="BV233" s="435"/>
      <c r="BW233" s="435"/>
      <c r="BX233" s="435"/>
      <c r="BY233" s="435"/>
      <c r="BZ233" s="435"/>
      <c r="CA233" s="435"/>
      <c r="CB233" s="435"/>
      <c r="CC233" s="435"/>
      <c r="CD233" s="435"/>
      <c r="CE233" s="435"/>
      <c r="CF233" s="435"/>
      <c r="CG233" s="435"/>
      <c r="CH233" s="435"/>
      <c r="CI233" s="435"/>
      <c r="CJ233" s="435"/>
      <c r="CK233" s="435"/>
      <c r="CL233" s="435"/>
      <c r="CM233" s="435"/>
      <c r="CN233" s="435"/>
      <c r="CO233" s="435"/>
      <c r="CP233" s="435"/>
      <c r="CQ233" s="435"/>
      <c r="CR233" s="435"/>
      <c r="CS233" s="435"/>
      <c r="CT233" s="435"/>
      <c r="CU233" s="435"/>
      <c r="CV233" s="435"/>
      <c r="CW233" s="435"/>
      <c r="CX233" s="435"/>
      <c r="CY233" s="435"/>
      <c r="CZ233" s="435"/>
      <c r="DA233" s="435"/>
      <c r="DB233" s="435"/>
      <c r="DC233" s="435"/>
      <c r="DD233" s="435"/>
      <c r="DE233" s="435"/>
      <c r="DF233" s="435"/>
      <c r="DG233" s="435"/>
      <c r="DH233" s="435"/>
      <c r="DI233" s="435"/>
      <c r="DJ233" s="435"/>
      <c r="DK233" s="435"/>
      <c r="DL233" s="435"/>
      <c r="DM233" s="435"/>
      <c r="DN233" s="435"/>
      <c r="DO233" s="435"/>
      <c r="DP233" s="435"/>
      <c r="DQ233" s="435"/>
      <c r="DR233" s="435"/>
      <c r="DS233" s="435"/>
      <c r="DT233" s="435"/>
      <c r="DU233" s="435"/>
      <c r="DV233" s="435"/>
      <c r="DW233" s="435"/>
      <c r="DX233" s="435"/>
      <c r="DY233" s="435"/>
      <c r="DZ233" s="435"/>
      <c r="EA233" s="435"/>
      <c r="EB233" s="435"/>
      <c r="EC233" s="435"/>
      <c r="ED233" s="435"/>
      <c r="EE233" s="435"/>
      <c r="EF233" s="435"/>
      <c r="EG233" s="435"/>
      <c r="EH233" s="435"/>
      <c r="EI233" s="435"/>
      <c r="EJ233" s="435"/>
      <c r="EK233" s="435"/>
      <c r="EL233" s="435"/>
      <c r="EM233" s="435"/>
      <c r="EN233" s="435"/>
      <c r="EO233" s="435"/>
      <c r="EP233" s="435"/>
      <c r="EQ233" s="435"/>
      <c r="ER233" s="435"/>
      <c r="ES233" s="435"/>
      <c r="ET233" s="435"/>
      <c r="EU233" s="435"/>
      <c r="EV233" s="435"/>
      <c r="EW233" s="435"/>
      <c r="EX233" s="435"/>
      <c r="EY233" s="435"/>
      <c r="EZ233" s="435"/>
      <c r="FA233" s="435"/>
      <c r="FB233" s="435"/>
      <c r="FC233" s="435"/>
      <c r="FD233" s="435"/>
      <c r="FE233" s="435"/>
      <c r="FF233" s="435"/>
      <c r="FG233" s="435"/>
      <c r="FH233" s="435"/>
      <c r="FI233" s="435"/>
      <c r="FJ233" s="435"/>
      <c r="FK233" s="435"/>
      <c r="FL233" s="435"/>
      <c r="FM233" s="435"/>
      <c r="FN233" s="435"/>
      <c r="FO233" s="435"/>
      <c r="FP233" s="435"/>
      <c r="FQ233" s="435"/>
      <c r="FR233" s="435"/>
      <c r="FS233" s="435"/>
      <c r="FT233" s="435"/>
      <c r="FU233" s="435"/>
      <c r="FV233" s="435"/>
      <c r="FW233" s="435"/>
      <c r="FX233" s="435"/>
      <c r="FY233" s="435"/>
      <c r="FZ233" s="435"/>
      <c r="GA233" s="435"/>
      <c r="GB233" s="435"/>
      <c r="GC233" s="435"/>
      <c r="GD233" s="435"/>
      <c r="GE233" s="435"/>
      <c r="GF233" s="435"/>
      <c r="GG233" s="435"/>
      <c r="GH233" s="435"/>
      <c r="GI233" s="435"/>
      <c r="GJ233" s="435"/>
      <c r="GK233" s="435"/>
      <c r="GL233" s="435"/>
      <c r="GM233" s="435"/>
      <c r="GN233" s="435"/>
      <c r="GO233" s="435"/>
      <c r="GP233" s="435"/>
      <c r="GQ233" s="435"/>
      <c r="GR233" s="435"/>
      <c r="GS233" s="435"/>
      <c r="GT233" s="435"/>
      <c r="GU233" s="435"/>
      <c r="GV233" s="435"/>
      <c r="GW233" s="435"/>
      <c r="GX233" s="435"/>
      <c r="GY233" s="435"/>
      <c r="GZ233" s="435"/>
      <c r="HA233" s="435"/>
      <c r="HB233" s="435"/>
      <c r="HC233" s="435"/>
      <c r="HD233" s="435"/>
      <c r="HE233" s="435"/>
      <c r="HF233" s="435"/>
      <c r="HG233" s="435"/>
      <c r="HH233" s="435"/>
      <c r="HI233" s="435"/>
      <c r="HJ233" s="435"/>
      <c r="HK233" s="435"/>
    </row>
    <row r="234" spans="1:219" s="389" customFormat="1" ht="25.5">
      <c r="A234" s="381">
        <v>28</v>
      </c>
      <c r="B234" s="393" t="s">
        <v>852</v>
      </c>
      <c r="C234" s="381" t="s">
        <v>853</v>
      </c>
      <c r="D234" s="394" t="s">
        <v>2357</v>
      </c>
      <c r="E234" s="394" t="s">
        <v>2369</v>
      </c>
      <c r="F234" s="454" t="s">
        <v>2357</v>
      </c>
      <c r="G234" s="394"/>
      <c r="H234" s="433">
        <v>325379.22</v>
      </c>
      <c r="I234" s="381" t="s">
        <v>1526</v>
      </c>
      <c r="J234" s="434" t="s">
        <v>1173</v>
      </c>
      <c r="K234" s="381" t="s">
        <v>1174</v>
      </c>
      <c r="L234" s="381"/>
      <c r="M234" s="381"/>
      <c r="N234" s="381"/>
      <c r="O234" s="381"/>
      <c r="P234" s="381"/>
      <c r="Q234" s="381"/>
      <c r="R234" s="381"/>
      <c r="S234" s="381"/>
      <c r="T234" s="381"/>
      <c r="U234" s="381"/>
      <c r="V234" s="381"/>
      <c r="W234" s="381"/>
      <c r="X234" s="381"/>
      <c r="Y234" s="381"/>
      <c r="Z234" s="381"/>
      <c r="AA234" s="381"/>
      <c r="AB234" s="381"/>
      <c r="AC234" s="381"/>
      <c r="AD234" s="435"/>
      <c r="AE234" s="435"/>
      <c r="AF234" s="435"/>
      <c r="AG234" s="435"/>
      <c r="AH234" s="435"/>
      <c r="AI234" s="435"/>
      <c r="AJ234" s="435"/>
      <c r="AK234" s="435"/>
      <c r="AL234" s="435"/>
      <c r="AM234" s="435"/>
      <c r="AN234" s="435"/>
      <c r="AO234" s="435"/>
      <c r="AP234" s="435"/>
      <c r="AQ234" s="435"/>
      <c r="AR234" s="435"/>
      <c r="AS234" s="435"/>
      <c r="AT234" s="435"/>
      <c r="AU234" s="435"/>
      <c r="AV234" s="435"/>
      <c r="AW234" s="435"/>
      <c r="AX234" s="435"/>
      <c r="AY234" s="435"/>
      <c r="AZ234" s="435"/>
      <c r="BA234" s="435"/>
      <c r="BB234" s="435"/>
      <c r="BC234" s="435"/>
      <c r="BD234" s="435"/>
      <c r="BE234" s="435"/>
      <c r="BF234" s="435"/>
      <c r="BG234" s="435"/>
      <c r="BH234" s="435"/>
      <c r="BI234" s="435"/>
      <c r="BJ234" s="435"/>
      <c r="BK234" s="435"/>
      <c r="BL234" s="435"/>
      <c r="BM234" s="435"/>
      <c r="BN234" s="435"/>
      <c r="BO234" s="435"/>
      <c r="BP234" s="435"/>
      <c r="BQ234" s="435"/>
      <c r="BR234" s="435"/>
      <c r="BS234" s="435"/>
      <c r="BT234" s="435"/>
      <c r="BU234" s="435"/>
      <c r="BV234" s="435"/>
      <c r="BW234" s="435"/>
      <c r="BX234" s="435"/>
      <c r="BY234" s="435"/>
      <c r="BZ234" s="435"/>
      <c r="CA234" s="435"/>
      <c r="CB234" s="435"/>
      <c r="CC234" s="435"/>
      <c r="CD234" s="435"/>
      <c r="CE234" s="435"/>
      <c r="CF234" s="435"/>
      <c r="CG234" s="435"/>
      <c r="CH234" s="435"/>
      <c r="CI234" s="435"/>
      <c r="CJ234" s="435"/>
      <c r="CK234" s="435"/>
      <c r="CL234" s="435"/>
      <c r="CM234" s="435"/>
      <c r="CN234" s="435"/>
      <c r="CO234" s="435"/>
      <c r="CP234" s="435"/>
      <c r="CQ234" s="435"/>
      <c r="CR234" s="435"/>
      <c r="CS234" s="435"/>
      <c r="CT234" s="435"/>
      <c r="CU234" s="435"/>
      <c r="CV234" s="435"/>
      <c r="CW234" s="435"/>
      <c r="CX234" s="435"/>
      <c r="CY234" s="435"/>
      <c r="CZ234" s="435"/>
      <c r="DA234" s="435"/>
      <c r="DB234" s="435"/>
      <c r="DC234" s="435"/>
      <c r="DD234" s="435"/>
      <c r="DE234" s="435"/>
      <c r="DF234" s="435"/>
      <c r="DG234" s="435"/>
      <c r="DH234" s="435"/>
      <c r="DI234" s="435"/>
      <c r="DJ234" s="435"/>
      <c r="DK234" s="435"/>
      <c r="DL234" s="435"/>
      <c r="DM234" s="435"/>
      <c r="DN234" s="435"/>
      <c r="DO234" s="435"/>
      <c r="DP234" s="435"/>
      <c r="DQ234" s="435"/>
      <c r="DR234" s="435"/>
      <c r="DS234" s="435"/>
      <c r="DT234" s="435"/>
      <c r="DU234" s="435"/>
      <c r="DV234" s="435"/>
      <c r="DW234" s="435"/>
      <c r="DX234" s="435"/>
      <c r="DY234" s="435"/>
      <c r="DZ234" s="435"/>
      <c r="EA234" s="435"/>
      <c r="EB234" s="435"/>
      <c r="EC234" s="435"/>
      <c r="ED234" s="435"/>
      <c r="EE234" s="435"/>
      <c r="EF234" s="435"/>
      <c r="EG234" s="435"/>
      <c r="EH234" s="435"/>
      <c r="EI234" s="435"/>
      <c r="EJ234" s="435"/>
      <c r="EK234" s="435"/>
      <c r="EL234" s="435"/>
      <c r="EM234" s="435"/>
      <c r="EN234" s="435"/>
      <c r="EO234" s="435"/>
      <c r="EP234" s="435"/>
      <c r="EQ234" s="435"/>
      <c r="ER234" s="435"/>
      <c r="ES234" s="435"/>
      <c r="ET234" s="435"/>
      <c r="EU234" s="435"/>
      <c r="EV234" s="435"/>
      <c r="EW234" s="435"/>
      <c r="EX234" s="435"/>
      <c r="EY234" s="435"/>
      <c r="EZ234" s="435"/>
      <c r="FA234" s="435"/>
      <c r="FB234" s="435"/>
      <c r="FC234" s="435"/>
      <c r="FD234" s="435"/>
      <c r="FE234" s="435"/>
      <c r="FF234" s="435"/>
      <c r="FG234" s="435"/>
      <c r="FH234" s="435"/>
      <c r="FI234" s="435"/>
      <c r="FJ234" s="435"/>
      <c r="FK234" s="435"/>
      <c r="FL234" s="435"/>
      <c r="FM234" s="435"/>
      <c r="FN234" s="435"/>
      <c r="FO234" s="435"/>
      <c r="FP234" s="435"/>
      <c r="FQ234" s="435"/>
      <c r="FR234" s="435"/>
      <c r="FS234" s="435"/>
      <c r="FT234" s="435"/>
      <c r="FU234" s="435"/>
      <c r="FV234" s="435"/>
      <c r="FW234" s="435"/>
      <c r="FX234" s="435"/>
      <c r="FY234" s="435"/>
      <c r="FZ234" s="435"/>
      <c r="GA234" s="435"/>
      <c r="GB234" s="435"/>
      <c r="GC234" s="435"/>
      <c r="GD234" s="435"/>
      <c r="GE234" s="435"/>
      <c r="GF234" s="435"/>
      <c r="GG234" s="435"/>
      <c r="GH234" s="435"/>
      <c r="GI234" s="435"/>
      <c r="GJ234" s="435"/>
      <c r="GK234" s="435"/>
      <c r="GL234" s="435"/>
      <c r="GM234" s="435"/>
      <c r="GN234" s="435"/>
      <c r="GO234" s="435"/>
      <c r="GP234" s="435"/>
      <c r="GQ234" s="435"/>
      <c r="GR234" s="435"/>
      <c r="GS234" s="435"/>
      <c r="GT234" s="435"/>
      <c r="GU234" s="435"/>
      <c r="GV234" s="435"/>
      <c r="GW234" s="435"/>
      <c r="GX234" s="435"/>
      <c r="GY234" s="435"/>
      <c r="GZ234" s="435"/>
      <c r="HA234" s="435"/>
      <c r="HB234" s="435"/>
      <c r="HC234" s="435"/>
      <c r="HD234" s="435"/>
      <c r="HE234" s="435"/>
      <c r="HF234" s="435"/>
      <c r="HG234" s="435"/>
      <c r="HH234" s="435"/>
      <c r="HI234" s="435"/>
      <c r="HJ234" s="435"/>
      <c r="HK234" s="435"/>
    </row>
    <row r="235" spans="1:219" s="389" customFormat="1" ht="25.5">
      <c r="A235" s="381">
        <v>29</v>
      </c>
      <c r="B235" s="393" t="s">
        <v>854</v>
      </c>
      <c r="C235" s="381" t="s">
        <v>855</v>
      </c>
      <c r="D235" s="394" t="s">
        <v>2357</v>
      </c>
      <c r="E235" s="381" t="s">
        <v>2369</v>
      </c>
      <c r="F235" s="449" t="s">
        <v>2369</v>
      </c>
      <c r="G235" s="381">
        <v>2007</v>
      </c>
      <c r="H235" s="433">
        <v>1595754.98</v>
      </c>
      <c r="I235" s="381" t="s">
        <v>1526</v>
      </c>
      <c r="J235" s="434" t="s">
        <v>1175</v>
      </c>
      <c r="K235" s="381" t="s">
        <v>1176</v>
      </c>
      <c r="L235" s="381" t="s">
        <v>2010</v>
      </c>
      <c r="M235" s="381"/>
      <c r="N235" s="381" t="s">
        <v>2586</v>
      </c>
      <c r="O235" s="381" t="s">
        <v>2587</v>
      </c>
      <c r="P235" s="381" t="s">
        <v>3270</v>
      </c>
      <c r="Q235" s="381" t="s">
        <v>610</v>
      </c>
      <c r="R235" s="381" t="s">
        <v>656</v>
      </c>
      <c r="S235" s="381" t="s">
        <v>656</v>
      </c>
      <c r="T235" s="381" t="s">
        <v>671</v>
      </c>
      <c r="U235" s="381" t="s">
        <v>671</v>
      </c>
      <c r="V235" s="381" t="s">
        <v>656</v>
      </c>
      <c r="W235" s="381">
        <v>260.8</v>
      </c>
      <c r="X235" s="381">
        <v>209.02</v>
      </c>
      <c r="Y235" s="381">
        <v>627.06</v>
      </c>
      <c r="Z235" s="381">
        <v>1</v>
      </c>
      <c r="AA235" s="381" t="s">
        <v>2369</v>
      </c>
      <c r="AB235" s="381" t="s">
        <v>2357</v>
      </c>
      <c r="AC235" s="381" t="s">
        <v>2369</v>
      </c>
      <c r="AD235" s="435"/>
      <c r="AE235" s="435"/>
      <c r="AF235" s="435"/>
      <c r="AG235" s="435"/>
      <c r="AH235" s="435"/>
      <c r="AI235" s="435"/>
      <c r="AJ235" s="435"/>
      <c r="AK235" s="435"/>
      <c r="AL235" s="435"/>
      <c r="AM235" s="435"/>
      <c r="AN235" s="435"/>
      <c r="AO235" s="435"/>
      <c r="AP235" s="435"/>
      <c r="AQ235" s="435"/>
      <c r="AR235" s="435"/>
      <c r="AS235" s="435"/>
      <c r="AT235" s="435"/>
      <c r="AU235" s="435"/>
      <c r="AV235" s="435"/>
      <c r="AW235" s="435"/>
      <c r="AX235" s="435"/>
      <c r="AY235" s="435"/>
      <c r="AZ235" s="435"/>
      <c r="BA235" s="435"/>
      <c r="BB235" s="435"/>
      <c r="BC235" s="435"/>
      <c r="BD235" s="435"/>
      <c r="BE235" s="435"/>
      <c r="BF235" s="435"/>
      <c r="BG235" s="435"/>
      <c r="BH235" s="435"/>
      <c r="BI235" s="435"/>
      <c r="BJ235" s="435"/>
      <c r="BK235" s="435"/>
      <c r="BL235" s="435"/>
      <c r="BM235" s="435"/>
      <c r="BN235" s="435"/>
      <c r="BO235" s="435"/>
      <c r="BP235" s="435"/>
      <c r="BQ235" s="435"/>
      <c r="BR235" s="435"/>
      <c r="BS235" s="435"/>
      <c r="BT235" s="435"/>
      <c r="BU235" s="435"/>
      <c r="BV235" s="435"/>
      <c r="BW235" s="435"/>
      <c r="BX235" s="435"/>
      <c r="BY235" s="435"/>
      <c r="BZ235" s="435"/>
      <c r="CA235" s="435"/>
      <c r="CB235" s="435"/>
      <c r="CC235" s="435"/>
      <c r="CD235" s="435"/>
      <c r="CE235" s="435"/>
      <c r="CF235" s="435"/>
      <c r="CG235" s="435"/>
      <c r="CH235" s="435"/>
      <c r="CI235" s="435"/>
      <c r="CJ235" s="435"/>
      <c r="CK235" s="435"/>
      <c r="CL235" s="435"/>
      <c r="CM235" s="435"/>
      <c r="CN235" s="435"/>
      <c r="CO235" s="435"/>
      <c r="CP235" s="435"/>
      <c r="CQ235" s="435"/>
      <c r="CR235" s="435"/>
      <c r="CS235" s="435"/>
      <c r="CT235" s="435"/>
      <c r="CU235" s="435"/>
      <c r="CV235" s="435"/>
      <c r="CW235" s="435"/>
      <c r="CX235" s="435"/>
      <c r="CY235" s="435"/>
      <c r="CZ235" s="435"/>
      <c r="DA235" s="435"/>
      <c r="DB235" s="435"/>
      <c r="DC235" s="435"/>
      <c r="DD235" s="435"/>
      <c r="DE235" s="435"/>
      <c r="DF235" s="435"/>
      <c r="DG235" s="435"/>
      <c r="DH235" s="435"/>
      <c r="DI235" s="435"/>
      <c r="DJ235" s="435"/>
      <c r="DK235" s="435"/>
      <c r="DL235" s="435"/>
      <c r="DM235" s="435"/>
      <c r="DN235" s="435"/>
      <c r="DO235" s="435"/>
      <c r="DP235" s="435"/>
      <c r="DQ235" s="435"/>
      <c r="DR235" s="435"/>
      <c r="DS235" s="435"/>
      <c r="DT235" s="435"/>
      <c r="DU235" s="435"/>
      <c r="DV235" s="435"/>
      <c r="DW235" s="435"/>
      <c r="DX235" s="435"/>
      <c r="DY235" s="435"/>
      <c r="DZ235" s="435"/>
      <c r="EA235" s="435"/>
      <c r="EB235" s="435"/>
      <c r="EC235" s="435"/>
      <c r="ED235" s="435"/>
      <c r="EE235" s="435"/>
      <c r="EF235" s="435"/>
      <c r="EG235" s="435"/>
      <c r="EH235" s="435"/>
      <c r="EI235" s="435"/>
      <c r="EJ235" s="435"/>
      <c r="EK235" s="435"/>
      <c r="EL235" s="435"/>
      <c r="EM235" s="435"/>
      <c r="EN235" s="435"/>
      <c r="EO235" s="435"/>
      <c r="EP235" s="435"/>
      <c r="EQ235" s="435"/>
      <c r="ER235" s="435"/>
      <c r="ES235" s="435"/>
      <c r="ET235" s="435"/>
      <c r="EU235" s="435"/>
      <c r="EV235" s="435"/>
      <c r="EW235" s="435"/>
      <c r="EX235" s="435"/>
      <c r="EY235" s="435"/>
      <c r="EZ235" s="435"/>
      <c r="FA235" s="435"/>
      <c r="FB235" s="435"/>
      <c r="FC235" s="435"/>
      <c r="FD235" s="435"/>
      <c r="FE235" s="435"/>
      <c r="FF235" s="435"/>
      <c r="FG235" s="435"/>
      <c r="FH235" s="435"/>
      <c r="FI235" s="435"/>
      <c r="FJ235" s="435"/>
      <c r="FK235" s="435"/>
      <c r="FL235" s="435"/>
      <c r="FM235" s="435"/>
      <c r="FN235" s="435"/>
      <c r="FO235" s="435"/>
      <c r="FP235" s="435"/>
      <c r="FQ235" s="435"/>
      <c r="FR235" s="435"/>
      <c r="FS235" s="435"/>
      <c r="FT235" s="435"/>
      <c r="FU235" s="435"/>
      <c r="FV235" s="435"/>
      <c r="FW235" s="435"/>
      <c r="FX235" s="435"/>
      <c r="FY235" s="435"/>
      <c r="FZ235" s="435"/>
      <c r="GA235" s="435"/>
      <c r="GB235" s="435"/>
      <c r="GC235" s="435"/>
      <c r="GD235" s="435"/>
      <c r="GE235" s="435"/>
      <c r="GF235" s="435"/>
      <c r="GG235" s="435"/>
      <c r="GH235" s="435"/>
      <c r="GI235" s="435"/>
      <c r="GJ235" s="435"/>
      <c r="GK235" s="435"/>
      <c r="GL235" s="435"/>
      <c r="GM235" s="435"/>
      <c r="GN235" s="435"/>
      <c r="GO235" s="435"/>
      <c r="GP235" s="435"/>
      <c r="GQ235" s="435"/>
      <c r="GR235" s="435"/>
      <c r="GS235" s="435"/>
      <c r="GT235" s="435"/>
      <c r="GU235" s="435"/>
      <c r="GV235" s="435"/>
      <c r="GW235" s="435"/>
      <c r="GX235" s="435"/>
      <c r="GY235" s="435"/>
      <c r="GZ235" s="435"/>
      <c r="HA235" s="435"/>
      <c r="HB235" s="435"/>
      <c r="HC235" s="435"/>
      <c r="HD235" s="435"/>
      <c r="HE235" s="435"/>
      <c r="HF235" s="435"/>
      <c r="HG235" s="435"/>
      <c r="HH235" s="435"/>
      <c r="HI235" s="435"/>
      <c r="HJ235" s="435"/>
      <c r="HK235" s="435"/>
    </row>
    <row r="236" spans="1:219" s="389" customFormat="1" ht="25.5">
      <c r="A236" s="381">
        <v>30</v>
      </c>
      <c r="B236" s="393" t="s">
        <v>856</v>
      </c>
      <c r="C236" s="381" t="s">
        <v>857</v>
      </c>
      <c r="D236" s="394" t="s">
        <v>2357</v>
      </c>
      <c r="E236" s="381" t="s">
        <v>2369</v>
      </c>
      <c r="F236" s="449" t="s">
        <v>2357</v>
      </c>
      <c r="G236" s="381"/>
      <c r="H236" s="433">
        <v>156822.79</v>
      </c>
      <c r="I236" s="381" t="s">
        <v>1526</v>
      </c>
      <c r="J236" s="434" t="s">
        <v>1177</v>
      </c>
      <c r="K236" s="381" t="s">
        <v>1176</v>
      </c>
      <c r="L236" s="381"/>
      <c r="M236" s="381"/>
      <c r="N236" s="381"/>
      <c r="O236" s="381"/>
      <c r="P236" s="381"/>
      <c r="Q236" s="381"/>
      <c r="R236" s="381"/>
      <c r="S236" s="381"/>
      <c r="T236" s="381"/>
      <c r="U236" s="381"/>
      <c r="V236" s="381"/>
      <c r="W236" s="381"/>
      <c r="X236" s="381"/>
      <c r="Y236" s="381"/>
      <c r="Z236" s="381"/>
      <c r="AA236" s="381"/>
      <c r="AB236" s="381"/>
      <c r="AC236" s="381"/>
      <c r="AD236" s="435"/>
      <c r="AE236" s="435"/>
      <c r="AF236" s="435"/>
      <c r="AG236" s="435"/>
      <c r="AH236" s="435"/>
      <c r="AI236" s="435"/>
      <c r="AJ236" s="435"/>
      <c r="AK236" s="435"/>
      <c r="AL236" s="435"/>
      <c r="AM236" s="435"/>
      <c r="AN236" s="435"/>
      <c r="AO236" s="435"/>
      <c r="AP236" s="435"/>
      <c r="AQ236" s="435"/>
      <c r="AR236" s="435"/>
      <c r="AS236" s="435"/>
      <c r="AT236" s="435"/>
      <c r="AU236" s="435"/>
      <c r="AV236" s="435"/>
      <c r="AW236" s="435"/>
      <c r="AX236" s="435"/>
      <c r="AY236" s="435"/>
      <c r="AZ236" s="435"/>
      <c r="BA236" s="435"/>
      <c r="BB236" s="435"/>
      <c r="BC236" s="435"/>
      <c r="BD236" s="435"/>
      <c r="BE236" s="435"/>
      <c r="BF236" s="435"/>
      <c r="BG236" s="435"/>
      <c r="BH236" s="435"/>
      <c r="BI236" s="435"/>
      <c r="BJ236" s="435"/>
      <c r="BK236" s="435"/>
      <c r="BL236" s="435"/>
      <c r="BM236" s="435"/>
      <c r="BN236" s="435"/>
      <c r="BO236" s="435"/>
      <c r="BP236" s="435"/>
      <c r="BQ236" s="435"/>
      <c r="BR236" s="435"/>
      <c r="BS236" s="435"/>
      <c r="BT236" s="435"/>
      <c r="BU236" s="435"/>
      <c r="BV236" s="435"/>
      <c r="BW236" s="435"/>
      <c r="BX236" s="435"/>
      <c r="BY236" s="435"/>
      <c r="BZ236" s="435"/>
      <c r="CA236" s="435"/>
      <c r="CB236" s="435"/>
      <c r="CC236" s="435"/>
      <c r="CD236" s="435"/>
      <c r="CE236" s="435"/>
      <c r="CF236" s="435"/>
      <c r="CG236" s="435"/>
      <c r="CH236" s="435"/>
      <c r="CI236" s="435"/>
      <c r="CJ236" s="435"/>
      <c r="CK236" s="435"/>
      <c r="CL236" s="435"/>
      <c r="CM236" s="435"/>
      <c r="CN236" s="435"/>
      <c r="CO236" s="435"/>
      <c r="CP236" s="435"/>
      <c r="CQ236" s="435"/>
      <c r="CR236" s="435"/>
      <c r="CS236" s="435"/>
      <c r="CT236" s="435"/>
      <c r="CU236" s="435"/>
      <c r="CV236" s="435"/>
      <c r="CW236" s="435"/>
      <c r="CX236" s="435"/>
      <c r="CY236" s="435"/>
      <c r="CZ236" s="435"/>
      <c r="DA236" s="435"/>
      <c r="DB236" s="435"/>
      <c r="DC236" s="435"/>
      <c r="DD236" s="435"/>
      <c r="DE236" s="435"/>
      <c r="DF236" s="435"/>
      <c r="DG236" s="435"/>
      <c r="DH236" s="435"/>
      <c r="DI236" s="435"/>
      <c r="DJ236" s="435"/>
      <c r="DK236" s="435"/>
      <c r="DL236" s="435"/>
      <c r="DM236" s="435"/>
      <c r="DN236" s="435"/>
      <c r="DO236" s="435"/>
      <c r="DP236" s="435"/>
      <c r="DQ236" s="435"/>
      <c r="DR236" s="435"/>
      <c r="DS236" s="435"/>
      <c r="DT236" s="435"/>
      <c r="DU236" s="435"/>
      <c r="DV236" s="435"/>
      <c r="DW236" s="435"/>
      <c r="DX236" s="435"/>
      <c r="DY236" s="435"/>
      <c r="DZ236" s="435"/>
      <c r="EA236" s="435"/>
      <c r="EB236" s="435"/>
      <c r="EC236" s="435"/>
      <c r="ED236" s="435"/>
      <c r="EE236" s="435"/>
      <c r="EF236" s="435"/>
      <c r="EG236" s="435"/>
      <c r="EH236" s="435"/>
      <c r="EI236" s="435"/>
      <c r="EJ236" s="435"/>
      <c r="EK236" s="435"/>
      <c r="EL236" s="435"/>
      <c r="EM236" s="435"/>
      <c r="EN236" s="435"/>
      <c r="EO236" s="435"/>
      <c r="EP236" s="435"/>
      <c r="EQ236" s="435"/>
      <c r="ER236" s="435"/>
      <c r="ES236" s="435"/>
      <c r="ET236" s="435"/>
      <c r="EU236" s="435"/>
      <c r="EV236" s="435"/>
      <c r="EW236" s="435"/>
      <c r="EX236" s="435"/>
      <c r="EY236" s="435"/>
      <c r="EZ236" s="435"/>
      <c r="FA236" s="435"/>
      <c r="FB236" s="435"/>
      <c r="FC236" s="435"/>
      <c r="FD236" s="435"/>
      <c r="FE236" s="435"/>
      <c r="FF236" s="435"/>
      <c r="FG236" s="435"/>
      <c r="FH236" s="435"/>
      <c r="FI236" s="435"/>
      <c r="FJ236" s="435"/>
      <c r="FK236" s="435"/>
      <c r="FL236" s="435"/>
      <c r="FM236" s="435"/>
      <c r="FN236" s="435"/>
      <c r="FO236" s="435"/>
      <c r="FP236" s="435"/>
      <c r="FQ236" s="435"/>
      <c r="FR236" s="435"/>
      <c r="FS236" s="435"/>
      <c r="FT236" s="435"/>
      <c r="FU236" s="435"/>
      <c r="FV236" s="435"/>
      <c r="FW236" s="435"/>
      <c r="FX236" s="435"/>
      <c r="FY236" s="435"/>
      <c r="FZ236" s="435"/>
      <c r="GA236" s="435"/>
      <c r="GB236" s="435"/>
      <c r="GC236" s="435"/>
      <c r="GD236" s="435"/>
      <c r="GE236" s="435"/>
      <c r="GF236" s="435"/>
      <c r="GG236" s="435"/>
      <c r="GH236" s="435"/>
      <c r="GI236" s="435"/>
      <c r="GJ236" s="435"/>
      <c r="GK236" s="435"/>
      <c r="GL236" s="435"/>
      <c r="GM236" s="435"/>
      <c r="GN236" s="435"/>
      <c r="GO236" s="435"/>
      <c r="GP236" s="435"/>
      <c r="GQ236" s="435"/>
      <c r="GR236" s="435"/>
      <c r="GS236" s="435"/>
      <c r="GT236" s="435"/>
      <c r="GU236" s="435"/>
      <c r="GV236" s="435"/>
      <c r="GW236" s="435"/>
      <c r="GX236" s="435"/>
      <c r="GY236" s="435"/>
      <c r="GZ236" s="435"/>
      <c r="HA236" s="435"/>
      <c r="HB236" s="435"/>
      <c r="HC236" s="435"/>
      <c r="HD236" s="435"/>
      <c r="HE236" s="435"/>
      <c r="HF236" s="435"/>
      <c r="HG236" s="435"/>
      <c r="HH236" s="435"/>
      <c r="HI236" s="435"/>
      <c r="HJ236" s="435"/>
      <c r="HK236" s="435"/>
    </row>
    <row r="237" spans="1:219" s="389" customFormat="1" ht="25.5">
      <c r="A237" s="381">
        <v>31</v>
      </c>
      <c r="B237" s="393" t="s">
        <v>858</v>
      </c>
      <c r="C237" s="381"/>
      <c r="D237" s="394" t="s">
        <v>2357</v>
      </c>
      <c r="E237" s="381" t="s">
        <v>2369</v>
      </c>
      <c r="F237" s="449" t="s">
        <v>2357</v>
      </c>
      <c r="G237" s="381"/>
      <c r="H237" s="433">
        <v>12000</v>
      </c>
      <c r="I237" s="381" t="s">
        <v>1526</v>
      </c>
      <c r="J237" s="434" t="s">
        <v>1177</v>
      </c>
      <c r="K237" s="381" t="s">
        <v>1176</v>
      </c>
      <c r="L237" s="381"/>
      <c r="M237" s="381"/>
      <c r="N237" s="381"/>
      <c r="O237" s="381"/>
      <c r="P237" s="381"/>
      <c r="Q237" s="381"/>
      <c r="R237" s="381"/>
      <c r="S237" s="381"/>
      <c r="T237" s="381"/>
      <c r="U237" s="381"/>
      <c r="V237" s="381"/>
      <c r="W237" s="381"/>
      <c r="X237" s="381"/>
      <c r="Y237" s="381"/>
      <c r="Z237" s="381"/>
      <c r="AA237" s="381"/>
      <c r="AB237" s="381"/>
      <c r="AC237" s="381"/>
      <c r="AD237" s="435"/>
      <c r="AE237" s="435"/>
      <c r="AF237" s="435"/>
      <c r="AG237" s="435"/>
      <c r="AH237" s="435"/>
      <c r="AI237" s="435"/>
      <c r="AJ237" s="435"/>
      <c r="AK237" s="435"/>
      <c r="AL237" s="435"/>
      <c r="AM237" s="435"/>
      <c r="AN237" s="435"/>
      <c r="AO237" s="435"/>
      <c r="AP237" s="435"/>
      <c r="AQ237" s="435"/>
      <c r="AR237" s="435"/>
      <c r="AS237" s="435"/>
      <c r="AT237" s="435"/>
      <c r="AU237" s="435"/>
      <c r="AV237" s="435"/>
      <c r="AW237" s="435"/>
      <c r="AX237" s="435"/>
      <c r="AY237" s="435"/>
      <c r="AZ237" s="435"/>
      <c r="BA237" s="435"/>
      <c r="BB237" s="435"/>
      <c r="BC237" s="435"/>
      <c r="BD237" s="435"/>
      <c r="BE237" s="435"/>
      <c r="BF237" s="435"/>
      <c r="BG237" s="435"/>
      <c r="BH237" s="435"/>
      <c r="BI237" s="435"/>
      <c r="BJ237" s="435"/>
      <c r="BK237" s="435"/>
      <c r="BL237" s="435"/>
      <c r="BM237" s="435"/>
      <c r="BN237" s="435"/>
      <c r="BO237" s="435"/>
      <c r="BP237" s="435"/>
      <c r="BQ237" s="435"/>
      <c r="BR237" s="435"/>
      <c r="BS237" s="435"/>
      <c r="BT237" s="435"/>
      <c r="BU237" s="435"/>
      <c r="BV237" s="435"/>
      <c r="BW237" s="435"/>
      <c r="BX237" s="435"/>
      <c r="BY237" s="435"/>
      <c r="BZ237" s="435"/>
      <c r="CA237" s="435"/>
      <c r="CB237" s="435"/>
      <c r="CC237" s="435"/>
      <c r="CD237" s="435"/>
      <c r="CE237" s="435"/>
      <c r="CF237" s="435"/>
      <c r="CG237" s="435"/>
      <c r="CH237" s="435"/>
      <c r="CI237" s="435"/>
      <c r="CJ237" s="435"/>
      <c r="CK237" s="435"/>
      <c r="CL237" s="435"/>
      <c r="CM237" s="435"/>
      <c r="CN237" s="435"/>
      <c r="CO237" s="435"/>
      <c r="CP237" s="435"/>
      <c r="CQ237" s="435"/>
      <c r="CR237" s="435"/>
      <c r="CS237" s="435"/>
      <c r="CT237" s="435"/>
      <c r="CU237" s="435"/>
      <c r="CV237" s="435"/>
      <c r="CW237" s="435"/>
      <c r="CX237" s="435"/>
      <c r="CY237" s="435"/>
      <c r="CZ237" s="435"/>
      <c r="DA237" s="435"/>
      <c r="DB237" s="435"/>
      <c r="DC237" s="435"/>
      <c r="DD237" s="435"/>
      <c r="DE237" s="435"/>
      <c r="DF237" s="435"/>
      <c r="DG237" s="435"/>
      <c r="DH237" s="435"/>
      <c r="DI237" s="435"/>
      <c r="DJ237" s="435"/>
      <c r="DK237" s="435"/>
      <c r="DL237" s="435"/>
      <c r="DM237" s="435"/>
      <c r="DN237" s="435"/>
      <c r="DO237" s="435"/>
      <c r="DP237" s="435"/>
      <c r="DQ237" s="435"/>
      <c r="DR237" s="435"/>
      <c r="DS237" s="435"/>
      <c r="DT237" s="435"/>
      <c r="DU237" s="435"/>
      <c r="DV237" s="435"/>
      <c r="DW237" s="435"/>
      <c r="DX237" s="435"/>
      <c r="DY237" s="435"/>
      <c r="DZ237" s="435"/>
      <c r="EA237" s="435"/>
      <c r="EB237" s="435"/>
      <c r="EC237" s="435"/>
      <c r="ED237" s="435"/>
      <c r="EE237" s="435"/>
      <c r="EF237" s="435"/>
      <c r="EG237" s="435"/>
      <c r="EH237" s="435"/>
      <c r="EI237" s="435"/>
      <c r="EJ237" s="435"/>
      <c r="EK237" s="435"/>
      <c r="EL237" s="435"/>
      <c r="EM237" s="435"/>
      <c r="EN237" s="435"/>
      <c r="EO237" s="435"/>
      <c r="EP237" s="435"/>
      <c r="EQ237" s="435"/>
      <c r="ER237" s="435"/>
      <c r="ES237" s="435"/>
      <c r="ET237" s="435"/>
      <c r="EU237" s="435"/>
      <c r="EV237" s="435"/>
      <c r="EW237" s="435"/>
      <c r="EX237" s="435"/>
      <c r="EY237" s="435"/>
      <c r="EZ237" s="435"/>
      <c r="FA237" s="435"/>
      <c r="FB237" s="435"/>
      <c r="FC237" s="435"/>
      <c r="FD237" s="435"/>
      <c r="FE237" s="435"/>
      <c r="FF237" s="435"/>
      <c r="FG237" s="435"/>
      <c r="FH237" s="435"/>
      <c r="FI237" s="435"/>
      <c r="FJ237" s="435"/>
      <c r="FK237" s="435"/>
      <c r="FL237" s="435"/>
      <c r="FM237" s="435"/>
      <c r="FN237" s="435"/>
      <c r="FO237" s="435"/>
      <c r="FP237" s="435"/>
      <c r="FQ237" s="435"/>
      <c r="FR237" s="435"/>
      <c r="FS237" s="435"/>
      <c r="FT237" s="435"/>
      <c r="FU237" s="435"/>
      <c r="FV237" s="435"/>
      <c r="FW237" s="435"/>
      <c r="FX237" s="435"/>
      <c r="FY237" s="435"/>
      <c r="FZ237" s="435"/>
      <c r="GA237" s="435"/>
      <c r="GB237" s="435"/>
      <c r="GC237" s="435"/>
      <c r="GD237" s="435"/>
      <c r="GE237" s="435"/>
      <c r="GF237" s="435"/>
      <c r="GG237" s="435"/>
      <c r="GH237" s="435"/>
      <c r="GI237" s="435"/>
      <c r="GJ237" s="435"/>
      <c r="GK237" s="435"/>
      <c r="GL237" s="435"/>
      <c r="GM237" s="435"/>
      <c r="GN237" s="435"/>
      <c r="GO237" s="435"/>
      <c r="GP237" s="435"/>
      <c r="GQ237" s="435"/>
      <c r="GR237" s="435"/>
      <c r="GS237" s="435"/>
      <c r="GT237" s="435"/>
      <c r="GU237" s="435"/>
      <c r="GV237" s="435"/>
      <c r="GW237" s="435"/>
      <c r="GX237" s="435"/>
      <c r="GY237" s="435"/>
      <c r="GZ237" s="435"/>
      <c r="HA237" s="435"/>
      <c r="HB237" s="435"/>
      <c r="HC237" s="435"/>
      <c r="HD237" s="435"/>
      <c r="HE237" s="435"/>
      <c r="HF237" s="435"/>
      <c r="HG237" s="435"/>
      <c r="HH237" s="435"/>
      <c r="HI237" s="435"/>
      <c r="HJ237" s="435"/>
      <c r="HK237" s="435"/>
    </row>
    <row r="238" spans="1:219" s="389" customFormat="1" ht="25.5">
      <c r="A238" s="381">
        <v>32</v>
      </c>
      <c r="B238" s="393" t="s">
        <v>859</v>
      </c>
      <c r="C238" s="381" t="s">
        <v>842</v>
      </c>
      <c r="D238" s="394" t="s">
        <v>2357</v>
      </c>
      <c r="E238" s="381" t="s">
        <v>2369</v>
      </c>
      <c r="F238" s="449"/>
      <c r="G238" s="381">
        <v>2008</v>
      </c>
      <c r="H238" s="433">
        <f>214262.5+219947.7</f>
        <v>434210.2</v>
      </c>
      <c r="I238" s="381" t="s">
        <v>1526</v>
      </c>
      <c r="J238" s="434" t="s">
        <v>1177</v>
      </c>
      <c r="K238" s="381" t="s">
        <v>1176</v>
      </c>
      <c r="L238" s="381"/>
      <c r="M238" s="381"/>
      <c r="N238" s="381"/>
      <c r="O238" s="381"/>
      <c r="P238" s="381"/>
      <c r="Q238" s="381"/>
      <c r="R238" s="381"/>
      <c r="S238" s="381"/>
      <c r="T238" s="381"/>
      <c r="U238" s="381"/>
      <c r="V238" s="381"/>
      <c r="W238" s="381"/>
      <c r="X238" s="381"/>
      <c r="Y238" s="381"/>
      <c r="Z238" s="381"/>
      <c r="AA238" s="381"/>
      <c r="AB238" s="381"/>
      <c r="AC238" s="381"/>
      <c r="AD238" s="435"/>
      <c r="AE238" s="435"/>
      <c r="AF238" s="435"/>
      <c r="AG238" s="435"/>
      <c r="AH238" s="435"/>
      <c r="AI238" s="435"/>
      <c r="AJ238" s="435"/>
      <c r="AK238" s="435"/>
      <c r="AL238" s="435"/>
      <c r="AM238" s="435"/>
      <c r="AN238" s="435"/>
      <c r="AO238" s="435"/>
      <c r="AP238" s="435"/>
      <c r="AQ238" s="435"/>
      <c r="AR238" s="435"/>
      <c r="AS238" s="435"/>
      <c r="AT238" s="435"/>
      <c r="AU238" s="435"/>
      <c r="AV238" s="435"/>
      <c r="AW238" s="435"/>
      <c r="AX238" s="435"/>
      <c r="AY238" s="435"/>
      <c r="AZ238" s="435"/>
      <c r="BA238" s="435"/>
      <c r="BB238" s="435"/>
      <c r="BC238" s="435"/>
      <c r="BD238" s="435"/>
      <c r="BE238" s="435"/>
      <c r="BF238" s="435"/>
      <c r="BG238" s="435"/>
      <c r="BH238" s="435"/>
      <c r="BI238" s="435"/>
      <c r="BJ238" s="435"/>
      <c r="BK238" s="435"/>
      <c r="BL238" s="435"/>
      <c r="BM238" s="435"/>
      <c r="BN238" s="435"/>
      <c r="BO238" s="435"/>
      <c r="BP238" s="435"/>
      <c r="BQ238" s="435"/>
      <c r="BR238" s="435"/>
      <c r="BS238" s="435"/>
      <c r="BT238" s="435"/>
      <c r="BU238" s="435"/>
      <c r="BV238" s="435"/>
      <c r="BW238" s="435"/>
      <c r="BX238" s="435"/>
      <c r="BY238" s="435"/>
      <c r="BZ238" s="435"/>
      <c r="CA238" s="435"/>
      <c r="CB238" s="435"/>
      <c r="CC238" s="435"/>
      <c r="CD238" s="435"/>
      <c r="CE238" s="435"/>
      <c r="CF238" s="435"/>
      <c r="CG238" s="435"/>
      <c r="CH238" s="435"/>
      <c r="CI238" s="435"/>
      <c r="CJ238" s="435"/>
      <c r="CK238" s="435"/>
      <c r="CL238" s="435"/>
      <c r="CM238" s="435"/>
      <c r="CN238" s="435"/>
      <c r="CO238" s="435"/>
      <c r="CP238" s="435"/>
      <c r="CQ238" s="435"/>
      <c r="CR238" s="435"/>
      <c r="CS238" s="435"/>
      <c r="CT238" s="435"/>
      <c r="CU238" s="435"/>
      <c r="CV238" s="435"/>
      <c r="CW238" s="435"/>
      <c r="CX238" s="435"/>
      <c r="CY238" s="435"/>
      <c r="CZ238" s="435"/>
      <c r="DA238" s="435"/>
      <c r="DB238" s="435"/>
      <c r="DC238" s="435"/>
      <c r="DD238" s="435"/>
      <c r="DE238" s="435"/>
      <c r="DF238" s="435"/>
      <c r="DG238" s="435"/>
      <c r="DH238" s="435"/>
      <c r="DI238" s="435"/>
      <c r="DJ238" s="435"/>
      <c r="DK238" s="435"/>
      <c r="DL238" s="435"/>
      <c r="DM238" s="435"/>
      <c r="DN238" s="435"/>
      <c r="DO238" s="435"/>
      <c r="DP238" s="435"/>
      <c r="DQ238" s="435"/>
      <c r="DR238" s="435"/>
      <c r="DS238" s="435"/>
      <c r="DT238" s="435"/>
      <c r="DU238" s="435"/>
      <c r="DV238" s="435"/>
      <c r="DW238" s="435"/>
      <c r="DX238" s="435"/>
      <c r="DY238" s="435"/>
      <c r="DZ238" s="435"/>
      <c r="EA238" s="435"/>
      <c r="EB238" s="435"/>
      <c r="EC238" s="435"/>
      <c r="ED238" s="435"/>
      <c r="EE238" s="435"/>
      <c r="EF238" s="435"/>
      <c r="EG238" s="435"/>
      <c r="EH238" s="435"/>
      <c r="EI238" s="435"/>
      <c r="EJ238" s="435"/>
      <c r="EK238" s="435"/>
      <c r="EL238" s="435"/>
      <c r="EM238" s="435"/>
      <c r="EN238" s="435"/>
      <c r="EO238" s="435"/>
      <c r="EP238" s="435"/>
      <c r="EQ238" s="435"/>
      <c r="ER238" s="435"/>
      <c r="ES238" s="435"/>
      <c r="ET238" s="435"/>
      <c r="EU238" s="435"/>
      <c r="EV238" s="435"/>
      <c r="EW238" s="435"/>
      <c r="EX238" s="435"/>
      <c r="EY238" s="435"/>
      <c r="EZ238" s="435"/>
      <c r="FA238" s="435"/>
      <c r="FB238" s="435"/>
      <c r="FC238" s="435"/>
      <c r="FD238" s="435"/>
      <c r="FE238" s="435"/>
      <c r="FF238" s="435"/>
      <c r="FG238" s="435"/>
      <c r="FH238" s="435"/>
      <c r="FI238" s="435"/>
      <c r="FJ238" s="435"/>
      <c r="FK238" s="435"/>
      <c r="FL238" s="435"/>
      <c r="FM238" s="435"/>
      <c r="FN238" s="435"/>
      <c r="FO238" s="435"/>
      <c r="FP238" s="435"/>
      <c r="FQ238" s="435"/>
      <c r="FR238" s="435"/>
      <c r="FS238" s="435"/>
      <c r="FT238" s="435"/>
      <c r="FU238" s="435"/>
      <c r="FV238" s="435"/>
      <c r="FW238" s="435"/>
      <c r="FX238" s="435"/>
      <c r="FY238" s="435"/>
      <c r="FZ238" s="435"/>
      <c r="GA238" s="435"/>
      <c r="GB238" s="435"/>
      <c r="GC238" s="435"/>
      <c r="GD238" s="435"/>
      <c r="GE238" s="435"/>
      <c r="GF238" s="435"/>
      <c r="GG238" s="435"/>
      <c r="GH238" s="435"/>
      <c r="GI238" s="435"/>
      <c r="GJ238" s="435"/>
      <c r="GK238" s="435"/>
      <c r="GL238" s="435"/>
      <c r="GM238" s="435"/>
      <c r="GN238" s="435"/>
      <c r="GO238" s="435"/>
      <c r="GP238" s="435"/>
      <c r="GQ238" s="435"/>
      <c r="GR238" s="435"/>
      <c r="GS238" s="435"/>
      <c r="GT238" s="435"/>
      <c r="GU238" s="435"/>
      <c r="GV238" s="435"/>
      <c r="GW238" s="435"/>
      <c r="GX238" s="435"/>
      <c r="GY238" s="435"/>
      <c r="GZ238" s="435"/>
      <c r="HA238" s="435"/>
      <c r="HB238" s="435"/>
      <c r="HC238" s="435"/>
      <c r="HD238" s="435"/>
      <c r="HE238" s="435"/>
      <c r="HF238" s="435"/>
      <c r="HG238" s="435"/>
      <c r="HH238" s="435"/>
      <c r="HI238" s="435"/>
      <c r="HJ238" s="435"/>
      <c r="HK238" s="435"/>
    </row>
    <row r="239" spans="1:219" s="389" customFormat="1" ht="25.5">
      <c r="A239" s="381">
        <v>33</v>
      </c>
      <c r="B239" s="393" t="s">
        <v>860</v>
      </c>
      <c r="C239" s="381" t="s">
        <v>842</v>
      </c>
      <c r="D239" s="394" t="s">
        <v>2357</v>
      </c>
      <c r="E239" s="381"/>
      <c r="F239" s="449"/>
      <c r="G239" s="381">
        <v>2012</v>
      </c>
      <c r="H239" s="433">
        <v>2029750.06</v>
      </c>
      <c r="I239" s="381" t="s">
        <v>1526</v>
      </c>
      <c r="J239" s="434" t="s">
        <v>1177</v>
      </c>
      <c r="K239" s="381" t="s">
        <v>1176</v>
      </c>
      <c r="L239" s="381"/>
      <c r="M239" s="381"/>
      <c r="N239" s="381"/>
      <c r="O239" s="381"/>
      <c r="P239" s="381"/>
      <c r="Q239" s="381"/>
      <c r="R239" s="381"/>
      <c r="S239" s="381"/>
      <c r="T239" s="381"/>
      <c r="U239" s="381"/>
      <c r="V239" s="381"/>
      <c r="W239" s="381"/>
      <c r="X239" s="381"/>
      <c r="Y239" s="381"/>
      <c r="Z239" s="381"/>
      <c r="AA239" s="381"/>
      <c r="AB239" s="381"/>
      <c r="AC239" s="381"/>
      <c r="AD239" s="435"/>
      <c r="AE239" s="435"/>
      <c r="AF239" s="435"/>
      <c r="AG239" s="435"/>
      <c r="AH239" s="435"/>
      <c r="AI239" s="435"/>
      <c r="AJ239" s="435"/>
      <c r="AK239" s="435"/>
      <c r="AL239" s="435"/>
      <c r="AM239" s="435"/>
      <c r="AN239" s="435"/>
      <c r="AO239" s="435"/>
      <c r="AP239" s="435"/>
      <c r="AQ239" s="435"/>
      <c r="AR239" s="435"/>
      <c r="AS239" s="435"/>
      <c r="AT239" s="435"/>
      <c r="AU239" s="435"/>
      <c r="AV239" s="435"/>
      <c r="AW239" s="435"/>
      <c r="AX239" s="435"/>
      <c r="AY239" s="435"/>
      <c r="AZ239" s="435"/>
      <c r="BA239" s="435"/>
      <c r="BB239" s="435"/>
      <c r="BC239" s="435"/>
      <c r="BD239" s="435"/>
      <c r="BE239" s="435"/>
      <c r="BF239" s="435"/>
      <c r="BG239" s="435"/>
      <c r="BH239" s="435"/>
      <c r="BI239" s="435"/>
      <c r="BJ239" s="435"/>
      <c r="BK239" s="435"/>
      <c r="BL239" s="435"/>
      <c r="BM239" s="435"/>
      <c r="BN239" s="435"/>
      <c r="BO239" s="435"/>
      <c r="BP239" s="435"/>
      <c r="BQ239" s="435"/>
      <c r="BR239" s="435"/>
      <c r="BS239" s="435"/>
      <c r="BT239" s="435"/>
      <c r="BU239" s="435"/>
      <c r="BV239" s="435"/>
      <c r="BW239" s="435"/>
      <c r="BX239" s="435"/>
      <c r="BY239" s="435"/>
      <c r="BZ239" s="435"/>
      <c r="CA239" s="435"/>
      <c r="CB239" s="435"/>
      <c r="CC239" s="435"/>
      <c r="CD239" s="435"/>
      <c r="CE239" s="435"/>
      <c r="CF239" s="435"/>
      <c r="CG239" s="435"/>
      <c r="CH239" s="435"/>
      <c r="CI239" s="435"/>
      <c r="CJ239" s="435"/>
      <c r="CK239" s="435"/>
      <c r="CL239" s="435"/>
      <c r="CM239" s="435"/>
      <c r="CN239" s="435"/>
      <c r="CO239" s="435"/>
      <c r="CP239" s="435"/>
      <c r="CQ239" s="435"/>
      <c r="CR239" s="435"/>
      <c r="CS239" s="435"/>
      <c r="CT239" s="435"/>
      <c r="CU239" s="435"/>
      <c r="CV239" s="435"/>
      <c r="CW239" s="435"/>
      <c r="CX239" s="435"/>
      <c r="CY239" s="435"/>
      <c r="CZ239" s="435"/>
      <c r="DA239" s="435"/>
      <c r="DB239" s="435"/>
      <c r="DC239" s="435"/>
      <c r="DD239" s="435"/>
      <c r="DE239" s="435"/>
      <c r="DF239" s="435"/>
      <c r="DG239" s="435"/>
      <c r="DH239" s="435"/>
      <c r="DI239" s="435"/>
      <c r="DJ239" s="435"/>
      <c r="DK239" s="435"/>
      <c r="DL239" s="435"/>
      <c r="DM239" s="435"/>
      <c r="DN239" s="435"/>
      <c r="DO239" s="435"/>
      <c r="DP239" s="435"/>
      <c r="DQ239" s="435"/>
      <c r="DR239" s="435"/>
      <c r="DS239" s="435"/>
      <c r="DT239" s="435"/>
      <c r="DU239" s="435"/>
      <c r="DV239" s="435"/>
      <c r="DW239" s="435"/>
      <c r="DX239" s="435"/>
      <c r="DY239" s="435"/>
      <c r="DZ239" s="435"/>
      <c r="EA239" s="435"/>
      <c r="EB239" s="435"/>
      <c r="EC239" s="435"/>
      <c r="ED239" s="435"/>
      <c r="EE239" s="435"/>
      <c r="EF239" s="435"/>
      <c r="EG239" s="435"/>
      <c r="EH239" s="435"/>
      <c r="EI239" s="435"/>
      <c r="EJ239" s="435"/>
      <c r="EK239" s="435"/>
      <c r="EL239" s="435"/>
      <c r="EM239" s="435"/>
      <c r="EN239" s="435"/>
      <c r="EO239" s="435"/>
      <c r="EP239" s="435"/>
      <c r="EQ239" s="435"/>
      <c r="ER239" s="435"/>
      <c r="ES239" s="435"/>
      <c r="ET239" s="435"/>
      <c r="EU239" s="435"/>
      <c r="EV239" s="435"/>
      <c r="EW239" s="435"/>
      <c r="EX239" s="435"/>
      <c r="EY239" s="435"/>
      <c r="EZ239" s="435"/>
      <c r="FA239" s="435"/>
      <c r="FB239" s="435"/>
      <c r="FC239" s="435"/>
      <c r="FD239" s="435"/>
      <c r="FE239" s="435"/>
      <c r="FF239" s="435"/>
      <c r="FG239" s="435"/>
      <c r="FH239" s="435"/>
      <c r="FI239" s="435"/>
      <c r="FJ239" s="435"/>
      <c r="FK239" s="435"/>
      <c r="FL239" s="435"/>
      <c r="FM239" s="435"/>
      <c r="FN239" s="435"/>
      <c r="FO239" s="435"/>
      <c r="FP239" s="435"/>
      <c r="FQ239" s="435"/>
      <c r="FR239" s="435"/>
      <c r="FS239" s="435"/>
      <c r="FT239" s="435"/>
      <c r="FU239" s="435"/>
      <c r="FV239" s="435"/>
      <c r="FW239" s="435"/>
      <c r="FX239" s="435"/>
      <c r="FY239" s="435"/>
      <c r="FZ239" s="435"/>
      <c r="GA239" s="435"/>
      <c r="GB239" s="435"/>
      <c r="GC239" s="435"/>
      <c r="GD239" s="435"/>
      <c r="GE239" s="435"/>
      <c r="GF239" s="435"/>
      <c r="GG239" s="435"/>
      <c r="GH239" s="435"/>
      <c r="GI239" s="435"/>
      <c r="GJ239" s="435"/>
      <c r="GK239" s="435"/>
      <c r="GL239" s="435"/>
      <c r="GM239" s="435"/>
      <c r="GN239" s="435"/>
      <c r="GO239" s="435"/>
      <c r="GP239" s="435"/>
      <c r="GQ239" s="435"/>
      <c r="GR239" s="435"/>
      <c r="GS239" s="435"/>
      <c r="GT239" s="435"/>
      <c r="GU239" s="435"/>
      <c r="GV239" s="435"/>
      <c r="GW239" s="435"/>
      <c r="GX239" s="435"/>
      <c r="GY239" s="435"/>
      <c r="GZ239" s="435"/>
      <c r="HA239" s="435"/>
      <c r="HB239" s="435"/>
      <c r="HC239" s="435"/>
      <c r="HD239" s="435"/>
      <c r="HE239" s="435"/>
      <c r="HF239" s="435"/>
      <c r="HG239" s="435"/>
      <c r="HH239" s="435"/>
      <c r="HI239" s="435"/>
      <c r="HJ239" s="435"/>
      <c r="HK239" s="435"/>
    </row>
    <row r="240" spans="1:219" s="389" customFormat="1" ht="51">
      <c r="A240" s="381">
        <v>34</v>
      </c>
      <c r="B240" s="393" t="s">
        <v>3858</v>
      </c>
      <c r="C240" s="381" t="s">
        <v>861</v>
      </c>
      <c r="D240" s="394" t="s">
        <v>2357</v>
      </c>
      <c r="E240" s="381" t="s">
        <v>2369</v>
      </c>
      <c r="F240" s="449" t="s">
        <v>2369</v>
      </c>
      <c r="G240" s="381">
        <v>1972</v>
      </c>
      <c r="H240" s="433">
        <v>133315</v>
      </c>
      <c r="I240" s="381" t="s">
        <v>1526</v>
      </c>
      <c r="J240" s="434" t="s">
        <v>1178</v>
      </c>
      <c r="K240" s="381" t="s">
        <v>1179</v>
      </c>
      <c r="L240" s="381" t="s">
        <v>2588</v>
      </c>
      <c r="M240" s="381" t="s">
        <v>2588</v>
      </c>
      <c r="N240" s="381" t="s">
        <v>603</v>
      </c>
      <c r="O240" s="381" t="s">
        <v>604</v>
      </c>
      <c r="P240" s="381"/>
      <c r="Q240" s="381" t="s">
        <v>656</v>
      </c>
      <c r="R240" s="381" t="s">
        <v>656</v>
      </c>
      <c r="S240" s="381" t="s">
        <v>656</v>
      </c>
      <c r="T240" s="381" t="s">
        <v>656</v>
      </c>
      <c r="U240" s="381" t="s">
        <v>656</v>
      </c>
      <c r="V240" s="381" t="s">
        <v>656</v>
      </c>
      <c r="W240" s="381">
        <v>179.43</v>
      </c>
      <c r="X240" s="381">
        <v>156.5</v>
      </c>
      <c r="Y240" s="381">
        <v>538.29</v>
      </c>
      <c r="Z240" s="381">
        <v>1</v>
      </c>
      <c r="AA240" s="381" t="s">
        <v>2369</v>
      </c>
      <c r="AB240" s="381" t="s">
        <v>2357</v>
      </c>
      <c r="AC240" s="381" t="s">
        <v>2369</v>
      </c>
      <c r="AD240" s="435"/>
      <c r="AE240" s="435"/>
      <c r="AF240" s="435"/>
      <c r="AG240" s="435"/>
      <c r="AH240" s="435"/>
      <c r="AI240" s="435"/>
      <c r="AJ240" s="435"/>
      <c r="AK240" s="435"/>
      <c r="AL240" s="435"/>
      <c r="AM240" s="435"/>
      <c r="AN240" s="435"/>
      <c r="AO240" s="435"/>
      <c r="AP240" s="435"/>
      <c r="AQ240" s="435"/>
      <c r="AR240" s="435"/>
      <c r="AS240" s="435"/>
      <c r="AT240" s="435"/>
      <c r="AU240" s="435"/>
      <c r="AV240" s="435"/>
      <c r="AW240" s="435"/>
      <c r="AX240" s="435"/>
      <c r="AY240" s="435"/>
      <c r="AZ240" s="435"/>
      <c r="BA240" s="435"/>
      <c r="BB240" s="435"/>
      <c r="BC240" s="435"/>
      <c r="BD240" s="435"/>
      <c r="BE240" s="435"/>
      <c r="BF240" s="435"/>
      <c r="BG240" s="435"/>
      <c r="BH240" s="435"/>
      <c r="BI240" s="435"/>
      <c r="BJ240" s="435"/>
      <c r="BK240" s="435"/>
      <c r="BL240" s="435"/>
      <c r="BM240" s="435"/>
      <c r="BN240" s="435"/>
      <c r="BO240" s="435"/>
      <c r="BP240" s="435"/>
      <c r="BQ240" s="435"/>
      <c r="BR240" s="435"/>
      <c r="BS240" s="435"/>
      <c r="BT240" s="435"/>
      <c r="BU240" s="435"/>
      <c r="BV240" s="435"/>
      <c r="BW240" s="435"/>
      <c r="BX240" s="435"/>
      <c r="BY240" s="435"/>
      <c r="BZ240" s="435"/>
      <c r="CA240" s="435"/>
      <c r="CB240" s="435"/>
      <c r="CC240" s="435"/>
      <c r="CD240" s="435"/>
      <c r="CE240" s="435"/>
      <c r="CF240" s="435"/>
      <c r="CG240" s="435"/>
      <c r="CH240" s="435"/>
      <c r="CI240" s="435"/>
      <c r="CJ240" s="435"/>
      <c r="CK240" s="435"/>
      <c r="CL240" s="435"/>
      <c r="CM240" s="435"/>
      <c r="CN240" s="435"/>
      <c r="CO240" s="435"/>
      <c r="CP240" s="435"/>
      <c r="CQ240" s="435"/>
      <c r="CR240" s="435"/>
      <c r="CS240" s="435"/>
      <c r="CT240" s="435"/>
      <c r="CU240" s="435"/>
      <c r="CV240" s="435"/>
      <c r="CW240" s="435"/>
      <c r="CX240" s="435"/>
      <c r="CY240" s="435"/>
      <c r="CZ240" s="435"/>
      <c r="DA240" s="435"/>
      <c r="DB240" s="435"/>
      <c r="DC240" s="435"/>
      <c r="DD240" s="435"/>
      <c r="DE240" s="435"/>
      <c r="DF240" s="435"/>
      <c r="DG240" s="435"/>
      <c r="DH240" s="435"/>
      <c r="DI240" s="435"/>
      <c r="DJ240" s="435"/>
      <c r="DK240" s="435"/>
      <c r="DL240" s="435"/>
      <c r="DM240" s="435"/>
      <c r="DN240" s="435"/>
      <c r="DO240" s="435"/>
      <c r="DP240" s="435"/>
      <c r="DQ240" s="435"/>
      <c r="DR240" s="435"/>
      <c r="DS240" s="435"/>
      <c r="DT240" s="435"/>
      <c r="DU240" s="435"/>
      <c r="DV240" s="435"/>
      <c r="DW240" s="435"/>
      <c r="DX240" s="435"/>
      <c r="DY240" s="435"/>
      <c r="DZ240" s="435"/>
      <c r="EA240" s="435"/>
      <c r="EB240" s="435"/>
      <c r="EC240" s="435"/>
      <c r="ED240" s="435"/>
      <c r="EE240" s="435"/>
      <c r="EF240" s="435"/>
      <c r="EG240" s="435"/>
      <c r="EH240" s="435"/>
      <c r="EI240" s="435"/>
      <c r="EJ240" s="435"/>
      <c r="EK240" s="435"/>
      <c r="EL240" s="435"/>
      <c r="EM240" s="435"/>
      <c r="EN240" s="435"/>
      <c r="EO240" s="435"/>
      <c r="EP240" s="435"/>
      <c r="EQ240" s="435"/>
      <c r="ER240" s="435"/>
      <c r="ES240" s="435"/>
      <c r="ET240" s="435"/>
      <c r="EU240" s="435"/>
      <c r="EV240" s="435"/>
      <c r="EW240" s="435"/>
      <c r="EX240" s="435"/>
      <c r="EY240" s="435"/>
      <c r="EZ240" s="435"/>
      <c r="FA240" s="435"/>
      <c r="FB240" s="435"/>
      <c r="FC240" s="435"/>
      <c r="FD240" s="435"/>
      <c r="FE240" s="435"/>
      <c r="FF240" s="435"/>
      <c r="FG240" s="435"/>
      <c r="FH240" s="435"/>
      <c r="FI240" s="435"/>
      <c r="FJ240" s="435"/>
      <c r="FK240" s="435"/>
      <c r="FL240" s="435"/>
      <c r="FM240" s="435"/>
      <c r="FN240" s="435"/>
      <c r="FO240" s="435"/>
      <c r="FP240" s="435"/>
      <c r="FQ240" s="435"/>
      <c r="FR240" s="435"/>
      <c r="FS240" s="435"/>
      <c r="FT240" s="435"/>
      <c r="FU240" s="435"/>
      <c r="FV240" s="435"/>
      <c r="FW240" s="435"/>
      <c r="FX240" s="435"/>
      <c r="FY240" s="435"/>
      <c r="FZ240" s="435"/>
      <c r="GA240" s="435"/>
      <c r="GB240" s="435"/>
      <c r="GC240" s="435"/>
      <c r="GD240" s="435"/>
      <c r="GE240" s="435"/>
      <c r="GF240" s="435"/>
      <c r="GG240" s="435"/>
      <c r="GH240" s="435"/>
      <c r="GI240" s="435"/>
      <c r="GJ240" s="435"/>
      <c r="GK240" s="435"/>
      <c r="GL240" s="435"/>
      <c r="GM240" s="435"/>
      <c r="GN240" s="435"/>
      <c r="GO240" s="435"/>
      <c r="GP240" s="435"/>
      <c r="GQ240" s="435"/>
      <c r="GR240" s="435"/>
      <c r="GS240" s="435"/>
      <c r="GT240" s="435"/>
      <c r="GU240" s="435"/>
      <c r="GV240" s="435"/>
      <c r="GW240" s="435"/>
      <c r="GX240" s="435"/>
      <c r="GY240" s="435"/>
      <c r="GZ240" s="435"/>
      <c r="HA240" s="435"/>
      <c r="HB240" s="435"/>
      <c r="HC240" s="435"/>
      <c r="HD240" s="435"/>
      <c r="HE240" s="435"/>
      <c r="HF240" s="435"/>
      <c r="HG240" s="435"/>
      <c r="HH240" s="435"/>
      <c r="HI240" s="435"/>
      <c r="HJ240" s="435"/>
      <c r="HK240" s="435"/>
    </row>
    <row r="241" spans="1:219" s="389" customFormat="1" ht="25.5">
      <c r="A241" s="381">
        <v>35</v>
      </c>
      <c r="B241" s="393" t="s">
        <v>862</v>
      </c>
      <c r="C241" s="381" t="s">
        <v>863</v>
      </c>
      <c r="D241" s="394" t="s">
        <v>2357</v>
      </c>
      <c r="E241" s="381" t="s">
        <v>2369</v>
      </c>
      <c r="F241" s="449" t="s">
        <v>2369</v>
      </c>
      <c r="G241" s="381">
        <v>1970</v>
      </c>
      <c r="H241" s="456">
        <v>144056.14</v>
      </c>
      <c r="I241" s="381" t="s">
        <v>1526</v>
      </c>
      <c r="J241" s="434" t="s">
        <v>3522</v>
      </c>
      <c r="K241" s="381" t="s">
        <v>1179</v>
      </c>
      <c r="L241" s="381" t="s">
        <v>2389</v>
      </c>
      <c r="M241" s="381"/>
      <c r="N241" s="381" t="s">
        <v>605</v>
      </c>
      <c r="O241" s="381" t="s">
        <v>604</v>
      </c>
      <c r="P241" s="381"/>
      <c r="Q241" s="381" t="s">
        <v>3268</v>
      </c>
      <c r="R241" s="381" t="s">
        <v>3269</v>
      </c>
      <c r="S241" s="381" t="s">
        <v>656</v>
      </c>
      <c r="T241" s="381" t="s">
        <v>656</v>
      </c>
      <c r="U241" s="381" t="s">
        <v>671</v>
      </c>
      <c r="V241" s="381" t="s">
        <v>3267</v>
      </c>
      <c r="W241" s="381">
        <v>99.94</v>
      </c>
      <c r="X241" s="381">
        <v>88</v>
      </c>
      <c r="Y241" s="381">
        <v>249.85</v>
      </c>
      <c r="Z241" s="381">
        <v>1</v>
      </c>
      <c r="AA241" s="381" t="s">
        <v>2369</v>
      </c>
      <c r="AB241" s="381" t="s">
        <v>2357</v>
      </c>
      <c r="AC241" s="381" t="s">
        <v>2369</v>
      </c>
      <c r="AD241" s="435"/>
      <c r="AE241" s="435"/>
      <c r="AF241" s="435"/>
      <c r="AG241" s="435"/>
      <c r="AH241" s="435"/>
      <c r="AI241" s="435"/>
      <c r="AJ241" s="435"/>
      <c r="AK241" s="435"/>
      <c r="AL241" s="435"/>
      <c r="AM241" s="435"/>
      <c r="AN241" s="435"/>
      <c r="AO241" s="435"/>
      <c r="AP241" s="435"/>
      <c r="AQ241" s="435"/>
      <c r="AR241" s="435"/>
      <c r="AS241" s="435"/>
      <c r="AT241" s="435"/>
      <c r="AU241" s="435"/>
      <c r="AV241" s="435"/>
      <c r="AW241" s="435"/>
      <c r="AX241" s="435"/>
      <c r="AY241" s="435"/>
      <c r="AZ241" s="435"/>
      <c r="BA241" s="435"/>
      <c r="BB241" s="435"/>
      <c r="BC241" s="435"/>
      <c r="BD241" s="435"/>
      <c r="BE241" s="435"/>
      <c r="BF241" s="435"/>
      <c r="BG241" s="435"/>
      <c r="BH241" s="435"/>
      <c r="BI241" s="435"/>
      <c r="BJ241" s="435"/>
      <c r="BK241" s="435"/>
      <c r="BL241" s="435"/>
      <c r="BM241" s="435"/>
      <c r="BN241" s="435"/>
      <c r="BO241" s="435"/>
      <c r="BP241" s="435"/>
      <c r="BQ241" s="435"/>
      <c r="BR241" s="435"/>
      <c r="BS241" s="435"/>
      <c r="BT241" s="435"/>
      <c r="BU241" s="435"/>
      <c r="BV241" s="435"/>
      <c r="BW241" s="435"/>
      <c r="BX241" s="435"/>
      <c r="BY241" s="435"/>
      <c r="BZ241" s="435"/>
      <c r="CA241" s="435"/>
      <c r="CB241" s="435"/>
      <c r="CC241" s="435"/>
      <c r="CD241" s="435"/>
      <c r="CE241" s="435"/>
      <c r="CF241" s="435"/>
      <c r="CG241" s="435"/>
      <c r="CH241" s="435"/>
      <c r="CI241" s="435"/>
      <c r="CJ241" s="435"/>
      <c r="CK241" s="435"/>
      <c r="CL241" s="435"/>
      <c r="CM241" s="435"/>
      <c r="CN241" s="435"/>
      <c r="CO241" s="435"/>
      <c r="CP241" s="435"/>
      <c r="CQ241" s="435"/>
      <c r="CR241" s="435"/>
      <c r="CS241" s="435"/>
      <c r="CT241" s="435"/>
      <c r="CU241" s="435"/>
      <c r="CV241" s="435"/>
      <c r="CW241" s="435"/>
      <c r="CX241" s="435"/>
      <c r="CY241" s="435"/>
      <c r="CZ241" s="435"/>
      <c r="DA241" s="435"/>
      <c r="DB241" s="435"/>
      <c r="DC241" s="435"/>
      <c r="DD241" s="435"/>
      <c r="DE241" s="435"/>
      <c r="DF241" s="435"/>
      <c r="DG241" s="435"/>
      <c r="DH241" s="435"/>
      <c r="DI241" s="435"/>
      <c r="DJ241" s="435"/>
      <c r="DK241" s="435"/>
      <c r="DL241" s="435"/>
      <c r="DM241" s="435"/>
      <c r="DN241" s="435"/>
      <c r="DO241" s="435"/>
      <c r="DP241" s="435"/>
      <c r="DQ241" s="435"/>
      <c r="DR241" s="435"/>
      <c r="DS241" s="435"/>
      <c r="DT241" s="435"/>
      <c r="DU241" s="435"/>
      <c r="DV241" s="435"/>
      <c r="DW241" s="435"/>
      <c r="DX241" s="435"/>
      <c r="DY241" s="435"/>
      <c r="DZ241" s="435"/>
      <c r="EA241" s="435"/>
      <c r="EB241" s="435"/>
      <c r="EC241" s="435"/>
      <c r="ED241" s="435"/>
      <c r="EE241" s="435"/>
      <c r="EF241" s="435"/>
      <c r="EG241" s="435"/>
      <c r="EH241" s="435"/>
      <c r="EI241" s="435"/>
      <c r="EJ241" s="435"/>
      <c r="EK241" s="435"/>
      <c r="EL241" s="435"/>
      <c r="EM241" s="435"/>
      <c r="EN241" s="435"/>
      <c r="EO241" s="435"/>
      <c r="EP241" s="435"/>
      <c r="EQ241" s="435"/>
      <c r="ER241" s="435"/>
      <c r="ES241" s="435"/>
      <c r="ET241" s="435"/>
      <c r="EU241" s="435"/>
      <c r="EV241" s="435"/>
      <c r="EW241" s="435"/>
      <c r="EX241" s="435"/>
      <c r="EY241" s="435"/>
      <c r="EZ241" s="435"/>
      <c r="FA241" s="435"/>
      <c r="FB241" s="435"/>
      <c r="FC241" s="435"/>
      <c r="FD241" s="435"/>
      <c r="FE241" s="435"/>
      <c r="FF241" s="435"/>
      <c r="FG241" s="435"/>
      <c r="FH241" s="435"/>
      <c r="FI241" s="435"/>
      <c r="FJ241" s="435"/>
      <c r="FK241" s="435"/>
      <c r="FL241" s="435"/>
      <c r="FM241" s="435"/>
      <c r="FN241" s="435"/>
      <c r="FO241" s="435"/>
      <c r="FP241" s="435"/>
      <c r="FQ241" s="435"/>
      <c r="FR241" s="435"/>
      <c r="FS241" s="435"/>
      <c r="FT241" s="435"/>
      <c r="FU241" s="435"/>
      <c r="FV241" s="435"/>
      <c r="FW241" s="435"/>
      <c r="FX241" s="435"/>
      <c r="FY241" s="435"/>
      <c r="FZ241" s="435"/>
      <c r="GA241" s="435"/>
      <c r="GB241" s="435"/>
      <c r="GC241" s="435"/>
      <c r="GD241" s="435"/>
      <c r="GE241" s="435"/>
      <c r="GF241" s="435"/>
      <c r="GG241" s="435"/>
      <c r="GH241" s="435"/>
      <c r="GI241" s="435"/>
      <c r="GJ241" s="435"/>
      <c r="GK241" s="435"/>
      <c r="GL241" s="435"/>
      <c r="GM241" s="435"/>
      <c r="GN241" s="435"/>
      <c r="GO241" s="435"/>
      <c r="GP241" s="435"/>
      <c r="GQ241" s="435"/>
      <c r="GR241" s="435"/>
      <c r="GS241" s="435"/>
      <c r="GT241" s="435"/>
      <c r="GU241" s="435"/>
      <c r="GV241" s="435"/>
      <c r="GW241" s="435"/>
      <c r="GX241" s="435"/>
      <c r="GY241" s="435"/>
      <c r="GZ241" s="435"/>
      <c r="HA241" s="435"/>
      <c r="HB241" s="435"/>
      <c r="HC241" s="435"/>
      <c r="HD241" s="435"/>
      <c r="HE241" s="435"/>
      <c r="HF241" s="435"/>
      <c r="HG241" s="435"/>
      <c r="HH241" s="435"/>
      <c r="HI241" s="435"/>
      <c r="HJ241" s="435"/>
      <c r="HK241" s="435"/>
    </row>
    <row r="242" spans="1:219" s="389" customFormat="1" ht="25.5">
      <c r="A242" s="381">
        <v>36</v>
      </c>
      <c r="B242" s="393" t="s">
        <v>864</v>
      </c>
      <c r="C242" s="381" t="s">
        <v>863</v>
      </c>
      <c r="D242" s="394" t="s">
        <v>2357</v>
      </c>
      <c r="E242" s="381" t="s">
        <v>2369</v>
      </c>
      <c r="F242" s="449" t="s">
        <v>2369</v>
      </c>
      <c r="G242" s="381">
        <v>1970</v>
      </c>
      <c r="H242" s="456">
        <v>128606.25</v>
      </c>
      <c r="I242" s="381" t="s">
        <v>1526</v>
      </c>
      <c r="J242" s="434" t="s">
        <v>3523</v>
      </c>
      <c r="K242" s="381" t="s">
        <v>1179</v>
      </c>
      <c r="L242" s="381" t="s">
        <v>2389</v>
      </c>
      <c r="M242" s="381"/>
      <c r="N242" s="381" t="s">
        <v>605</v>
      </c>
      <c r="O242" s="381" t="s">
        <v>604</v>
      </c>
      <c r="P242" s="381"/>
      <c r="Q242" s="381" t="s">
        <v>3268</v>
      </c>
      <c r="R242" s="381" t="s">
        <v>656</v>
      </c>
      <c r="S242" s="381" t="s">
        <v>656</v>
      </c>
      <c r="T242" s="381" t="s">
        <v>656</v>
      </c>
      <c r="U242" s="381" t="s">
        <v>671</v>
      </c>
      <c r="V242" s="381" t="s">
        <v>3267</v>
      </c>
      <c r="W242" s="381">
        <v>100.8</v>
      </c>
      <c r="X242" s="381">
        <v>88</v>
      </c>
      <c r="Y242" s="381">
        <v>282.24</v>
      </c>
      <c r="Z242" s="381">
        <v>1</v>
      </c>
      <c r="AA242" s="381" t="s">
        <v>2369</v>
      </c>
      <c r="AB242" s="381" t="s">
        <v>2357</v>
      </c>
      <c r="AC242" s="381" t="s">
        <v>2369</v>
      </c>
      <c r="AD242" s="435"/>
      <c r="AE242" s="435"/>
      <c r="AF242" s="435"/>
      <c r="AG242" s="435"/>
      <c r="AH242" s="435"/>
      <c r="AI242" s="435"/>
      <c r="AJ242" s="435"/>
      <c r="AK242" s="435"/>
      <c r="AL242" s="435"/>
      <c r="AM242" s="435"/>
      <c r="AN242" s="435"/>
      <c r="AO242" s="435"/>
      <c r="AP242" s="435"/>
      <c r="AQ242" s="435"/>
      <c r="AR242" s="435"/>
      <c r="AS242" s="435"/>
      <c r="AT242" s="435"/>
      <c r="AU242" s="435"/>
      <c r="AV242" s="435"/>
      <c r="AW242" s="435"/>
      <c r="AX242" s="435"/>
      <c r="AY242" s="435"/>
      <c r="AZ242" s="435"/>
      <c r="BA242" s="435"/>
      <c r="BB242" s="435"/>
      <c r="BC242" s="435"/>
      <c r="BD242" s="435"/>
      <c r="BE242" s="435"/>
      <c r="BF242" s="435"/>
      <c r="BG242" s="435"/>
      <c r="BH242" s="435"/>
      <c r="BI242" s="435"/>
      <c r="BJ242" s="435"/>
      <c r="BK242" s="435"/>
      <c r="BL242" s="435"/>
      <c r="BM242" s="435"/>
      <c r="BN242" s="435"/>
      <c r="BO242" s="435"/>
      <c r="BP242" s="435"/>
      <c r="BQ242" s="435"/>
      <c r="BR242" s="435"/>
      <c r="BS242" s="435"/>
      <c r="BT242" s="435"/>
      <c r="BU242" s="435"/>
      <c r="BV242" s="435"/>
      <c r="BW242" s="435"/>
      <c r="BX242" s="435"/>
      <c r="BY242" s="435"/>
      <c r="BZ242" s="435"/>
      <c r="CA242" s="435"/>
      <c r="CB242" s="435"/>
      <c r="CC242" s="435"/>
      <c r="CD242" s="435"/>
      <c r="CE242" s="435"/>
      <c r="CF242" s="435"/>
      <c r="CG242" s="435"/>
      <c r="CH242" s="435"/>
      <c r="CI242" s="435"/>
      <c r="CJ242" s="435"/>
      <c r="CK242" s="435"/>
      <c r="CL242" s="435"/>
      <c r="CM242" s="435"/>
      <c r="CN242" s="435"/>
      <c r="CO242" s="435"/>
      <c r="CP242" s="435"/>
      <c r="CQ242" s="435"/>
      <c r="CR242" s="435"/>
      <c r="CS242" s="435"/>
      <c r="CT242" s="435"/>
      <c r="CU242" s="435"/>
      <c r="CV242" s="435"/>
      <c r="CW242" s="435"/>
      <c r="CX242" s="435"/>
      <c r="CY242" s="435"/>
      <c r="CZ242" s="435"/>
      <c r="DA242" s="435"/>
      <c r="DB242" s="435"/>
      <c r="DC242" s="435"/>
      <c r="DD242" s="435"/>
      <c r="DE242" s="435"/>
      <c r="DF242" s="435"/>
      <c r="DG242" s="435"/>
      <c r="DH242" s="435"/>
      <c r="DI242" s="435"/>
      <c r="DJ242" s="435"/>
      <c r="DK242" s="435"/>
      <c r="DL242" s="435"/>
      <c r="DM242" s="435"/>
      <c r="DN242" s="435"/>
      <c r="DO242" s="435"/>
      <c r="DP242" s="435"/>
      <c r="DQ242" s="435"/>
      <c r="DR242" s="435"/>
      <c r="DS242" s="435"/>
      <c r="DT242" s="435"/>
      <c r="DU242" s="435"/>
      <c r="DV242" s="435"/>
      <c r="DW242" s="435"/>
      <c r="DX242" s="435"/>
      <c r="DY242" s="435"/>
      <c r="DZ242" s="435"/>
      <c r="EA242" s="435"/>
      <c r="EB242" s="435"/>
      <c r="EC242" s="435"/>
      <c r="ED242" s="435"/>
      <c r="EE242" s="435"/>
      <c r="EF242" s="435"/>
      <c r="EG242" s="435"/>
      <c r="EH242" s="435"/>
      <c r="EI242" s="435"/>
      <c r="EJ242" s="435"/>
      <c r="EK242" s="435"/>
      <c r="EL242" s="435"/>
      <c r="EM242" s="435"/>
      <c r="EN242" s="435"/>
      <c r="EO242" s="435"/>
      <c r="EP242" s="435"/>
      <c r="EQ242" s="435"/>
      <c r="ER242" s="435"/>
      <c r="ES242" s="435"/>
      <c r="ET242" s="435"/>
      <c r="EU242" s="435"/>
      <c r="EV242" s="435"/>
      <c r="EW242" s="435"/>
      <c r="EX242" s="435"/>
      <c r="EY242" s="435"/>
      <c r="EZ242" s="435"/>
      <c r="FA242" s="435"/>
      <c r="FB242" s="435"/>
      <c r="FC242" s="435"/>
      <c r="FD242" s="435"/>
      <c r="FE242" s="435"/>
      <c r="FF242" s="435"/>
      <c r="FG242" s="435"/>
      <c r="FH242" s="435"/>
      <c r="FI242" s="435"/>
      <c r="FJ242" s="435"/>
      <c r="FK242" s="435"/>
      <c r="FL242" s="435"/>
      <c r="FM242" s="435"/>
      <c r="FN242" s="435"/>
      <c r="FO242" s="435"/>
      <c r="FP242" s="435"/>
      <c r="FQ242" s="435"/>
      <c r="FR242" s="435"/>
      <c r="FS242" s="435"/>
      <c r="FT242" s="435"/>
      <c r="FU242" s="435"/>
      <c r="FV242" s="435"/>
      <c r="FW242" s="435"/>
      <c r="FX242" s="435"/>
      <c r="FY242" s="435"/>
      <c r="FZ242" s="435"/>
      <c r="GA242" s="435"/>
      <c r="GB242" s="435"/>
      <c r="GC242" s="435"/>
      <c r="GD242" s="435"/>
      <c r="GE242" s="435"/>
      <c r="GF242" s="435"/>
      <c r="GG242" s="435"/>
      <c r="GH242" s="435"/>
      <c r="GI242" s="435"/>
      <c r="GJ242" s="435"/>
      <c r="GK242" s="435"/>
      <c r="GL242" s="435"/>
      <c r="GM242" s="435"/>
      <c r="GN242" s="435"/>
      <c r="GO242" s="435"/>
      <c r="GP242" s="435"/>
      <c r="GQ242" s="435"/>
      <c r="GR242" s="435"/>
      <c r="GS242" s="435"/>
      <c r="GT242" s="435"/>
      <c r="GU242" s="435"/>
      <c r="GV242" s="435"/>
      <c r="GW242" s="435"/>
      <c r="GX242" s="435"/>
      <c r="GY242" s="435"/>
      <c r="GZ242" s="435"/>
      <c r="HA242" s="435"/>
      <c r="HB242" s="435"/>
      <c r="HC242" s="435"/>
      <c r="HD242" s="435"/>
      <c r="HE242" s="435"/>
      <c r="HF242" s="435"/>
      <c r="HG242" s="435"/>
      <c r="HH242" s="435"/>
      <c r="HI242" s="435"/>
      <c r="HJ242" s="435"/>
      <c r="HK242" s="435"/>
    </row>
    <row r="243" spans="1:219" s="389" customFormat="1" ht="25.5">
      <c r="A243" s="381">
        <v>37</v>
      </c>
      <c r="B243" s="393" t="s">
        <v>865</v>
      </c>
      <c r="C243" s="381" t="s">
        <v>863</v>
      </c>
      <c r="D243" s="394" t="s">
        <v>2357</v>
      </c>
      <c r="E243" s="381" t="s">
        <v>2369</v>
      </c>
      <c r="F243" s="449" t="s">
        <v>2369</v>
      </c>
      <c r="G243" s="381">
        <v>1970</v>
      </c>
      <c r="H243" s="433">
        <v>48028</v>
      </c>
      <c r="I243" s="381" t="s">
        <v>1526</v>
      </c>
      <c r="J243" s="434" t="s">
        <v>3524</v>
      </c>
      <c r="K243" s="381" t="s">
        <v>1179</v>
      </c>
      <c r="L243" s="381" t="s">
        <v>2389</v>
      </c>
      <c r="M243" s="381"/>
      <c r="N243" s="381" t="s">
        <v>606</v>
      </c>
      <c r="O243" s="381" t="s">
        <v>604</v>
      </c>
      <c r="P243" s="381"/>
      <c r="Q243" s="381" t="s">
        <v>3268</v>
      </c>
      <c r="R243" s="381" t="s">
        <v>656</v>
      </c>
      <c r="S243" s="381" t="s">
        <v>656</v>
      </c>
      <c r="T243" s="381" t="s">
        <v>656</v>
      </c>
      <c r="U243" s="381" t="s">
        <v>671</v>
      </c>
      <c r="V243" s="381" t="s">
        <v>3267</v>
      </c>
      <c r="W243" s="381">
        <v>95.04</v>
      </c>
      <c r="X243" s="381">
        <v>88</v>
      </c>
      <c r="Y243" s="381">
        <v>237.6</v>
      </c>
      <c r="Z243" s="381">
        <v>1</v>
      </c>
      <c r="AA243" s="381" t="s">
        <v>2369</v>
      </c>
      <c r="AB243" s="381" t="s">
        <v>2357</v>
      </c>
      <c r="AC243" s="381" t="s">
        <v>2369</v>
      </c>
      <c r="AD243" s="435"/>
      <c r="AE243" s="435"/>
      <c r="AF243" s="435"/>
      <c r="AG243" s="435"/>
      <c r="AH243" s="435"/>
      <c r="AI243" s="435"/>
      <c r="AJ243" s="435"/>
      <c r="AK243" s="435"/>
      <c r="AL243" s="435"/>
      <c r="AM243" s="435"/>
      <c r="AN243" s="435"/>
      <c r="AO243" s="435"/>
      <c r="AP243" s="435"/>
      <c r="AQ243" s="435"/>
      <c r="AR243" s="435"/>
      <c r="AS243" s="435"/>
      <c r="AT243" s="435"/>
      <c r="AU243" s="435"/>
      <c r="AV243" s="435"/>
      <c r="AW243" s="435"/>
      <c r="AX243" s="435"/>
      <c r="AY243" s="435"/>
      <c r="AZ243" s="435"/>
      <c r="BA243" s="435"/>
      <c r="BB243" s="435"/>
      <c r="BC243" s="435"/>
      <c r="BD243" s="435"/>
      <c r="BE243" s="435"/>
      <c r="BF243" s="435"/>
      <c r="BG243" s="435"/>
      <c r="BH243" s="435"/>
      <c r="BI243" s="435"/>
      <c r="BJ243" s="435"/>
      <c r="BK243" s="435"/>
      <c r="BL243" s="435"/>
      <c r="BM243" s="435"/>
      <c r="BN243" s="435"/>
      <c r="BO243" s="435"/>
      <c r="BP243" s="435"/>
      <c r="BQ243" s="435"/>
      <c r="BR243" s="435"/>
      <c r="BS243" s="435"/>
      <c r="BT243" s="435"/>
      <c r="BU243" s="435"/>
      <c r="BV243" s="435"/>
      <c r="BW243" s="435"/>
      <c r="BX243" s="435"/>
      <c r="BY243" s="435"/>
      <c r="BZ243" s="435"/>
      <c r="CA243" s="435"/>
      <c r="CB243" s="435"/>
      <c r="CC243" s="435"/>
      <c r="CD243" s="435"/>
      <c r="CE243" s="435"/>
      <c r="CF243" s="435"/>
      <c r="CG243" s="435"/>
      <c r="CH243" s="435"/>
      <c r="CI243" s="435"/>
      <c r="CJ243" s="435"/>
      <c r="CK243" s="435"/>
      <c r="CL243" s="435"/>
      <c r="CM243" s="435"/>
      <c r="CN243" s="435"/>
      <c r="CO243" s="435"/>
      <c r="CP243" s="435"/>
      <c r="CQ243" s="435"/>
      <c r="CR243" s="435"/>
      <c r="CS243" s="435"/>
      <c r="CT243" s="435"/>
      <c r="CU243" s="435"/>
      <c r="CV243" s="435"/>
      <c r="CW243" s="435"/>
      <c r="CX243" s="435"/>
      <c r="CY243" s="435"/>
      <c r="CZ243" s="435"/>
      <c r="DA243" s="435"/>
      <c r="DB243" s="435"/>
      <c r="DC243" s="435"/>
      <c r="DD243" s="435"/>
      <c r="DE243" s="435"/>
      <c r="DF243" s="435"/>
      <c r="DG243" s="435"/>
      <c r="DH243" s="435"/>
      <c r="DI243" s="435"/>
      <c r="DJ243" s="435"/>
      <c r="DK243" s="435"/>
      <c r="DL243" s="435"/>
      <c r="DM243" s="435"/>
      <c r="DN243" s="435"/>
      <c r="DO243" s="435"/>
      <c r="DP243" s="435"/>
      <c r="DQ243" s="435"/>
      <c r="DR243" s="435"/>
      <c r="DS243" s="435"/>
      <c r="DT243" s="435"/>
      <c r="DU243" s="435"/>
      <c r="DV243" s="435"/>
      <c r="DW243" s="435"/>
      <c r="DX243" s="435"/>
      <c r="DY243" s="435"/>
      <c r="DZ243" s="435"/>
      <c r="EA243" s="435"/>
      <c r="EB243" s="435"/>
      <c r="EC243" s="435"/>
      <c r="ED243" s="435"/>
      <c r="EE243" s="435"/>
      <c r="EF243" s="435"/>
      <c r="EG243" s="435"/>
      <c r="EH243" s="435"/>
      <c r="EI243" s="435"/>
      <c r="EJ243" s="435"/>
      <c r="EK243" s="435"/>
      <c r="EL243" s="435"/>
      <c r="EM243" s="435"/>
      <c r="EN243" s="435"/>
      <c r="EO243" s="435"/>
      <c r="EP243" s="435"/>
      <c r="EQ243" s="435"/>
      <c r="ER243" s="435"/>
      <c r="ES243" s="435"/>
      <c r="ET243" s="435"/>
      <c r="EU243" s="435"/>
      <c r="EV243" s="435"/>
      <c r="EW243" s="435"/>
      <c r="EX243" s="435"/>
      <c r="EY243" s="435"/>
      <c r="EZ243" s="435"/>
      <c r="FA243" s="435"/>
      <c r="FB243" s="435"/>
      <c r="FC243" s="435"/>
      <c r="FD243" s="435"/>
      <c r="FE243" s="435"/>
      <c r="FF243" s="435"/>
      <c r="FG243" s="435"/>
      <c r="FH243" s="435"/>
      <c r="FI243" s="435"/>
      <c r="FJ243" s="435"/>
      <c r="FK243" s="435"/>
      <c r="FL243" s="435"/>
      <c r="FM243" s="435"/>
      <c r="FN243" s="435"/>
      <c r="FO243" s="435"/>
      <c r="FP243" s="435"/>
      <c r="FQ243" s="435"/>
      <c r="FR243" s="435"/>
      <c r="FS243" s="435"/>
      <c r="FT243" s="435"/>
      <c r="FU243" s="435"/>
      <c r="FV243" s="435"/>
      <c r="FW243" s="435"/>
      <c r="FX243" s="435"/>
      <c r="FY243" s="435"/>
      <c r="FZ243" s="435"/>
      <c r="GA243" s="435"/>
      <c r="GB243" s="435"/>
      <c r="GC243" s="435"/>
      <c r="GD243" s="435"/>
      <c r="GE243" s="435"/>
      <c r="GF243" s="435"/>
      <c r="GG243" s="435"/>
      <c r="GH243" s="435"/>
      <c r="GI243" s="435"/>
      <c r="GJ243" s="435"/>
      <c r="GK243" s="435"/>
      <c r="GL243" s="435"/>
      <c r="GM243" s="435"/>
      <c r="GN243" s="435"/>
      <c r="GO243" s="435"/>
      <c r="GP243" s="435"/>
      <c r="GQ243" s="435"/>
      <c r="GR243" s="435"/>
      <c r="GS243" s="435"/>
      <c r="GT243" s="435"/>
      <c r="GU243" s="435"/>
      <c r="GV243" s="435"/>
      <c r="GW243" s="435"/>
      <c r="GX243" s="435"/>
      <c r="GY243" s="435"/>
      <c r="GZ243" s="435"/>
      <c r="HA243" s="435"/>
      <c r="HB243" s="435"/>
      <c r="HC243" s="435"/>
      <c r="HD243" s="435"/>
      <c r="HE243" s="435"/>
      <c r="HF243" s="435"/>
      <c r="HG243" s="435"/>
      <c r="HH243" s="435"/>
      <c r="HI243" s="435"/>
      <c r="HJ243" s="435"/>
      <c r="HK243" s="435"/>
    </row>
    <row r="244" spans="1:219" s="389" customFormat="1" ht="25.5">
      <c r="A244" s="381">
        <v>38</v>
      </c>
      <c r="B244" s="393" t="s">
        <v>866</v>
      </c>
      <c r="C244" s="381" t="s">
        <v>867</v>
      </c>
      <c r="D244" s="394" t="s">
        <v>2357</v>
      </c>
      <c r="E244" s="381" t="s">
        <v>2369</v>
      </c>
      <c r="F244" s="449" t="s">
        <v>2369</v>
      </c>
      <c r="G244" s="381">
        <v>1965</v>
      </c>
      <c r="H244" s="433">
        <v>23358</v>
      </c>
      <c r="I244" s="381" t="s">
        <v>1526</v>
      </c>
      <c r="J244" s="434" t="s">
        <v>3525</v>
      </c>
      <c r="K244" s="381" t="s">
        <v>1179</v>
      </c>
      <c r="L244" s="381" t="s">
        <v>519</v>
      </c>
      <c r="M244" s="381"/>
      <c r="N244" s="381" t="s">
        <v>607</v>
      </c>
      <c r="O244" s="381" t="s">
        <v>604</v>
      </c>
      <c r="P244" s="381"/>
      <c r="Q244" s="381" t="s">
        <v>656</v>
      </c>
      <c r="R244" s="381" t="s">
        <v>3267</v>
      </c>
      <c r="S244" s="381" t="s">
        <v>656</v>
      </c>
      <c r="T244" s="381" t="s">
        <v>656</v>
      </c>
      <c r="U244" s="381" t="s">
        <v>3270</v>
      </c>
      <c r="V244" s="381" t="s">
        <v>656</v>
      </c>
      <c r="W244" s="381">
        <v>117.8</v>
      </c>
      <c r="X244" s="381">
        <v>114</v>
      </c>
      <c r="Y244" s="381">
        <v>353.4</v>
      </c>
      <c r="Z244" s="381">
        <v>1</v>
      </c>
      <c r="AA244" s="381" t="s">
        <v>2369</v>
      </c>
      <c r="AB244" s="381" t="s">
        <v>2357</v>
      </c>
      <c r="AC244" s="381" t="s">
        <v>2369</v>
      </c>
      <c r="AD244" s="435"/>
      <c r="AE244" s="435"/>
      <c r="AF244" s="435"/>
      <c r="AG244" s="435"/>
      <c r="AH244" s="435"/>
      <c r="AI244" s="435"/>
      <c r="AJ244" s="435"/>
      <c r="AK244" s="435"/>
      <c r="AL244" s="435"/>
      <c r="AM244" s="435"/>
      <c r="AN244" s="435"/>
      <c r="AO244" s="435"/>
      <c r="AP244" s="435"/>
      <c r="AQ244" s="435"/>
      <c r="AR244" s="435"/>
      <c r="AS244" s="435"/>
      <c r="AT244" s="435"/>
      <c r="AU244" s="435"/>
      <c r="AV244" s="435"/>
      <c r="AW244" s="435"/>
      <c r="AX244" s="435"/>
      <c r="AY244" s="435"/>
      <c r="AZ244" s="435"/>
      <c r="BA244" s="435"/>
      <c r="BB244" s="435"/>
      <c r="BC244" s="435"/>
      <c r="BD244" s="435"/>
      <c r="BE244" s="435"/>
      <c r="BF244" s="435"/>
      <c r="BG244" s="435"/>
      <c r="BH244" s="435"/>
      <c r="BI244" s="435"/>
      <c r="BJ244" s="435"/>
      <c r="BK244" s="435"/>
      <c r="BL244" s="435"/>
      <c r="BM244" s="435"/>
      <c r="BN244" s="435"/>
      <c r="BO244" s="435"/>
      <c r="BP244" s="435"/>
      <c r="BQ244" s="435"/>
      <c r="BR244" s="435"/>
      <c r="BS244" s="435"/>
      <c r="BT244" s="435"/>
      <c r="BU244" s="435"/>
      <c r="BV244" s="435"/>
      <c r="BW244" s="435"/>
      <c r="BX244" s="435"/>
      <c r="BY244" s="435"/>
      <c r="BZ244" s="435"/>
      <c r="CA244" s="435"/>
      <c r="CB244" s="435"/>
      <c r="CC244" s="435"/>
      <c r="CD244" s="435"/>
      <c r="CE244" s="435"/>
      <c r="CF244" s="435"/>
      <c r="CG244" s="435"/>
      <c r="CH244" s="435"/>
      <c r="CI244" s="435"/>
      <c r="CJ244" s="435"/>
      <c r="CK244" s="435"/>
      <c r="CL244" s="435"/>
      <c r="CM244" s="435"/>
      <c r="CN244" s="435"/>
      <c r="CO244" s="435"/>
      <c r="CP244" s="435"/>
      <c r="CQ244" s="435"/>
      <c r="CR244" s="435"/>
      <c r="CS244" s="435"/>
      <c r="CT244" s="435"/>
      <c r="CU244" s="435"/>
      <c r="CV244" s="435"/>
      <c r="CW244" s="435"/>
      <c r="CX244" s="435"/>
      <c r="CY244" s="435"/>
      <c r="CZ244" s="435"/>
      <c r="DA244" s="435"/>
      <c r="DB244" s="435"/>
      <c r="DC244" s="435"/>
      <c r="DD244" s="435"/>
      <c r="DE244" s="435"/>
      <c r="DF244" s="435"/>
      <c r="DG244" s="435"/>
      <c r="DH244" s="435"/>
      <c r="DI244" s="435"/>
      <c r="DJ244" s="435"/>
      <c r="DK244" s="435"/>
      <c r="DL244" s="435"/>
      <c r="DM244" s="435"/>
      <c r="DN244" s="435"/>
      <c r="DO244" s="435"/>
      <c r="DP244" s="435"/>
      <c r="DQ244" s="435"/>
      <c r="DR244" s="435"/>
      <c r="DS244" s="435"/>
      <c r="DT244" s="435"/>
      <c r="DU244" s="435"/>
      <c r="DV244" s="435"/>
      <c r="DW244" s="435"/>
      <c r="DX244" s="435"/>
      <c r="DY244" s="435"/>
      <c r="DZ244" s="435"/>
      <c r="EA244" s="435"/>
      <c r="EB244" s="435"/>
      <c r="EC244" s="435"/>
      <c r="ED244" s="435"/>
      <c r="EE244" s="435"/>
      <c r="EF244" s="435"/>
      <c r="EG244" s="435"/>
      <c r="EH244" s="435"/>
      <c r="EI244" s="435"/>
      <c r="EJ244" s="435"/>
      <c r="EK244" s="435"/>
      <c r="EL244" s="435"/>
      <c r="EM244" s="435"/>
      <c r="EN244" s="435"/>
      <c r="EO244" s="435"/>
      <c r="EP244" s="435"/>
      <c r="EQ244" s="435"/>
      <c r="ER244" s="435"/>
      <c r="ES244" s="435"/>
      <c r="ET244" s="435"/>
      <c r="EU244" s="435"/>
      <c r="EV244" s="435"/>
      <c r="EW244" s="435"/>
      <c r="EX244" s="435"/>
      <c r="EY244" s="435"/>
      <c r="EZ244" s="435"/>
      <c r="FA244" s="435"/>
      <c r="FB244" s="435"/>
      <c r="FC244" s="435"/>
      <c r="FD244" s="435"/>
      <c r="FE244" s="435"/>
      <c r="FF244" s="435"/>
      <c r="FG244" s="435"/>
      <c r="FH244" s="435"/>
      <c r="FI244" s="435"/>
      <c r="FJ244" s="435"/>
      <c r="FK244" s="435"/>
      <c r="FL244" s="435"/>
      <c r="FM244" s="435"/>
      <c r="FN244" s="435"/>
      <c r="FO244" s="435"/>
      <c r="FP244" s="435"/>
      <c r="FQ244" s="435"/>
      <c r="FR244" s="435"/>
      <c r="FS244" s="435"/>
      <c r="FT244" s="435"/>
      <c r="FU244" s="435"/>
      <c r="FV244" s="435"/>
      <c r="FW244" s="435"/>
      <c r="FX244" s="435"/>
      <c r="FY244" s="435"/>
      <c r="FZ244" s="435"/>
      <c r="GA244" s="435"/>
      <c r="GB244" s="435"/>
      <c r="GC244" s="435"/>
      <c r="GD244" s="435"/>
      <c r="GE244" s="435"/>
      <c r="GF244" s="435"/>
      <c r="GG244" s="435"/>
      <c r="GH244" s="435"/>
      <c r="GI244" s="435"/>
      <c r="GJ244" s="435"/>
      <c r="GK244" s="435"/>
      <c r="GL244" s="435"/>
      <c r="GM244" s="435"/>
      <c r="GN244" s="435"/>
      <c r="GO244" s="435"/>
      <c r="GP244" s="435"/>
      <c r="GQ244" s="435"/>
      <c r="GR244" s="435"/>
      <c r="GS244" s="435"/>
      <c r="GT244" s="435"/>
      <c r="GU244" s="435"/>
      <c r="GV244" s="435"/>
      <c r="GW244" s="435"/>
      <c r="GX244" s="435"/>
      <c r="GY244" s="435"/>
      <c r="GZ244" s="435"/>
      <c r="HA244" s="435"/>
      <c r="HB244" s="435"/>
      <c r="HC244" s="435"/>
      <c r="HD244" s="435"/>
      <c r="HE244" s="435"/>
      <c r="HF244" s="435"/>
      <c r="HG244" s="435"/>
      <c r="HH244" s="435"/>
      <c r="HI244" s="435"/>
      <c r="HJ244" s="435"/>
      <c r="HK244" s="435"/>
    </row>
    <row r="245" spans="1:219" s="389" customFormat="1" ht="25.5">
      <c r="A245" s="381">
        <v>39</v>
      </c>
      <c r="B245" s="393" t="s">
        <v>868</v>
      </c>
      <c r="C245" s="381" t="s">
        <v>869</v>
      </c>
      <c r="D245" s="394" t="s">
        <v>2357</v>
      </c>
      <c r="E245" s="381" t="s">
        <v>2369</v>
      </c>
      <c r="F245" s="449" t="s">
        <v>2369</v>
      </c>
      <c r="G245" s="381">
        <v>1972</v>
      </c>
      <c r="H245" s="456">
        <v>388686.03</v>
      </c>
      <c r="I245" s="381" t="s">
        <v>1526</v>
      </c>
      <c r="J245" s="434" t="s">
        <v>3526</v>
      </c>
      <c r="K245" s="381" t="s">
        <v>1179</v>
      </c>
      <c r="L245" s="381" t="s">
        <v>608</v>
      </c>
      <c r="M245" s="381" t="s">
        <v>608</v>
      </c>
      <c r="N245" s="381" t="s">
        <v>609</v>
      </c>
      <c r="O245" s="381" t="s">
        <v>604</v>
      </c>
      <c r="P245" s="381"/>
      <c r="Q245" s="381" t="s">
        <v>656</v>
      </c>
      <c r="R245" s="381" t="s">
        <v>656</v>
      </c>
      <c r="S245" s="381" t="s">
        <v>656</v>
      </c>
      <c r="T245" s="381" t="s">
        <v>656</v>
      </c>
      <c r="U245" s="381" t="s">
        <v>3270</v>
      </c>
      <c r="V245" s="381" t="s">
        <v>656</v>
      </c>
      <c r="W245" s="381">
        <v>540.36</v>
      </c>
      <c r="X245" s="381">
        <v>363.96</v>
      </c>
      <c r="Y245" s="381">
        <v>1350.9</v>
      </c>
      <c r="Z245" s="381">
        <v>1</v>
      </c>
      <c r="AA245" s="381" t="s">
        <v>2369</v>
      </c>
      <c r="AB245" s="381" t="s">
        <v>2357</v>
      </c>
      <c r="AC245" s="381" t="s">
        <v>2369</v>
      </c>
      <c r="AD245" s="435"/>
      <c r="AE245" s="435"/>
      <c r="AF245" s="435"/>
      <c r="AG245" s="435"/>
      <c r="AH245" s="435"/>
      <c r="AI245" s="435"/>
      <c r="AJ245" s="435"/>
      <c r="AK245" s="435"/>
      <c r="AL245" s="435"/>
      <c r="AM245" s="435"/>
      <c r="AN245" s="435"/>
      <c r="AO245" s="435"/>
      <c r="AP245" s="435"/>
      <c r="AQ245" s="435"/>
      <c r="AR245" s="435"/>
      <c r="AS245" s="435"/>
      <c r="AT245" s="435"/>
      <c r="AU245" s="435"/>
      <c r="AV245" s="435"/>
      <c r="AW245" s="435"/>
      <c r="AX245" s="435"/>
      <c r="AY245" s="435"/>
      <c r="AZ245" s="435"/>
      <c r="BA245" s="435"/>
      <c r="BB245" s="435"/>
      <c r="BC245" s="435"/>
      <c r="BD245" s="435"/>
      <c r="BE245" s="435"/>
      <c r="BF245" s="435"/>
      <c r="BG245" s="435"/>
      <c r="BH245" s="435"/>
      <c r="BI245" s="435"/>
      <c r="BJ245" s="435"/>
      <c r="BK245" s="435"/>
      <c r="BL245" s="435"/>
      <c r="BM245" s="435"/>
      <c r="BN245" s="435"/>
      <c r="BO245" s="435"/>
      <c r="BP245" s="435"/>
      <c r="BQ245" s="435"/>
      <c r="BR245" s="435"/>
      <c r="BS245" s="435"/>
      <c r="BT245" s="435"/>
      <c r="BU245" s="435"/>
      <c r="BV245" s="435"/>
      <c r="BW245" s="435"/>
      <c r="BX245" s="435"/>
      <c r="BY245" s="435"/>
      <c r="BZ245" s="435"/>
      <c r="CA245" s="435"/>
      <c r="CB245" s="435"/>
      <c r="CC245" s="435"/>
      <c r="CD245" s="435"/>
      <c r="CE245" s="435"/>
      <c r="CF245" s="435"/>
      <c r="CG245" s="435"/>
      <c r="CH245" s="435"/>
      <c r="CI245" s="435"/>
      <c r="CJ245" s="435"/>
      <c r="CK245" s="435"/>
      <c r="CL245" s="435"/>
      <c r="CM245" s="435"/>
      <c r="CN245" s="435"/>
      <c r="CO245" s="435"/>
      <c r="CP245" s="435"/>
      <c r="CQ245" s="435"/>
      <c r="CR245" s="435"/>
      <c r="CS245" s="435"/>
      <c r="CT245" s="435"/>
      <c r="CU245" s="435"/>
      <c r="CV245" s="435"/>
      <c r="CW245" s="435"/>
      <c r="CX245" s="435"/>
      <c r="CY245" s="435"/>
      <c r="CZ245" s="435"/>
      <c r="DA245" s="435"/>
      <c r="DB245" s="435"/>
      <c r="DC245" s="435"/>
      <c r="DD245" s="435"/>
      <c r="DE245" s="435"/>
      <c r="DF245" s="435"/>
      <c r="DG245" s="435"/>
      <c r="DH245" s="435"/>
      <c r="DI245" s="435"/>
      <c r="DJ245" s="435"/>
      <c r="DK245" s="435"/>
      <c r="DL245" s="435"/>
      <c r="DM245" s="435"/>
      <c r="DN245" s="435"/>
      <c r="DO245" s="435"/>
      <c r="DP245" s="435"/>
      <c r="DQ245" s="435"/>
      <c r="DR245" s="435"/>
      <c r="DS245" s="435"/>
      <c r="DT245" s="435"/>
      <c r="DU245" s="435"/>
      <c r="DV245" s="435"/>
      <c r="DW245" s="435"/>
      <c r="DX245" s="435"/>
      <c r="DY245" s="435"/>
      <c r="DZ245" s="435"/>
      <c r="EA245" s="435"/>
      <c r="EB245" s="435"/>
      <c r="EC245" s="435"/>
      <c r="ED245" s="435"/>
      <c r="EE245" s="435"/>
      <c r="EF245" s="435"/>
      <c r="EG245" s="435"/>
      <c r="EH245" s="435"/>
      <c r="EI245" s="435"/>
      <c r="EJ245" s="435"/>
      <c r="EK245" s="435"/>
      <c r="EL245" s="435"/>
      <c r="EM245" s="435"/>
      <c r="EN245" s="435"/>
      <c r="EO245" s="435"/>
      <c r="EP245" s="435"/>
      <c r="EQ245" s="435"/>
      <c r="ER245" s="435"/>
      <c r="ES245" s="435"/>
      <c r="ET245" s="435"/>
      <c r="EU245" s="435"/>
      <c r="EV245" s="435"/>
      <c r="EW245" s="435"/>
      <c r="EX245" s="435"/>
      <c r="EY245" s="435"/>
      <c r="EZ245" s="435"/>
      <c r="FA245" s="435"/>
      <c r="FB245" s="435"/>
      <c r="FC245" s="435"/>
      <c r="FD245" s="435"/>
      <c r="FE245" s="435"/>
      <c r="FF245" s="435"/>
      <c r="FG245" s="435"/>
      <c r="FH245" s="435"/>
      <c r="FI245" s="435"/>
      <c r="FJ245" s="435"/>
      <c r="FK245" s="435"/>
      <c r="FL245" s="435"/>
      <c r="FM245" s="435"/>
      <c r="FN245" s="435"/>
      <c r="FO245" s="435"/>
      <c r="FP245" s="435"/>
      <c r="FQ245" s="435"/>
      <c r="FR245" s="435"/>
      <c r="FS245" s="435"/>
      <c r="FT245" s="435"/>
      <c r="FU245" s="435"/>
      <c r="FV245" s="435"/>
      <c r="FW245" s="435"/>
      <c r="FX245" s="435"/>
      <c r="FY245" s="435"/>
      <c r="FZ245" s="435"/>
      <c r="GA245" s="435"/>
      <c r="GB245" s="435"/>
      <c r="GC245" s="435"/>
      <c r="GD245" s="435"/>
      <c r="GE245" s="435"/>
      <c r="GF245" s="435"/>
      <c r="GG245" s="435"/>
      <c r="GH245" s="435"/>
      <c r="GI245" s="435"/>
      <c r="GJ245" s="435"/>
      <c r="GK245" s="435"/>
      <c r="GL245" s="435"/>
      <c r="GM245" s="435"/>
      <c r="GN245" s="435"/>
      <c r="GO245" s="435"/>
      <c r="GP245" s="435"/>
      <c r="GQ245" s="435"/>
      <c r="GR245" s="435"/>
      <c r="GS245" s="435"/>
      <c r="GT245" s="435"/>
      <c r="GU245" s="435"/>
      <c r="GV245" s="435"/>
      <c r="GW245" s="435"/>
      <c r="GX245" s="435"/>
      <c r="GY245" s="435"/>
      <c r="GZ245" s="435"/>
      <c r="HA245" s="435"/>
      <c r="HB245" s="435"/>
      <c r="HC245" s="435"/>
      <c r="HD245" s="435"/>
      <c r="HE245" s="435"/>
      <c r="HF245" s="435"/>
      <c r="HG245" s="435"/>
      <c r="HH245" s="435"/>
      <c r="HI245" s="435"/>
      <c r="HJ245" s="435"/>
      <c r="HK245" s="435"/>
    </row>
    <row r="246" spans="1:219" s="389" customFormat="1" ht="25.5">
      <c r="A246" s="381">
        <v>40</v>
      </c>
      <c r="B246" s="393" t="s">
        <v>870</v>
      </c>
      <c r="C246" s="381" t="s">
        <v>869</v>
      </c>
      <c r="D246" s="394" t="s">
        <v>2357</v>
      </c>
      <c r="E246" s="381" t="s">
        <v>2369</v>
      </c>
      <c r="F246" s="449" t="s">
        <v>2369</v>
      </c>
      <c r="G246" s="381">
        <v>1972</v>
      </c>
      <c r="H246" s="456">
        <v>260961.26</v>
      </c>
      <c r="I246" s="381" t="s">
        <v>1526</v>
      </c>
      <c r="J246" s="434" t="s">
        <v>3526</v>
      </c>
      <c r="K246" s="381" t="s">
        <v>1179</v>
      </c>
      <c r="L246" s="381" t="s">
        <v>608</v>
      </c>
      <c r="M246" s="381" t="s">
        <v>608</v>
      </c>
      <c r="N246" s="381" t="s">
        <v>609</v>
      </c>
      <c r="O246" s="381" t="s">
        <v>604</v>
      </c>
      <c r="P246" s="381"/>
      <c r="Q246" s="381" t="s">
        <v>656</v>
      </c>
      <c r="R246" s="381" t="s">
        <v>656</v>
      </c>
      <c r="S246" s="381" t="s">
        <v>656</v>
      </c>
      <c r="T246" s="381" t="s">
        <v>656</v>
      </c>
      <c r="U246" s="381" t="s">
        <v>3270</v>
      </c>
      <c r="V246" s="381" t="s">
        <v>656</v>
      </c>
      <c r="W246" s="381">
        <v>445.86</v>
      </c>
      <c r="X246" s="381">
        <v>388.8</v>
      </c>
      <c r="Y246" s="381">
        <v>1114.68</v>
      </c>
      <c r="Z246" s="381">
        <v>1</v>
      </c>
      <c r="AA246" s="381" t="s">
        <v>2369</v>
      </c>
      <c r="AB246" s="381" t="s">
        <v>2357</v>
      </c>
      <c r="AC246" s="381" t="s">
        <v>2369</v>
      </c>
      <c r="AD246" s="435"/>
      <c r="AE246" s="435"/>
      <c r="AF246" s="435"/>
      <c r="AG246" s="435"/>
      <c r="AH246" s="435"/>
      <c r="AI246" s="435"/>
      <c r="AJ246" s="435"/>
      <c r="AK246" s="435"/>
      <c r="AL246" s="435"/>
      <c r="AM246" s="435"/>
      <c r="AN246" s="435"/>
      <c r="AO246" s="435"/>
      <c r="AP246" s="435"/>
      <c r="AQ246" s="435"/>
      <c r="AR246" s="435"/>
      <c r="AS246" s="435"/>
      <c r="AT246" s="435"/>
      <c r="AU246" s="435"/>
      <c r="AV246" s="435"/>
      <c r="AW246" s="435"/>
      <c r="AX246" s="435"/>
      <c r="AY246" s="435"/>
      <c r="AZ246" s="435"/>
      <c r="BA246" s="435"/>
      <c r="BB246" s="435"/>
      <c r="BC246" s="435"/>
      <c r="BD246" s="435"/>
      <c r="BE246" s="435"/>
      <c r="BF246" s="435"/>
      <c r="BG246" s="435"/>
      <c r="BH246" s="435"/>
      <c r="BI246" s="435"/>
      <c r="BJ246" s="435"/>
      <c r="BK246" s="435"/>
      <c r="BL246" s="435"/>
      <c r="BM246" s="435"/>
      <c r="BN246" s="435"/>
      <c r="BO246" s="435"/>
      <c r="BP246" s="435"/>
      <c r="BQ246" s="435"/>
      <c r="BR246" s="435"/>
      <c r="BS246" s="435"/>
      <c r="BT246" s="435"/>
      <c r="BU246" s="435"/>
      <c r="BV246" s="435"/>
      <c r="BW246" s="435"/>
      <c r="BX246" s="435"/>
      <c r="BY246" s="435"/>
      <c r="BZ246" s="435"/>
      <c r="CA246" s="435"/>
      <c r="CB246" s="435"/>
      <c r="CC246" s="435"/>
      <c r="CD246" s="435"/>
      <c r="CE246" s="435"/>
      <c r="CF246" s="435"/>
      <c r="CG246" s="435"/>
      <c r="CH246" s="435"/>
      <c r="CI246" s="435"/>
      <c r="CJ246" s="435"/>
      <c r="CK246" s="435"/>
      <c r="CL246" s="435"/>
      <c r="CM246" s="435"/>
      <c r="CN246" s="435"/>
      <c r="CO246" s="435"/>
      <c r="CP246" s="435"/>
      <c r="CQ246" s="435"/>
      <c r="CR246" s="435"/>
      <c r="CS246" s="435"/>
      <c r="CT246" s="435"/>
      <c r="CU246" s="435"/>
      <c r="CV246" s="435"/>
      <c r="CW246" s="435"/>
      <c r="CX246" s="435"/>
      <c r="CY246" s="435"/>
      <c r="CZ246" s="435"/>
      <c r="DA246" s="435"/>
      <c r="DB246" s="435"/>
      <c r="DC246" s="435"/>
      <c r="DD246" s="435"/>
      <c r="DE246" s="435"/>
      <c r="DF246" s="435"/>
      <c r="DG246" s="435"/>
      <c r="DH246" s="435"/>
      <c r="DI246" s="435"/>
      <c r="DJ246" s="435"/>
      <c r="DK246" s="435"/>
      <c r="DL246" s="435"/>
      <c r="DM246" s="435"/>
      <c r="DN246" s="435"/>
      <c r="DO246" s="435"/>
      <c r="DP246" s="435"/>
      <c r="DQ246" s="435"/>
      <c r="DR246" s="435"/>
      <c r="DS246" s="435"/>
      <c r="DT246" s="435"/>
      <c r="DU246" s="435"/>
      <c r="DV246" s="435"/>
      <c r="DW246" s="435"/>
      <c r="DX246" s="435"/>
      <c r="DY246" s="435"/>
      <c r="DZ246" s="435"/>
      <c r="EA246" s="435"/>
      <c r="EB246" s="435"/>
      <c r="EC246" s="435"/>
      <c r="ED246" s="435"/>
      <c r="EE246" s="435"/>
      <c r="EF246" s="435"/>
      <c r="EG246" s="435"/>
      <c r="EH246" s="435"/>
      <c r="EI246" s="435"/>
      <c r="EJ246" s="435"/>
      <c r="EK246" s="435"/>
      <c r="EL246" s="435"/>
      <c r="EM246" s="435"/>
      <c r="EN246" s="435"/>
      <c r="EO246" s="435"/>
      <c r="EP246" s="435"/>
      <c r="EQ246" s="435"/>
      <c r="ER246" s="435"/>
      <c r="ES246" s="435"/>
      <c r="ET246" s="435"/>
      <c r="EU246" s="435"/>
      <c r="EV246" s="435"/>
      <c r="EW246" s="435"/>
      <c r="EX246" s="435"/>
      <c r="EY246" s="435"/>
      <c r="EZ246" s="435"/>
      <c r="FA246" s="435"/>
      <c r="FB246" s="435"/>
      <c r="FC246" s="435"/>
      <c r="FD246" s="435"/>
      <c r="FE246" s="435"/>
      <c r="FF246" s="435"/>
      <c r="FG246" s="435"/>
      <c r="FH246" s="435"/>
      <c r="FI246" s="435"/>
      <c r="FJ246" s="435"/>
      <c r="FK246" s="435"/>
      <c r="FL246" s="435"/>
      <c r="FM246" s="435"/>
      <c r="FN246" s="435"/>
      <c r="FO246" s="435"/>
      <c r="FP246" s="435"/>
      <c r="FQ246" s="435"/>
      <c r="FR246" s="435"/>
      <c r="FS246" s="435"/>
      <c r="FT246" s="435"/>
      <c r="FU246" s="435"/>
      <c r="FV246" s="435"/>
      <c r="FW246" s="435"/>
      <c r="FX246" s="435"/>
      <c r="FY246" s="435"/>
      <c r="FZ246" s="435"/>
      <c r="GA246" s="435"/>
      <c r="GB246" s="435"/>
      <c r="GC246" s="435"/>
      <c r="GD246" s="435"/>
      <c r="GE246" s="435"/>
      <c r="GF246" s="435"/>
      <c r="GG246" s="435"/>
      <c r="GH246" s="435"/>
      <c r="GI246" s="435"/>
      <c r="GJ246" s="435"/>
      <c r="GK246" s="435"/>
      <c r="GL246" s="435"/>
      <c r="GM246" s="435"/>
      <c r="GN246" s="435"/>
      <c r="GO246" s="435"/>
      <c r="GP246" s="435"/>
      <c r="GQ246" s="435"/>
      <c r="GR246" s="435"/>
      <c r="GS246" s="435"/>
      <c r="GT246" s="435"/>
      <c r="GU246" s="435"/>
      <c r="GV246" s="435"/>
      <c r="GW246" s="435"/>
      <c r="GX246" s="435"/>
      <c r="GY246" s="435"/>
      <c r="GZ246" s="435"/>
      <c r="HA246" s="435"/>
      <c r="HB246" s="435"/>
      <c r="HC246" s="435"/>
      <c r="HD246" s="435"/>
      <c r="HE246" s="435"/>
      <c r="HF246" s="435"/>
      <c r="HG246" s="435"/>
      <c r="HH246" s="435"/>
      <c r="HI246" s="435"/>
      <c r="HJ246" s="435"/>
      <c r="HK246" s="435"/>
    </row>
    <row r="247" spans="1:219" s="389" customFormat="1" ht="25.5">
      <c r="A247" s="381">
        <v>41</v>
      </c>
      <c r="B247" s="393" t="s">
        <v>871</v>
      </c>
      <c r="C247" s="381" t="s">
        <v>869</v>
      </c>
      <c r="D247" s="394" t="s">
        <v>2357</v>
      </c>
      <c r="E247" s="381" t="s">
        <v>2369</v>
      </c>
      <c r="F247" s="449" t="s">
        <v>2369</v>
      </c>
      <c r="G247" s="381">
        <v>1972</v>
      </c>
      <c r="H247" s="433">
        <v>47940</v>
      </c>
      <c r="I247" s="381" t="s">
        <v>1526</v>
      </c>
      <c r="J247" s="434" t="s">
        <v>3527</v>
      </c>
      <c r="K247" s="381" t="s">
        <v>1179</v>
      </c>
      <c r="L247" s="381" t="s">
        <v>3556</v>
      </c>
      <c r="M247" s="381"/>
      <c r="N247" s="381" t="s">
        <v>609</v>
      </c>
      <c r="O247" s="381" t="s">
        <v>604</v>
      </c>
      <c r="P247" s="381"/>
      <c r="Q247" s="381" t="s">
        <v>656</v>
      </c>
      <c r="R247" s="381" t="s">
        <v>656</v>
      </c>
      <c r="S247" s="381" t="s">
        <v>656</v>
      </c>
      <c r="T247" s="381" t="s">
        <v>656</v>
      </c>
      <c r="U247" s="381" t="s">
        <v>3270</v>
      </c>
      <c r="V247" s="381" t="s">
        <v>656</v>
      </c>
      <c r="W247" s="381">
        <v>122.61</v>
      </c>
      <c r="X247" s="381">
        <v>103.6</v>
      </c>
      <c r="Y247" s="381">
        <v>312.66</v>
      </c>
      <c r="Z247" s="381">
        <v>1</v>
      </c>
      <c r="AA247" s="381" t="s">
        <v>2369</v>
      </c>
      <c r="AB247" s="381" t="s">
        <v>2357</v>
      </c>
      <c r="AC247" s="381" t="s">
        <v>2369</v>
      </c>
      <c r="AD247" s="435"/>
      <c r="AE247" s="435"/>
      <c r="AF247" s="435"/>
      <c r="AG247" s="435"/>
      <c r="AH247" s="435"/>
      <c r="AI247" s="435"/>
      <c r="AJ247" s="435"/>
      <c r="AK247" s="435"/>
      <c r="AL247" s="435"/>
      <c r="AM247" s="435"/>
      <c r="AN247" s="435"/>
      <c r="AO247" s="435"/>
      <c r="AP247" s="435"/>
      <c r="AQ247" s="435"/>
      <c r="AR247" s="435"/>
      <c r="AS247" s="435"/>
      <c r="AT247" s="435"/>
      <c r="AU247" s="435"/>
      <c r="AV247" s="435"/>
      <c r="AW247" s="435"/>
      <c r="AX247" s="435"/>
      <c r="AY247" s="435"/>
      <c r="AZ247" s="435"/>
      <c r="BA247" s="435"/>
      <c r="BB247" s="435"/>
      <c r="BC247" s="435"/>
      <c r="BD247" s="435"/>
      <c r="BE247" s="435"/>
      <c r="BF247" s="435"/>
      <c r="BG247" s="435"/>
      <c r="BH247" s="435"/>
      <c r="BI247" s="435"/>
      <c r="BJ247" s="435"/>
      <c r="BK247" s="435"/>
      <c r="BL247" s="435"/>
      <c r="BM247" s="435"/>
      <c r="BN247" s="435"/>
      <c r="BO247" s="435"/>
      <c r="BP247" s="435"/>
      <c r="BQ247" s="435"/>
      <c r="BR247" s="435"/>
      <c r="BS247" s="435"/>
      <c r="BT247" s="435"/>
      <c r="BU247" s="435"/>
      <c r="BV247" s="435"/>
      <c r="BW247" s="435"/>
      <c r="BX247" s="435"/>
      <c r="BY247" s="435"/>
      <c r="BZ247" s="435"/>
      <c r="CA247" s="435"/>
      <c r="CB247" s="435"/>
      <c r="CC247" s="435"/>
      <c r="CD247" s="435"/>
      <c r="CE247" s="435"/>
      <c r="CF247" s="435"/>
      <c r="CG247" s="435"/>
      <c r="CH247" s="435"/>
      <c r="CI247" s="435"/>
      <c r="CJ247" s="435"/>
      <c r="CK247" s="435"/>
      <c r="CL247" s="435"/>
      <c r="CM247" s="435"/>
      <c r="CN247" s="435"/>
      <c r="CO247" s="435"/>
      <c r="CP247" s="435"/>
      <c r="CQ247" s="435"/>
      <c r="CR247" s="435"/>
      <c r="CS247" s="435"/>
      <c r="CT247" s="435"/>
      <c r="CU247" s="435"/>
      <c r="CV247" s="435"/>
      <c r="CW247" s="435"/>
      <c r="CX247" s="435"/>
      <c r="CY247" s="435"/>
      <c r="CZ247" s="435"/>
      <c r="DA247" s="435"/>
      <c r="DB247" s="435"/>
      <c r="DC247" s="435"/>
      <c r="DD247" s="435"/>
      <c r="DE247" s="435"/>
      <c r="DF247" s="435"/>
      <c r="DG247" s="435"/>
      <c r="DH247" s="435"/>
      <c r="DI247" s="435"/>
      <c r="DJ247" s="435"/>
      <c r="DK247" s="435"/>
      <c r="DL247" s="435"/>
      <c r="DM247" s="435"/>
      <c r="DN247" s="435"/>
      <c r="DO247" s="435"/>
      <c r="DP247" s="435"/>
      <c r="DQ247" s="435"/>
      <c r="DR247" s="435"/>
      <c r="DS247" s="435"/>
      <c r="DT247" s="435"/>
      <c r="DU247" s="435"/>
      <c r="DV247" s="435"/>
      <c r="DW247" s="435"/>
      <c r="DX247" s="435"/>
      <c r="DY247" s="435"/>
      <c r="DZ247" s="435"/>
      <c r="EA247" s="435"/>
      <c r="EB247" s="435"/>
      <c r="EC247" s="435"/>
      <c r="ED247" s="435"/>
      <c r="EE247" s="435"/>
      <c r="EF247" s="435"/>
      <c r="EG247" s="435"/>
      <c r="EH247" s="435"/>
      <c r="EI247" s="435"/>
      <c r="EJ247" s="435"/>
      <c r="EK247" s="435"/>
      <c r="EL247" s="435"/>
      <c r="EM247" s="435"/>
      <c r="EN247" s="435"/>
      <c r="EO247" s="435"/>
      <c r="EP247" s="435"/>
      <c r="EQ247" s="435"/>
      <c r="ER247" s="435"/>
      <c r="ES247" s="435"/>
      <c r="ET247" s="435"/>
      <c r="EU247" s="435"/>
      <c r="EV247" s="435"/>
      <c r="EW247" s="435"/>
      <c r="EX247" s="435"/>
      <c r="EY247" s="435"/>
      <c r="EZ247" s="435"/>
      <c r="FA247" s="435"/>
      <c r="FB247" s="435"/>
      <c r="FC247" s="435"/>
      <c r="FD247" s="435"/>
      <c r="FE247" s="435"/>
      <c r="FF247" s="435"/>
      <c r="FG247" s="435"/>
      <c r="FH247" s="435"/>
      <c r="FI247" s="435"/>
      <c r="FJ247" s="435"/>
      <c r="FK247" s="435"/>
      <c r="FL247" s="435"/>
      <c r="FM247" s="435"/>
      <c r="FN247" s="435"/>
      <c r="FO247" s="435"/>
      <c r="FP247" s="435"/>
      <c r="FQ247" s="435"/>
      <c r="FR247" s="435"/>
      <c r="FS247" s="435"/>
      <c r="FT247" s="435"/>
      <c r="FU247" s="435"/>
      <c r="FV247" s="435"/>
      <c r="FW247" s="435"/>
      <c r="FX247" s="435"/>
      <c r="FY247" s="435"/>
      <c r="FZ247" s="435"/>
      <c r="GA247" s="435"/>
      <c r="GB247" s="435"/>
      <c r="GC247" s="435"/>
      <c r="GD247" s="435"/>
      <c r="GE247" s="435"/>
      <c r="GF247" s="435"/>
      <c r="GG247" s="435"/>
      <c r="GH247" s="435"/>
      <c r="GI247" s="435"/>
      <c r="GJ247" s="435"/>
      <c r="GK247" s="435"/>
      <c r="GL247" s="435"/>
      <c r="GM247" s="435"/>
      <c r="GN247" s="435"/>
      <c r="GO247" s="435"/>
      <c r="GP247" s="435"/>
      <c r="GQ247" s="435"/>
      <c r="GR247" s="435"/>
      <c r="GS247" s="435"/>
      <c r="GT247" s="435"/>
      <c r="GU247" s="435"/>
      <c r="GV247" s="435"/>
      <c r="GW247" s="435"/>
      <c r="GX247" s="435"/>
      <c r="GY247" s="435"/>
      <c r="GZ247" s="435"/>
      <c r="HA247" s="435"/>
      <c r="HB247" s="435"/>
      <c r="HC247" s="435"/>
      <c r="HD247" s="435"/>
      <c r="HE247" s="435"/>
      <c r="HF247" s="435"/>
      <c r="HG247" s="435"/>
      <c r="HH247" s="435"/>
      <c r="HI247" s="435"/>
      <c r="HJ247" s="435"/>
      <c r="HK247" s="435"/>
    </row>
    <row r="248" spans="1:219" s="389" customFormat="1" ht="25.5">
      <c r="A248" s="381">
        <v>42</v>
      </c>
      <c r="B248" s="393" t="s">
        <v>872</v>
      </c>
      <c r="C248" s="381" t="s">
        <v>869</v>
      </c>
      <c r="D248" s="394" t="s">
        <v>2357</v>
      </c>
      <c r="E248" s="381" t="s">
        <v>2369</v>
      </c>
      <c r="F248" s="449" t="s">
        <v>2369</v>
      </c>
      <c r="G248" s="381" t="s">
        <v>873</v>
      </c>
      <c r="H248" s="433">
        <v>29000</v>
      </c>
      <c r="I248" s="381" t="s">
        <v>1526</v>
      </c>
      <c r="J248" s="434" t="s">
        <v>3528</v>
      </c>
      <c r="K248" s="381" t="s">
        <v>1179</v>
      </c>
      <c r="L248" s="381" t="s">
        <v>44</v>
      </c>
      <c r="M248" s="381" t="s">
        <v>44</v>
      </c>
      <c r="N248" s="381" t="s">
        <v>607</v>
      </c>
      <c r="O248" s="381" t="s">
        <v>604</v>
      </c>
      <c r="P248" s="381"/>
      <c r="Q248" s="381" t="s">
        <v>656</v>
      </c>
      <c r="R248" s="381" t="s">
        <v>656</v>
      </c>
      <c r="S248" s="381" t="s">
        <v>656</v>
      </c>
      <c r="T248" s="381" t="s">
        <v>656</v>
      </c>
      <c r="U248" s="381" t="s">
        <v>3270</v>
      </c>
      <c r="V248" s="381" t="s">
        <v>656</v>
      </c>
      <c r="W248" s="381">
        <v>47.94</v>
      </c>
      <c r="X248" s="381">
        <v>41.71</v>
      </c>
      <c r="Y248" s="381">
        <v>115.06</v>
      </c>
      <c r="Z248" s="381">
        <v>1</v>
      </c>
      <c r="AA248" s="381" t="s">
        <v>2369</v>
      </c>
      <c r="AB248" s="381" t="s">
        <v>2357</v>
      </c>
      <c r="AC248" s="381" t="s">
        <v>2369</v>
      </c>
      <c r="AD248" s="435"/>
      <c r="AE248" s="435"/>
      <c r="AF248" s="435"/>
      <c r="AG248" s="435"/>
      <c r="AH248" s="435"/>
      <c r="AI248" s="435"/>
      <c r="AJ248" s="435"/>
      <c r="AK248" s="435"/>
      <c r="AL248" s="435"/>
      <c r="AM248" s="435"/>
      <c r="AN248" s="435"/>
      <c r="AO248" s="435"/>
      <c r="AP248" s="435"/>
      <c r="AQ248" s="435"/>
      <c r="AR248" s="435"/>
      <c r="AS248" s="435"/>
      <c r="AT248" s="435"/>
      <c r="AU248" s="435"/>
      <c r="AV248" s="435"/>
      <c r="AW248" s="435"/>
      <c r="AX248" s="435"/>
      <c r="AY248" s="435"/>
      <c r="AZ248" s="435"/>
      <c r="BA248" s="435"/>
      <c r="BB248" s="435"/>
      <c r="BC248" s="435"/>
      <c r="BD248" s="435"/>
      <c r="BE248" s="435"/>
      <c r="BF248" s="435"/>
      <c r="BG248" s="435"/>
      <c r="BH248" s="435"/>
      <c r="BI248" s="435"/>
      <c r="BJ248" s="435"/>
      <c r="BK248" s="435"/>
      <c r="BL248" s="435"/>
      <c r="BM248" s="435"/>
      <c r="BN248" s="435"/>
      <c r="BO248" s="435"/>
      <c r="BP248" s="435"/>
      <c r="BQ248" s="435"/>
      <c r="BR248" s="435"/>
      <c r="BS248" s="435"/>
      <c r="BT248" s="435"/>
      <c r="BU248" s="435"/>
      <c r="BV248" s="435"/>
      <c r="BW248" s="435"/>
      <c r="BX248" s="435"/>
      <c r="BY248" s="435"/>
      <c r="BZ248" s="435"/>
      <c r="CA248" s="435"/>
      <c r="CB248" s="435"/>
      <c r="CC248" s="435"/>
      <c r="CD248" s="435"/>
      <c r="CE248" s="435"/>
      <c r="CF248" s="435"/>
      <c r="CG248" s="435"/>
      <c r="CH248" s="435"/>
      <c r="CI248" s="435"/>
      <c r="CJ248" s="435"/>
      <c r="CK248" s="435"/>
      <c r="CL248" s="435"/>
      <c r="CM248" s="435"/>
      <c r="CN248" s="435"/>
      <c r="CO248" s="435"/>
      <c r="CP248" s="435"/>
      <c r="CQ248" s="435"/>
      <c r="CR248" s="435"/>
      <c r="CS248" s="435"/>
      <c r="CT248" s="435"/>
      <c r="CU248" s="435"/>
      <c r="CV248" s="435"/>
      <c r="CW248" s="435"/>
      <c r="CX248" s="435"/>
      <c r="CY248" s="435"/>
      <c r="CZ248" s="435"/>
      <c r="DA248" s="435"/>
      <c r="DB248" s="435"/>
      <c r="DC248" s="435"/>
      <c r="DD248" s="435"/>
      <c r="DE248" s="435"/>
      <c r="DF248" s="435"/>
      <c r="DG248" s="435"/>
      <c r="DH248" s="435"/>
      <c r="DI248" s="435"/>
      <c r="DJ248" s="435"/>
      <c r="DK248" s="435"/>
      <c r="DL248" s="435"/>
      <c r="DM248" s="435"/>
      <c r="DN248" s="435"/>
      <c r="DO248" s="435"/>
      <c r="DP248" s="435"/>
      <c r="DQ248" s="435"/>
      <c r="DR248" s="435"/>
      <c r="DS248" s="435"/>
      <c r="DT248" s="435"/>
      <c r="DU248" s="435"/>
      <c r="DV248" s="435"/>
      <c r="DW248" s="435"/>
      <c r="DX248" s="435"/>
      <c r="DY248" s="435"/>
      <c r="DZ248" s="435"/>
      <c r="EA248" s="435"/>
      <c r="EB248" s="435"/>
      <c r="EC248" s="435"/>
      <c r="ED248" s="435"/>
      <c r="EE248" s="435"/>
      <c r="EF248" s="435"/>
      <c r="EG248" s="435"/>
      <c r="EH248" s="435"/>
      <c r="EI248" s="435"/>
      <c r="EJ248" s="435"/>
      <c r="EK248" s="435"/>
      <c r="EL248" s="435"/>
      <c r="EM248" s="435"/>
      <c r="EN248" s="435"/>
      <c r="EO248" s="435"/>
      <c r="EP248" s="435"/>
      <c r="EQ248" s="435"/>
      <c r="ER248" s="435"/>
      <c r="ES248" s="435"/>
      <c r="ET248" s="435"/>
      <c r="EU248" s="435"/>
      <c r="EV248" s="435"/>
      <c r="EW248" s="435"/>
      <c r="EX248" s="435"/>
      <c r="EY248" s="435"/>
      <c r="EZ248" s="435"/>
      <c r="FA248" s="435"/>
      <c r="FB248" s="435"/>
      <c r="FC248" s="435"/>
      <c r="FD248" s="435"/>
      <c r="FE248" s="435"/>
      <c r="FF248" s="435"/>
      <c r="FG248" s="435"/>
      <c r="FH248" s="435"/>
      <c r="FI248" s="435"/>
      <c r="FJ248" s="435"/>
      <c r="FK248" s="435"/>
      <c r="FL248" s="435"/>
      <c r="FM248" s="435"/>
      <c r="FN248" s="435"/>
      <c r="FO248" s="435"/>
      <c r="FP248" s="435"/>
      <c r="FQ248" s="435"/>
      <c r="FR248" s="435"/>
      <c r="FS248" s="435"/>
      <c r="FT248" s="435"/>
      <c r="FU248" s="435"/>
      <c r="FV248" s="435"/>
      <c r="FW248" s="435"/>
      <c r="FX248" s="435"/>
      <c r="FY248" s="435"/>
      <c r="FZ248" s="435"/>
      <c r="GA248" s="435"/>
      <c r="GB248" s="435"/>
      <c r="GC248" s="435"/>
      <c r="GD248" s="435"/>
      <c r="GE248" s="435"/>
      <c r="GF248" s="435"/>
      <c r="GG248" s="435"/>
      <c r="GH248" s="435"/>
      <c r="GI248" s="435"/>
      <c r="GJ248" s="435"/>
      <c r="GK248" s="435"/>
      <c r="GL248" s="435"/>
      <c r="GM248" s="435"/>
      <c r="GN248" s="435"/>
      <c r="GO248" s="435"/>
      <c r="GP248" s="435"/>
      <c r="GQ248" s="435"/>
      <c r="GR248" s="435"/>
      <c r="GS248" s="435"/>
      <c r="GT248" s="435"/>
      <c r="GU248" s="435"/>
      <c r="GV248" s="435"/>
      <c r="GW248" s="435"/>
      <c r="GX248" s="435"/>
      <c r="GY248" s="435"/>
      <c r="GZ248" s="435"/>
      <c r="HA248" s="435"/>
      <c r="HB248" s="435"/>
      <c r="HC248" s="435"/>
      <c r="HD248" s="435"/>
      <c r="HE248" s="435"/>
      <c r="HF248" s="435"/>
      <c r="HG248" s="435"/>
      <c r="HH248" s="435"/>
      <c r="HI248" s="435"/>
      <c r="HJ248" s="435"/>
      <c r="HK248" s="435"/>
    </row>
    <row r="249" spans="1:219" s="389" customFormat="1" ht="51">
      <c r="A249" s="381">
        <v>43</v>
      </c>
      <c r="B249" s="393" t="s">
        <v>874</v>
      </c>
      <c r="C249" s="381" t="s">
        <v>869</v>
      </c>
      <c r="D249" s="394" t="s">
        <v>2357</v>
      </c>
      <c r="E249" s="381" t="s">
        <v>2369</v>
      </c>
      <c r="F249" s="449" t="s">
        <v>2369</v>
      </c>
      <c r="G249" s="381">
        <v>1972</v>
      </c>
      <c r="H249" s="433">
        <v>6005</v>
      </c>
      <c r="I249" s="381" t="s">
        <v>1526</v>
      </c>
      <c r="J249" s="434" t="s">
        <v>3529</v>
      </c>
      <c r="K249" s="381" t="s">
        <v>1179</v>
      </c>
      <c r="L249" s="381" t="s">
        <v>2588</v>
      </c>
      <c r="M249" s="381" t="s">
        <v>2588</v>
      </c>
      <c r="N249" s="381" t="s">
        <v>603</v>
      </c>
      <c r="O249" s="381" t="s">
        <v>604</v>
      </c>
      <c r="P249" s="381"/>
      <c r="Q249" s="381" t="s">
        <v>656</v>
      </c>
      <c r="R249" s="381" t="s">
        <v>656</v>
      </c>
      <c r="S249" s="381" t="s">
        <v>656</v>
      </c>
      <c r="T249" s="381" t="s">
        <v>656</v>
      </c>
      <c r="U249" s="381" t="s">
        <v>3270</v>
      </c>
      <c r="V249" s="381" t="s">
        <v>656</v>
      </c>
      <c r="W249" s="381">
        <v>31.18</v>
      </c>
      <c r="X249" s="381">
        <v>28.2</v>
      </c>
      <c r="Y249" s="381">
        <v>77.95</v>
      </c>
      <c r="Z249" s="381">
        <v>1</v>
      </c>
      <c r="AA249" s="381" t="s">
        <v>2369</v>
      </c>
      <c r="AB249" s="381" t="s">
        <v>2357</v>
      </c>
      <c r="AC249" s="381" t="s">
        <v>2369</v>
      </c>
      <c r="AD249" s="435"/>
      <c r="AE249" s="435"/>
      <c r="AF249" s="435"/>
      <c r="AG249" s="435"/>
      <c r="AH249" s="435"/>
      <c r="AI249" s="435"/>
      <c r="AJ249" s="435"/>
      <c r="AK249" s="435"/>
      <c r="AL249" s="435"/>
      <c r="AM249" s="435"/>
      <c r="AN249" s="435"/>
      <c r="AO249" s="435"/>
      <c r="AP249" s="435"/>
      <c r="AQ249" s="435"/>
      <c r="AR249" s="435"/>
      <c r="AS249" s="435"/>
      <c r="AT249" s="435"/>
      <c r="AU249" s="435"/>
      <c r="AV249" s="435"/>
      <c r="AW249" s="435"/>
      <c r="AX249" s="435"/>
      <c r="AY249" s="435"/>
      <c r="AZ249" s="435"/>
      <c r="BA249" s="435"/>
      <c r="BB249" s="435"/>
      <c r="BC249" s="435"/>
      <c r="BD249" s="435"/>
      <c r="BE249" s="435"/>
      <c r="BF249" s="435"/>
      <c r="BG249" s="435"/>
      <c r="BH249" s="435"/>
      <c r="BI249" s="435"/>
      <c r="BJ249" s="435"/>
      <c r="BK249" s="435"/>
      <c r="BL249" s="435"/>
      <c r="BM249" s="435"/>
      <c r="BN249" s="435"/>
      <c r="BO249" s="435"/>
      <c r="BP249" s="435"/>
      <c r="BQ249" s="435"/>
      <c r="BR249" s="435"/>
      <c r="BS249" s="435"/>
      <c r="BT249" s="435"/>
      <c r="BU249" s="435"/>
      <c r="BV249" s="435"/>
      <c r="BW249" s="435"/>
      <c r="BX249" s="435"/>
      <c r="BY249" s="435"/>
      <c r="BZ249" s="435"/>
      <c r="CA249" s="435"/>
      <c r="CB249" s="435"/>
      <c r="CC249" s="435"/>
      <c r="CD249" s="435"/>
      <c r="CE249" s="435"/>
      <c r="CF249" s="435"/>
      <c r="CG249" s="435"/>
      <c r="CH249" s="435"/>
      <c r="CI249" s="435"/>
      <c r="CJ249" s="435"/>
      <c r="CK249" s="435"/>
      <c r="CL249" s="435"/>
      <c r="CM249" s="435"/>
      <c r="CN249" s="435"/>
      <c r="CO249" s="435"/>
      <c r="CP249" s="435"/>
      <c r="CQ249" s="435"/>
      <c r="CR249" s="435"/>
      <c r="CS249" s="435"/>
      <c r="CT249" s="435"/>
      <c r="CU249" s="435"/>
      <c r="CV249" s="435"/>
      <c r="CW249" s="435"/>
      <c r="CX249" s="435"/>
      <c r="CY249" s="435"/>
      <c r="CZ249" s="435"/>
      <c r="DA249" s="435"/>
      <c r="DB249" s="435"/>
      <c r="DC249" s="435"/>
      <c r="DD249" s="435"/>
      <c r="DE249" s="435"/>
      <c r="DF249" s="435"/>
      <c r="DG249" s="435"/>
      <c r="DH249" s="435"/>
      <c r="DI249" s="435"/>
      <c r="DJ249" s="435"/>
      <c r="DK249" s="435"/>
      <c r="DL249" s="435"/>
      <c r="DM249" s="435"/>
      <c r="DN249" s="435"/>
      <c r="DO249" s="435"/>
      <c r="DP249" s="435"/>
      <c r="DQ249" s="435"/>
      <c r="DR249" s="435"/>
      <c r="DS249" s="435"/>
      <c r="DT249" s="435"/>
      <c r="DU249" s="435"/>
      <c r="DV249" s="435"/>
      <c r="DW249" s="435"/>
      <c r="DX249" s="435"/>
      <c r="DY249" s="435"/>
      <c r="DZ249" s="435"/>
      <c r="EA249" s="435"/>
      <c r="EB249" s="435"/>
      <c r="EC249" s="435"/>
      <c r="ED249" s="435"/>
      <c r="EE249" s="435"/>
      <c r="EF249" s="435"/>
      <c r="EG249" s="435"/>
      <c r="EH249" s="435"/>
      <c r="EI249" s="435"/>
      <c r="EJ249" s="435"/>
      <c r="EK249" s="435"/>
      <c r="EL249" s="435"/>
      <c r="EM249" s="435"/>
      <c r="EN249" s="435"/>
      <c r="EO249" s="435"/>
      <c r="EP249" s="435"/>
      <c r="EQ249" s="435"/>
      <c r="ER249" s="435"/>
      <c r="ES249" s="435"/>
      <c r="ET249" s="435"/>
      <c r="EU249" s="435"/>
      <c r="EV249" s="435"/>
      <c r="EW249" s="435"/>
      <c r="EX249" s="435"/>
      <c r="EY249" s="435"/>
      <c r="EZ249" s="435"/>
      <c r="FA249" s="435"/>
      <c r="FB249" s="435"/>
      <c r="FC249" s="435"/>
      <c r="FD249" s="435"/>
      <c r="FE249" s="435"/>
      <c r="FF249" s="435"/>
      <c r="FG249" s="435"/>
      <c r="FH249" s="435"/>
      <c r="FI249" s="435"/>
      <c r="FJ249" s="435"/>
      <c r="FK249" s="435"/>
      <c r="FL249" s="435"/>
      <c r="FM249" s="435"/>
      <c r="FN249" s="435"/>
      <c r="FO249" s="435"/>
      <c r="FP249" s="435"/>
      <c r="FQ249" s="435"/>
      <c r="FR249" s="435"/>
      <c r="FS249" s="435"/>
      <c r="FT249" s="435"/>
      <c r="FU249" s="435"/>
      <c r="FV249" s="435"/>
      <c r="FW249" s="435"/>
      <c r="FX249" s="435"/>
      <c r="FY249" s="435"/>
      <c r="FZ249" s="435"/>
      <c r="GA249" s="435"/>
      <c r="GB249" s="435"/>
      <c r="GC249" s="435"/>
      <c r="GD249" s="435"/>
      <c r="GE249" s="435"/>
      <c r="GF249" s="435"/>
      <c r="GG249" s="435"/>
      <c r="GH249" s="435"/>
      <c r="GI249" s="435"/>
      <c r="GJ249" s="435"/>
      <c r="GK249" s="435"/>
      <c r="GL249" s="435"/>
      <c r="GM249" s="435"/>
      <c r="GN249" s="435"/>
      <c r="GO249" s="435"/>
      <c r="GP249" s="435"/>
      <c r="GQ249" s="435"/>
      <c r="GR249" s="435"/>
      <c r="GS249" s="435"/>
      <c r="GT249" s="435"/>
      <c r="GU249" s="435"/>
      <c r="GV249" s="435"/>
      <c r="GW249" s="435"/>
      <c r="GX249" s="435"/>
      <c r="GY249" s="435"/>
      <c r="GZ249" s="435"/>
      <c r="HA249" s="435"/>
      <c r="HB249" s="435"/>
      <c r="HC249" s="435"/>
      <c r="HD249" s="435"/>
      <c r="HE249" s="435"/>
      <c r="HF249" s="435"/>
      <c r="HG249" s="435"/>
      <c r="HH249" s="435"/>
      <c r="HI249" s="435"/>
      <c r="HJ249" s="435"/>
      <c r="HK249" s="435"/>
    </row>
    <row r="250" spans="1:219" s="389" customFormat="1" ht="51">
      <c r="A250" s="381">
        <v>44</v>
      </c>
      <c r="B250" s="393" t="s">
        <v>875</v>
      </c>
      <c r="C250" s="381" t="s">
        <v>869</v>
      </c>
      <c r="D250" s="394" t="s">
        <v>2357</v>
      </c>
      <c r="E250" s="381" t="s">
        <v>2369</v>
      </c>
      <c r="F250" s="449" t="s">
        <v>2369</v>
      </c>
      <c r="G250" s="381">
        <v>1972</v>
      </c>
      <c r="H250" s="433">
        <v>22000</v>
      </c>
      <c r="I250" s="381" t="s">
        <v>1526</v>
      </c>
      <c r="J250" s="434" t="s">
        <v>904</v>
      </c>
      <c r="K250" s="381" t="s">
        <v>1179</v>
      </c>
      <c r="L250" s="381" t="s">
        <v>2588</v>
      </c>
      <c r="M250" s="381" t="s">
        <v>2588</v>
      </c>
      <c r="N250" s="381" t="s">
        <v>603</v>
      </c>
      <c r="O250" s="381" t="s">
        <v>604</v>
      </c>
      <c r="P250" s="381"/>
      <c r="Q250" s="381" t="s">
        <v>656</v>
      </c>
      <c r="R250" s="381" t="s">
        <v>656</v>
      </c>
      <c r="S250" s="381" t="s">
        <v>656</v>
      </c>
      <c r="T250" s="381" t="s">
        <v>656</v>
      </c>
      <c r="U250" s="381" t="s">
        <v>3270</v>
      </c>
      <c r="V250" s="381" t="s">
        <v>656</v>
      </c>
      <c r="W250" s="381">
        <v>31.18</v>
      </c>
      <c r="X250" s="381">
        <v>28.2</v>
      </c>
      <c r="Y250" s="381">
        <v>77.95</v>
      </c>
      <c r="Z250" s="381">
        <v>1</v>
      </c>
      <c r="AA250" s="381" t="s">
        <v>2369</v>
      </c>
      <c r="AB250" s="381" t="s">
        <v>2357</v>
      </c>
      <c r="AC250" s="381" t="s">
        <v>2369</v>
      </c>
      <c r="AD250" s="435"/>
      <c r="AE250" s="435"/>
      <c r="AF250" s="435"/>
      <c r="AG250" s="435"/>
      <c r="AH250" s="435"/>
      <c r="AI250" s="435"/>
      <c r="AJ250" s="435"/>
      <c r="AK250" s="435"/>
      <c r="AL250" s="435"/>
      <c r="AM250" s="435"/>
      <c r="AN250" s="435"/>
      <c r="AO250" s="435"/>
      <c r="AP250" s="435"/>
      <c r="AQ250" s="435"/>
      <c r="AR250" s="435"/>
      <c r="AS250" s="435"/>
      <c r="AT250" s="435"/>
      <c r="AU250" s="435"/>
      <c r="AV250" s="435"/>
      <c r="AW250" s="435"/>
      <c r="AX250" s="435"/>
      <c r="AY250" s="435"/>
      <c r="AZ250" s="435"/>
      <c r="BA250" s="435"/>
      <c r="BB250" s="435"/>
      <c r="BC250" s="435"/>
      <c r="BD250" s="435"/>
      <c r="BE250" s="435"/>
      <c r="BF250" s="435"/>
      <c r="BG250" s="435"/>
      <c r="BH250" s="435"/>
      <c r="BI250" s="435"/>
      <c r="BJ250" s="435"/>
      <c r="BK250" s="435"/>
      <c r="BL250" s="435"/>
      <c r="BM250" s="435"/>
      <c r="BN250" s="435"/>
      <c r="BO250" s="435"/>
      <c r="BP250" s="435"/>
      <c r="BQ250" s="435"/>
      <c r="BR250" s="435"/>
      <c r="BS250" s="435"/>
      <c r="BT250" s="435"/>
      <c r="BU250" s="435"/>
      <c r="BV250" s="435"/>
      <c r="BW250" s="435"/>
      <c r="BX250" s="435"/>
      <c r="BY250" s="435"/>
      <c r="BZ250" s="435"/>
      <c r="CA250" s="435"/>
      <c r="CB250" s="435"/>
      <c r="CC250" s="435"/>
      <c r="CD250" s="435"/>
      <c r="CE250" s="435"/>
      <c r="CF250" s="435"/>
      <c r="CG250" s="435"/>
      <c r="CH250" s="435"/>
      <c r="CI250" s="435"/>
      <c r="CJ250" s="435"/>
      <c r="CK250" s="435"/>
      <c r="CL250" s="435"/>
      <c r="CM250" s="435"/>
      <c r="CN250" s="435"/>
      <c r="CO250" s="435"/>
      <c r="CP250" s="435"/>
      <c r="CQ250" s="435"/>
      <c r="CR250" s="435"/>
      <c r="CS250" s="435"/>
      <c r="CT250" s="435"/>
      <c r="CU250" s="435"/>
      <c r="CV250" s="435"/>
      <c r="CW250" s="435"/>
      <c r="CX250" s="435"/>
      <c r="CY250" s="435"/>
      <c r="CZ250" s="435"/>
      <c r="DA250" s="435"/>
      <c r="DB250" s="435"/>
      <c r="DC250" s="435"/>
      <c r="DD250" s="435"/>
      <c r="DE250" s="435"/>
      <c r="DF250" s="435"/>
      <c r="DG250" s="435"/>
      <c r="DH250" s="435"/>
      <c r="DI250" s="435"/>
      <c r="DJ250" s="435"/>
      <c r="DK250" s="435"/>
      <c r="DL250" s="435"/>
      <c r="DM250" s="435"/>
      <c r="DN250" s="435"/>
      <c r="DO250" s="435"/>
      <c r="DP250" s="435"/>
      <c r="DQ250" s="435"/>
      <c r="DR250" s="435"/>
      <c r="DS250" s="435"/>
      <c r="DT250" s="435"/>
      <c r="DU250" s="435"/>
      <c r="DV250" s="435"/>
      <c r="DW250" s="435"/>
      <c r="DX250" s="435"/>
      <c r="DY250" s="435"/>
      <c r="DZ250" s="435"/>
      <c r="EA250" s="435"/>
      <c r="EB250" s="435"/>
      <c r="EC250" s="435"/>
      <c r="ED250" s="435"/>
      <c r="EE250" s="435"/>
      <c r="EF250" s="435"/>
      <c r="EG250" s="435"/>
      <c r="EH250" s="435"/>
      <c r="EI250" s="435"/>
      <c r="EJ250" s="435"/>
      <c r="EK250" s="435"/>
      <c r="EL250" s="435"/>
      <c r="EM250" s="435"/>
      <c r="EN250" s="435"/>
      <c r="EO250" s="435"/>
      <c r="EP250" s="435"/>
      <c r="EQ250" s="435"/>
      <c r="ER250" s="435"/>
      <c r="ES250" s="435"/>
      <c r="ET250" s="435"/>
      <c r="EU250" s="435"/>
      <c r="EV250" s="435"/>
      <c r="EW250" s="435"/>
      <c r="EX250" s="435"/>
      <c r="EY250" s="435"/>
      <c r="EZ250" s="435"/>
      <c r="FA250" s="435"/>
      <c r="FB250" s="435"/>
      <c r="FC250" s="435"/>
      <c r="FD250" s="435"/>
      <c r="FE250" s="435"/>
      <c r="FF250" s="435"/>
      <c r="FG250" s="435"/>
      <c r="FH250" s="435"/>
      <c r="FI250" s="435"/>
      <c r="FJ250" s="435"/>
      <c r="FK250" s="435"/>
      <c r="FL250" s="435"/>
      <c r="FM250" s="435"/>
      <c r="FN250" s="435"/>
      <c r="FO250" s="435"/>
      <c r="FP250" s="435"/>
      <c r="FQ250" s="435"/>
      <c r="FR250" s="435"/>
      <c r="FS250" s="435"/>
      <c r="FT250" s="435"/>
      <c r="FU250" s="435"/>
      <c r="FV250" s="435"/>
      <c r="FW250" s="435"/>
      <c r="FX250" s="435"/>
      <c r="FY250" s="435"/>
      <c r="FZ250" s="435"/>
      <c r="GA250" s="435"/>
      <c r="GB250" s="435"/>
      <c r="GC250" s="435"/>
      <c r="GD250" s="435"/>
      <c r="GE250" s="435"/>
      <c r="GF250" s="435"/>
      <c r="GG250" s="435"/>
      <c r="GH250" s="435"/>
      <c r="GI250" s="435"/>
      <c r="GJ250" s="435"/>
      <c r="GK250" s="435"/>
      <c r="GL250" s="435"/>
      <c r="GM250" s="435"/>
      <c r="GN250" s="435"/>
      <c r="GO250" s="435"/>
      <c r="GP250" s="435"/>
      <c r="GQ250" s="435"/>
      <c r="GR250" s="435"/>
      <c r="GS250" s="435"/>
      <c r="GT250" s="435"/>
      <c r="GU250" s="435"/>
      <c r="GV250" s="435"/>
      <c r="GW250" s="435"/>
      <c r="GX250" s="435"/>
      <c r="GY250" s="435"/>
      <c r="GZ250" s="435"/>
      <c r="HA250" s="435"/>
      <c r="HB250" s="435"/>
      <c r="HC250" s="435"/>
      <c r="HD250" s="435"/>
      <c r="HE250" s="435"/>
      <c r="HF250" s="435"/>
      <c r="HG250" s="435"/>
      <c r="HH250" s="435"/>
      <c r="HI250" s="435"/>
      <c r="HJ250" s="435"/>
      <c r="HK250" s="435"/>
    </row>
    <row r="251" spans="1:219" s="389" customFormat="1" ht="51">
      <c r="A251" s="381">
        <v>45</v>
      </c>
      <c r="B251" s="393" t="s">
        <v>876</v>
      </c>
      <c r="C251" s="381" t="s">
        <v>869</v>
      </c>
      <c r="D251" s="394" t="s">
        <v>2357</v>
      </c>
      <c r="E251" s="381" t="s">
        <v>2369</v>
      </c>
      <c r="F251" s="449" t="s">
        <v>2369</v>
      </c>
      <c r="G251" s="381">
        <v>1972</v>
      </c>
      <c r="H251" s="433">
        <v>18000</v>
      </c>
      <c r="I251" s="381" t="s">
        <v>1526</v>
      </c>
      <c r="J251" s="434" t="s">
        <v>904</v>
      </c>
      <c r="K251" s="381" t="s">
        <v>1179</v>
      </c>
      <c r="L251" s="381" t="s">
        <v>2588</v>
      </c>
      <c r="M251" s="381" t="s">
        <v>2588</v>
      </c>
      <c r="N251" s="381" t="s">
        <v>603</v>
      </c>
      <c r="O251" s="381" t="s">
        <v>604</v>
      </c>
      <c r="P251" s="381"/>
      <c r="Q251" s="381" t="s">
        <v>656</v>
      </c>
      <c r="R251" s="381" t="s">
        <v>656</v>
      </c>
      <c r="S251" s="381" t="s">
        <v>656</v>
      </c>
      <c r="T251" s="381" t="s">
        <v>656</v>
      </c>
      <c r="U251" s="381" t="s">
        <v>3270</v>
      </c>
      <c r="V251" s="381" t="s">
        <v>656</v>
      </c>
      <c r="W251" s="381">
        <v>31.18</v>
      </c>
      <c r="X251" s="381">
        <v>28.2</v>
      </c>
      <c r="Y251" s="381">
        <v>77.95</v>
      </c>
      <c r="Z251" s="381">
        <v>1</v>
      </c>
      <c r="AA251" s="381" t="s">
        <v>2369</v>
      </c>
      <c r="AB251" s="381" t="s">
        <v>2357</v>
      </c>
      <c r="AC251" s="381" t="s">
        <v>2369</v>
      </c>
      <c r="AD251" s="435"/>
      <c r="AE251" s="435"/>
      <c r="AF251" s="435"/>
      <c r="AG251" s="435"/>
      <c r="AH251" s="435"/>
      <c r="AI251" s="435"/>
      <c r="AJ251" s="435"/>
      <c r="AK251" s="435"/>
      <c r="AL251" s="435"/>
      <c r="AM251" s="435"/>
      <c r="AN251" s="435"/>
      <c r="AO251" s="435"/>
      <c r="AP251" s="435"/>
      <c r="AQ251" s="435"/>
      <c r="AR251" s="435"/>
      <c r="AS251" s="435"/>
      <c r="AT251" s="435"/>
      <c r="AU251" s="435"/>
      <c r="AV251" s="435"/>
      <c r="AW251" s="435"/>
      <c r="AX251" s="435"/>
      <c r="AY251" s="435"/>
      <c r="AZ251" s="435"/>
      <c r="BA251" s="435"/>
      <c r="BB251" s="435"/>
      <c r="BC251" s="435"/>
      <c r="BD251" s="435"/>
      <c r="BE251" s="435"/>
      <c r="BF251" s="435"/>
      <c r="BG251" s="435"/>
      <c r="BH251" s="435"/>
      <c r="BI251" s="435"/>
      <c r="BJ251" s="435"/>
      <c r="BK251" s="435"/>
      <c r="BL251" s="435"/>
      <c r="BM251" s="435"/>
      <c r="BN251" s="435"/>
      <c r="BO251" s="435"/>
      <c r="BP251" s="435"/>
      <c r="BQ251" s="435"/>
      <c r="BR251" s="435"/>
      <c r="BS251" s="435"/>
      <c r="BT251" s="435"/>
      <c r="BU251" s="435"/>
      <c r="BV251" s="435"/>
      <c r="BW251" s="435"/>
      <c r="BX251" s="435"/>
      <c r="BY251" s="435"/>
      <c r="BZ251" s="435"/>
      <c r="CA251" s="435"/>
      <c r="CB251" s="435"/>
      <c r="CC251" s="435"/>
      <c r="CD251" s="435"/>
      <c r="CE251" s="435"/>
      <c r="CF251" s="435"/>
      <c r="CG251" s="435"/>
      <c r="CH251" s="435"/>
      <c r="CI251" s="435"/>
      <c r="CJ251" s="435"/>
      <c r="CK251" s="435"/>
      <c r="CL251" s="435"/>
      <c r="CM251" s="435"/>
      <c r="CN251" s="435"/>
      <c r="CO251" s="435"/>
      <c r="CP251" s="435"/>
      <c r="CQ251" s="435"/>
      <c r="CR251" s="435"/>
      <c r="CS251" s="435"/>
      <c r="CT251" s="435"/>
      <c r="CU251" s="435"/>
      <c r="CV251" s="435"/>
      <c r="CW251" s="435"/>
      <c r="CX251" s="435"/>
      <c r="CY251" s="435"/>
      <c r="CZ251" s="435"/>
      <c r="DA251" s="435"/>
      <c r="DB251" s="435"/>
      <c r="DC251" s="435"/>
      <c r="DD251" s="435"/>
      <c r="DE251" s="435"/>
      <c r="DF251" s="435"/>
      <c r="DG251" s="435"/>
      <c r="DH251" s="435"/>
      <c r="DI251" s="435"/>
      <c r="DJ251" s="435"/>
      <c r="DK251" s="435"/>
      <c r="DL251" s="435"/>
      <c r="DM251" s="435"/>
      <c r="DN251" s="435"/>
      <c r="DO251" s="435"/>
      <c r="DP251" s="435"/>
      <c r="DQ251" s="435"/>
      <c r="DR251" s="435"/>
      <c r="DS251" s="435"/>
      <c r="DT251" s="435"/>
      <c r="DU251" s="435"/>
      <c r="DV251" s="435"/>
      <c r="DW251" s="435"/>
      <c r="DX251" s="435"/>
      <c r="DY251" s="435"/>
      <c r="DZ251" s="435"/>
      <c r="EA251" s="435"/>
      <c r="EB251" s="435"/>
      <c r="EC251" s="435"/>
      <c r="ED251" s="435"/>
      <c r="EE251" s="435"/>
      <c r="EF251" s="435"/>
      <c r="EG251" s="435"/>
      <c r="EH251" s="435"/>
      <c r="EI251" s="435"/>
      <c r="EJ251" s="435"/>
      <c r="EK251" s="435"/>
      <c r="EL251" s="435"/>
      <c r="EM251" s="435"/>
      <c r="EN251" s="435"/>
      <c r="EO251" s="435"/>
      <c r="EP251" s="435"/>
      <c r="EQ251" s="435"/>
      <c r="ER251" s="435"/>
      <c r="ES251" s="435"/>
      <c r="ET251" s="435"/>
      <c r="EU251" s="435"/>
      <c r="EV251" s="435"/>
      <c r="EW251" s="435"/>
      <c r="EX251" s="435"/>
      <c r="EY251" s="435"/>
      <c r="EZ251" s="435"/>
      <c r="FA251" s="435"/>
      <c r="FB251" s="435"/>
      <c r="FC251" s="435"/>
      <c r="FD251" s="435"/>
      <c r="FE251" s="435"/>
      <c r="FF251" s="435"/>
      <c r="FG251" s="435"/>
      <c r="FH251" s="435"/>
      <c r="FI251" s="435"/>
      <c r="FJ251" s="435"/>
      <c r="FK251" s="435"/>
      <c r="FL251" s="435"/>
      <c r="FM251" s="435"/>
      <c r="FN251" s="435"/>
      <c r="FO251" s="435"/>
      <c r="FP251" s="435"/>
      <c r="FQ251" s="435"/>
      <c r="FR251" s="435"/>
      <c r="FS251" s="435"/>
      <c r="FT251" s="435"/>
      <c r="FU251" s="435"/>
      <c r="FV251" s="435"/>
      <c r="FW251" s="435"/>
      <c r="FX251" s="435"/>
      <c r="FY251" s="435"/>
      <c r="FZ251" s="435"/>
      <c r="GA251" s="435"/>
      <c r="GB251" s="435"/>
      <c r="GC251" s="435"/>
      <c r="GD251" s="435"/>
      <c r="GE251" s="435"/>
      <c r="GF251" s="435"/>
      <c r="GG251" s="435"/>
      <c r="GH251" s="435"/>
      <c r="GI251" s="435"/>
      <c r="GJ251" s="435"/>
      <c r="GK251" s="435"/>
      <c r="GL251" s="435"/>
      <c r="GM251" s="435"/>
      <c r="GN251" s="435"/>
      <c r="GO251" s="435"/>
      <c r="GP251" s="435"/>
      <c r="GQ251" s="435"/>
      <c r="GR251" s="435"/>
      <c r="GS251" s="435"/>
      <c r="GT251" s="435"/>
      <c r="GU251" s="435"/>
      <c r="GV251" s="435"/>
      <c r="GW251" s="435"/>
      <c r="GX251" s="435"/>
      <c r="GY251" s="435"/>
      <c r="GZ251" s="435"/>
      <c r="HA251" s="435"/>
      <c r="HB251" s="435"/>
      <c r="HC251" s="435"/>
      <c r="HD251" s="435"/>
      <c r="HE251" s="435"/>
      <c r="HF251" s="435"/>
      <c r="HG251" s="435"/>
      <c r="HH251" s="435"/>
      <c r="HI251" s="435"/>
      <c r="HJ251" s="435"/>
      <c r="HK251" s="435"/>
    </row>
    <row r="252" spans="1:219" s="389" customFormat="1" ht="51">
      <c r="A252" s="381">
        <v>46</v>
      </c>
      <c r="B252" s="393" t="s">
        <v>877</v>
      </c>
      <c r="C252" s="381" t="s">
        <v>869</v>
      </c>
      <c r="D252" s="394" t="s">
        <v>2357</v>
      </c>
      <c r="E252" s="381" t="s">
        <v>2369</v>
      </c>
      <c r="F252" s="449" t="s">
        <v>2369</v>
      </c>
      <c r="G252" s="381">
        <v>1972</v>
      </c>
      <c r="H252" s="433">
        <v>25000</v>
      </c>
      <c r="I252" s="381" t="s">
        <v>1526</v>
      </c>
      <c r="J252" s="434" t="s">
        <v>905</v>
      </c>
      <c r="K252" s="381" t="s">
        <v>1179</v>
      </c>
      <c r="L252" s="381" t="s">
        <v>2588</v>
      </c>
      <c r="M252" s="381" t="s">
        <v>2588</v>
      </c>
      <c r="N252" s="381" t="s">
        <v>603</v>
      </c>
      <c r="O252" s="381" t="s">
        <v>604</v>
      </c>
      <c r="P252" s="381"/>
      <c r="Q252" s="381" t="s">
        <v>656</v>
      </c>
      <c r="R252" s="381" t="s">
        <v>656</v>
      </c>
      <c r="S252" s="381" t="s">
        <v>656</v>
      </c>
      <c r="T252" s="381" t="s">
        <v>656</v>
      </c>
      <c r="U252" s="381" t="s">
        <v>3270</v>
      </c>
      <c r="V252" s="381" t="s">
        <v>656</v>
      </c>
      <c r="W252" s="381">
        <v>155.9</v>
      </c>
      <c r="X252" s="381">
        <v>141</v>
      </c>
      <c r="Y252" s="381">
        <v>389.75</v>
      </c>
      <c r="Z252" s="381">
        <v>1</v>
      </c>
      <c r="AA252" s="381" t="s">
        <v>2369</v>
      </c>
      <c r="AB252" s="381" t="s">
        <v>2357</v>
      </c>
      <c r="AC252" s="381" t="s">
        <v>2369</v>
      </c>
      <c r="AD252" s="435"/>
      <c r="AE252" s="435"/>
      <c r="AF252" s="435"/>
      <c r="AG252" s="435"/>
      <c r="AH252" s="435"/>
      <c r="AI252" s="435"/>
      <c r="AJ252" s="435"/>
      <c r="AK252" s="435"/>
      <c r="AL252" s="435"/>
      <c r="AM252" s="435"/>
      <c r="AN252" s="435"/>
      <c r="AO252" s="435"/>
      <c r="AP252" s="435"/>
      <c r="AQ252" s="435"/>
      <c r="AR252" s="435"/>
      <c r="AS252" s="435"/>
      <c r="AT252" s="435"/>
      <c r="AU252" s="435"/>
      <c r="AV252" s="435"/>
      <c r="AW252" s="435"/>
      <c r="AX252" s="435"/>
      <c r="AY252" s="435"/>
      <c r="AZ252" s="435"/>
      <c r="BA252" s="435"/>
      <c r="BB252" s="435"/>
      <c r="BC252" s="435"/>
      <c r="BD252" s="435"/>
      <c r="BE252" s="435"/>
      <c r="BF252" s="435"/>
      <c r="BG252" s="435"/>
      <c r="BH252" s="435"/>
      <c r="BI252" s="435"/>
      <c r="BJ252" s="435"/>
      <c r="BK252" s="435"/>
      <c r="BL252" s="435"/>
      <c r="BM252" s="435"/>
      <c r="BN252" s="435"/>
      <c r="BO252" s="435"/>
      <c r="BP252" s="435"/>
      <c r="BQ252" s="435"/>
      <c r="BR252" s="435"/>
      <c r="BS252" s="435"/>
      <c r="BT252" s="435"/>
      <c r="BU252" s="435"/>
      <c r="BV252" s="435"/>
      <c r="BW252" s="435"/>
      <c r="BX252" s="435"/>
      <c r="BY252" s="435"/>
      <c r="BZ252" s="435"/>
      <c r="CA252" s="435"/>
      <c r="CB252" s="435"/>
      <c r="CC252" s="435"/>
      <c r="CD252" s="435"/>
      <c r="CE252" s="435"/>
      <c r="CF252" s="435"/>
      <c r="CG252" s="435"/>
      <c r="CH252" s="435"/>
      <c r="CI252" s="435"/>
      <c r="CJ252" s="435"/>
      <c r="CK252" s="435"/>
      <c r="CL252" s="435"/>
      <c r="CM252" s="435"/>
      <c r="CN252" s="435"/>
      <c r="CO252" s="435"/>
      <c r="CP252" s="435"/>
      <c r="CQ252" s="435"/>
      <c r="CR252" s="435"/>
      <c r="CS252" s="435"/>
      <c r="CT252" s="435"/>
      <c r="CU252" s="435"/>
      <c r="CV252" s="435"/>
      <c r="CW252" s="435"/>
      <c r="CX252" s="435"/>
      <c r="CY252" s="435"/>
      <c r="CZ252" s="435"/>
      <c r="DA252" s="435"/>
      <c r="DB252" s="435"/>
      <c r="DC252" s="435"/>
      <c r="DD252" s="435"/>
      <c r="DE252" s="435"/>
      <c r="DF252" s="435"/>
      <c r="DG252" s="435"/>
      <c r="DH252" s="435"/>
      <c r="DI252" s="435"/>
      <c r="DJ252" s="435"/>
      <c r="DK252" s="435"/>
      <c r="DL252" s="435"/>
      <c r="DM252" s="435"/>
      <c r="DN252" s="435"/>
      <c r="DO252" s="435"/>
      <c r="DP252" s="435"/>
      <c r="DQ252" s="435"/>
      <c r="DR252" s="435"/>
      <c r="DS252" s="435"/>
      <c r="DT252" s="435"/>
      <c r="DU252" s="435"/>
      <c r="DV252" s="435"/>
      <c r="DW252" s="435"/>
      <c r="DX252" s="435"/>
      <c r="DY252" s="435"/>
      <c r="DZ252" s="435"/>
      <c r="EA252" s="435"/>
      <c r="EB252" s="435"/>
      <c r="EC252" s="435"/>
      <c r="ED252" s="435"/>
      <c r="EE252" s="435"/>
      <c r="EF252" s="435"/>
      <c r="EG252" s="435"/>
      <c r="EH252" s="435"/>
      <c r="EI252" s="435"/>
      <c r="EJ252" s="435"/>
      <c r="EK252" s="435"/>
      <c r="EL252" s="435"/>
      <c r="EM252" s="435"/>
      <c r="EN252" s="435"/>
      <c r="EO252" s="435"/>
      <c r="EP252" s="435"/>
      <c r="EQ252" s="435"/>
      <c r="ER252" s="435"/>
      <c r="ES252" s="435"/>
      <c r="ET252" s="435"/>
      <c r="EU252" s="435"/>
      <c r="EV252" s="435"/>
      <c r="EW252" s="435"/>
      <c r="EX252" s="435"/>
      <c r="EY252" s="435"/>
      <c r="EZ252" s="435"/>
      <c r="FA252" s="435"/>
      <c r="FB252" s="435"/>
      <c r="FC252" s="435"/>
      <c r="FD252" s="435"/>
      <c r="FE252" s="435"/>
      <c r="FF252" s="435"/>
      <c r="FG252" s="435"/>
      <c r="FH252" s="435"/>
      <c r="FI252" s="435"/>
      <c r="FJ252" s="435"/>
      <c r="FK252" s="435"/>
      <c r="FL252" s="435"/>
      <c r="FM252" s="435"/>
      <c r="FN252" s="435"/>
      <c r="FO252" s="435"/>
      <c r="FP252" s="435"/>
      <c r="FQ252" s="435"/>
      <c r="FR252" s="435"/>
      <c r="FS252" s="435"/>
      <c r="FT252" s="435"/>
      <c r="FU252" s="435"/>
      <c r="FV252" s="435"/>
      <c r="FW252" s="435"/>
      <c r="FX252" s="435"/>
      <c r="FY252" s="435"/>
      <c r="FZ252" s="435"/>
      <c r="GA252" s="435"/>
      <c r="GB252" s="435"/>
      <c r="GC252" s="435"/>
      <c r="GD252" s="435"/>
      <c r="GE252" s="435"/>
      <c r="GF252" s="435"/>
      <c r="GG252" s="435"/>
      <c r="GH252" s="435"/>
      <c r="GI252" s="435"/>
      <c r="GJ252" s="435"/>
      <c r="GK252" s="435"/>
      <c r="GL252" s="435"/>
      <c r="GM252" s="435"/>
      <c r="GN252" s="435"/>
      <c r="GO252" s="435"/>
      <c r="GP252" s="435"/>
      <c r="GQ252" s="435"/>
      <c r="GR252" s="435"/>
      <c r="GS252" s="435"/>
      <c r="GT252" s="435"/>
      <c r="GU252" s="435"/>
      <c r="GV252" s="435"/>
      <c r="GW252" s="435"/>
      <c r="GX252" s="435"/>
      <c r="GY252" s="435"/>
      <c r="GZ252" s="435"/>
      <c r="HA252" s="435"/>
      <c r="HB252" s="435"/>
      <c r="HC252" s="435"/>
      <c r="HD252" s="435"/>
      <c r="HE252" s="435"/>
      <c r="HF252" s="435"/>
      <c r="HG252" s="435"/>
      <c r="HH252" s="435"/>
      <c r="HI252" s="435"/>
      <c r="HJ252" s="435"/>
      <c r="HK252" s="435"/>
    </row>
    <row r="253" spans="1:219" s="389" customFormat="1" ht="51">
      <c r="A253" s="381">
        <v>47</v>
      </c>
      <c r="B253" s="393" t="s">
        <v>878</v>
      </c>
      <c r="C253" s="381" t="s">
        <v>869</v>
      </c>
      <c r="D253" s="394" t="s">
        <v>2357</v>
      </c>
      <c r="E253" s="381" t="s">
        <v>2369</v>
      </c>
      <c r="F253" s="449" t="s">
        <v>2369</v>
      </c>
      <c r="G253" s="381">
        <v>1972</v>
      </c>
      <c r="H253" s="433">
        <v>20000</v>
      </c>
      <c r="I253" s="381" t="s">
        <v>1526</v>
      </c>
      <c r="J253" s="434" t="s">
        <v>904</v>
      </c>
      <c r="K253" s="381" t="s">
        <v>1179</v>
      </c>
      <c r="L253" s="381" t="s">
        <v>2588</v>
      </c>
      <c r="M253" s="381" t="s">
        <v>2588</v>
      </c>
      <c r="N253" s="381" t="s">
        <v>603</v>
      </c>
      <c r="O253" s="381" t="s">
        <v>604</v>
      </c>
      <c r="P253" s="381"/>
      <c r="Q253" s="381" t="s">
        <v>656</v>
      </c>
      <c r="R253" s="381" t="s">
        <v>656</v>
      </c>
      <c r="S253" s="381" t="s">
        <v>656</v>
      </c>
      <c r="T253" s="381" t="s">
        <v>656</v>
      </c>
      <c r="U253" s="381" t="s">
        <v>3270</v>
      </c>
      <c r="V253" s="381" t="s">
        <v>656</v>
      </c>
      <c r="W253" s="381">
        <v>62.36</v>
      </c>
      <c r="X253" s="381">
        <v>56.4</v>
      </c>
      <c r="Y253" s="381">
        <v>155.9</v>
      </c>
      <c r="Z253" s="381">
        <v>1</v>
      </c>
      <c r="AA253" s="381" t="s">
        <v>2369</v>
      </c>
      <c r="AB253" s="381" t="s">
        <v>2357</v>
      </c>
      <c r="AC253" s="381" t="s">
        <v>2369</v>
      </c>
      <c r="AD253" s="435"/>
      <c r="AE253" s="435"/>
      <c r="AF253" s="435"/>
      <c r="AG253" s="435"/>
      <c r="AH253" s="435"/>
      <c r="AI253" s="435"/>
      <c r="AJ253" s="435"/>
      <c r="AK253" s="435"/>
      <c r="AL253" s="435"/>
      <c r="AM253" s="435"/>
      <c r="AN253" s="435"/>
      <c r="AO253" s="435"/>
      <c r="AP253" s="435"/>
      <c r="AQ253" s="435"/>
      <c r="AR253" s="435"/>
      <c r="AS253" s="435"/>
      <c r="AT253" s="435"/>
      <c r="AU253" s="435"/>
      <c r="AV253" s="435"/>
      <c r="AW253" s="435"/>
      <c r="AX253" s="435"/>
      <c r="AY253" s="435"/>
      <c r="AZ253" s="435"/>
      <c r="BA253" s="435"/>
      <c r="BB253" s="435"/>
      <c r="BC253" s="435"/>
      <c r="BD253" s="435"/>
      <c r="BE253" s="435"/>
      <c r="BF253" s="435"/>
      <c r="BG253" s="435"/>
      <c r="BH253" s="435"/>
      <c r="BI253" s="435"/>
      <c r="BJ253" s="435"/>
      <c r="BK253" s="435"/>
      <c r="BL253" s="435"/>
      <c r="BM253" s="435"/>
      <c r="BN253" s="435"/>
      <c r="BO253" s="435"/>
      <c r="BP253" s="435"/>
      <c r="BQ253" s="435"/>
      <c r="BR253" s="435"/>
      <c r="BS253" s="435"/>
      <c r="BT253" s="435"/>
      <c r="BU253" s="435"/>
      <c r="BV253" s="435"/>
      <c r="BW253" s="435"/>
      <c r="BX253" s="435"/>
      <c r="BY253" s="435"/>
      <c r="BZ253" s="435"/>
      <c r="CA253" s="435"/>
      <c r="CB253" s="435"/>
      <c r="CC253" s="435"/>
      <c r="CD253" s="435"/>
      <c r="CE253" s="435"/>
      <c r="CF253" s="435"/>
      <c r="CG253" s="435"/>
      <c r="CH253" s="435"/>
      <c r="CI253" s="435"/>
      <c r="CJ253" s="435"/>
      <c r="CK253" s="435"/>
      <c r="CL253" s="435"/>
      <c r="CM253" s="435"/>
      <c r="CN253" s="435"/>
      <c r="CO253" s="435"/>
      <c r="CP253" s="435"/>
      <c r="CQ253" s="435"/>
      <c r="CR253" s="435"/>
      <c r="CS253" s="435"/>
      <c r="CT253" s="435"/>
      <c r="CU253" s="435"/>
      <c r="CV253" s="435"/>
      <c r="CW253" s="435"/>
      <c r="CX253" s="435"/>
      <c r="CY253" s="435"/>
      <c r="CZ253" s="435"/>
      <c r="DA253" s="435"/>
      <c r="DB253" s="435"/>
      <c r="DC253" s="435"/>
      <c r="DD253" s="435"/>
      <c r="DE253" s="435"/>
      <c r="DF253" s="435"/>
      <c r="DG253" s="435"/>
      <c r="DH253" s="435"/>
      <c r="DI253" s="435"/>
      <c r="DJ253" s="435"/>
      <c r="DK253" s="435"/>
      <c r="DL253" s="435"/>
      <c r="DM253" s="435"/>
      <c r="DN253" s="435"/>
      <c r="DO253" s="435"/>
      <c r="DP253" s="435"/>
      <c r="DQ253" s="435"/>
      <c r="DR253" s="435"/>
      <c r="DS253" s="435"/>
      <c r="DT253" s="435"/>
      <c r="DU253" s="435"/>
      <c r="DV253" s="435"/>
      <c r="DW253" s="435"/>
      <c r="DX253" s="435"/>
      <c r="DY253" s="435"/>
      <c r="DZ253" s="435"/>
      <c r="EA253" s="435"/>
      <c r="EB253" s="435"/>
      <c r="EC253" s="435"/>
      <c r="ED253" s="435"/>
      <c r="EE253" s="435"/>
      <c r="EF253" s="435"/>
      <c r="EG253" s="435"/>
      <c r="EH253" s="435"/>
      <c r="EI253" s="435"/>
      <c r="EJ253" s="435"/>
      <c r="EK253" s="435"/>
      <c r="EL253" s="435"/>
      <c r="EM253" s="435"/>
      <c r="EN253" s="435"/>
      <c r="EO253" s="435"/>
      <c r="EP253" s="435"/>
      <c r="EQ253" s="435"/>
      <c r="ER253" s="435"/>
      <c r="ES253" s="435"/>
      <c r="ET253" s="435"/>
      <c r="EU253" s="435"/>
      <c r="EV253" s="435"/>
      <c r="EW253" s="435"/>
      <c r="EX253" s="435"/>
      <c r="EY253" s="435"/>
      <c r="EZ253" s="435"/>
      <c r="FA253" s="435"/>
      <c r="FB253" s="435"/>
      <c r="FC253" s="435"/>
      <c r="FD253" s="435"/>
      <c r="FE253" s="435"/>
      <c r="FF253" s="435"/>
      <c r="FG253" s="435"/>
      <c r="FH253" s="435"/>
      <c r="FI253" s="435"/>
      <c r="FJ253" s="435"/>
      <c r="FK253" s="435"/>
      <c r="FL253" s="435"/>
      <c r="FM253" s="435"/>
      <c r="FN253" s="435"/>
      <c r="FO253" s="435"/>
      <c r="FP253" s="435"/>
      <c r="FQ253" s="435"/>
      <c r="FR253" s="435"/>
      <c r="FS253" s="435"/>
      <c r="FT253" s="435"/>
      <c r="FU253" s="435"/>
      <c r="FV253" s="435"/>
      <c r="FW253" s="435"/>
      <c r="FX253" s="435"/>
      <c r="FY253" s="435"/>
      <c r="FZ253" s="435"/>
      <c r="GA253" s="435"/>
      <c r="GB253" s="435"/>
      <c r="GC253" s="435"/>
      <c r="GD253" s="435"/>
      <c r="GE253" s="435"/>
      <c r="GF253" s="435"/>
      <c r="GG253" s="435"/>
      <c r="GH253" s="435"/>
      <c r="GI253" s="435"/>
      <c r="GJ253" s="435"/>
      <c r="GK253" s="435"/>
      <c r="GL253" s="435"/>
      <c r="GM253" s="435"/>
      <c r="GN253" s="435"/>
      <c r="GO253" s="435"/>
      <c r="GP253" s="435"/>
      <c r="GQ253" s="435"/>
      <c r="GR253" s="435"/>
      <c r="GS253" s="435"/>
      <c r="GT253" s="435"/>
      <c r="GU253" s="435"/>
      <c r="GV253" s="435"/>
      <c r="GW253" s="435"/>
      <c r="GX253" s="435"/>
      <c r="GY253" s="435"/>
      <c r="GZ253" s="435"/>
      <c r="HA253" s="435"/>
      <c r="HB253" s="435"/>
      <c r="HC253" s="435"/>
      <c r="HD253" s="435"/>
      <c r="HE253" s="435"/>
      <c r="HF253" s="435"/>
      <c r="HG253" s="435"/>
      <c r="HH253" s="435"/>
      <c r="HI253" s="435"/>
      <c r="HJ253" s="435"/>
      <c r="HK253" s="435"/>
    </row>
    <row r="254" spans="1:219" s="389" customFormat="1" ht="51">
      <c r="A254" s="381">
        <v>48</v>
      </c>
      <c r="B254" s="393" t="s">
        <v>3185</v>
      </c>
      <c r="C254" s="381" t="s">
        <v>869</v>
      </c>
      <c r="D254" s="394" t="s">
        <v>2357</v>
      </c>
      <c r="E254" s="381" t="s">
        <v>2369</v>
      </c>
      <c r="F254" s="449" t="s">
        <v>2369</v>
      </c>
      <c r="G254" s="381">
        <v>1970</v>
      </c>
      <c r="H254" s="433">
        <v>10000</v>
      </c>
      <c r="I254" s="381" t="s">
        <v>1526</v>
      </c>
      <c r="J254" s="434" t="s">
        <v>906</v>
      </c>
      <c r="K254" s="381" t="s">
        <v>907</v>
      </c>
      <c r="L254" s="381" t="s">
        <v>2588</v>
      </c>
      <c r="M254" s="381" t="s">
        <v>2588</v>
      </c>
      <c r="N254" s="381" t="s">
        <v>603</v>
      </c>
      <c r="O254" s="381" t="s">
        <v>604</v>
      </c>
      <c r="P254" s="381"/>
      <c r="Q254" s="381" t="s">
        <v>656</v>
      </c>
      <c r="R254" s="381" t="s">
        <v>656</v>
      </c>
      <c r="S254" s="381" t="s">
        <v>656</v>
      </c>
      <c r="T254" s="381" t="s">
        <v>656</v>
      </c>
      <c r="U254" s="381" t="s">
        <v>3270</v>
      </c>
      <c r="V254" s="381" t="s">
        <v>723</v>
      </c>
      <c r="W254" s="381">
        <v>55.51</v>
      </c>
      <c r="X254" s="381">
        <v>49.15</v>
      </c>
      <c r="Y254" s="381">
        <v>138.78</v>
      </c>
      <c r="Z254" s="381">
        <v>1</v>
      </c>
      <c r="AA254" s="381" t="s">
        <v>2369</v>
      </c>
      <c r="AB254" s="381" t="s">
        <v>2369</v>
      </c>
      <c r="AC254" s="381" t="s">
        <v>2369</v>
      </c>
      <c r="AD254" s="435"/>
      <c r="AE254" s="435"/>
      <c r="AF254" s="435"/>
      <c r="AG254" s="435"/>
      <c r="AH254" s="435"/>
      <c r="AI254" s="435"/>
      <c r="AJ254" s="435"/>
      <c r="AK254" s="435"/>
      <c r="AL254" s="435"/>
      <c r="AM254" s="435"/>
      <c r="AN254" s="435"/>
      <c r="AO254" s="435"/>
      <c r="AP254" s="435"/>
      <c r="AQ254" s="435"/>
      <c r="AR254" s="435"/>
      <c r="AS254" s="435"/>
      <c r="AT254" s="435"/>
      <c r="AU254" s="435"/>
      <c r="AV254" s="435"/>
      <c r="AW254" s="435"/>
      <c r="AX254" s="435"/>
      <c r="AY254" s="435"/>
      <c r="AZ254" s="435"/>
      <c r="BA254" s="435"/>
      <c r="BB254" s="435"/>
      <c r="BC254" s="435"/>
      <c r="BD254" s="435"/>
      <c r="BE254" s="435"/>
      <c r="BF254" s="435"/>
      <c r="BG254" s="435"/>
      <c r="BH254" s="435"/>
      <c r="BI254" s="435"/>
      <c r="BJ254" s="435"/>
      <c r="BK254" s="435"/>
      <c r="BL254" s="435"/>
      <c r="BM254" s="435"/>
      <c r="BN254" s="435"/>
      <c r="BO254" s="435"/>
      <c r="BP254" s="435"/>
      <c r="BQ254" s="435"/>
      <c r="BR254" s="435"/>
      <c r="BS254" s="435"/>
      <c r="BT254" s="435"/>
      <c r="BU254" s="435"/>
      <c r="BV254" s="435"/>
      <c r="BW254" s="435"/>
      <c r="BX254" s="435"/>
      <c r="BY254" s="435"/>
      <c r="BZ254" s="435"/>
      <c r="CA254" s="435"/>
      <c r="CB254" s="435"/>
      <c r="CC254" s="435"/>
      <c r="CD254" s="435"/>
      <c r="CE254" s="435"/>
      <c r="CF254" s="435"/>
      <c r="CG254" s="435"/>
      <c r="CH254" s="435"/>
      <c r="CI254" s="435"/>
      <c r="CJ254" s="435"/>
      <c r="CK254" s="435"/>
      <c r="CL254" s="435"/>
      <c r="CM254" s="435"/>
      <c r="CN254" s="435"/>
      <c r="CO254" s="435"/>
      <c r="CP254" s="435"/>
      <c r="CQ254" s="435"/>
      <c r="CR254" s="435"/>
      <c r="CS254" s="435"/>
      <c r="CT254" s="435"/>
      <c r="CU254" s="435"/>
      <c r="CV254" s="435"/>
      <c r="CW254" s="435"/>
      <c r="CX254" s="435"/>
      <c r="CY254" s="435"/>
      <c r="CZ254" s="435"/>
      <c r="DA254" s="435"/>
      <c r="DB254" s="435"/>
      <c r="DC254" s="435"/>
      <c r="DD254" s="435"/>
      <c r="DE254" s="435"/>
      <c r="DF254" s="435"/>
      <c r="DG254" s="435"/>
      <c r="DH254" s="435"/>
      <c r="DI254" s="435"/>
      <c r="DJ254" s="435"/>
      <c r="DK254" s="435"/>
      <c r="DL254" s="435"/>
      <c r="DM254" s="435"/>
      <c r="DN254" s="435"/>
      <c r="DO254" s="435"/>
      <c r="DP254" s="435"/>
      <c r="DQ254" s="435"/>
      <c r="DR254" s="435"/>
      <c r="DS254" s="435"/>
      <c r="DT254" s="435"/>
      <c r="DU254" s="435"/>
      <c r="DV254" s="435"/>
      <c r="DW254" s="435"/>
      <c r="DX254" s="435"/>
      <c r="DY254" s="435"/>
      <c r="DZ254" s="435"/>
      <c r="EA254" s="435"/>
      <c r="EB254" s="435"/>
      <c r="EC254" s="435"/>
      <c r="ED254" s="435"/>
      <c r="EE254" s="435"/>
      <c r="EF254" s="435"/>
      <c r="EG254" s="435"/>
      <c r="EH254" s="435"/>
      <c r="EI254" s="435"/>
      <c r="EJ254" s="435"/>
      <c r="EK254" s="435"/>
      <c r="EL254" s="435"/>
      <c r="EM254" s="435"/>
      <c r="EN254" s="435"/>
      <c r="EO254" s="435"/>
      <c r="EP254" s="435"/>
      <c r="EQ254" s="435"/>
      <c r="ER254" s="435"/>
      <c r="ES254" s="435"/>
      <c r="ET254" s="435"/>
      <c r="EU254" s="435"/>
      <c r="EV254" s="435"/>
      <c r="EW254" s="435"/>
      <c r="EX254" s="435"/>
      <c r="EY254" s="435"/>
      <c r="EZ254" s="435"/>
      <c r="FA254" s="435"/>
      <c r="FB254" s="435"/>
      <c r="FC254" s="435"/>
      <c r="FD254" s="435"/>
      <c r="FE254" s="435"/>
      <c r="FF254" s="435"/>
      <c r="FG254" s="435"/>
      <c r="FH254" s="435"/>
      <c r="FI254" s="435"/>
      <c r="FJ254" s="435"/>
      <c r="FK254" s="435"/>
      <c r="FL254" s="435"/>
      <c r="FM254" s="435"/>
      <c r="FN254" s="435"/>
      <c r="FO254" s="435"/>
      <c r="FP254" s="435"/>
      <c r="FQ254" s="435"/>
      <c r="FR254" s="435"/>
      <c r="FS254" s="435"/>
      <c r="FT254" s="435"/>
      <c r="FU254" s="435"/>
      <c r="FV254" s="435"/>
      <c r="FW254" s="435"/>
      <c r="FX254" s="435"/>
      <c r="FY254" s="435"/>
      <c r="FZ254" s="435"/>
      <c r="GA254" s="435"/>
      <c r="GB254" s="435"/>
      <c r="GC254" s="435"/>
      <c r="GD254" s="435"/>
      <c r="GE254" s="435"/>
      <c r="GF254" s="435"/>
      <c r="GG254" s="435"/>
      <c r="GH254" s="435"/>
      <c r="GI254" s="435"/>
      <c r="GJ254" s="435"/>
      <c r="GK254" s="435"/>
      <c r="GL254" s="435"/>
      <c r="GM254" s="435"/>
      <c r="GN254" s="435"/>
      <c r="GO254" s="435"/>
      <c r="GP254" s="435"/>
      <c r="GQ254" s="435"/>
      <c r="GR254" s="435"/>
      <c r="GS254" s="435"/>
      <c r="GT254" s="435"/>
      <c r="GU254" s="435"/>
      <c r="GV254" s="435"/>
      <c r="GW254" s="435"/>
      <c r="GX254" s="435"/>
      <c r="GY254" s="435"/>
      <c r="GZ254" s="435"/>
      <c r="HA254" s="435"/>
      <c r="HB254" s="435"/>
      <c r="HC254" s="435"/>
      <c r="HD254" s="435"/>
      <c r="HE254" s="435"/>
      <c r="HF254" s="435"/>
      <c r="HG254" s="435"/>
      <c r="HH254" s="435"/>
      <c r="HI254" s="435"/>
      <c r="HJ254" s="435"/>
      <c r="HK254" s="435"/>
    </row>
    <row r="255" spans="1:219" s="389" customFormat="1" ht="25.5">
      <c r="A255" s="381">
        <v>49</v>
      </c>
      <c r="B255" s="393" t="s">
        <v>3186</v>
      </c>
      <c r="C255" s="381" t="s">
        <v>842</v>
      </c>
      <c r="D255" s="394"/>
      <c r="E255" s="381"/>
      <c r="F255" s="449"/>
      <c r="G255" s="381"/>
      <c r="H255" s="433">
        <f>81857</f>
        <v>81857</v>
      </c>
      <c r="I255" s="381" t="s">
        <v>1526</v>
      </c>
      <c r="J255" s="434" t="s">
        <v>3529</v>
      </c>
      <c r="K255" s="381" t="s">
        <v>1179</v>
      </c>
      <c r="L255" s="381"/>
      <c r="M255" s="381"/>
      <c r="N255" s="381"/>
      <c r="O255" s="381"/>
      <c r="P255" s="381"/>
      <c r="Q255" s="381"/>
      <c r="R255" s="381"/>
      <c r="S255" s="381"/>
      <c r="T255" s="381"/>
      <c r="U255" s="381"/>
      <c r="V255" s="381"/>
      <c r="W255" s="381"/>
      <c r="X255" s="381"/>
      <c r="Y255" s="381"/>
      <c r="Z255" s="381"/>
      <c r="AA255" s="381"/>
      <c r="AB255" s="381"/>
      <c r="AC255" s="381"/>
      <c r="AD255" s="435"/>
      <c r="AE255" s="435"/>
      <c r="AF255" s="435"/>
      <c r="AG255" s="435"/>
      <c r="AH255" s="435"/>
      <c r="AI255" s="435"/>
      <c r="AJ255" s="435"/>
      <c r="AK255" s="435"/>
      <c r="AL255" s="435"/>
      <c r="AM255" s="435"/>
      <c r="AN255" s="435"/>
      <c r="AO255" s="435"/>
      <c r="AP255" s="435"/>
      <c r="AQ255" s="435"/>
      <c r="AR255" s="435"/>
      <c r="AS255" s="435"/>
      <c r="AT255" s="435"/>
      <c r="AU255" s="435"/>
      <c r="AV255" s="435"/>
      <c r="AW255" s="435"/>
      <c r="AX255" s="435"/>
      <c r="AY255" s="435"/>
      <c r="AZ255" s="435"/>
      <c r="BA255" s="435"/>
      <c r="BB255" s="435"/>
      <c r="BC255" s="435"/>
      <c r="BD255" s="435"/>
      <c r="BE255" s="435"/>
      <c r="BF255" s="435"/>
      <c r="BG255" s="435"/>
      <c r="BH255" s="435"/>
      <c r="BI255" s="435"/>
      <c r="BJ255" s="435"/>
      <c r="BK255" s="435"/>
      <c r="BL255" s="435"/>
      <c r="BM255" s="435"/>
      <c r="BN255" s="435"/>
      <c r="BO255" s="435"/>
      <c r="BP255" s="435"/>
      <c r="BQ255" s="435"/>
      <c r="BR255" s="435"/>
      <c r="BS255" s="435"/>
      <c r="BT255" s="435"/>
      <c r="BU255" s="435"/>
      <c r="BV255" s="435"/>
      <c r="BW255" s="435"/>
      <c r="BX255" s="435"/>
      <c r="BY255" s="435"/>
      <c r="BZ255" s="435"/>
      <c r="CA255" s="435"/>
      <c r="CB255" s="435"/>
      <c r="CC255" s="435"/>
      <c r="CD255" s="435"/>
      <c r="CE255" s="435"/>
      <c r="CF255" s="435"/>
      <c r="CG255" s="435"/>
      <c r="CH255" s="435"/>
      <c r="CI255" s="435"/>
      <c r="CJ255" s="435"/>
      <c r="CK255" s="435"/>
      <c r="CL255" s="435"/>
      <c r="CM255" s="435"/>
      <c r="CN255" s="435"/>
      <c r="CO255" s="435"/>
      <c r="CP255" s="435"/>
      <c r="CQ255" s="435"/>
      <c r="CR255" s="435"/>
      <c r="CS255" s="435"/>
      <c r="CT255" s="435"/>
      <c r="CU255" s="435"/>
      <c r="CV255" s="435"/>
      <c r="CW255" s="435"/>
      <c r="CX255" s="435"/>
      <c r="CY255" s="435"/>
      <c r="CZ255" s="435"/>
      <c r="DA255" s="435"/>
      <c r="DB255" s="435"/>
      <c r="DC255" s="435"/>
      <c r="DD255" s="435"/>
      <c r="DE255" s="435"/>
      <c r="DF255" s="435"/>
      <c r="DG255" s="435"/>
      <c r="DH255" s="435"/>
      <c r="DI255" s="435"/>
      <c r="DJ255" s="435"/>
      <c r="DK255" s="435"/>
      <c r="DL255" s="435"/>
      <c r="DM255" s="435"/>
      <c r="DN255" s="435"/>
      <c r="DO255" s="435"/>
      <c r="DP255" s="435"/>
      <c r="DQ255" s="435"/>
      <c r="DR255" s="435"/>
      <c r="DS255" s="435"/>
      <c r="DT255" s="435"/>
      <c r="DU255" s="435"/>
      <c r="DV255" s="435"/>
      <c r="DW255" s="435"/>
      <c r="DX255" s="435"/>
      <c r="DY255" s="435"/>
      <c r="DZ255" s="435"/>
      <c r="EA255" s="435"/>
      <c r="EB255" s="435"/>
      <c r="EC255" s="435"/>
      <c r="ED255" s="435"/>
      <c r="EE255" s="435"/>
      <c r="EF255" s="435"/>
      <c r="EG255" s="435"/>
      <c r="EH255" s="435"/>
      <c r="EI255" s="435"/>
      <c r="EJ255" s="435"/>
      <c r="EK255" s="435"/>
      <c r="EL255" s="435"/>
      <c r="EM255" s="435"/>
      <c r="EN255" s="435"/>
      <c r="EO255" s="435"/>
      <c r="EP255" s="435"/>
      <c r="EQ255" s="435"/>
      <c r="ER255" s="435"/>
      <c r="ES255" s="435"/>
      <c r="ET255" s="435"/>
      <c r="EU255" s="435"/>
      <c r="EV255" s="435"/>
      <c r="EW255" s="435"/>
      <c r="EX255" s="435"/>
      <c r="EY255" s="435"/>
      <c r="EZ255" s="435"/>
      <c r="FA255" s="435"/>
      <c r="FB255" s="435"/>
      <c r="FC255" s="435"/>
      <c r="FD255" s="435"/>
      <c r="FE255" s="435"/>
      <c r="FF255" s="435"/>
      <c r="FG255" s="435"/>
      <c r="FH255" s="435"/>
      <c r="FI255" s="435"/>
      <c r="FJ255" s="435"/>
      <c r="FK255" s="435"/>
      <c r="FL255" s="435"/>
      <c r="FM255" s="435"/>
      <c r="FN255" s="435"/>
      <c r="FO255" s="435"/>
      <c r="FP255" s="435"/>
      <c r="FQ255" s="435"/>
      <c r="FR255" s="435"/>
      <c r="FS255" s="435"/>
      <c r="FT255" s="435"/>
      <c r="FU255" s="435"/>
      <c r="FV255" s="435"/>
      <c r="FW255" s="435"/>
      <c r="FX255" s="435"/>
      <c r="FY255" s="435"/>
      <c r="FZ255" s="435"/>
      <c r="GA255" s="435"/>
      <c r="GB255" s="435"/>
      <c r="GC255" s="435"/>
      <c r="GD255" s="435"/>
      <c r="GE255" s="435"/>
      <c r="GF255" s="435"/>
      <c r="GG255" s="435"/>
      <c r="GH255" s="435"/>
      <c r="GI255" s="435"/>
      <c r="GJ255" s="435"/>
      <c r="GK255" s="435"/>
      <c r="GL255" s="435"/>
      <c r="GM255" s="435"/>
      <c r="GN255" s="435"/>
      <c r="GO255" s="435"/>
      <c r="GP255" s="435"/>
      <c r="GQ255" s="435"/>
      <c r="GR255" s="435"/>
      <c r="GS255" s="435"/>
      <c r="GT255" s="435"/>
      <c r="GU255" s="435"/>
      <c r="GV255" s="435"/>
      <c r="GW255" s="435"/>
      <c r="GX255" s="435"/>
      <c r="GY255" s="435"/>
      <c r="GZ255" s="435"/>
      <c r="HA255" s="435"/>
      <c r="HB255" s="435"/>
      <c r="HC255" s="435"/>
      <c r="HD255" s="435"/>
      <c r="HE255" s="435"/>
      <c r="HF255" s="435"/>
      <c r="HG255" s="435"/>
      <c r="HH255" s="435"/>
      <c r="HI255" s="435"/>
      <c r="HJ255" s="435"/>
      <c r="HK255" s="435"/>
    </row>
    <row r="256" spans="1:219" s="389" customFormat="1" ht="25.5">
      <c r="A256" s="381">
        <v>50</v>
      </c>
      <c r="B256" s="393" t="s">
        <v>3187</v>
      </c>
      <c r="C256" s="381" t="s">
        <v>842</v>
      </c>
      <c r="D256" s="394"/>
      <c r="E256" s="381"/>
      <c r="F256" s="449"/>
      <c r="G256" s="381"/>
      <c r="H256" s="433">
        <f>36939+5890+14309+52595</f>
        <v>109733</v>
      </c>
      <c r="I256" s="381" t="s">
        <v>1526</v>
      </c>
      <c r="J256" s="434" t="s">
        <v>3529</v>
      </c>
      <c r="K256" s="381" t="s">
        <v>1179</v>
      </c>
      <c r="L256" s="381"/>
      <c r="M256" s="381"/>
      <c r="N256" s="381"/>
      <c r="O256" s="381"/>
      <c r="P256" s="381"/>
      <c r="Q256" s="381"/>
      <c r="R256" s="381"/>
      <c r="S256" s="381"/>
      <c r="T256" s="381"/>
      <c r="U256" s="381"/>
      <c r="V256" s="381"/>
      <c r="W256" s="381"/>
      <c r="X256" s="381"/>
      <c r="Y256" s="381"/>
      <c r="Z256" s="381"/>
      <c r="AA256" s="381"/>
      <c r="AB256" s="381"/>
      <c r="AC256" s="381"/>
      <c r="AD256" s="435"/>
      <c r="AE256" s="435"/>
      <c r="AF256" s="435"/>
      <c r="AG256" s="435"/>
      <c r="AH256" s="435"/>
      <c r="AI256" s="435"/>
      <c r="AJ256" s="435"/>
      <c r="AK256" s="435"/>
      <c r="AL256" s="435"/>
      <c r="AM256" s="435"/>
      <c r="AN256" s="435"/>
      <c r="AO256" s="435"/>
      <c r="AP256" s="435"/>
      <c r="AQ256" s="435"/>
      <c r="AR256" s="435"/>
      <c r="AS256" s="435"/>
      <c r="AT256" s="435"/>
      <c r="AU256" s="435"/>
      <c r="AV256" s="435"/>
      <c r="AW256" s="435"/>
      <c r="AX256" s="435"/>
      <c r="AY256" s="435"/>
      <c r="AZ256" s="435"/>
      <c r="BA256" s="435"/>
      <c r="BB256" s="435"/>
      <c r="BC256" s="435"/>
      <c r="BD256" s="435"/>
      <c r="BE256" s="435"/>
      <c r="BF256" s="435"/>
      <c r="BG256" s="435"/>
      <c r="BH256" s="435"/>
      <c r="BI256" s="435"/>
      <c r="BJ256" s="435"/>
      <c r="BK256" s="435"/>
      <c r="BL256" s="435"/>
      <c r="BM256" s="435"/>
      <c r="BN256" s="435"/>
      <c r="BO256" s="435"/>
      <c r="BP256" s="435"/>
      <c r="BQ256" s="435"/>
      <c r="BR256" s="435"/>
      <c r="BS256" s="435"/>
      <c r="BT256" s="435"/>
      <c r="BU256" s="435"/>
      <c r="BV256" s="435"/>
      <c r="BW256" s="435"/>
      <c r="BX256" s="435"/>
      <c r="BY256" s="435"/>
      <c r="BZ256" s="435"/>
      <c r="CA256" s="435"/>
      <c r="CB256" s="435"/>
      <c r="CC256" s="435"/>
      <c r="CD256" s="435"/>
      <c r="CE256" s="435"/>
      <c r="CF256" s="435"/>
      <c r="CG256" s="435"/>
      <c r="CH256" s="435"/>
      <c r="CI256" s="435"/>
      <c r="CJ256" s="435"/>
      <c r="CK256" s="435"/>
      <c r="CL256" s="435"/>
      <c r="CM256" s="435"/>
      <c r="CN256" s="435"/>
      <c r="CO256" s="435"/>
      <c r="CP256" s="435"/>
      <c r="CQ256" s="435"/>
      <c r="CR256" s="435"/>
      <c r="CS256" s="435"/>
      <c r="CT256" s="435"/>
      <c r="CU256" s="435"/>
      <c r="CV256" s="435"/>
      <c r="CW256" s="435"/>
      <c r="CX256" s="435"/>
      <c r="CY256" s="435"/>
      <c r="CZ256" s="435"/>
      <c r="DA256" s="435"/>
      <c r="DB256" s="435"/>
      <c r="DC256" s="435"/>
      <c r="DD256" s="435"/>
      <c r="DE256" s="435"/>
      <c r="DF256" s="435"/>
      <c r="DG256" s="435"/>
      <c r="DH256" s="435"/>
      <c r="DI256" s="435"/>
      <c r="DJ256" s="435"/>
      <c r="DK256" s="435"/>
      <c r="DL256" s="435"/>
      <c r="DM256" s="435"/>
      <c r="DN256" s="435"/>
      <c r="DO256" s="435"/>
      <c r="DP256" s="435"/>
      <c r="DQ256" s="435"/>
      <c r="DR256" s="435"/>
      <c r="DS256" s="435"/>
      <c r="DT256" s="435"/>
      <c r="DU256" s="435"/>
      <c r="DV256" s="435"/>
      <c r="DW256" s="435"/>
      <c r="DX256" s="435"/>
      <c r="DY256" s="435"/>
      <c r="DZ256" s="435"/>
      <c r="EA256" s="435"/>
      <c r="EB256" s="435"/>
      <c r="EC256" s="435"/>
      <c r="ED256" s="435"/>
      <c r="EE256" s="435"/>
      <c r="EF256" s="435"/>
      <c r="EG256" s="435"/>
      <c r="EH256" s="435"/>
      <c r="EI256" s="435"/>
      <c r="EJ256" s="435"/>
      <c r="EK256" s="435"/>
      <c r="EL256" s="435"/>
      <c r="EM256" s="435"/>
      <c r="EN256" s="435"/>
      <c r="EO256" s="435"/>
      <c r="EP256" s="435"/>
      <c r="EQ256" s="435"/>
      <c r="ER256" s="435"/>
      <c r="ES256" s="435"/>
      <c r="ET256" s="435"/>
      <c r="EU256" s="435"/>
      <c r="EV256" s="435"/>
      <c r="EW256" s="435"/>
      <c r="EX256" s="435"/>
      <c r="EY256" s="435"/>
      <c r="EZ256" s="435"/>
      <c r="FA256" s="435"/>
      <c r="FB256" s="435"/>
      <c r="FC256" s="435"/>
      <c r="FD256" s="435"/>
      <c r="FE256" s="435"/>
      <c r="FF256" s="435"/>
      <c r="FG256" s="435"/>
      <c r="FH256" s="435"/>
      <c r="FI256" s="435"/>
      <c r="FJ256" s="435"/>
      <c r="FK256" s="435"/>
      <c r="FL256" s="435"/>
      <c r="FM256" s="435"/>
      <c r="FN256" s="435"/>
      <c r="FO256" s="435"/>
      <c r="FP256" s="435"/>
      <c r="FQ256" s="435"/>
      <c r="FR256" s="435"/>
      <c r="FS256" s="435"/>
      <c r="FT256" s="435"/>
      <c r="FU256" s="435"/>
      <c r="FV256" s="435"/>
      <c r="FW256" s="435"/>
      <c r="FX256" s="435"/>
      <c r="FY256" s="435"/>
      <c r="FZ256" s="435"/>
      <c r="GA256" s="435"/>
      <c r="GB256" s="435"/>
      <c r="GC256" s="435"/>
      <c r="GD256" s="435"/>
      <c r="GE256" s="435"/>
      <c r="GF256" s="435"/>
      <c r="GG256" s="435"/>
      <c r="GH256" s="435"/>
      <c r="GI256" s="435"/>
      <c r="GJ256" s="435"/>
      <c r="GK256" s="435"/>
      <c r="GL256" s="435"/>
      <c r="GM256" s="435"/>
      <c r="GN256" s="435"/>
      <c r="GO256" s="435"/>
      <c r="GP256" s="435"/>
      <c r="GQ256" s="435"/>
      <c r="GR256" s="435"/>
      <c r="GS256" s="435"/>
      <c r="GT256" s="435"/>
      <c r="GU256" s="435"/>
      <c r="GV256" s="435"/>
      <c r="GW256" s="435"/>
      <c r="GX256" s="435"/>
      <c r="GY256" s="435"/>
      <c r="GZ256" s="435"/>
      <c r="HA256" s="435"/>
      <c r="HB256" s="435"/>
      <c r="HC256" s="435"/>
      <c r="HD256" s="435"/>
      <c r="HE256" s="435"/>
      <c r="HF256" s="435"/>
      <c r="HG256" s="435"/>
      <c r="HH256" s="435"/>
      <c r="HI256" s="435"/>
      <c r="HJ256" s="435"/>
      <c r="HK256" s="435"/>
    </row>
    <row r="257" spans="1:219" s="389" customFormat="1" ht="25.5">
      <c r="A257" s="381">
        <v>51</v>
      </c>
      <c r="B257" s="393" t="s">
        <v>3188</v>
      </c>
      <c r="C257" s="381" t="s">
        <v>842</v>
      </c>
      <c r="D257" s="394"/>
      <c r="E257" s="381"/>
      <c r="F257" s="449"/>
      <c r="G257" s="381"/>
      <c r="H257" s="433">
        <v>132630</v>
      </c>
      <c r="I257" s="381" t="s">
        <v>1526</v>
      </c>
      <c r="J257" s="434" t="s">
        <v>3529</v>
      </c>
      <c r="K257" s="381" t="s">
        <v>1179</v>
      </c>
      <c r="L257" s="381"/>
      <c r="M257" s="381"/>
      <c r="N257" s="381"/>
      <c r="O257" s="381"/>
      <c r="P257" s="381"/>
      <c r="Q257" s="381"/>
      <c r="R257" s="381"/>
      <c r="S257" s="381"/>
      <c r="T257" s="381"/>
      <c r="U257" s="381"/>
      <c r="V257" s="381"/>
      <c r="W257" s="381"/>
      <c r="X257" s="381"/>
      <c r="Y257" s="381"/>
      <c r="Z257" s="381"/>
      <c r="AA257" s="381"/>
      <c r="AB257" s="381"/>
      <c r="AC257" s="381"/>
      <c r="AD257" s="435"/>
      <c r="AE257" s="435"/>
      <c r="AF257" s="435"/>
      <c r="AG257" s="435"/>
      <c r="AH257" s="435"/>
      <c r="AI257" s="435"/>
      <c r="AJ257" s="435"/>
      <c r="AK257" s="435"/>
      <c r="AL257" s="435"/>
      <c r="AM257" s="435"/>
      <c r="AN257" s="435"/>
      <c r="AO257" s="435"/>
      <c r="AP257" s="435"/>
      <c r="AQ257" s="435"/>
      <c r="AR257" s="435"/>
      <c r="AS257" s="435"/>
      <c r="AT257" s="435"/>
      <c r="AU257" s="435"/>
      <c r="AV257" s="435"/>
      <c r="AW257" s="435"/>
      <c r="AX257" s="435"/>
      <c r="AY257" s="435"/>
      <c r="AZ257" s="435"/>
      <c r="BA257" s="435"/>
      <c r="BB257" s="435"/>
      <c r="BC257" s="435"/>
      <c r="BD257" s="435"/>
      <c r="BE257" s="435"/>
      <c r="BF257" s="435"/>
      <c r="BG257" s="435"/>
      <c r="BH257" s="435"/>
      <c r="BI257" s="435"/>
      <c r="BJ257" s="435"/>
      <c r="BK257" s="435"/>
      <c r="BL257" s="435"/>
      <c r="BM257" s="435"/>
      <c r="BN257" s="435"/>
      <c r="BO257" s="435"/>
      <c r="BP257" s="435"/>
      <c r="BQ257" s="435"/>
      <c r="BR257" s="435"/>
      <c r="BS257" s="435"/>
      <c r="BT257" s="435"/>
      <c r="BU257" s="435"/>
      <c r="BV257" s="435"/>
      <c r="BW257" s="435"/>
      <c r="BX257" s="435"/>
      <c r="BY257" s="435"/>
      <c r="BZ257" s="435"/>
      <c r="CA257" s="435"/>
      <c r="CB257" s="435"/>
      <c r="CC257" s="435"/>
      <c r="CD257" s="435"/>
      <c r="CE257" s="435"/>
      <c r="CF257" s="435"/>
      <c r="CG257" s="435"/>
      <c r="CH257" s="435"/>
      <c r="CI257" s="435"/>
      <c r="CJ257" s="435"/>
      <c r="CK257" s="435"/>
      <c r="CL257" s="435"/>
      <c r="CM257" s="435"/>
      <c r="CN257" s="435"/>
      <c r="CO257" s="435"/>
      <c r="CP257" s="435"/>
      <c r="CQ257" s="435"/>
      <c r="CR257" s="435"/>
      <c r="CS257" s="435"/>
      <c r="CT257" s="435"/>
      <c r="CU257" s="435"/>
      <c r="CV257" s="435"/>
      <c r="CW257" s="435"/>
      <c r="CX257" s="435"/>
      <c r="CY257" s="435"/>
      <c r="CZ257" s="435"/>
      <c r="DA257" s="435"/>
      <c r="DB257" s="435"/>
      <c r="DC257" s="435"/>
      <c r="DD257" s="435"/>
      <c r="DE257" s="435"/>
      <c r="DF257" s="435"/>
      <c r="DG257" s="435"/>
      <c r="DH257" s="435"/>
      <c r="DI257" s="435"/>
      <c r="DJ257" s="435"/>
      <c r="DK257" s="435"/>
      <c r="DL257" s="435"/>
      <c r="DM257" s="435"/>
      <c r="DN257" s="435"/>
      <c r="DO257" s="435"/>
      <c r="DP257" s="435"/>
      <c r="DQ257" s="435"/>
      <c r="DR257" s="435"/>
      <c r="DS257" s="435"/>
      <c r="DT257" s="435"/>
      <c r="DU257" s="435"/>
      <c r="DV257" s="435"/>
      <c r="DW257" s="435"/>
      <c r="DX257" s="435"/>
      <c r="DY257" s="435"/>
      <c r="DZ257" s="435"/>
      <c r="EA257" s="435"/>
      <c r="EB257" s="435"/>
      <c r="EC257" s="435"/>
      <c r="ED257" s="435"/>
      <c r="EE257" s="435"/>
      <c r="EF257" s="435"/>
      <c r="EG257" s="435"/>
      <c r="EH257" s="435"/>
      <c r="EI257" s="435"/>
      <c r="EJ257" s="435"/>
      <c r="EK257" s="435"/>
      <c r="EL257" s="435"/>
      <c r="EM257" s="435"/>
      <c r="EN257" s="435"/>
      <c r="EO257" s="435"/>
      <c r="EP257" s="435"/>
      <c r="EQ257" s="435"/>
      <c r="ER257" s="435"/>
      <c r="ES257" s="435"/>
      <c r="ET257" s="435"/>
      <c r="EU257" s="435"/>
      <c r="EV257" s="435"/>
      <c r="EW257" s="435"/>
      <c r="EX257" s="435"/>
      <c r="EY257" s="435"/>
      <c r="EZ257" s="435"/>
      <c r="FA257" s="435"/>
      <c r="FB257" s="435"/>
      <c r="FC257" s="435"/>
      <c r="FD257" s="435"/>
      <c r="FE257" s="435"/>
      <c r="FF257" s="435"/>
      <c r="FG257" s="435"/>
      <c r="FH257" s="435"/>
      <c r="FI257" s="435"/>
      <c r="FJ257" s="435"/>
      <c r="FK257" s="435"/>
      <c r="FL257" s="435"/>
      <c r="FM257" s="435"/>
      <c r="FN257" s="435"/>
      <c r="FO257" s="435"/>
      <c r="FP257" s="435"/>
      <c r="FQ257" s="435"/>
      <c r="FR257" s="435"/>
      <c r="FS257" s="435"/>
      <c r="FT257" s="435"/>
      <c r="FU257" s="435"/>
      <c r="FV257" s="435"/>
      <c r="FW257" s="435"/>
      <c r="FX257" s="435"/>
      <c r="FY257" s="435"/>
      <c r="FZ257" s="435"/>
      <c r="GA257" s="435"/>
      <c r="GB257" s="435"/>
      <c r="GC257" s="435"/>
      <c r="GD257" s="435"/>
      <c r="GE257" s="435"/>
      <c r="GF257" s="435"/>
      <c r="GG257" s="435"/>
      <c r="GH257" s="435"/>
      <c r="GI257" s="435"/>
      <c r="GJ257" s="435"/>
      <c r="GK257" s="435"/>
      <c r="GL257" s="435"/>
      <c r="GM257" s="435"/>
      <c r="GN257" s="435"/>
      <c r="GO257" s="435"/>
      <c r="GP257" s="435"/>
      <c r="GQ257" s="435"/>
      <c r="GR257" s="435"/>
      <c r="GS257" s="435"/>
      <c r="GT257" s="435"/>
      <c r="GU257" s="435"/>
      <c r="GV257" s="435"/>
      <c r="GW257" s="435"/>
      <c r="GX257" s="435"/>
      <c r="GY257" s="435"/>
      <c r="GZ257" s="435"/>
      <c r="HA257" s="435"/>
      <c r="HB257" s="435"/>
      <c r="HC257" s="435"/>
      <c r="HD257" s="435"/>
      <c r="HE257" s="435"/>
      <c r="HF257" s="435"/>
      <c r="HG257" s="435"/>
      <c r="HH257" s="435"/>
      <c r="HI257" s="435"/>
      <c r="HJ257" s="435"/>
      <c r="HK257" s="435"/>
    </row>
    <row r="258" spans="1:219" s="389" customFormat="1" ht="25.5">
      <c r="A258" s="381">
        <v>52</v>
      </c>
      <c r="B258" s="393" t="s">
        <v>3189</v>
      </c>
      <c r="C258" s="381" t="s">
        <v>842</v>
      </c>
      <c r="D258" s="457"/>
      <c r="E258" s="388"/>
      <c r="F258" s="458"/>
      <c r="G258" s="388"/>
      <c r="H258" s="433">
        <v>42382</v>
      </c>
      <c r="I258" s="381" t="s">
        <v>1526</v>
      </c>
      <c r="J258" s="459" t="s">
        <v>3529</v>
      </c>
      <c r="K258" s="388" t="s">
        <v>1179</v>
      </c>
      <c r="L258" s="381"/>
      <c r="M258" s="381"/>
      <c r="N258" s="381"/>
      <c r="O258" s="381"/>
      <c r="P258" s="381"/>
      <c r="Q258" s="381"/>
      <c r="R258" s="381"/>
      <c r="S258" s="381"/>
      <c r="T258" s="381"/>
      <c r="U258" s="381"/>
      <c r="V258" s="381"/>
      <c r="W258" s="381"/>
      <c r="X258" s="381"/>
      <c r="Y258" s="381"/>
      <c r="Z258" s="381"/>
      <c r="AA258" s="381"/>
      <c r="AB258" s="381"/>
      <c r="AC258" s="381"/>
      <c r="AD258" s="435"/>
      <c r="AE258" s="435"/>
      <c r="AF258" s="435"/>
      <c r="AG258" s="435"/>
      <c r="AH258" s="435"/>
      <c r="AI258" s="435"/>
      <c r="AJ258" s="435"/>
      <c r="AK258" s="435"/>
      <c r="AL258" s="435"/>
      <c r="AM258" s="435"/>
      <c r="AN258" s="435"/>
      <c r="AO258" s="435"/>
      <c r="AP258" s="435"/>
      <c r="AQ258" s="435"/>
      <c r="AR258" s="435"/>
      <c r="AS258" s="435"/>
      <c r="AT258" s="435"/>
      <c r="AU258" s="435"/>
      <c r="AV258" s="435"/>
      <c r="AW258" s="435"/>
      <c r="AX258" s="435"/>
      <c r="AY258" s="435"/>
      <c r="AZ258" s="435"/>
      <c r="BA258" s="435"/>
      <c r="BB258" s="435"/>
      <c r="BC258" s="435"/>
      <c r="BD258" s="435"/>
      <c r="BE258" s="435"/>
      <c r="BF258" s="435"/>
      <c r="BG258" s="435"/>
      <c r="BH258" s="435"/>
      <c r="BI258" s="435"/>
      <c r="BJ258" s="435"/>
      <c r="BK258" s="435"/>
      <c r="BL258" s="435"/>
      <c r="BM258" s="435"/>
      <c r="BN258" s="435"/>
      <c r="BO258" s="435"/>
      <c r="BP258" s="435"/>
      <c r="BQ258" s="435"/>
      <c r="BR258" s="435"/>
      <c r="BS258" s="435"/>
      <c r="BT258" s="435"/>
      <c r="BU258" s="435"/>
      <c r="BV258" s="435"/>
      <c r="BW258" s="435"/>
      <c r="BX258" s="435"/>
      <c r="BY258" s="435"/>
      <c r="BZ258" s="435"/>
      <c r="CA258" s="435"/>
      <c r="CB258" s="435"/>
      <c r="CC258" s="435"/>
      <c r="CD258" s="435"/>
      <c r="CE258" s="435"/>
      <c r="CF258" s="435"/>
      <c r="CG258" s="435"/>
      <c r="CH258" s="435"/>
      <c r="CI258" s="435"/>
      <c r="CJ258" s="435"/>
      <c r="CK258" s="435"/>
      <c r="CL258" s="435"/>
      <c r="CM258" s="435"/>
      <c r="CN258" s="435"/>
      <c r="CO258" s="435"/>
      <c r="CP258" s="435"/>
      <c r="CQ258" s="435"/>
      <c r="CR258" s="435"/>
      <c r="CS258" s="435"/>
      <c r="CT258" s="435"/>
      <c r="CU258" s="435"/>
      <c r="CV258" s="435"/>
      <c r="CW258" s="435"/>
      <c r="CX258" s="435"/>
      <c r="CY258" s="435"/>
      <c r="CZ258" s="435"/>
      <c r="DA258" s="435"/>
      <c r="DB258" s="435"/>
      <c r="DC258" s="435"/>
      <c r="DD258" s="435"/>
      <c r="DE258" s="435"/>
      <c r="DF258" s="435"/>
      <c r="DG258" s="435"/>
      <c r="DH258" s="435"/>
      <c r="DI258" s="435"/>
      <c r="DJ258" s="435"/>
      <c r="DK258" s="435"/>
      <c r="DL258" s="435"/>
      <c r="DM258" s="435"/>
      <c r="DN258" s="435"/>
      <c r="DO258" s="435"/>
      <c r="DP258" s="435"/>
      <c r="DQ258" s="435"/>
      <c r="DR258" s="435"/>
      <c r="DS258" s="435"/>
      <c r="DT258" s="435"/>
      <c r="DU258" s="435"/>
      <c r="DV258" s="435"/>
      <c r="DW258" s="435"/>
      <c r="DX258" s="435"/>
      <c r="DY258" s="435"/>
      <c r="DZ258" s="435"/>
      <c r="EA258" s="435"/>
      <c r="EB258" s="435"/>
      <c r="EC258" s="435"/>
      <c r="ED258" s="435"/>
      <c r="EE258" s="435"/>
      <c r="EF258" s="435"/>
      <c r="EG258" s="435"/>
      <c r="EH258" s="435"/>
      <c r="EI258" s="435"/>
      <c r="EJ258" s="435"/>
      <c r="EK258" s="435"/>
      <c r="EL258" s="435"/>
      <c r="EM258" s="435"/>
      <c r="EN258" s="435"/>
      <c r="EO258" s="435"/>
      <c r="EP258" s="435"/>
      <c r="EQ258" s="435"/>
      <c r="ER258" s="435"/>
      <c r="ES258" s="435"/>
      <c r="ET258" s="435"/>
      <c r="EU258" s="435"/>
      <c r="EV258" s="435"/>
      <c r="EW258" s="435"/>
      <c r="EX258" s="435"/>
      <c r="EY258" s="435"/>
      <c r="EZ258" s="435"/>
      <c r="FA258" s="435"/>
      <c r="FB258" s="435"/>
      <c r="FC258" s="435"/>
      <c r="FD258" s="435"/>
      <c r="FE258" s="435"/>
      <c r="FF258" s="435"/>
      <c r="FG258" s="435"/>
      <c r="FH258" s="435"/>
      <c r="FI258" s="435"/>
      <c r="FJ258" s="435"/>
      <c r="FK258" s="435"/>
      <c r="FL258" s="435"/>
      <c r="FM258" s="435"/>
      <c r="FN258" s="435"/>
      <c r="FO258" s="435"/>
      <c r="FP258" s="435"/>
      <c r="FQ258" s="435"/>
      <c r="FR258" s="435"/>
      <c r="FS258" s="435"/>
      <c r="FT258" s="435"/>
      <c r="FU258" s="435"/>
      <c r="FV258" s="435"/>
      <c r="FW258" s="435"/>
      <c r="FX258" s="435"/>
      <c r="FY258" s="435"/>
      <c r="FZ258" s="435"/>
      <c r="GA258" s="435"/>
      <c r="GB258" s="435"/>
      <c r="GC258" s="435"/>
      <c r="GD258" s="435"/>
      <c r="GE258" s="435"/>
      <c r="GF258" s="435"/>
      <c r="GG258" s="435"/>
      <c r="GH258" s="435"/>
      <c r="GI258" s="435"/>
      <c r="GJ258" s="435"/>
      <c r="GK258" s="435"/>
      <c r="GL258" s="435"/>
      <c r="GM258" s="435"/>
      <c r="GN258" s="435"/>
      <c r="GO258" s="435"/>
      <c r="GP258" s="435"/>
      <c r="GQ258" s="435"/>
      <c r="GR258" s="435"/>
      <c r="GS258" s="435"/>
      <c r="GT258" s="435"/>
      <c r="GU258" s="435"/>
      <c r="GV258" s="435"/>
      <c r="GW258" s="435"/>
      <c r="GX258" s="435"/>
      <c r="GY258" s="435"/>
      <c r="GZ258" s="435"/>
      <c r="HA258" s="435"/>
      <c r="HB258" s="435"/>
      <c r="HC258" s="435"/>
      <c r="HD258" s="435"/>
      <c r="HE258" s="435"/>
      <c r="HF258" s="435"/>
      <c r="HG258" s="435"/>
      <c r="HH258" s="435"/>
      <c r="HI258" s="435"/>
      <c r="HJ258" s="435"/>
      <c r="HK258" s="435"/>
    </row>
    <row r="259" spans="1:219" s="69" customFormat="1" ht="12.75">
      <c r="A259" s="584" t="s">
        <v>3256</v>
      </c>
      <c r="B259" s="584"/>
      <c r="C259" s="584"/>
      <c r="D259" s="82"/>
      <c r="E259" s="82"/>
      <c r="F259" s="82"/>
      <c r="G259" s="83"/>
      <c r="H259" s="84">
        <f>SUM(H207:H258)</f>
        <v>29005135.349999994</v>
      </c>
      <c r="I259" s="68"/>
      <c r="J259" s="81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79"/>
      <c r="AE259" s="79"/>
      <c r="AF259" s="79"/>
      <c r="AG259" s="79"/>
      <c r="AH259" s="79"/>
      <c r="AI259" s="79"/>
      <c r="AJ259" s="79"/>
      <c r="AK259" s="79"/>
      <c r="AL259" s="79"/>
      <c r="AM259" s="79"/>
      <c r="AN259" s="79"/>
      <c r="AO259" s="79"/>
      <c r="AP259" s="79"/>
      <c r="AQ259" s="79"/>
      <c r="AR259" s="79"/>
      <c r="AS259" s="79"/>
      <c r="AT259" s="79"/>
      <c r="AU259" s="79"/>
      <c r="AV259" s="79"/>
      <c r="AW259" s="79"/>
      <c r="AX259" s="79"/>
      <c r="AY259" s="79"/>
      <c r="AZ259" s="79"/>
      <c r="BA259" s="79"/>
      <c r="BB259" s="79"/>
      <c r="BC259" s="79"/>
      <c r="BD259" s="79"/>
      <c r="BE259" s="79"/>
      <c r="BF259" s="79"/>
      <c r="BG259" s="79"/>
      <c r="BH259" s="79"/>
      <c r="BI259" s="79"/>
      <c r="BJ259" s="79"/>
      <c r="BK259" s="79"/>
      <c r="BL259" s="79"/>
      <c r="BM259" s="79"/>
      <c r="BN259" s="79"/>
      <c r="BO259" s="79"/>
      <c r="BP259" s="79"/>
      <c r="BQ259" s="79"/>
      <c r="BR259" s="79"/>
      <c r="BS259" s="79"/>
      <c r="BT259" s="79"/>
      <c r="BU259" s="79"/>
      <c r="BV259" s="79"/>
      <c r="BW259" s="79"/>
      <c r="BX259" s="79"/>
      <c r="BY259" s="79"/>
      <c r="BZ259" s="79"/>
      <c r="CA259" s="79"/>
      <c r="CB259" s="79"/>
      <c r="CC259" s="79"/>
      <c r="CD259" s="79"/>
      <c r="CE259" s="79"/>
      <c r="CF259" s="79"/>
      <c r="CG259" s="79"/>
      <c r="CH259" s="79"/>
      <c r="CI259" s="79"/>
      <c r="CJ259" s="79"/>
      <c r="CK259" s="79"/>
      <c r="CL259" s="79"/>
      <c r="CM259" s="79"/>
      <c r="CN259" s="79"/>
      <c r="CO259" s="79"/>
      <c r="CP259" s="79"/>
      <c r="CQ259" s="79"/>
      <c r="CR259" s="79"/>
      <c r="CS259" s="79"/>
      <c r="CT259" s="79"/>
      <c r="CU259" s="79"/>
      <c r="CV259" s="79"/>
      <c r="CW259" s="79"/>
      <c r="CX259" s="79"/>
      <c r="CY259" s="79"/>
      <c r="CZ259" s="79"/>
      <c r="DA259" s="79"/>
      <c r="DB259" s="79"/>
      <c r="DC259" s="79"/>
      <c r="DD259" s="79"/>
      <c r="DE259" s="79"/>
      <c r="DF259" s="79"/>
      <c r="DG259" s="79"/>
      <c r="DH259" s="79"/>
      <c r="DI259" s="79"/>
      <c r="DJ259" s="79"/>
      <c r="DK259" s="79"/>
      <c r="DL259" s="79"/>
      <c r="DM259" s="79"/>
      <c r="DN259" s="79"/>
      <c r="DO259" s="79"/>
      <c r="DP259" s="79"/>
      <c r="DQ259" s="79"/>
      <c r="DR259" s="79"/>
      <c r="DS259" s="79"/>
      <c r="DT259" s="79"/>
      <c r="DU259" s="79"/>
      <c r="DV259" s="79"/>
      <c r="DW259" s="79"/>
      <c r="DX259" s="79"/>
      <c r="DY259" s="79"/>
      <c r="DZ259" s="79"/>
      <c r="EA259" s="79"/>
      <c r="EB259" s="79"/>
      <c r="EC259" s="79"/>
      <c r="ED259" s="79"/>
      <c r="EE259" s="79"/>
      <c r="EF259" s="79"/>
      <c r="EG259" s="79"/>
      <c r="EH259" s="79"/>
      <c r="EI259" s="79"/>
      <c r="EJ259" s="79"/>
      <c r="EK259" s="79"/>
      <c r="EL259" s="79"/>
      <c r="EM259" s="79"/>
      <c r="EN259" s="79"/>
      <c r="EO259" s="79"/>
      <c r="EP259" s="79"/>
      <c r="EQ259" s="79"/>
      <c r="ER259" s="79"/>
      <c r="ES259" s="79"/>
      <c r="ET259" s="79"/>
      <c r="EU259" s="79"/>
      <c r="EV259" s="79"/>
      <c r="EW259" s="79"/>
      <c r="EX259" s="79"/>
      <c r="EY259" s="79"/>
      <c r="EZ259" s="79"/>
      <c r="FA259" s="79"/>
      <c r="FB259" s="79"/>
      <c r="FC259" s="79"/>
      <c r="FD259" s="79"/>
      <c r="FE259" s="79"/>
      <c r="FF259" s="79"/>
      <c r="FG259" s="79"/>
      <c r="FH259" s="79"/>
      <c r="FI259" s="79"/>
      <c r="FJ259" s="79"/>
      <c r="FK259" s="79"/>
      <c r="FL259" s="79"/>
      <c r="FM259" s="79"/>
      <c r="FN259" s="79"/>
      <c r="FO259" s="79"/>
      <c r="FP259" s="79"/>
      <c r="FQ259" s="79"/>
      <c r="FR259" s="79"/>
      <c r="FS259" s="79"/>
      <c r="FT259" s="79"/>
      <c r="FU259" s="79"/>
      <c r="FV259" s="79"/>
      <c r="FW259" s="79"/>
      <c r="FX259" s="79"/>
      <c r="FY259" s="79"/>
      <c r="FZ259" s="79"/>
      <c r="GA259" s="79"/>
      <c r="GB259" s="79"/>
      <c r="GC259" s="79"/>
      <c r="GD259" s="79"/>
      <c r="GE259" s="79"/>
      <c r="GF259" s="79"/>
      <c r="GG259" s="79"/>
      <c r="GH259" s="79"/>
      <c r="GI259" s="79"/>
      <c r="GJ259" s="79"/>
      <c r="GK259" s="79"/>
      <c r="GL259" s="79"/>
      <c r="GM259" s="79"/>
      <c r="GN259" s="79"/>
      <c r="GO259" s="79"/>
      <c r="GP259" s="79"/>
      <c r="GQ259" s="79"/>
      <c r="GR259" s="79"/>
      <c r="GS259" s="79"/>
      <c r="GT259" s="79"/>
      <c r="GU259" s="79"/>
      <c r="GV259" s="79"/>
      <c r="GW259" s="79"/>
      <c r="GX259" s="79"/>
      <c r="GY259" s="79"/>
      <c r="GZ259" s="79"/>
      <c r="HA259" s="79"/>
      <c r="HB259" s="79"/>
      <c r="HC259" s="79"/>
      <c r="HD259" s="79"/>
      <c r="HE259" s="79"/>
      <c r="HF259" s="79"/>
      <c r="HG259" s="79"/>
      <c r="HH259" s="79"/>
      <c r="HI259" s="79"/>
      <c r="HJ259" s="79"/>
      <c r="HK259" s="79"/>
    </row>
    <row r="260" spans="1:219" s="12" customFormat="1" ht="12.75">
      <c r="A260" s="594" t="s">
        <v>2319</v>
      </c>
      <c r="B260" s="594"/>
      <c r="C260" s="594"/>
      <c r="D260" s="594"/>
      <c r="E260" s="594"/>
      <c r="F260" s="594"/>
      <c r="G260" s="594"/>
      <c r="H260" s="594"/>
      <c r="I260" s="594"/>
      <c r="J260" s="150"/>
      <c r="K260" s="151"/>
      <c r="L260" s="47"/>
      <c r="M260" s="150"/>
      <c r="N260" s="151"/>
      <c r="O260" s="593"/>
      <c r="P260" s="593"/>
      <c r="Q260" s="47"/>
      <c r="R260" s="593"/>
      <c r="S260" s="593"/>
      <c r="T260" s="593"/>
      <c r="U260" s="593"/>
      <c r="V260" s="47"/>
      <c r="W260" s="593"/>
      <c r="X260" s="593"/>
      <c r="Y260" s="593"/>
      <c r="Z260" s="593"/>
      <c r="AA260" s="593"/>
      <c r="AB260" s="593"/>
      <c r="AC260" s="47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/>
      <c r="BZ260" s="31"/>
      <c r="CA260" s="31"/>
      <c r="CB260" s="31"/>
      <c r="CC260" s="31"/>
      <c r="CD260" s="31"/>
      <c r="CE260" s="31"/>
      <c r="CF260" s="31"/>
      <c r="CG260" s="31"/>
      <c r="CH260" s="31"/>
      <c r="CI260" s="31"/>
      <c r="CJ260" s="31"/>
      <c r="CK260" s="31"/>
      <c r="CL260" s="31"/>
      <c r="CM260" s="31"/>
      <c r="CN260" s="31"/>
      <c r="CO260" s="31"/>
      <c r="CP260" s="31"/>
      <c r="CQ260" s="31"/>
      <c r="CR260" s="31"/>
      <c r="CS260" s="31"/>
      <c r="CT260" s="31"/>
      <c r="CU260" s="31"/>
      <c r="CV260" s="31"/>
      <c r="CW260" s="31"/>
      <c r="CX260" s="31"/>
      <c r="CY260" s="31"/>
      <c r="CZ260" s="31"/>
      <c r="DA260" s="31"/>
      <c r="DB260" s="31"/>
      <c r="DC260" s="31"/>
      <c r="DD260" s="31"/>
      <c r="DE260" s="31"/>
      <c r="DF260" s="31"/>
      <c r="DG260" s="31"/>
      <c r="DH260" s="31"/>
      <c r="DI260" s="31"/>
      <c r="DJ260" s="31"/>
      <c r="DK260" s="31"/>
      <c r="DL260" s="31"/>
      <c r="DM260" s="31"/>
      <c r="DN260" s="31"/>
      <c r="DO260" s="31"/>
      <c r="DP260" s="31"/>
      <c r="DQ260" s="31"/>
      <c r="DR260" s="31"/>
      <c r="DS260" s="31"/>
      <c r="DT260" s="31"/>
      <c r="DU260" s="31"/>
      <c r="DV260" s="31"/>
      <c r="DW260" s="31"/>
      <c r="DX260" s="31"/>
      <c r="DY260" s="31"/>
      <c r="DZ260" s="31"/>
      <c r="EA260" s="31"/>
      <c r="EB260" s="31"/>
      <c r="EC260" s="31"/>
      <c r="ED260" s="31"/>
      <c r="EE260" s="31"/>
      <c r="EF260" s="31"/>
      <c r="EG260" s="31"/>
      <c r="EH260" s="31"/>
      <c r="EI260" s="31"/>
      <c r="EJ260" s="31"/>
      <c r="EK260" s="31"/>
      <c r="EL260" s="31"/>
      <c r="EM260" s="31"/>
      <c r="EN260" s="31"/>
      <c r="EO260" s="31"/>
      <c r="EP260" s="31"/>
      <c r="EQ260" s="31"/>
      <c r="ER260" s="31"/>
      <c r="ES260" s="31"/>
      <c r="ET260" s="31"/>
      <c r="EU260" s="31"/>
      <c r="EV260" s="31"/>
      <c r="EW260" s="31"/>
      <c r="EX260" s="31"/>
      <c r="EY260" s="31"/>
      <c r="EZ260" s="31"/>
      <c r="FA260" s="31"/>
      <c r="FB260" s="31"/>
      <c r="FC260" s="31"/>
      <c r="FD260" s="31"/>
      <c r="FE260" s="31"/>
      <c r="FF260" s="31"/>
      <c r="FG260" s="31"/>
      <c r="FH260" s="31"/>
      <c r="FI260" s="31"/>
      <c r="FJ260" s="31"/>
      <c r="FK260" s="31"/>
      <c r="FL260" s="31"/>
      <c r="FM260" s="31"/>
      <c r="FN260" s="31"/>
      <c r="FO260" s="31"/>
      <c r="FP260" s="31"/>
      <c r="FQ260" s="31"/>
      <c r="FR260" s="31"/>
      <c r="FS260" s="31"/>
      <c r="FT260" s="31"/>
      <c r="FU260" s="31"/>
      <c r="FV260" s="31"/>
      <c r="FW260" s="31"/>
      <c r="FX260" s="31"/>
      <c r="FY260" s="31"/>
      <c r="FZ260" s="31"/>
      <c r="GA260" s="31"/>
      <c r="GB260" s="31"/>
      <c r="GC260" s="31"/>
      <c r="GD260" s="31"/>
      <c r="GE260" s="31"/>
      <c r="GF260" s="31"/>
      <c r="GG260" s="31"/>
      <c r="GH260" s="31"/>
      <c r="GI260" s="31"/>
      <c r="GJ260" s="31"/>
      <c r="GK260" s="31"/>
      <c r="GL260" s="31"/>
      <c r="GM260" s="31"/>
      <c r="GN260" s="31"/>
      <c r="GO260" s="31"/>
      <c r="GP260" s="31"/>
      <c r="GQ260" s="31"/>
      <c r="GR260" s="31"/>
      <c r="GS260" s="31"/>
      <c r="GT260" s="31"/>
      <c r="GU260" s="31"/>
      <c r="GV260" s="31"/>
      <c r="GW260" s="31"/>
      <c r="GX260" s="31"/>
      <c r="GY260" s="31"/>
      <c r="GZ260" s="31"/>
      <c r="HA260" s="31"/>
      <c r="HB260" s="31"/>
      <c r="HC260" s="31"/>
      <c r="HD260" s="31"/>
      <c r="HE260" s="31"/>
      <c r="HF260" s="31"/>
      <c r="HG260" s="31"/>
      <c r="HH260" s="31"/>
      <c r="HI260" s="31"/>
      <c r="HJ260" s="31"/>
      <c r="HK260" s="31"/>
    </row>
    <row r="261" spans="1:219" s="12" customFormat="1" ht="12.75">
      <c r="A261" s="2">
        <v>1</v>
      </c>
      <c r="B261" s="10" t="s">
        <v>1603</v>
      </c>
      <c r="C261" s="2" t="s">
        <v>1604</v>
      </c>
      <c r="D261" s="2" t="s">
        <v>2357</v>
      </c>
      <c r="E261" s="2" t="s">
        <v>2369</v>
      </c>
      <c r="F261" s="2" t="s">
        <v>2369</v>
      </c>
      <c r="G261" s="2">
        <v>1895</v>
      </c>
      <c r="H261" s="140">
        <v>63294.21</v>
      </c>
      <c r="I261" s="2" t="s">
        <v>1526</v>
      </c>
      <c r="J261" s="104"/>
      <c r="K261" s="2" t="s">
        <v>1632</v>
      </c>
      <c r="L261" s="2" t="s">
        <v>2389</v>
      </c>
      <c r="M261" s="2" t="s">
        <v>3329</v>
      </c>
      <c r="N261" s="2" t="s">
        <v>653</v>
      </c>
      <c r="O261" s="2" t="s">
        <v>289</v>
      </c>
      <c r="P261" s="2"/>
      <c r="Q261" s="2" t="s">
        <v>626</v>
      </c>
      <c r="R261" s="2" t="s">
        <v>1452</v>
      </c>
      <c r="S261" s="2" t="s">
        <v>1452</v>
      </c>
      <c r="T261" s="2" t="s">
        <v>626</v>
      </c>
      <c r="U261" s="2" t="s">
        <v>626</v>
      </c>
      <c r="V261" s="2" t="s">
        <v>626</v>
      </c>
      <c r="W261" s="108">
        <v>218</v>
      </c>
      <c r="X261" s="108">
        <v>331.4</v>
      </c>
      <c r="Y261" s="109"/>
      <c r="Z261" s="109">
        <v>2</v>
      </c>
      <c r="AA261" s="2" t="s">
        <v>2369</v>
      </c>
      <c r="AB261" s="2" t="s">
        <v>2357</v>
      </c>
      <c r="AC261" s="2" t="s">
        <v>2369</v>
      </c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  <c r="BZ261" s="31"/>
      <c r="CA261" s="31"/>
      <c r="CB261" s="31"/>
      <c r="CC261" s="31"/>
      <c r="CD261" s="31"/>
      <c r="CE261" s="31"/>
      <c r="CF261" s="31"/>
      <c r="CG261" s="31"/>
      <c r="CH261" s="31"/>
      <c r="CI261" s="31"/>
      <c r="CJ261" s="31"/>
      <c r="CK261" s="31"/>
      <c r="CL261" s="31"/>
      <c r="CM261" s="31"/>
      <c r="CN261" s="31"/>
      <c r="CO261" s="31"/>
      <c r="CP261" s="31"/>
      <c r="CQ261" s="31"/>
      <c r="CR261" s="31"/>
      <c r="CS261" s="31"/>
      <c r="CT261" s="31"/>
      <c r="CU261" s="31"/>
      <c r="CV261" s="31"/>
      <c r="CW261" s="31"/>
      <c r="CX261" s="31"/>
      <c r="CY261" s="31"/>
      <c r="CZ261" s="31"/>
      <c r="DA261" s="31"/>
      <c r="DB261" s="31"/>
      <c r="DC261" s="31"/>
      <c r="DD261" s="31"/>
      <c r="DE261" s="31"/>
      <c r="DF261" s="31"/>
      <c r="DG261" s="31"/>
      <c r="DH261" s="31"/>
      <c r="DI261" s="31"/>
      <c r="DJ261" s="31"/>
      <c r="DK261" s="31"/>
      <c r="DL261" s="31"/>
      <c r="DM261" s="31"/>
      <c r="DN261" s="31"/>
      <c r="DO261" s="31"/>
      <c r="DP261" s="31"/>
      <c r="DQ261" s="31"/>
      <c r="DR261" s="31"/>
      <c r="DS261" s="31"/>
      <c r="DT261" s="31"/>
      <c r="DU261" s="31"/>
      <c r="DV261" s="31"/>
      <c r="DW261" s="31"/>
      <c r="DX261" s="31"/>
      <c r="DY261" s="31"/>
      <c r="DZ261" s="31"/>
      <c r="EA261" s="31"/>
      <c r="EB261" s="31"/>
      <c r="EC261" s="31"/>
      <c r="ED261" s="31"/>
      <c r="EE261" s="31"/>
      <c r="EF261" s="31"/>
      <c r="EG261" s="31"/>
      <c r="EH261" s="31"/>
      <c r="EI261" s="31"/>
      <c r="EJ261" s="31"/>
      <c r="EK261" s="31"/>
      <c r="EL261" s="31"/>
      <c r="EM261" s="31"/>
      <c r="EN261" s="31"/>
      <c r="EO261" s="31"/>
      <c r="EP261" s="31"/>
      <c r="EQ261" s="31"/>
      <c r="ER261" s="31"/>
      <c r="ES261" s="31"/>
      <c r="ET261" s="31"/>
      <c r="EU261" s="31"/>
      <c r="EV261" s="31"/>
      <c r="EW261" s="31"/>
      <c r="EX261" s="31"/>
      <c r="EY261" s="31"/>
      <c r="EZ261" s="31"/>
      <c r="FA261" s="31"/>
      <c r="FB261" s="31"/>
      <c r="FC261" s="31"/>
      <c r="FD261" s="31"/>
      <c r="FE261" s="31"/>
      <c r="FF261" s="31"/>
      <c r="FG261" s="31"/>
      <c r="FH261" s="31"/>
      <c r="FI261" s="31"/>
      <c r="FJ261" s="31"/>
      <c r="FK261" s="31"/>
      <c r="FL261" s="31"/>
      <c r="FM261" s="31"/>
      <c r="FN261" s="31"/>
      <c r="FO261" s="31"/>
      <c r="FP261" s="31"/>
      <c r="FQ261" s="31"/>
      <c r="FR261" s="31"/>
      <c r="FS261" s="31"/>
      <c r="FT261" s="31"/>
      <c r="FU261" s="31"/>
      <c r="FV261" s="31"/>
      <c r="FW261" s="31"/>
      <c r="FX261" s="31"/>
      <c r="FY261" s="31"/>
      <c r="FZ261" s="31"/>
      <c r="GA261" s="31"/>
      <c r="GB261" s="31"/>
      <c r="GC261" s="31"/>
      <c r="GD261" s="31"/>
      <c r="GE261" s="31"/>
      <c r="GF261" s="31"/>
      <c r="GG261" s="31"/>
      <c r="GH261" s="31"/>
      <c r="GI261" s="31"/>
      <c r="GJ261" s="31"/>
      <c r="GK261" s="31"/>
      <c r="GL261" s="31"/>
      <c r="GM261" s="31"/>
      <c r="GN261" s="31"/>
      <c r="GO261" s="31"/>
      <c r="GP261" s="31"/>
      <c r="GQ261" s="31"/>
      <c r="GR261" s="31"/>
      <c r="GS261" s="31"/>
      <c r="GT261" s="31"/>
      <c r="GU261" s="31"/>
      <c r="GV261" s="31"/>
      <c r="GW261" s="31"/>
      <c r="GX261" s="31"/>
      <c r="GY261" s="31"/>
      <c r="GZ261" s="31"/>
      <c r="HA261" s="31"/>
      <c r="HB261" s="31"/>
      <c r="HC261" s="31"/>
      <c r="HD261" s="31"/>
      <c r="HE261" s="31"/>
      <c r="HF261" s="31"/>
      <c r="HG261" s="31"/>
      <c r="HH261" s="31"/>
      <c r="HI261" s="31"/>
      <c r="HJ261" s="31"/>
      <c r="HK261" s="31"/>
    </row>
    <row r="262" spans="1:219" s="12" customFormat="1" ht="12.75">
      <c r="A262" s="2">
        <v>2</v>
      </c>
      <c r="B262" s="10" t="s">
        <v>1603</v>
      </c>
      <c r="C262" s="2" t="s">
        <v>1604</v>
      </c>
      <c r="D262" s="2" t="s">
        <v>2357</v>
      </c>
      <c r="E262" s="2" t="s">
        <v>2369</v>
      </c>
      <c r="F262" s="2" t="s">
        <v>2369</v>
      </c>
      <c r="G262" s="2">
        <v>1897</v>
      </c>
      <c r="H262" s="140">
        <v>423254.84</v>
      </c>
      <c r="I262" s="2" t="s">
        <v>1526</v>
      </c>
      <c r="J262" s="105"/>
      <c r="K262" s="2" t="s">
        <v>1633</v>
      </c>
      <c r="L262" s="2" t="s">
        <v>2389</v>
      </c>
      <c r="M262" s="2" t="s">
        <v>290</v>
      </c>
      <c r="N262" s="2" t="s">
        <v>3316</v>
      </c>
      <c r="O262" s="2" t="s">
        <v>291</v>
      </c>
      <c r="P262" s="2"/>
      <c r="Q262" s="2" t="s">
        <v>626</v>
      </c>
      <c r="R262" s="2" t="s">
        <v>1452</v>
      </c>
      <c r="S262" s="2" t="s">
        <v>626</v>
      </c>
      <c r="T262" s="2" t="s">
        <v>1453</v>
      </c>
      <c r="U262" s="2" t="s">
        <v>626</v>
      </c>
      <c r="V262" s="2" t="s">
        <v>626</v>
      </c>
      <c r="W262" s="108">
        <v>316</v>
      </c>
      <c r="X262" s="108">
        <v>534.72</v>
      </c>
      <c r="Y262" s="109"/>
      <c r="Z262" s="109">
        <v>3</v>
      </c>
      <c r="AA262" s="2" t="s">
        <v>2369</v>
      </c>
      <c r="AB262" s="2" t="s">
        <v>2357</v>
      </c>
      <c r="AC262" s="2" t="s">
        <v>2369</v>
      </c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  <c r="CA262" s="31"/>
      <c r="CB262" s="31"/>
      <c r="CC262" s="31"/>
      <c r="CD262" s="31"/>
      <c r="CE262" s="31"/>
      <c r="CF262" s="31"/>
      <c r="CG262" s="31"/>
      <c r="CH262" s="31"/>
      <c r="CI262" s="31"/>
      <c r="CJ262" s="31"/>
      <c r="CK262" s="31"/>
      <c r="CL262" s="31"/>
      <c r="CM262" s="31"/>
      <c r="CN262" s="31"/>
      <c r="CO262" s="31"/>
      <c r="CP262" s="31"/>
      <c r="CQ262" s="31"/>
      <c r="CR262" s="31"/>
      <c r="CS262" s="31"/>
      <c r="CT262" s="31"/>
      <c r="CU262" s="31"/>
      <c r="CV262" s="31"/>
      <c r="CW262" s="31"/>
      <c r="CX262" s="31"/>
      <c r="CY262" s="31"/>
      <c r="CZ262" s="31"/>
      <c r="DA262" s="31"/>
      <c r="DB262" s="31"/>
      <c r="DC262" s="31"/>
      <c r="DD262" s="31"/>
      <c r="DE262" s="31"/>
      <c r="DF262" s="31"/>
      <c r="DG262" s="31"/>
      <c r="DH262" s="31"/>
      <c r="DI262" s="31"/>
      <c r="DJ262" s="31"/>
      <c r="DK262" s="31"/>
      <c r="DL262" s="31"/>
      <c r="DM262" s="31"/>
      <c r="DN262" s="31"/>
      <c r="DO262" s="31"/>
      <c r="DP262" s="31"/>
      <c r="DQ262" s="31"/>
      <c r="DR262" s="31"/>
      <c r="DS262" s="31"/>
      <c r="DT262" s="31"/>
      <c r="DU262" s="31"/>
      <c r="DV262" s="31"/>
      <c r="DW262" s="31"/>
      <c r="DX262" s="31"/>
      <c r="DY262" s="31"/>
      <c r="DZ262" s="31"/>
      <c r="EA262" s="31"/>
      <c r="EB262" s="31"/>
      <c r="EC262" s="31"/>
      <c r="ED262" s="31"/>
      <c r="EE262" s="31"/>
      <c r="EF262" s="31"/>
      <c r="EG262" s="31"/>
      <c r="EH262" s="31"/>
      <c r="EI262" s="31"/>
      <c r="EJ262" s="31"/>
      <c r="EK262" s="31"/>
      <c r="EL262" s="31"/>
      <c r="EM262" s="31"/>
      <c r="EN262" s="31"/>
      <c r="EO262" s="31"/>
      <c r="EP262" s="31"/>
      <c r="EQ262" s="31"/>
      <c r="ER262" s="31"/>
      <c r="ES262" s="31"/>
      <c r="ET262" s="31"/>
      <c r="EU262" s="31"/>
      <c r="EV262" s="31"/>
      <c r="EW262" s="31"/>
      <c r="EX262" s="31"/>
      <c r="EY262" s="31"/>
      <c r="EZ262" s="31"/>
      <c r="FA262" s="31"/>
      <c r="FB262" s="31"/>
      <c r="FC262" s="31"/>
      <c r="FD262" s="31"/>
      <c r="FE262" s="31"/>
      <c r="FF262" s="31"/>
      <c r="FG262" s="31"/>
      <c r="FH262" s="31"/>
      <c r="FI262" s="31"/>
      <c r="FJ262" s="31"/>
      <c r="FK262" s="31"/>
      <c r="FL262" s="31"/>
      <c r="FM262" s="31"/>
      <c r="FN262" s="31"/>
      <c r="FO262" s="31"/>
      <c r="FP262" s="31"/>
      <c r="FQ262" s="31"/>
      <c r="FR262" s="31"/>
      <c r="FS262" s="31"/>
      <c r="FT262" s="31"/>
      <c r="FU262" s="31"/>
      <c r="FV262" s="31"/>
      <c r="FW262" s="31"/>
      <c r="FX262" s="31"/>
      <c r="FY262" s="31"/>
      <c r="FZ262" s="31"/>
      <c r="GA262" s="31"/>
      <c r="GB262" s="31"/>
      <c r="GC262" s="31"/>
      <c r="GD262" s="31"/>
      <c r="GE262" s="31"/>
      <c r="GF262" s="31"/>
      <c r="GG262" s="31"/>
      <c r="GH262" s="31"/>
      <c r="GI262" s="31"/>
      <c r="GJ262" s="31"/>
      <c r="GK262" s="31"/>
      <c r="GL262" s="31"/>
      <c r="GM262" s="31"/>
      <c r="GN262" s="31"/>
      <c r="GO262" s="31"/>
      <c r="GP262" s="31"/>
      <c r="GQ262" s="31"/>
      <c r="GR262" s="31"/>
      <c r="GS262" s="31"/>
      <c r="GT262" s="31"/>
      <c r="GU262" s="31"/>
      <c r="GV262" s="31"/>
      <c r="GW262" s="31"/>
      <c r="GX262" s="31"/>
      <c r="GY262" s="31"/>
      <c r="GZ262" s="31"/>
      <c r="HA262" s="31"/>
      <c r="HB262" s="31"/>
      <c r="HC262" s="31"/>
      <c r="HD262" s="31"/>
      <c r="HE262" s="31"/>
      <c r="HF262" s="31"/>
      <c r="HG262" s="31"/>
      <c r="HH262" s="31"/>
      <c r="HI262" s="31"/>
      <c r="HJ262" s="31"/>
      <c r="HK262" s="31"/>
    </row>
    <row r="263" spans="1:219" s="12" customFormat="1" ht="12.75">
      <c r="A263" s="2">
        <v>3</v>
      </c>
      <c r="B263" s="10" t="s">
        <v>1603</v>
      </c>
      <c r="C263" s="2" t="s">
        <v>1604</v>
      </c>
      <c r="D263" s="2" t="s">
        <v>2357</v>
      </c>
      <c r="E263" s="2" t="s">
        <v>2369</v>
      </c>
      <c r="F263" s="2" t="s">
        <v>2369</v>
      </c>
      <c r="G263" s="2">
        <v>1898</v>
      </c>
      <c r="H263" s="140">
        <v>43317.66</v>
      </c>
      <c r="I263" s="2" t="s">
        <v>1526</v>
      </c>
      <c r="J263" s="105"/>
      <c r="K263" s="2" t="s">
        <v>1634</v>
      </c>
      <c r="L263" s="2" t="s">
        <v>2389</v>
      </c>
      <c r="M263" s="2" t="s">
        <v>292</v>
      </c>
      <c r="N263" s="2" t="s">
        <v>653</v>
      </c>
      <c r="O263" s="2" t="s">
        <v>293</v>
      </c>
      <c r="P263" s="2"/>
      <c r="Q263" s="2" t="s">
        <v>626</v>
      </c>
      <c r="R263" s="2" t="s">
        <v>626</v>
      </c>
      <c r="S263" s="2" t="s">
        <v>626</v>
      </c>
      <c r="T263" s="2" t="s">
        <v>626</v>
      </c>
      <c r="U263" s="2" t="s">
        <v>626</v>
      </c>
      <c r="V263" s="2" t="s">
        <v>1453</v>
      </c>
      <c r="W263" s="108">
        <v>89</v>
      </c>
      <c r="X263" s="108">
        <v>182.51</v>
      </c>
      <c r="Y263" s="110">
        <v>767</v>
      </c>
      <c r="Z263" s="109">
        <v>3</v>
      </c>
      <c r="AA263" s="2" t="s">
        <v>2357</v>
      </c>
      <c r="AB263" s="2" t="s">
        <v>2357</v>
      </c>
      <c r="AC263" s="2" t="s">
        <v>2369</v>
      </c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  <c r="CA263" s="31"/>
      <c r="CB263" s="31"/>
      <c r="CC263" s="31"/>
      <c r="CD263" s="31"/>
      <c r="CE263" s="31"/>
      <c r="CF263" s="31"/>
      <c r="CG263" s="31"/>
      <c r="CH263" s="31"/>
      <c r="CI263" s="31"/>
      <c r="CJ263" s="31"/>
      <c r="CK263" s="31"/>
      <c r="CL263" s="31"/>
      <c r="CM263" s="31"/>
      <c r="CN263" s="31"/>
      <c r="CO263" s="31"/>
      <c r="CP263" s="31"/>
      <c r="CQ263" s="31"/>
      <c r="CR263" s="31"/>
      <c r="CS263" s="31"/>
      <c r="CT263" s="31"/>
      <c r="CU263" s="31"/>
      <c r="CV263" s="31"/>
      <c r="CW263" s="31"/>
      <c r="CX263" s="31"/>
      <c r="CY263" s="31"/>
      <c r="CZ263" s="31"/>
      <c r="DA263" s="31"/>
      <c r="DB263" s="31"/>
      <c r="DC263" s="31"/>
      <c r="DD263" s="31"/>
      <c r="DE263" s="31"/>
      <c r="DF263" s="31"/>
      <c r="DG263" s="31"/>
      <c r="DH263" s="31"/>
      <c r="DI263" s="31"/>
      <c r="DJ263" s="31"/>
      <c r="DK263" s="31"/>
      <c r="DL263" s="31"/>
      <c r="DM263" s="31"/>
      <c r="DN263" s="31"/>
      <c r="DO263" s="31"/>
      <c r="DP263" s="31"/>
      <c r="DQ263" s="31"/>
      <c r="DR263" s="31"/>
      <c r="DS263" s="31"/>
      <c r="DT263" s="31"/>
      <c r="DU263" s="31"/>
      <c r="DV263" s="31"/>
      <c r="DW263" s="31"/>
      <c r="DX263" s="31"/>
      <c r="DY263" s="31"/>
      <c r="DZ263" s="31"/>
      <c r="EA263" s="31"/>
      <c r="EB263" s="31"/>
      <c r="EC263" s="31"/>
      <c r="ED263" s="31"/>
      <c r="EE263" s="31"/>
      <c r="EF263" s="31"/>
      <c r="EG263" s="31"/>
      <c r="EH263" s="31"/>
      <c r="EI263" s="31"/>
      <c r="EJ263" s="31"/>
      <c r="EK263" s="31"/>
      <c r="EL263" s="31"/>
      <c r="EM263" s="31"/>
      <c r="EN263" s="31"/>
      <c r="EO263" s="31"/>
      <c r="EP263" s="31"/>
      <c r="EQ263" s="31"/>
      <c r="ER263" s="31"/>
      <c r="ES263" s="31"/>
      <c r="ET263" s="31"/>
      <c r="EU263" s="31"/>
      <c r="EV263" s="31"/>
      <c r="EW263" s="31"/>
      <c r="EX263" s="31"/>
      <c r="EY263" s="31"/>
      <c r="EZ263" s="31"/>
      <c r="FA263" s="31"/>
      <c r="FB263" s="31"/>
      <c r="FC263" s="31"/>
      <c r="FD263" s="31"/>
      <c r="FE263" s="31"/>
      <c r="FF263" s="31"/>
      <c r="FG263" s="31"/>
      <c r="FH263" s="31"/>
      <c r="FI263" s="31"/>
      <c r="FJ263" s="31"/>
      <c r="FK263" s="31"/>
      <c r="FL263" s="31"/>
      <c r="FM263" s="31"/>
      <c r="FN263" s="31"/>
      <c r="FO263" s="31"/>
      <c r="FP263" s="31"/>
      <c r="FQ263" s="31"/>
      <c r="FR263" s="31"/>
      <c r="FS263" s="31"/>
      <c r="FT263" s="31"/>
      <c r="FU263" s="31"/>
      <c r="FV263" s="31"/>
      <c r="FW263" s="31"/>
      <c r="FX263" s="31"/>
      <c r="FY263" s="31"/>
      <c r="FZ263" s="31"/>
      <c r="GA263" s="31"/>
      <c r="GB263" s="31"/>
      <c r="GC263" s="31"/>
      <c r="GD263" s="31"/>
      <c r="GE263" s="31"/>
      <c r="GF263" s="31"/>
      <c r="GG263" s="31"/>
      <c r="GH263" s="31"/>
      <c r="GI263" s="31"/>
      <c r="GJ263" s="31"/>
      <c r="GK263" s="31"/>
      <c r="GL263" s="31"/>
      <c r="GM263" s="31"/>
      <c r="GN263" s="31"/>
      <c r="GO263" s="31"/>
      <c r="GP263" s="31"/>
      <c r="GQ263" s="31"/>
      <c r="GR263" s="31"/>
      <c r="GS263" s="31"/>
      <c r="GT263" s="31"/>
      <c r="GU263" s="31"/>
      <c r="GV263" s="31"/>
      <c r="GW263" s="31"/>
      <c r="GX263" s="31"/>
      <c r="GY263" s="31"/>
      <c r="GZ263" s="31"/>
      <c r="HA263" s="31"/>
      <c r="HB263" s="31"/>
      <c r="HC263" s="31"/>
      <c r="HD263" s="31"/>
      <c r="HE263" s="31"/>
      <c r="HF263" s="31"/>
      <c r="HG263" s="31"/>
      <c r="HH263" s="31"/>
      <c r="HI263" s="31"/>
      <c r="HJ263" s="31"/>
      <c r="HK263" s="31"/>
    </row>
    <row r="264" spans="1:219" s="12" customFormat="1" ht="12.75">
      <c r="A264" s="2">
        <v>4</v>
      </c>
      <c r="B264" s="10" t="s">
        <v>1603</v>
      </c>
      <c r="C264" s="2" t="s">
        <v>1604</v>
      </c>
      <c r="D264" s="2" t="s">
        <v>2357</v>
      </c>
      <c r="E264" s="2" t="s">
        <v>2369</v>
      </c>
      <c r="F264" s="2" t="s">
        <v>2369</v>
      </c>
      <c r="G264" s="2">
        <v>1898</v>
      </c>
      <c r="H264" s="140">
        <v>218497.66</v>
      </c>
      <c r="I264" s="2" t="s">
        <v>1526</v>
      </c>
      <c r="J264" s="105"/>
      <c r="K264" s="2" t="s">
        <v>1635</v>
      </c>
      <c r="L264" s="2" t="s">
        <v>2389</v>
      </c>
      <c r="M264" s="2" t="s">
        <v>3329</v>
      </c>
      <c r="N264" s="2" t="s">
        <v>653</v>
      </c>
      <c r="O264" s="2" t="s">
        <v>293</v>
      </c>
      <c r="P264" s="2"/>
      <c r="Q264" s="2" t="s">
        <v>626</v>
      </c>
      <c r="R264" s="2" t="s">
        <v>626</v>
      </c>
      <c r="S264" s="2" t="s">
        <v>626</v>
      </c>
      <c r="T264" s="2" t="s">
        <v>626</v>
      </c>
      <c r="U264" s="2" t="s">
        <v>626</v>
      </c>
      <c r="V264" s="2" t="s">
        <v>626</v>
      </c>
      <c r="W264" s="108">
        <v>130.9</v>
      </c>
      <c r="X264" s="108">
        <v>189</v>
      </c>
      <c r="Y264" s="110">
        <v>1058</v>
      </c>
      <c r="Z264" s="109">
        <v>2</v>
      </c>
      <c r="AA264" s="2" t="s">
        <v>2357</v>
      </c>
      <c r="AB264" s="2" t="s">
        <v>2357</v>
      </c>
      <c r="AC264" s="2" t="s">
        <v>2369</v>
      </c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  <c r="CM264" s="31"/>
      <c r="CN264" s="31"/>
      <c r="CO264" s="31"/>
      <c r="CP264" s="31"/>
      <c r="CQ264" s="31"/>
      <c r="CR264" s="31"/>
      <c r="CS264" s="31"/>
      <c r="CT264" s="31"/>
      <c r="CU264" s="31"/>
      <c r="CV264" s="31"/>
      <c r="CW264" s="31"/>
      <c r="CX264" s="31"/>
      <c r="CY264" s="31"/>
      <c r="CZ264" s="31"/>
      <c r="DA264" s="31"/>
      <c r="DB264" s="31"/>
      <c r="DC264" s="31"/>
      <c r="DD264" s="31"/>
      <c r="DE264" s="31"/>
      <c r="DF264" s="31"/>
      <c r="DG264" s="31"/>
      <c r="DH264" s="31"/>
      <c r="DI264" s="31"/>
      <c r="DJ264" s="31"/>
      <c r="DK264" s="31"/>
      <c r="DL264" s="31"/>
      <c r="DM264" s="31"/>
      <c r="DN264" s="31"/>
      <c r="DO264" s="31"/>
      <c r="DP264" s="31"/>
      <c r="DQ264" s="31"/>
      <c r="DR264" s="31"/>
      <c r="DS264" s="31"/>
      <c r="DT264" s="31"/>
      <c r="DU264" s="31"/>
      <c r="DV264" s="31"/>
      <c r="DW264" s="31"/>
      <c r="DX264" s="31"/>
      <c r="DY264" s="31"/>
      <c r="DZ264" s="31"/>
      <c r="EA264" s="31"/>
      <c r="EB264" s="31"/>
      <c r="EC264" s="31"/>
      <c r="ED264" s="31"/>
      <c r="EE264" s="31"/>
      <c r="EF264" s="31"/>
      <c r="EG264" s="31"/>
      <c r="EH264" s="31"/>
      <c r="EI264" s="31"/>
      <c r="EJ264" s="31"/>
      <c r="EK264" s="31"/>
      <c r="EL264" s="31"/>
      <c r="EM264" s="31"/>
      <c r="EN264" s="31"/>
      <c r="EO264" s="31"/>
      <c r="EP264" s="31"/>
      <c r="EQ264" s="31"/>
      <c r="ER264" s="31"/>
      <c r="ES264" s="31"/>
      <c r="ET264" s="31"/>
      <c r="EU264" s="31"/>
      <c r="EV264" s="31"/>
      <c r="EW264" s="31"/>
      <c r="EX264" s="31"/>
      <c r="EY264" s="31"/>
      <c r="EZ264" s="31"/>
      <c r="FA264" s="31"/>
      <c r="FB264" s="31"/>
      <c r="FC264" s="31"/>
      <c r="FD264" s="31"/>
      <c r="FE264" s="31"/>
      <c r="FF264" s="31"/>
      <c r="FG264" s="31"/>
      <c r="FH264" s="31"/>
      <c r="FI264" s="31"/>
      <c r="FJ264" s="31"/>
      <c r="FK264" s="31"/>
      <c r="FL264" s="31"/>
      <c r="FM264" s="31"/>
      <c r="FN264" s="31"/>
      <c r="FO264" s="31"/>
      <c r="FP264" s="31"/>
      <c r="FQ264" s="31"/>
      <c r="FR264" s="31"/>
      <c r="FS264" s="31"/>
      <c r="FT264" s="31"/>
      <c r="FU264" s="31"/>
      <c r="FV264" s="31"/>
      <c r="FW264" s="31"/>
      <c r="FX264" s="31"/>
      <c r="FY264" s="31"/>
      <c r="FZ264" s="31"/>
      <c r="GA264" s="31"/>
      <c r="GB264" s="31"/>
      <c r="GC264" s="31"/>
      <c r="GD264" s="31"/>
      <c r="GE264" s="31"/>
      <c r="GF264" s="31"/>
      <c r="GG264" s="31"/>
      <c r="GH264" s="31"/>
      <c r="GI264" s="31"/>
      <c r="GJ264" s="31"/>
      <c r="GK264" s="31"/>
      <c r="GL264" s="31"/>
      <c r="GM264" s="31"/>
      <c r="GN264" s="31"/>
      <c r="GO264" s="31"/>
      <c r="GP264" s="31"/>
      <c r="GQ264" s="31"/>
      <c r="GR264" s="31"/>
      <c r="GS264" s="31"/>
      <c r="GT264" s="31"/>
      <c r="GU264" s="31"/>
      <c r="GV264" s="31"/>
      <c r="GW264" s="31"/>
      <c r="GX264" s="31"/>
      <c r="GY264" s="31"/>
      <c r="GZ264" s="31"/>
      <c r="HA264" s="31"/>
      <c r="HB264" s="31"/>
      <c r="HC264" s="31"/>
      <c r="HD264" s="31"/>
      <c r="HE264" s="31"/>
      <c r="HF264" s="31"/>
      <c r="HG264" s="31"/>
      <c r="HH264" s="31"/>
      <c r="HI264" s="31"/>
      <c r="HJ264" s="31"/>
      <c r="HK264" s="31"/>
    </row>
    <row r="265" spans="1:219" s="12" customFormat="1" ht="12.75">
      <c r="A265" s="2">
        <v>5</v>
      </c>
      <c r="B265" s="10" t="s">
        <v>1603</v>
      </c>
      <c r="C265" s="2" t="s">
        <v>1604</v>
      </c>
      <c r="D265" s="2" t="s">
        <v>2357</v>
      </c>
      <c r="E265" s="2" t="s">
        <v>2369</v>
      </c>
      <c r="F265" s="2" t="s">
        <v>2369</v>
      </c>
      <c r="G265" s="2">
        <v>1898</v>
      </c>
      <c r="H265" s="140">
        <v>68314.92</v>
      </c>
      <c r="I265" s="2" t="s">
        <v>1526</v>
      </c>
      <c r="J265" s="105"/>
      <c r="K265" s="2" t="s">
        <v>2647</v>
      </c>
      <c r="L265" s="2" t="s">
        <v>2389</v>
      </c>
      <c r="M265" s="2" t="s">
        <v>3329</v>
      </c>
      <c r="N265" s="2" t="s">
        <v>3316</v>
      </c>
      <c r="O265" s="2" t="s">
        <v>293</v>
      </c>
      <c r="P265" s="2"/>
      <c r="Q265" s="2" t="s">
        <v>626</v>
      </c>
      <c r="R265" s="2" t="s">
        <v>626</v>
      </c>
      <c r="S265" s="2" t="s">
        <v>626</v>
      </c>
      <c r="T265" s="2" t="s">
        <v>626</v>
      </c>
      <c r="U265" s="2" t="s">
        <v>626</v>
      </c>
      <c r="V265" s="2" t="s">
        <v>626</v>
      </c>
      <c r="W265" s="108">
        <v>138</v>
      </c>
      <c r="X265" s="108">
        <v>246</v>
      </c>
      <c r="Y265" s="110">
        <v>1308</v>
      </c>
      <c r="Z265" s="109">
        <v>3</v>
      </c>
      <c r="AA265" s="2" t="s">
        <v>2369</v>
      </c>
      <c r="AB265" s="2" t="s">
        <v>2357</v>
      </c>
      <c r="AC265" s="2" t="s">
        <v>2369</v>
      </c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  <c r="CA265" s="31"/>
      <c r="CB265" s="31"/>
      <c r="CC265" s="31"/>
      <c r="CD265" s="31"/>
      <c r="CE265" s="31"/>
      <c r="CF265" s="31"/>
      <c r="CG265" s="31"/>
      <c r="CH265" s="31"/>
      <c r="CI265" s="31"/>
      <c r="CJ265" s="31"/>
      <c r="CK265" s="31"/>
      <c r="CL265" s="31"/>
      <c r="CM265" s="31"/>
      <c r="CN265" s="31"/>
      <c r="CO265" s="31"/>
      <c r="CP265" s="31"/>
      <c r="CQ265" s="31"/>
      <c r="CR265" s="31"/>
      <c r="CS265" s="31"/>
      <c r="CT265" s="31"/>
      <c r="CU265" s="31"/>
      <c r="CV265" s="31"/>
      <c r="CW265" s="31"/>
      <c r="CX265" s="31"/>
      <c r="CY265" s="31"/>
      <c r="CZ265" s="31"/>
      <c r="DA265" s="31"/>
      <c r="DB265" s="31"/>
      <c r="DC265" s="31"/>
      <c r="DD265" s="31"/>
      <c r="DE265" s="31"/>
      <c r="DF265" s="31"/>
      <c r="DG265" s="31"/>
      <c r="DH265" s="31"/>
      <c r="DI265" s="31"/>
      <c r="DJ265" s="31"/>
      <c r="DK265" s="31"/>
      <c r="DL265" s="31"/>
      <c r="DM265" s="31"/>
      <c r="DN265" s="31"/>
      <c r="DO265" s="31"/>
      <c r="DP265" s="31"/>
      <c r="DQ265" s="31"/>
      <c r="DR265" s="31"/>
      <c r="DS265" s="31"/>
      <c r="DT265" s="31"/>
      <c r="DU265" s="31"/>
      <c r="DV265" s="31"/>
      <c r="DW265" s="31"/>
      <c r="DX265" s="31"/>
      <c r="DY265" s="31"/>
      <c r="DZ265" s="31"/>
      <c r="EA265" s="31"/>
      <c r="EB265" s="31"/>
      <c r="EC265" s="31"/>
      <c r="ED265" s="31"/>
      <c r="EE265" s="31"/>
      <c r="EF265" s="31"/>
      <c r="EG265" s="31"/>
      <c r="EH265" s="31"/>
      <c r="EI265" s="31"/>
      <c r="EJ265" s="31"/>
      <c r="EK265" s="31"/>
      <c r="EL265" s="31"/>
      <c r="EM265" s="31"/>
      <c r="EN265" s="31"/>
      <c r="EO265" s="31"/>
      <c r="EP265" s="31"/>
      <c r="EQ265" s="31"/>
      <c r="ER265" s="31"/>
      <c r="ES265" s="31"/>
      <c r="ET265" s="31"/>
      <c r="EU265" s="31"/>
      <c r="EV265" s="31"/>
      <c r="EW265" s="31"/>
      <c r="EX265" s="31"/>
      <c r="EY265" s="31"/>
      <c r="EZ265" s="31"/>
      <c r="FA265" s="31"/>
      <c r="FB265" s="31"/>
      <c r="FC265" s="31"/>
      <c r="FD265" s="31"/>
      <c r="FE265" s="31"/>
      <c r="FF265" s="31"/>
      <c r="FG265" s="31"/>
      <c r="FH265" s="31"/>
      <c r="FI265" s="31"/>
      <c r="FJ265" s="31"/>
      <c r="FK265" s="31"/>
      <c r="FL265" s="31"/>
      <c r="FM265" s="31"/>
      <c r="FN265" s="31"/>
      <c r="FO265" s="31"/>
      <c r="FP265" s="31"/>
      <c r="FQ265" s="31"/>
      <c r="FR265" s="31"/>
      <c r="FS265" s="31"/>
      <c r="FT265" s="31"/>
      <c r="FU265" s="31"/>
      <c r="FV265" s="31"/>
      <c r="FW265" s="31"/>
      <c r="FX265" s="31"/>
      <c r="FY265" s="31"/>
      <c r="FZ265" s="31"/>
      <c r="GA265" s="31"/>
      <c r="GB265" s="31"/>
      <c r="GC265" s="31"/>
      <c r="GD265" s="31"/>
      <c r="GE265" s="31"/>
      <c r="GF265" s="31"/>
      <c r="GG265" s="31"/>
      <c r="GH265" s="31"/>
      <c r="GI265" s="31"/>
      <c r="GJ265" s="31"/>
      <c r="GK265" s="31"/>
      <c r="GL265" s="31"/>
      <c r="GM265" s="31"/>
      <c r="GN265" s="31"/>
      <c r="GO265" s="31"/>
      <c r="GP265" s="31"/>
      <c r="GQ265" s="31"/>
      <c r="GR265" s="31"/>
      <c r="GS265" s="31"/>
      <c r="GT265" s="31"/>
      <c r="GU265" s="31"/>
      <c r="GV265" s="31"/>
      <c r="GW265" s="31"/>
      <c r="GX265" s="31"/>
      <c r="GY265" s="31"/>
      <c r="GZ265" s="31"/>
      <c r="HA265" s="31"/>
      <c r="HB265" s="31"/>
      <c r="HC265" s="31"/>
      <c r="HD265" s="31"/>
      <c r="HE265" s="31"/>
      <c r="HF265" s="31"/>
      <c r="HG265" s="31"/>
      <c r="HH265" s="31"/>
      <c r="HI265" s="31"/>
      <c r="HJ265" s="31"/>
      <c r="HK265" s="31"/>
    </row>
    <row r="266" spans="1:219" s="12" customFormat="1" ht="12.75">
      <c r="A266" s="2">
        <v>6</v>
      </c>
      <c r="B266" s="10" t="s">
        <v>1603</v>
      </c>
      <c r="C266" s="2" t="s">
        <v>1604</v>
      </c>
      <c r="D266" s="2" t="s">
        <v>2357</v>
      </c>
      <c r="E266" s="2" t="s">
        <v>2369</v>
      </c>
      <c r="F266" s="2" t="s">
        <v>2369</v>
      </c>
      <c r="G266" s="2">
        <v>1959</v>
      </c>
      <c r="H266" s="140">
        <v>83666.07</v>
      </c>
      <c r="I266" s="2" t="s">
        <v>1526</v>
      </c>
      <c r="J266" s="105"/>
      <c r="K266" s="2" t="s">
        <v>3169</v>
      </c>
      <c r="L266" s="2" t="s">
        <v>2389</v>
      </c>
      <c r="M266" s="2" t="s">
        <v>3329</v>
      </c>
      <c r="N266" s="2" t="s">
        <v>653</v>
      </c>
      <c r="O266" s="2" t="s">
        <v>293</v>
      </c>
      <c r="P266" s="2"/>
      <c r="Q266" s="2" t="s">
        <v>626</v>
      </c>
      <c r="R266" s="2" t="s">
        <v>626</v>
      </c>
      <c r="S266" s="2" t="s">
        <v>626</v>
      </c>
      <c r="T266" s="2" t="s">
        <v>626</v>
      </c>
      <c r="U266" s="2" t="s">
        <v>626</v>
      </c>
      <c r="V266" s="2" t="s">
        <v>626</v>
      </c>
      <c r="W266" s="108">
        <v>158</v>
      </c>
      <c r="X266" s="108">
        <v>346.4</v>
      </c>
      <c r="Y266" s="110">
        <v>1416</v>
      </c>
      <c r="Z266" s="109">
        <v>3</v>
      </c>
      <c r="AA266" s="2" t="s">
        <v>2369</v>
      </c>
      <c r="AB266" s="2" t="s">
        <v>2357</v>
      </c>
      <c r="AC266" s="2" t="s">
        <v>2369</v>
      </c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  <c r="BZ266" s="31"/>
      <c r="CA266" s="31"/>
      <c r="CB266" s="31"/>
      <c r="CC266" s="31"/>
      <c r="CD266" s="31"/>
      <c r="CE266" s="31"/>
      <c r="CF266" s="31"/>
      <c r="CG266" s="31"/>
      <c r="CH266" s="31"/>
      <c r="CI266" s="31"/>
      <c r="CJ266" s="31"/>
      <c r="CK266" s="31"/>
      <c r="CL266" s="31"/>
      <c r="CM266" s="31"/>
      <c r="CN266" s="31"/>
      <c r="CO266" s="31"/>
      <c r="CP266" s="31"/>
      <c r="CQ266" s="31"/>
      <c r="CR266" s="31"/>
      <c r="CS266" s="31"/>
      <c r="CT266" s="31"/>
      <c r="CU266" s="31"/>
      <c r="CV266" s="31"/>
      <c r="CW266" s="31"/>
      <c r="CX266" s="31"/>
      <c r="CY266" s="31"/>
      <c r="CZ266" s="31"/>
      <c r="DA266" s="31"/>
      <c r="DB266" s="31"/>
      <c r="DC266" s="31"/>
      <c r="DD266" s="31"/>
      <c r="DE266" s="31"/>
      <c r="DF266" s="31"/>
      <c r="DG266" s="31"/>
      <c r="DH266" s="31"/>
      <c r="DI266" s="31"/>
      <c r="DJ266" s="31"/>
      <c r="DK266" s="31"/>
      <c r="DL266" s="31"/>
      <c r="DM266" s="31"/>
      <c r="DN266" s="31"/>
      <c r="DO266" s="31"/>
      <c r="DP266" s="31"/>
      <c r="DQ266" s="31"/>
      <c r="DR266" s="31"/>
      <c r="DS266" s="31"/>
      <c r="DT266" s="31"/>
      <c r="DU266" s="31"/>
      <c r="DV266" s="31"/>
      <c r="DW266" s="31"/>
      <c r="DX266" s="31"/>
      <c r="DY266" s="31"/>
      <c r="DZ266" s="31"/>
      <c r="EA266" s="31"/>
      <c r="EB266" s="31"/>
      <c r="EC266" s="31"/>
      <c r="ED266" s="31"/>
      <c r="EE266" s="31"/>
      <c r="EF266" s="31"/>
      <c r="EG266" s="31"/>
      <c r="EH266" s="31"/>
      <c r="EI266" s="31"/>
      <c r="EJ266" s="31"/>
      <c r="EK266" s="31"/>
      <c r="EL266" s="31"/>
      <c r="EM266" s="31"/>
      <c r="EN266" s="31"/>
      <c r="EO266" s="31"/>
      <c r="EP266" s="31"/>
      <c r="EQ266" s="31"/>
      <c r="ER266" s="31"/>
      <c r="ES266" s="31"/>
      <c r="ET266" s="31"/>
      <c r="EU266" s="31"/>
      <c r="EV266" s="31"/>
      <c r="EW266" s="31"/>
      <c r="EX266" s="31"/>
      <c r="EY266" s="31"/>
      <c r="EZ266" s="31"/>
      <c r="FA266" s="31"/>
      <c r="FB266" s="31"/>
      <c r="FC266" s="31"/>
      <c r="FD266" s="31"/>
      <c r="FE266" s="31"/>
      <c r="FF266" s="31"/>
      <c r="FG266" s="31"/>
      <c r="FH266" s="31"/>
      <c r="FI266" s="31"/>
      <c r="FJ266" s="31"/>
      <c r="FK266" s="31"/>
      <c r="FL266" s="31"/>
      <c r="FM266" s="31"/>
      <c r="FN266" s="31"/>
      <c r="FO266" s="31"/>
      <c r="FP266" s="31"/>
      <c r="FQ266" s="31"/>
      <c r="FR266" s="31"/>
      <c r="FS266" s="31"/>
      <c r="FT266" s="31"/>
      <c r="FU266" s="31"/>
      <c r="FV266" s="31"/>
      <c r="FW266" s="31"/>
      <c r="FX266" s="31"/>
      <c r="FY266" s="31"/>
      <c r="FZ266" s="31"/>
      <c r="GA266" s="31"/>
      <c r="GB266" s="31"/>
      <c r="GC266" s="31"/>
      <c r="GD266" s="31"/>
      <c r="GE266" s="31"/>
      <c r="GF266" s="31"/>
      <c r="GG266" s="31"/>
      <c r="GH266" s="31"/>
      <c r="GI266" s="31"/>
      <c r="GJ266" s="31"/>
      <c r="GK266" s="31"/>
      <c r="GL266" s="31"/>
      <c r="GM266" s="31"/>
      <c r="GN266" s="31"/>
      <c r="GO266" s="31"/>
      <c r="GP266" s="31"/>
      <c r="GQ266" s="31"/>
      <c r="GR266" s="31"/>
      <c r="GS266" s="31"/>
      <c r="GT266" s="31"/>
      <c r="GU266" s="31"/>
      <c r="GV266" s="31"/>
      <c r="GW266" s="31"/>
      <c r="GX266" s="31"/>
      <c r="GY266" s="31"/>
      <c r="GZ266" s="31"/>
      <c r="HA266" s="31"/>
      <c r="HB266" s="31"/>
      <c r="HC266" s="31"/>
      <c r="HD266" s="31"/>
      <c r="HE266" s="31"/>
      <c r="HF266" s="31"/>
      <c r="HG266" s="31"/>
      <c r="HH266" s="31"/>
      <c r="HI266" s="31"/>
      <c r="HJ266" s="31"/>
      <c r="HK266" s="31"/>
    </row>
    <row r="267" spans="1:219" s="12" customFormat="1" ht="12.75">
      <c r="A267" s="2">
        <v>7</v>
      </c>
      <c r="B267" s="10" t="s">
        <v>1603</v>
      </c>
      <c r="C267" s="2" t="s">
        <v>1604</v>
      </c>
      <c r="D267" s="2" t="s">
        <v>2357</v>
      </c>
      <c r="E267" s="2" t="s">
        <v>2369</v>
      </c>
      <c r="F267" s="2" t="s">
        <v>2369</v>
      </c>
      <c r="G267" s="2">
        <v>1901</v>
      </c>
      <c r="H267" s="140">
        <v>59497.48</v>
      </c>
      <c r="I267" s="2" t="s">
        <v>1526</v>
      </c>
      <c r="J267" s="105"/>
      <c r="K267" s="2" t="s">
        <v>3170</v>
      </c>
      <c r="L267" s="2" t="s">
        <v>2389</v>
      </c>
      <c r="M267" s="2" t="s">
        <v>3329</v>
      </c>
      <c r="N267" s="2" t="s">
        <v>653</v>
      </c>
      <c r="O267" s="2" t="s">
        <v>293</v>
      </c>
      <c r="P267" s="2"/>
      <c r="Q267" s="2" t="s">
        <v>1454</v>
      </c>
      <c r="R267" s="2" t="s">
        <v>1454</v>
      </c>
      <c r="S267" s="2" t="s">
        <v>1454</v>
      </c>
      <c r="T267" s="2" t="s">
        <v>1454</v>
      </c>
      <c r="U267" s="2" t="s">
        <v>1454</v>
      </c>
      <c r="V267" s="2" t="s">
        <v>1454</v>
      </c>
      <c r="W267" s="108">
        <v>168</v>
      </c>
      <c r="X267" s="108">
        <v>255</v>
      </c>
      <c r="Y267" s="110">
        <v>1119</v>
      </c>
      <c r="Z267" s="109">
        <v>2</v>
      </c>
      <c r="AA267" s="2" t="s">
        <v>2357</v>
      </c>
      <c r="AB267" s="2" t="s">
        <v>2357</v>
      </c>
      <c r="AC267" s="2" t="s">
        <v>2369</v>
      </c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  <c r="CM267" s="31"/>
      <c r="CN267" s="31"/>
      <c r="CO267" s="31"/>
      <c r="CP267" s="31"/>
      <c r="CQ267" s="31"/>
      <c r="CR267" s="31"/>
      <c r="CS267" s="31"/>
      <c r="CT267" s="31"/>
      <c r="CU267" s="31"/>
      <c r="CV267" s="31"/>
      <c r="CW267" s="31"/>
      <c r="CX267" s="31"/>
      <c r="CY267" s="31"/>
      <c r="CZ267" s="31"/>
      <c r="DA267" s="31"/>
      <c r="DB267" s="31"/>
      <c r="DC267" s="31"/>
      <c r="DD267" s="31"/>
      <c r="DE267" s="31"/>
      <c r="DF267" s="31"/>
      <c r="DG267" s="31"/>
      <c r="DH267" s="31"/>
      <c r="DI267" s="31"/>
      <c r="DJ267" s="31"/>
      <c r="DK267" s="31"/>
      <c r="DL267" s="31"/>
      <c r="DM267" s="31"/>
      <c r="DN267" s="31"/>
      <c r="DO267" s="31"/>
      <c r="DP267" s="31"/>
      <c r="DQ267" s="31"/>
      <c r="DR267" s="31"/>
      <c r="DS267" s="31"/>
      <c r="DT267" s="31"/>
      <c r="DU267" s="31"/>
      <c r="DV267" s="31"/>
      <c r="DW267" s="31"/>
      <c r="DX267" s="31"/>
      <c r="DY267" s="31"/>
      <c r="DZ267" s="31"/>
      <c r="EA267" s="31"/>
      <c r="EB267" s="31"/>
      <c r="EC267" s="31"/>
      <c r="ED267" s="31"/>
      <c r="EE267" s="31"/>
      <c r="EF267" s="31"/>
      <c r="EG267" s="31"/>
      <c r="EH267" s="31"/>
      <c r="EI267" s="31"/>
      <c r="EJ267" s="31"/>
      <c r="EK267" s="31"/>
      <c r="EL267" s="31"/>
      <c r="EM267" s="31"/>
      <c r="EN267" s="31"/>
      <c r="EO267" s="31"/>
      <c r="EP267" s="31"/>
      <c r="EQ267" s="31"/>
      <c r="ER267" s="31"/>
      <c r="ES267" s="31"/>
      <c r="ET267" s="31"/>
      <c r="EU267" s="31"/>
      <c r="EV267" s="31"/>
      <c r="EW267" s="31"/>
      <c r="EX267" s="31"/>
      <c r="EY267" s="31"/>
      <c r="EZ267" s="31"/>
      <c r="FA267" s="31"/>
      <c r="FB267" s="31"/>
      <c r="FC267" s="31"/>
      <c r="FD267" s="31"/>
      <c r="FE267" s="31"/>
      <c r="FF267" s="31"/>
      <c r="FG267" s="31"/>
      <c r="FH267" s="31"/>
      <c r="FI267" s="31"/>
      <c r="FJ267" s="31"/>
      <c r="FK267" s="31"/>
      <c r="FL267" s="31"/>
      <c r="FM267" s="31"/>
      <c r="FN267" s="31"/>
      <c r="FO267" s="31"/>
      <c r="FP267" s="31"/>
      <c r="FQ267" s="31"/>
      <c r="FR267" s="31"/>
      <c r="FS267" s="31"/>
      <c r="FT267" s="31"/>
      <c r="FU267" s="31"/>
      <c r="FV267" s="31"/>
      <c r="FW267" s="31"/>
      <c r="FX267" s="31"/>
      <c r="FY267" s="31"/>
      <c r="FZ267" s="31"/>
      <c r="GA267" s="31"/>
      <c r="GB267" s="31"/>
      <c r="GC267" s="31"/>
      <c r="GD267" s="31"/>
      <c r="GE267" s="31"/>
      <c r="GF267" s="31"/>
      <c r="GG267" s="31"/>
      <c r="GH267" s="31"/>
      <c r="GI267" s="31"/>
      <c r="GJ267" s="31"/>
      <c r="GK267" s="31"/>
      <c r="GL267" s="31"/>
      <c r="GM267" s="31"/>
      <c r="GN267" s="31"/>
      <c r="GO267" s="31"/>
      <c r="GP267" s="31"/>
      <c r="GQ267" s="31"/>
      <c r="GR267" s="31"/>
      <c r="GS267" s="31"/>
      <c r="GT267" s="31"/>
      <c r="GU267" s="31"/>
      <c r="GV267" s="31"/>
      <c r="GW267" s="31"/>
      <c r="GX267" s="31"/>
      <c r="GY267" s="31"/>
      <c r="GZ267" s="31"/>
      <c r="HA267" s="31"/>
      <c r="HB267" s="31"/>
      <c r="HC267" s="31"/>
      <c r="HD267" s="31"/>
      <c r="HE267" s="31"/>
      <c r="HF267" s="31"/>
      <c r="HG267" s="31"/>
      <c r="HH267" s="31"/>
      <c r="HI267" s="31"/>
      <c r="HJ267" s="31"/>
      <c r="HK267" s="31"/>
    </row>
    <row r="268" spans="1:219" s="12" customFormat="1" ht="12.75">
      <c r="A268" s="2">
        <v>8</v>
      </c>
      <c r="B268" s="10" t="s">
        <v>1603</v>
      </c>
      <c r="C268" s="2" t="s">
        <v>1605</v>
      </c>
      <c r="D268" s="2" t="s">
        <v>2357</v>
      </c>
      <c r="E268" s="2" t="s">
        <v>2369</v>
      </c>
      <c r="F268" s="2" t="s">
        <v>2369</v>
      </c>
      <c r="G268" s="2">
        <v>1902</v>
      </c>
      <c r="H268" s="140">
        <v>68712.56</v>
      </c>
      <c r="I268" s="2" t="s">
        <v>1526</v>
      </c>
      <c r="J268" s="105"/>
      <c r="K268" s="2" t="s">
        <v>3171</v>
      </c>
      <c r="L268" s="2" t="s">
        <v>2389</v>
      </c>
      <c r="M268" s="2" t="s">
        <v>3329</v>
      </c>
      <c r="N268" s="2" t="s">
        <v>653</v>
      </c>
      <c r="O268" s="2" t="s">
        <v>1636</v>
      </c>
      <c r="P268" s="2"/>
      <c r="Q268" s="2" t="s">
        <v>1454</v>
      </c>
      <c r="R268" s="2" t="s">
        <v>1454</v>
      </c>
      <c r="S268" s="2" t="s">
        <v>1454</v>
      </c>
      <c r="T268" s="2" t="s">
        <v>1454</v>
      </c>
      <c r="U268" s="2" t="s">
        <v>1454</v>
      </c>
      <c r="V268" s="2" t="s">
        <v>1454</v>
      </c>
      <c r="W268" s="108">
        <v>201</v>
      </c>
      <c r="X268" s="108">
        <v>272.89</v>
      </c>
      <c r="Y268" s="110">
        <v>1249</v>
      </c>
      <c r="Z268" s="109">
        <v>2</v>
      </c>
      <c r="AA268" s="2" t="s">
        <v>1457</v>
      </c>
      <c r="AB268" s="2" t="s">
        <v>2357</v>
      </c>
      <c r="AC268" s="2" t="s">
        <v>2369</v>
      </c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  <c r="CA268" s="31"/>
      <c r="CB268" s="31"/>
      <c r="CC268" s="31"/>
      <c r="CD268" s="31"/>
      <c r="CE268" s="31"/>
      <c r="CF268" s="31"/>
      <c r="CG268" s="31"/>
      <c r="CH268" s="31"/>
      <c r="CI268" s="31"/>
      <c r="CJ268" s="31"/>
      <c r="CK268" s="31"/>
      <c r="CL268" s="31"/>
      <c r="CM268" s="31"/>
      <c r="CN268" s="31"/>
      <c r="CO268" s="31"/>
      <c r="CP268" s="31"/>
      <c r="CQ268" s="31"/>
      <c r="CR268" s="31"/>
      <c r="CS268" s="31"/>
      <c r="CT268" s="31"/>
      <c r="CU268" s="31"/>
      <c r="CV268" s="31"/>
      <c r="CW268" s="31"/>
      <c r="CX268" s="31"/>
      <c r="CY268" s="31"/>
      <c r="CZ268" s="31"/>
      <c r="DA268" s="31"/>
      <c r="DB268" s="31"/>
      <c r="DC268" s="31"/>
      <c r="DD268" s="31"/>
      <c r="DE268" s="31"/>
      <c r="DF268" s="31"/>
      <c r="DG268" s="31"/>
      <c r="DH268" s="31"/>
      <c r="DI268" s="31"/>
      <c r="DJ268" s="31"/>
      <c r="DK268" s="31"/>
      <c r="DL268" s="31"/>
      <c r="DM268" s="31"/>
      <c r="DN268" s="31"/>
      <c r="DO268" s="31"/>
      <c r="DP268" s="31"/>
      <c r="DQ268" s="31"/>
      <c r="DR268" s="31"/>
      <c r="DS268" s="31"/>
      <c r="DT268" s="31"/>
      <c r="DU268" s="31"/>
      <c r="DV268" s="31"/>
      <c r="DW268" s="31"/>
      <c r="DX268" s="31"/>
      <c r="DY268" s="31"/>
      <c r="DZ268" s="31"/>
      <c r="EA268" s="31"/>
      <c r="EB268" s="31"/>
      <c r="EC268" s="31"/>
      <c r="ED268" s="31"/>
      <c r="EE268" s="31"/>
      <c r="EF268" s="31"/>
      <c r="EG268" s="31"/>
      <c r="EH268" s="31"/>
      <c r="EI268" s="31"/>
      <c r="EJ268" s="31"/>
      <c r="EK268" s="31"/>
      <c r="EL268" s="31"/>
      <c r="EM268" s="31"/>
      <c r="EN268" s="31"/>
      <c r="EO268" s="31"/>
      <c r="EP268" s="31"/>
      <c r="EQ268" s="31"/>
      <c r="ER268" s="31"/>
      <c r="ES268" s="31"/>
      <c r="ET268" s="31"/>
      <c r="EU268" s="31"/>
      <c r="EV268" s="31"/>
      <c r="EW268" s="31"/>
      <c r="EX268" s="31"/>
      <c r="EY268" s="31"/>
      <c r="EZ268" s="31"/>
      <c r="FA268" s="31"/>
      <c r="FB268" s="31"/>
      <c r="FC268" s="31"/>
      <c r="FD268" s="31"/>
      <c r="FE268" s="31"/>
      <c r="FF268" s="31"/>
      <c r="FG268" s="31"/>
      <c r="FH268" s="31"/>
      <c r="FI268" s="31"/>
      <c r="FJ268" s="31"/>
      <c r="FK268" s="31"/>
      <c r="FL268" s="31"/>
      <c r="FM268" s="31"/>
      <c r="FN268" s="31"/>
      <c r="FO268" s="31"/>
      <c r="FP268" s="31"/>
      <c r="FQ268" s="31"/>
      <c r="FR268" s="31"/>
      <c r="FS268" s="31"/>
      <c r="FT268" s="31"/>
      <c r="FU268" s="31"/>
      <c r="FV268" s="31"/>
      <c r="FW268" s="31"/>
      <c r="FX268" s="31"/>
      <c r="FY268" s="31"/>
      <c r="FZ268" s="31"/>
      <c r="GA268" s="31"/>
      <c r="GB268" s="31"/>
      <c r="GC268" s="31"/>
      <c r="GD268" s="31"/>
      <c r="GE268" s="31"/>
      <c r="GF268" s="31"/>
      <c r="GG268" s="31"/>
      <c r="GH268" s="31"/>
      <c r="GI268" s="31"/>
      <c r="GJ268" s="31"/>
      <c r="GK268" s="31"/>
      <c r="GL268" s="31"/>
      <c r="GM268" s="31"/>
      <c r="GN268" s="31"/>
      <c r="GO268" s="31"/>
      <c r="GP268" s="31"/>
      <c r="GQ268" s="31"/>
      <c r="GR268" s="31"/>
      <c r="GS268" s="31"/>
      <c r="GT268" s="31"/>
      <c r="GU268" s="31"/>
      <c r="GV268" s="31"/>
      <c r="GW268" s="31"/>
      <c r="GX268" s="31"/>
      <c r="GY268" s="31"/>
      <c r="GZ268" s="31"/>
      <c r="HA268" s="31"/>
      <c r="HB268" s="31"/>
      <c r="HC268" s="31"/>
      <c r="HD268" s="31"/>
      <c r="HE268" s="31"/>
      <c r="HF268" s="31"/>
      <c r="HG268" s="31"/>
      <c r="HH268" s="31"/>
      <c r="HI268" s="31"/>
      <c r="HJ268" s="31"/>
      <c r="HK268" s="31"/>
    </row>
    <row r="269" spans="1:219" s="12" customFormat="1" ht="12.75">
      <c r="A269" s="2">
        <v>9</v>
      </c>
      <c r="B269" s="10" t="s">
        <v>1603</v>
      </c>
      <c r="C269" s="2" t="s">
        <v>1604</v>
      </c>
      <c r="D269" s="2" t="s">
        <v>2357</v>
      </c>
      <c r="E269" s="2" t="s">
        <v>2369</v>
      </c>
      <c r="F269" s="2" t="s">
        <v>2369</v>
      </c>
      <c r="G269" s="2">
        <v>1925</v>
      </c>
      <c r="H269" s="140">
        <v>21485.72</v>
      </c>
      <c r="I269" s="2" t="s">
        <v>1526</v>
      </c>
      <c r="J269" s="105"/>
      <c r="K269" s="2" t="s">
        <v>3172</v>
      </c>
      <c r="L269" s="2" t="s">
        <v>2389</v>
      </c>
      <c r="M269" s="2" t="s">
        <v>3329</v>
      </c>
      <c r="N269" s="2" t="s">
        <v>3316</v>
      </c>
      <c r="O269" s="2" t="s">
        <v>1637</v>
      </c>
      <c r="P269" s="2"/>
      <c r="Q269" s="2" t="s">
        <v>1452</v>
      </c>
      <c r="R269" s="2" t="s">
        <v>1452</v>
      </c>
      <c r="S269" s="2" t="s">
        <v>1452</v>
      </c>
      <c r="T269" s="2" t="s">
        <v>1452</v>
      </c>
      <c r="U269" s="2" t="s">
        <v>1452</v>
      </c>
      <c r="V269" s="2" t="s">
        <v>1452</v>
      </c>
      <c r="W269" s="108">
        <v>70</v>
      </c>
      <c r="X269" s="108">
        <v>89</v>
      </c>
      <c r="Y269" s="110">
        <v>450</v>
      </c>
      <c r="Z269" s="109">
        <v>2</v>
      </c>
      <c r="AA269" s="2" t="s">
        <v>1457</v>
      </c>
      <c r="AB269" s="2" t="s">
        <v>2357</v>
      </c>
      <c r="AC269" s="2" t="s">
        <v>2369</v>
      </c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  <c r="CA269" s="31"/>
      <c r="CB269" s="31"/>
      <c r="CC269" s="31"/>
      <c r="CD269" s="31"/>
      <c r="CE269" s="31"/>
      <c r="CF269" s="31"/>
      <c r="CG269" s="31"/>
      <c r="CH269" s="31"/>
      <c r="CI269" s="31"/>
      <c r="CJ269" s="31"/>
      <c r="CK269" s="31"/>
      <c r="CL269" s="31"/>
      <c r="CM269" s="31"/>
      <c r="CN269" s="31"/>
      <c r="CO269" s="31"/>
      <c r="CP269" s="31"/>
      <c r="CQ269" s="31"/>
      <c r="CR269" s="31"/>
      <c r="CS269" s="31"/>
      <c r="CT269" s="31"/>
      <c r="CU269" s="31"/>
      <c r="CV269" s="31"/>
      <c r="CW269" s="31"/>
      <c r="CX269" s="31"/>
      <c r="CY269" s="31"/>
      <c r="CZ269" s="31"/>
      <c r="DA269" s="31"/>
      <c r="DB269" s="31"/>
      <c r="DC269" s="31"/>
      <c r="DD269" s="31"/>
      <c r="DE269" s="31"/>
      <c r="DF269" s="31"/>
      <c r="DG269" s="31"/>
      <c r="DH269" s="31"/>
      <c r="DI269" s="31"/>
      <c r="DJ269" s="31"/>
      <c r="DK269" s="31"/>
      <c r="DL269" s="31"/>
      <c r="DM269" s="31"/>
      <c r="DN269" s="31"/>
      <c r="DO269" s="31"/>
      <c r="DP269" s="31"/>
      <c r="DQ269" s="31"/>
      <c r="DR269" s="31"/>
      <c r="DS269" s="31"/>
      <c r="DT269" s="31"/>
      <c r="DU269" s="31"/>
      <c r="DV269" s="31"/>
      <c r="DW269" s="31"/>
      <c r="DX269" s="31"/>
      <c r="DY269" s="31"/>
      <c r="DZ269" s="31"/>
      <c r="EA269" s="31"/>
      <c r="EB269" s="31"/>
      <c r="EC269" s="31"/>
      <c r="ED269" s="31"/>
      <c r="EE269" s="31"/>
      <c r="EF269" s="31"/>
      <c r="EG269" s="31"/>
      <c r="EH269" s="31"/>
      <c r="EI269" s="31"/>
      <c r="EJ269" s="31"/>
      <c r="EK269" s="31"/>
      <c r="EL269" s="31"/>
      <c r="EM269" s="31"/>
      <c r="EN269" s="31"/>
      <c r="EO269" s="31"/>
      <c r="EP269" s="31"/>
      <c r="EQ269" s="31"/>
      <c r="ER269" s="31"/>
      <c r="ES269" s="31"/>
      <c r="ET269" s="31"/>
      <c r="EU269" s="31"/>
      <c r="EV269" s="31"/>
      <c r="EW269" s="31"/>
      <c r="EX269" s="31"/>
      <c r="EY269" s="31"/>
      <c r="EZ269" s="31"/>
      <c r="FA269" s="31"/>
      <c r="FB269" s="31"/>
      <c r="FC269" s="31"/>
      <c r="FD269" s="31"/>
      <c r="FE269" s="31"/>
      <c r="FF269" s="31"/>
      <c r="FG269" s="31"/>
      <c r="FH269" s="31"/>
      <c r="FI269" s="31"/>
      <c r="FJ269" s="31"/>
      <c r="FK269" s="31"/>
      <c r="FL269" s="31"/>
      <c r="FM269" s="31"/>
      <c r="FN269" s="31"/>
      <c r="FO269" s="31"/>
      <c r="FP269" s="31"/>
      <c r="FQ269" s="31"/>
      <c r="FR269" s="31"/>
      <c r="FS269" s="31"/>
      <c r="FT269" s="31"/>
      <c r="FU269" s="31"/>
      <c r="FV269" s="31"/>
      <c r="FW269" s="31"/>
      <c r="FX269" s="31"/>
      <c r="FY269" s="31"/>
      <c r="FZ269" s="31"/>
      <c r="GA269" s="31"/>
      <c r="GB269" s="31"/>
      <c r="GC269" s="31"/>
      <c r="GD269" s="31"/>
      <c r="GE269" s="31"/>
      <c r="GF269" s="31"/>
      <c r="GG269" s="31"/>
      <c r="GH269" s="31"/>
      <c r="GI269" s="31"/>
      <c r="GJ269" s="31"/>
      <c r="GK269" s="31"/>
      <c r="GL269" s="31"/>
      <c r="GM269" s="31"/>
      <c r="GN269" s="31"/>
      <c r="GO269" s="31"/>
      <c r="GP269" s="31"/>
      <c r="GQ269" s="31"/>
      <c r="GR269" s="31"/>
      <c r="GS269" s="31"/>
      <c r="GT269" s="31"/>
      <c r="GU269" s="31"/>
      <c r="GV269" s="31"/>
      <c r="GW269" s="31"/>
      <c r="GX269" s="31"/>
      <c r="GY269" s="31"/>
      <c r="GZ269" s="31"/>
      <c r="HA269" s="31"/>
      <c r="HB269" s="31"/>
      <c r="HC269" s="31"/>
      <c r="HD269" s="31"/>
      <c r="HE269" s="31"/>
      <c r="HF269" s="31"/>
      <c r="HG269" s="31"/>
      <c r="HH269" s="31"/>
      <c r="HI269" s="31"/>
      <c r="HJ269" s="31"/>
      <c r="HK269" s="31"/>
    </row>
    <row r="270" spans="1:219" s="12" customFormat="1" ht="12.75">
      <c r="A270" s="2">
        <v>10</v>
      </c>
      <c r="B270" s="10" t="s">
        <v>1603</v>
      </c>
      <c r="C270" s="2" t="s">
        <v>1604</v>
      </c>
      <c r="D270" s="2" t="s">
        <v>2357</v>
      </c>
      <c r="E270" s="2" t="s">
        <v>2369</v>
      </c>
      <c r="F270" s="2" t="s">
        <v>2369</v>
      </c>
      <c r="G270" s="2">
        <v>1910</v>
      </c>
      <c r="H270" s="140">
        <v>97024.05</v>
      </c>
      <c r="I270" s="2" t="s">
        <v>1526</v>
      </c>
      <c r="J270" s="105"/>
      <c r="K270" s="2" t="s">
        <v>3173</v>
      </c>
      <c r="L270" s="2" t="s">
        <v>2389</v>
      </c>
      <c r="M270" s="2" t="s">
        <v>3329</v>
      </c>
      <c r="N270" s="2" t="s">
        <v>653</v>
      </c>
      <c r="O270" s="2" t="s">
        <v>1637</v>
      </c>
      <c r="P270" s="2"/>
      <c r="Q270" s="2" t="s">
        <v>626</v>
      </c>
      <c r="R270" s="2" t="s">
        <v>1452</v>
      </c>
      <c r="S270" s="2" t="s">
        <v>626</v>
      </c>
      <c r="T270" s="2" t="s">
        <v>626</v>
      </c>
      <c r="U270" s="2" t="s">
        <v>626</v>
      </c>
      <c r="V270" s="2" t="s">
        <v>626</v>
      </c>
      <c r="W270" s="108">
        <v>184</v>
      </c>
      <c r="X270" s="108">
        <v>408.24</v>
      </c>
      <c r="Y270" s="110"/>
      <c r="Z270" s="109">
        <v>3</v>
      </c>
      <c r="AA270" s="2" t="s">
        <v>2357</v>
      </c>
      <c r="AB270" s="2" t="s">
        <v>2357</v>
      </c>
      <c r="AC270" s="2" t="s">
        <v>2369</v>
      </c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  <c r="CA270" s="31"/>
      <c r="CB270" s="31"/>
      <c r="CC270" s="31"/>
      <c r="CD270" s="31"/>
      <c r="CE270" s="31"/>
      <c r="CF270" s="31"/>
      <c r="CG270" s="31"/>
      <c r="CH270" s="31"/>
      <c r="CI270" s="31"/>
      <c r="CJ270" s="31"/>
      <c r="CK270" s="31"/>
      <c r="CL270" s="31"/>
      <c r="CM270" s="31"/>
      <c r="CN270" s="31"/>
      <c r="CO270" s="31"/>
      <c r="CP270" s="31"/>
      <c r="CQ270" s="31"/>
      <c r="CR270" s="31"/>
      <c r="CS270" s="31"/>
      <c r="CT270" s="31"/>
      <c r="CU270" s="31"/>
      <c r="CV270" s="31"/>
      <c r="CW270" s="31"/>
      <c r="CX270" s="31"/>
      <c r="CY270" s="31"/>
      <c r="CZ270" s="31"/>
      <c r="DA270" s="31"/>
      <c r="DB270" s="31"/>
      <c r="DC270" s="31"/>
      <c r="DD270" s="31"/>
      <c r="DE270" s="31"/>
      <c r="DF270" s="31"/>
      <c r="DG270" s="31"/>
      <c r="DH270" s="31"/>
      <c r="DI270" s="31"/>
      <c r="DJ270" s="31"/>
      <c r="DK270" s="31"/>
      <c r="DL270" s="31"/>
      <c r="DM270" s="31"/>
      <c r="DN270" s="31"/>
      <c r="DO270" s="31"/>
      <c r="DP270" s="31"/>
      <c r="DQ270" s="31"/>
      <c r="DR270" s="31"/>
      <c r="DS270" s="31"/>
      <c r="DT270" s="31"/>
      <c r="DU270" s="31"/>
      <c r="DV270" s="31"/>
      <c r="DW270" s="31"/>
      <c r="DX270" s="31"/>
      <c r="DY270" s="31"/>
      <c r="DZ270" s="31"/>
      <c r="EA270" s="31"/>
      <c r="EB270" s="31"/>
      <c r="EC270" s="31"/>
      <c r="ED270" s="31"/>
      <c r="EE270" s="31"/>
      <c r="EF270" s="31"/>
      <c r="EG270" s="31"/>
      <c r="EH270" s="31"/>
      <c r="EI270" s="31"/>
      <c r="EJ270" s="31"/>
      <c r="EK270" s="31"/>
      <c r="EL270" s="31"/>
      <c r="EM270" s="31"/>
      <c r="EN270" s="31"/>
      <c r="EO270" s="31"/>
      <c r="EP270" s="31"/>
      <c r="EQ270" s="31"/>
      <c r="ER270" s="31"/>
      <c r="ES270" s="31"/>
      <c r="ET270" s="31"/>
      <c r="EU270" s="31"/>
      <c r="EV270" s="31"/>
      <c r="EW270" s="31"/>
      <c r="EX270" s="31"/>
      <c r="EY270" s="31"/>
      <c r="EZ270" s="31"/>
      <c r="FA270" s="31"/>
      <c r="FB270" s="31"/>
      <c r="FC270" s="31"/>
      <c r="FD270" s="31"/>
      <c r="FE270" s="31"/>
      <c r="FF270" s="31"/>
      <c r="FG270" s="31"/>
      <c r="FH270" s="31"/>
      <c r="FI270" s="31"/>
      <c r="FJ270" s="31"/>
      <c r="FK270" s="31"/>
      <c r="FL270" s="31"/>
      <c r="FM270" s="31"/>
      <c r="FN270" s="31"/>
      <c r="FO270" s="31"/>
      <c r="FP270" s="31"/>
      <c r="FQ270" s="31"/>
      <c r="FR270" s="31"/>
      <c r="FS270" s="31"/>
      <c r="FT270" s="31"/>
      <c r="FU270" s="31"/>
      <c r="FV270" s="31"/>
      <c r="FW270" s="31"/>
      <c r="FX270" s="31"/>
      <c r="FY270" s="31"/>
      <c r="FZ270" s="31"/>
      <c r="GA270" s="31"/>
      <c r="GB270" s="31"/>
      <c r="GC270" s="31"/>
      <c r="GD270" s="31"/>
      <c r="GE270" s="31"/>
      <c r="GF270" s="31"/>
      <c r="GG270" s="31"/>
      <c r="GH270" s="31"/>
      <c r="GI270" s="31"/>
      <c r="GJ270" s="31"/>
      <c r="GK270" s="31"/>
      <c r="GL270" s="31"/>
      <c r="GM270" s="31"/>
      <c r="GN270" s="31"/>
      <c r="GO270" s="31"/>
      <c r="GP270" s="31"/>
      <c r="GQ270" s="31"/>
      <c r="GR270" s="31"/>
      <c r="GS270" s="31"/>
      <c r="GT270" s="31"/>
      <c r="GU270" s="31"/>
      <c r="GV270" s="31"/>
      <c r="GW270" s="31"/>
      <c r="GX270" s="31"/>
      <c r="GY270" s="31"/>
      <c r="GZ270" s="31"/>
      <c r="HA270" s="31"/>
      <c r="HB270" s="31"/>
      <c r="HC270" s="31"/>
      <c r="HD270" s="31"/>
      <c r="HE270" s="31"/>
      <c r="HF270" s="31"/>
      <c r="HG270" s="31"/>
      <c r="HH270" s="31"/>
      <c r="HI270" s="31"/>
      <c r="HJ270" s="31"/>
      <c r="HK270" s="31"/>
    </row>
    <row r="271" spans="1:219" s="12" customFormat="1" ht="12.75">
      <c r="A271" s="2">
        <v>11</v>
      </c>
      <c r="B271" s="10" t="s">
        <v>1603</v>
      </c>
      <c r="C271" s="2" t="s">
        <v>1604</v>
      </c>
      <c r="D271" s="2" t="s">
        <v>2357</v>
      </c>
      <c r="E271" s="2" t="s">
        <v>2369</v>
      </c>
      <c r="F271" s="2" t="s">
        <v>2369</v>
      </c>
      <c r="G271" s="2">
        <v>1920</v>
      </c>
      <c r="H271" s="140">
        <v>42887.66</v>
      </c>
      <c r="I271" s="2" t="s">
        <v>1526</v>
      </c>
      <c r="J271" s="105"/>
      <c r="K271" s="2" t="s">
        <v>3174</v>
      </c>
      <c r="L271" s="2" t="s">
        <v>2389</v>
      </c>
      <c r="M271" s="2" t="s">
        <v>3329</v>
      </c>
      <c r="N271" s="2" t="s">
        <v>653</v>
      </c>
      <c r="O271" s="2" t="s">
        <v>1637</v>
      </c>
      <c r="P271" s="2"/>
      <c r="Q271" s="2" t="s">
        <v>626</v>
      </c>
      <c r="R271" s="2" t="s">
        <v>1452</v>
      </c>
      <c r="S271" s="2" t="s">
        <v>626</v>
      </c>
      <c r="T271" s="2" t="s">
        <v>1452</v>
      </c>
      <c r="U271" s="2" t="s">
        <v>626</v>
      </c>
      <c r="V271" s="2" t="s">
        <v>626</v>
      </c>
      <c r="W271" s="108">
        <v>128</v>
      </c>
      <c r="X271" s="108">
        <v>206.37</v>
      </c>
      <c r="Y271" s="110"/>
      <c r="Z271" s="109">
        <v>3</v>
      </c>
      <c r="AA271" s="2" t="s">
        <v>2369</v>
      </c>
      <c r="AB271" s="2" t="s">
        <v>2357</v>
      </c>
      <c r="AC271" s="2" t="s">
        <v>2369</v>
      </c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/>
      <c r="BZ271" s="31"/>
      <c r="CA271" s="31"/>
      <c r="CB271" s="31"/>
      <c r="CC271" s="31"/>
      <c r="CD271" s="31"/>
      <c r="CE271" s="31"/>
      <c r="CF271" s="31"/>
      <c r="CG271" s="31"/>
      <c r="CH271" s="31"/>
      <c r="CI271" s="31"/>
      <c r="CJ271" s="31"/>
      <c r="CK271" s="31"/>
      <c r="CL271" s="31"/>
      <c r="CM271" s="31"/>
      <c r="CN271" s="31"/>
      <c r="CO271" s="31"/>
      <c r="CP271" s="31"/>
      <c r="CQ271" s="31"/>
      <c r="CR271" s="31"/>
      <c r="CS271" s="31"/>
      <c r="CT271" s="31"/>
      <c r="CU271" s="31"/>
      <c r="CV271" s="31"/>
      <c r="CW271" s="31"/>
      <c r="CX271" s="31"/>
      <c r="CY271" s="31"/>
      <c r="CZ271" s="31"/>
      <c r="DA271" s="31"/>
      <c r="DB271" s="31"/>
      <c r="DC271" s="31"/>
      <c r="DD271" s="31"/>
      <c r="DE271" s="31"/>
      <c r="DF271" s="31"/>
      <c r="DG271" s="31"/>
      <c r="DH271" s="31"/>
      <c r="DI271" s="31"/>
      <c r="DJ271" s="31"/>
      <c r="DK271" s="31"/>
      <c r="DL271" s="31"/>
      <c r="DM271" s="31"/>
      <c r="DN271" s="31"/>
      <c r="DO271" s="31"/>
      <c r="DP271" s="31"/>
      <c r="DQ271" s="31"/>
      <c r="DR271" s="31"/>
      <c r="DS271" s="31"/>
      <c r="DT271" s="31"/>
      <c r="DU271" s="31"/>
      <c r="DV271" s="31"/>
      <c r="DW271" s="31"/>
      <c r="DX271" s="31"/>
      <c r="DY271" s="31"/>
      <c r="DZ271" s="31"/>
      <c r="EA271" s="31"/>
      <c r="EB271" s="31"/>
      <c r="EC271" s="31"/>
      <c r="ED271" s="31"/>
      <c r="EE271" s="31"/>
      <c r="EF271" s="31"/>
      <c r="EG271" s="31"/>
      <c r="EH271" s="31"/>
      <c r="EI271" s="31"/>
      <c r="EJ271" s="31"/>
      <c r="EK271" s="31"/>
      <c r="EL271" s="31"/>
      <c r="EM271" s="31"/>
      <c r="EN271" s="31"/>
      <c r="EO271" s="31"/>
      <c r="EP271" s="31"/>
      <c r="EQ271" s="31"/>
      <c r="ER271" s="31"/>
      <c r="ES271" s="31"/>
      <c r="ET271" s="31"/>
      <c r="EU271" s="31"/>
      <c r="EV271" s="31"/>
      <c r="EW271" s="31"/>
      <c r="EX271" s="31"/>
      <c r="EY271" s="31"/>
      <c r="EZ271" s="31"/>
      <c r="FA271" s="31"/>
      <c r="FB271" s="31"/>
      <c r="FC271" s="31"/>
      <c r="FD271" s="31"/>
      <c r="FE271" s="31"/>
      <c r="FF271" s="31"/>
      <c r="FG271" s="31"/>
      <c r="FH271" s="31"/>
      <c r="FI271" s="31"/>
      <c r="FJ271" s="31"/>
      <c r="FK271" s="31"/>
      <c r="FL271" s="31"/>
      <c r="FM271" s="31"/>
      <c r="FN271" s="31"/>
      <c r="FO271" s="31"/>
      <c r="FP271" s="31"/>
      <c r="FQ271" s="31"/>
      <c r="FR271" s="31"/>
      <c r="FS271" s="31"/>
      <c r="FT271" s="31"/>
      <c r="FU271" s="31"/>
      <c r="FV271" s="31"/>
      <c r="FW271" s="31"/>
      <c r="FX271" s="31"/>
      <c r="FY271" s="31"/>
      <c r="FZ271" s="31"/>
      <c r="GA271" s="31"/>
      <c r="GB271" s="31"/>
      <c r="GC271" s="31"/>
      <c r="GD271" s="31"/>
      <c r="GE271" s="31"/>
      <c r="GF271" s="31"/>
      <c r="GG271" s="31"/>
      <c r="GH271" s="31"/>
      <c r="GI271" s="31"/>
      <c r="GJ271" s="31"/>
      <c r="GK271" s="31"/>
      <c r="GL271" s="31"/>
      <c r="GM271" s="31"/>
      <c r="GN271" s="31"/>
      <c r="GO271" s="31"/>
      <c r="GP271" s="31"/>
      <c r="GQ271" s="31"/>
      <c r="GR271" s="31"/>
      <c r="GS271" s="31"/>
      <c r="GT271" s="31"/>
      <c r="GU271" s="31"/>
      <c r="GV271" s="31"/>
      <c r="GW271" s="31"/>
      <c r="GX271" s="31"/>
      <c r="GY271" s="31"/>
      <c r="GZ271" s="31"/>
      <c r="HA271" s="31"/>
      <c r="HB271" s="31"/>
      <c r="HC271" s="31"/>
      <c r="HD271" s="31"/>
      <c r="HE271" s="31"/>
      <c r="HF271" s="31"/>
      <c r="HG271" s="31"/>
      <c r="HH271" s="31"/>
      <c r="HI271" s="31"/>
      <c r="HJ271" s="31"/>
      <c r="HK271" s="31"/>
    </row>
    <row r="272" spans="1:219" s="12" customFormat="1" ht="12.75">
      <c r="A272" s="2">
        <v>12</v>
      </c>
      <c r="B272" s="10" t="s">
        <v>1603</v>
      </c>
      <c r="C272" s="2" t="s">
        <v>1604</v>
      </c>
      <c r="D272" s="2" t="s">
        <v>2357</v>
      </c>
      <c r="E272" s="2" t="s">
        <v>2369</v>
      </c>
      <c r="F272" s="2" t="s">
        <v>2369</v>
      </c>
      <c r="G272" s="2">
        <v>1815</v>
      </c>
      <c r="H272" s="140">
        <v>50966.37</v>
      </c>
      <c r="I272" s="2" t="s">
        <v>1526</v>
      </c>
      <c r="J272" s="105"/>
      <c r="K272" s="2" t="s">
        <v>3175</v>
      </c>
      <c r="L272" s="2" t="s">
        <v>2389</v>
      </c>
      <c r="M272" s="2" t="s">
        <v>3329</v>
      </c>
      <c r="N272" s="2" t="s">
        <v>653</v>
      </c>
      <c r="O272" s="2" t="s">
        <v>1637</v>
      </c>
      <c r="P272" s="2"/>
      <c r="Q272" s="2" t="s">
        <v>626</v>
      </c>
      <c r="R272" s="2" t="s">
        <v>1452</v>
      </c>
      <c r="S272" s="2" t="s">
        <v>626</v>
      </c>
      <c r="T272" s="2" t="s">
        <v>1452</v>
      </c>
      <c r="U272" s="2" t="s">
        <v>626</v>
      </c>
      <c r="V272" s="2" t="s">
        <v>626</v>
      </c>
      <c r="W272" s="108">
        <v>163</v>
      </c>
      <c r="X272" s="108">
        <v>293.41</v>
      </c>
      <c r="Y272" s="110"/>
      <c r="Z272" s="109">
        <v>3</v>
      </c>
      <c r="AA272" s="2" t="s">
        <v>2369</v>
      </c>
      <c r="AB272" s="2" t="s">
        <v>2357</v>
      </c>
      <c r="AC272" s="2" t="s">
        <v>2369</v>
      </c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  <c r="BZ272" s="31"/>
      <c r="CA272" s="31"/>
      <c r="CB272" s="31"/>
      <c r="CC272" s="31"/>
      <c r="CD272" s="31"/>
      <c r="CE272" s="31"/>
      <c r="CF272" s="31"/>
      <c r="CG272" s="31"/>
      <c r="CH272" s="31"/>
      <c r="CI272" s="31"/>
      <c r="CJ272" s="31"/>
      <c r="CK272" s="31"/>
      <c r="CL272" s="31"/>
      <c r="CM272" s="31"/>
      <c r="CN272" s="31"/>
      <c r="CO272" s="31"/>
      <c r="CP272" s="31"/>
      <c r="CQ272" s="31"/>
      <c r="CR272" s="31"/>
      <c r="CS272" s="31"/>
      <c r="CT272" s="31"/>
      <c r="CU272" s="31"/>
      <c r="CV272" s="31"/>
      <c r="CW272" s="31"/>
      <c r="CX272" s="31"/>
      <c r="CY272" s="31"/>
      <c r="CZ272" s="31"/>
      <c r="DA272" s="31"/>
      <c r="DB272" s="31"/>
      <c r="DC272" s="31"/>
      <c r="DD272" s="31"/>
      <c r="DE272" s="31"/>
      <c r="DF272" s="31"/>
      <c r="DG272" s="31"/>
      <c r="DH272" s="31"/>
      <c r="DI272" s="31"/>
      <c r="DJ272" s="31"/>
      <c r="DK272" s="31"/>
      <c r="DL272" s="31"/>
      <c r="DM272" s="31"/>
      <c r="DN272" s="31"/>
      <c r="DO272" s="31"/>
      <c r="DP272" s="31"/>
      <c r="DQ272" s="31"/>
      <c r="DR272" s="31"/>
      <c r="DS272" s="31"/>
      <c r="DT272" s="31"/>
      <c r="DU272" s="31"/>
      <c r="DV272" s="31"/>
      <c r="DW272" s="31"/>
      <c r="DX272" s="31"/>
      <c r="DY272" s="31"/>
      <c r="DZ272" s="31"/>
      <c r="EA272" s="31"/>
      <c r="EB272" s="31"/>
      <c r="EC272" s="31"/>
      <c r="ED272" s="31"/>
      <c r="EE272" s="31"/>
      <c r="EF272" s="31"/>
      <c r="EG272" s="31"/>
      <c r="EH272" s="31"/>
      <c r="EI272" s="31"/>
      <c r="EJ272" s="31"/>
      <c r="EK272" s="31"/>
      <c r="EL272" s="31"/>
      <c r="EM272" s="31"/>
      <c r="EN272" s="31"/>
      <c r="EO272" s="31"/>
      <c r="EP272" s="31"/>
      <c r="EQ272" s="31"/>
      <c r="ER272" s="31"/>
      <c r="ES272" s="31"/>
      <c r="ET272" s="31"/>
      <c r="EU272" s="31"/>
      <c r="EV272" s="31"/>
      <c r="EW272" s="31"/>
      <c r="EX272" s="31"/>
      <c r="EY272" s="31"/>
      <c r="EZ272" s="31"/>
      <c r="FA272" s="31"/>
      <c r="FB272" s="31"/>
      <c r="FC272" s="31"/>
      <c r="FD272" s="31"/>
      <c r="FE272" s="31"/>
      <c r="FF272" s="31"/>
      <c r="FG272" s="31"/>
      <c r="FH272" s="31"/>
      <c r="FI272" s="31"/>
      <c r="FJ272" s="31"/>
      <c r="FK272" s="31"/>
      <c r="FL272" s="31"/>
      <c r="FM272" s="31"/>
      <c r="FN272" s="31"/>
      <c r="FO272" s="31"/>
      <c r="FP272" s="31"/>
      <c r="FQ272" s="31"/>
      <c r="FR272" s="31"/>
      <c r="FS272" s="31"/>
      <c r="FT272" s="31"/>
      <c r="FU272" s="31"/>
      <c r="FV272" s="31"/>
      <c r="FW272" s="31"/>
      <c r="FX272" s="31"/>
      <c r="FY272" s="31"/>
      <c r="FZ272" s="31"/>
      <c r="GA272" s="31"/>
      <c r="GB272" s="31"/>
      <c r="GC272" s="31"/>
      <c r="GD272" s="31"/>
      <c r="GE272" s="31"/>
      <c r="GF272" s="31"/>
      <c r="GG272" s="31"/>
      <c r="GH272" s="31"/>
      <c r="GI272" s="31"/>
      <c r="GJ272" s="31"/>
      <c r="GK272" s="31"/>
      <c r="GL272" s="31"/>
      <c r="GM272" s="31"/>
      <c r="GN272" s="31"/>
      <c r="GO272" s="31"/>
      <c r="GP272" s="31"/>
      <c r="GQ272" s="31"/>
      <c r="GR272" s="31"/>
      <c r="GS272" s="31"/>
      <c r="GT272" s="31"/>
      <c r="GU272" s="31"/>
      <c r="GV272" s="31"/>
      <c r="GW272" s="31"/>
      <c r="GX272" s="31"/>
      <c r="GY272" s="31"/>
      <c r="GZ272" s="31"/>
      <c r="HA272" s="31"/>
      <c r="HB272" s="31"/>
      <c r="HC272" s="31"/>
      <c r="HD272" s="31"/>
      <c r="HE272" s="31"/>
      <c r="HF272" s="31"/>
      <c r="HG272" s="31"/>
      <c r="HH272" s="31"/>
      <c r="HI272" s="31"/>
      <c r="HJ272" s="31"/>
      <c r="HK272" s="31"/>
    </row>
    <row r="273" spans="1:219" s="12" customFormat="1" ht="12.75">
      <c r="A273" s="2">
        <v>13</v>
      </c>
      <c r="B273" s="10" t="s">
        <v>1603</v>
      </c>
      <c r="C273" s="2" t="s">
        <v>1604</v>
      </c>
      <c r="D273" s="2" t="s">
        <v>2357</v>
      </c>
      <c r="E273" s="2" t="s">
        <v>2369</v>
      </c>
      <c r="F273" s="2" t="s">
        <v>2369</v>
      </c>
      <c r="G273" s="2">
        <v>1959</v>
      </c>
      <c r="H273" s="456">
        <v>54542.2</v>
      </c>
      <c r="I273" s="2" t="s">
        <v>1526</v>
      </c>
      <c r="J273" s="105"/>
      <c r="K273" s="2" t="s">
        <v>3176</v>
      </c>
      <c r="L273" s="2" t="s">
        <v>2389</v>
      </c>
      <c r="M273" s="2" t="s">
        <v>3329</v>
      </c>
      <c r="N273" s="2" t="s">
        <v>653</v>
      </c>
      <c r="O273" s="2" t="s">
        <v>1637</v>
      </c>
      <c r="P273" s="2"/>
      <c r="Q273" s="2" t="s">
        <v>626</v>
      </c>
      <c r="R273" s="2" t="s">
        <v>1452</v>
      </c>
      <c r="S273" s="2" t="s">
        <v>626</v>
      </c>
      <c r="T273" s="2" t="s">
        <v>626</v>
      </c>
      <c r="U273" s="2" t="s">
        <v>626</v>
      </c>
      <c r="V273" s="2" t="s">
        <v>626</v>
      </c>
      <c r="W273" s="108">
        <v>138</v>
      </c>
      <c r="X273" s="108">
        <v>188.46</v>
      </c>
      <c r="Y273" s="110"/>
      <c r="Z273" s="109">
        <v>3</v>
      </c>
      <c r="AA273" s="2" t="s">
        <v>2357</v>
      </c>
      <c r="AB273" s="2" t="s">
        <v>2357</v>
      </c>
      <c r="AC273" s="2" t="s">
        <v>2369</v>
      </c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  <c r="BZ273" s="31"/>
      <c r="CA273" s="31"/>
      <c r="CB273" s="31"/>
      <c r="CC273" s="31"/>
      <c r="CD273" s="31"/>
      <c r="CE273" s="31"/>
      <c r="CF273" s="31"/>
      <c r="CG273" s="31"/>
      <c r="CH273" s="31"/>
      <c r="CI273" s="31"/>
      <c r="CJ273" s="31"/>
      <c r="CK273" s="31"/>
      <c r="CL273" s="31"/>
      <c r="CM273" s="31"/>
      <c r="CN273" s="31"/>
      <c r="CO273" s="31"/>
      <c r="CP273" s="31"/>
      <c r="CQ273" s="31"/>
      <c r="CR273" s="31"/>
      <c r="CS273" s="31"/>
      <c r="CT273" s="31"/>
      <c r="CU273" s="31"/>
      <c r="CV273" s="31"/>
      <c r="CW273" s="31"/>
      <c r="CX273" s="31"/>
      <c r="CY273" s="31"/>
      <c r="CZ273" s="31"/>
      <c r="DA273" s="31"/>
      <c r="DB273" s="31"/>
      <c r="DC273" s="31"/>
      <c r="DD273" s="31"/>
      <c r="DE273" s="31"/>
      <c r="DF273" s="31"/>
      <c r="DG273" s="31"/>
      <c r="DH273" s="31"/>
      <c r="DI273" s="31"/>
      <c r="DJ273" s="31"/>
      <c r="DK273" s="31"/>
      <c r="DL273" s="31"/>
      <c r="DM273" s="31"/>
      <c r="DN273" s="31"/>
      <c r="DO273" s="31"/>
      <c r="DP273" s="31"/>
      <c r="DQ273" s="31"/>
      <c r="DR273" s="31"/>
      <c r="DS273" s="31"/>
      <c r="DT273" s="31"/>
      <c r="DU273" s="31"/>
      <c r="DV273" s="31"/>
      <c r="DW273" s="31"/>
      <c r="DX273" s="31"/>
      <c r="DY273" s="31"/>
      <c r="DZ273" s="31"/>
      <c r="EA273" s="31"/>
      <c r="EB273" s="31"/>
      <c r="EC273" s="31"/>
      <c r="ED273" s="31"/>
      <c r="EE273" s="31"/>
      <c r="EF273" s="31"/>
      <c r="EG273" s="31"/>
      <c r="EH273" s="31"/>
      <c r="EI273" s="31"/>
      <c r="EJ273" s="31"/>
      <c r="EK273" s="31"/>
      <c r="EL273" s="31"/>
      <c r="EM273" s="31"/>
      <c r="EN273" s="31"/>
      <c r="EO273" s="31"/>
      <c r="EP273" s="31"/>
      <c r="EQ273" s="31"/>
      <c r="ER273" s="31"/>
      <c r="ES273" s="31"/>
      <c r="ET273" s="31"/>
      <c r="EU273" s="31"/>
      <c r="EV273" s="31"/>
      <c r="EW273" s="31"/>
      <c r="EX273" s="31"/>
      <c r="EY273" s="31"/>
      <c r="EZ273" s="31"/>
      <c r="FA273" s="31"/>
      <c r="FB273" s="31"/>
      <c r="FC273" s="31"/>
      <c r="FD273" s="31"/>
      <c r="FE273" s="31"/>
      <c r="FF273" s="31"/>
      <c r="FG273" s="31"/>
      <c r="FH273" s="31"/>
      <c r="FI273" s="31"/>
      <c r="FJ273" s="31"/>
      <c r="FK273" s="31"/>
      <c r="FL273" s="31"/>
      <c r="FM273" s="31"/>
      <c r="FN273" s="31"/>
      <c r="FO273" s="31"/>
      <c r="FP273" s="31"/>
      <c r="FQ273" s="31"/>
      <c r="FR273" s="31"/>
      <c r="FS273" s="31"/>
      <c r="FT273" s="31"/>
      <c r="FU273" s="31"/>
      <c r="FV273" s="31"/>
      <c r="FW273" s="31"/>
      <c r="FX273" s="31"/>
      <c r="FY273" s="31"/>
      <c r="FZ273" s="31"/>
      <c r="GA273" s="31"/>
      <c r="GB273" s="31"/>
      <c r="GC273" s="31"/>
      <c r="GD273" s="31"/>
      <c r="GE273" s="31"/>
      <c r="GF273" s="31"/>
      <c r="GG273" s="31"/>
      <c r="GH273" s="31"/>
      <c r="GI273" s="31"/>
      <c r="GJ273" s="31"/>
      <c r="GK273" s="31"/>
      <c r="GL273" s="31"/>
      <c r="GM273" s="31"/>
      <c r="GN273" s="31"/>
      <c r="GO273" s="31"/>
      <c r="GP273" s="31"/>
      <c r="GQ273" s="31"/>
      <c r="GR273" s="31"/>
      <c r="GS273" s="31"/>
      <c r="GT273" s="31"/>
      <c r="GU273" s="31"/>
      <c r="GV273" s="31"/>
      <c r="GW273" s="31"/>
      <c r="GX273" s="31"/>
      <c r="GY273" s="31"/>
      <c r="GZ273" s="31"/>
      <c r="HA273" s="31"/>
      <c r="HB273" s="31"/>
      <c r="HC273" s="31"/>
      <c r="HD273" s="31"/>
      <c r="HE273" s="31"/>
      <c r="HF273" s="31"/>
      <c r="HG273" s="31"/>
      <c r="HH273" s="31"/>
      <c r="HI273" s="31"/>
      <c r="HJ273" s="31"/>
      <c r="HK273" s="31"/>
    </row>
    <row r="274" spans="1:219" s="12" customFormat="1" ht="12.75">
      <c r="A274" s="2">
        <v>14</v>
      </c>
      <c r="B274" s="10" t="s">
        <v>1603</v>
      </c>
      <c r="C274" s="2" t="s">
        <v>1604</v>
      </c>
      <c r="D274" s="2" t="s">
        <v>2357</v>
      </c>
      <c r="E274" s="2" t="s">
        <v>2369</v>
      </c>
      <c r="F274" s="2" t="s">
        <v>2369</v>
      </c>
      <c r="G274" s="2">
        <v>1899</v>
      </c>
      <c r="H274" s="456">
        <v>104208.87</v>
      </c>
      <c r="I274" s="2" t="s">
        <v>1526</v>
      </c>
      <c r="J274" s="105"/>
      <c r="K274" s="2" t="s">
        <v>3177</v>
      </c>
      <c r="L274" s="2" t="s">
        <v>2389</v>
      </c>
      <c r="M274" s="2" t="s">
        <v>292</v>
      </c>
      <c r="N274" s="2" t="s">
        <v>653</v>
      </c>
      <c r="O274" s="2" t="s">
        <v>1638</v>
      </c>
      <c r="P274" s="2"/>
      <c r="Q274" s="2" t="s">
        <v>626</v>
      </c>
      <c r="R274" s="2" t="s">
        <v>626</v>
      </c>
      <c r="S274" s="2" t="s">
        <v>626</v>
      </c>
      <c r="T274" s="2" t="s">
        <v>626</v>
      </c>
      <c r="U274" s="2" t="s">
        <v>626</v>
      </c>
      <c r="V274" s="2" t="s">
        <v>626</v>
      </c>
      <c r="W274" s="108">
        <v>152</v>
      </c>
      <c r="X274" s="108">
        <v>293.31</v>
      </c>
      <c r="Y274" s="110"/>
      <c r="Z274" s="109">
        <v>4</v>
      </c>
      <c r="AA274" s="2" t="s">
        <v>2357</v>
      </c>
      <c r="AB274" s="2" t="s">
        <v>2357</v>
      </c>
      <c r="AC274" s="2" t="s">
        <v>2369</v>
      </c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  <c r="BZ274" s="31"/>
      <c r="CA274" s="31"/>
      <c r="CB274" s="31"/>
      <c r="CC274" s="31"/>
      <c r="CD274" s="31"/>
      <c r="CE274" s="31"/>
      <c r="CF274" s="31"/>
      <c r="CG274" s="31"/>
      <c r="CH274" s="31"/>
      <c r="CI274" s="31"/>
      <c r="CJ274" s="31"/>
      <c r="CK274" s="31"/>
      <c r="CL274" s="31"/>
      <c r="CM274" s="31"/>
      <c r="CN274" s="31"/>
      <c r="CO274" s="31"/>
      <c r="CP274" s="31"/>
      <c r="CQ274" s="31"/>
      <c r="CR274" s="31"/>
      <c r="CS274" s="31"/>
      <c r="CT274" s="31"/>
      <c r="CU274" s="31"/>
      <c r="CV274" s="31"/>
      <c r="CW274" s="31"/>
      <c r="CX274" s="31"/>
      <c r="CY274" s="31"/>
      <c r="CZ274" s="31"/>
      <c r="DA274" s="31"/>
      <c r="DB274" s="31"/>
      <c r="DC274" s="31"/>
      <c r="DD274" s="31"/>
      <c r="DE274" s="31"/>
      <c r="DF274" s="31"/>
      <c r="DG274" s="31"/>
      <c r="DH274" s="31"/>
      <c r="DI274" s="31"/>
      <c r="DJ274" s="31"/>
      <c r="DK274" s="31"/>
      <c r="DL274" s="31"/>
      <c r="DM274" s="31"/>
      <c r="DN274" s="31"/>
      <c r="DO274" s="31"/>
      <c r="DP274" s="31"/>
      <c r="DQ274" s="31"/>
      <c r="DR274" s="31"/>
      <c r="DS274" s="31"/>
      <c r="DT274" s="31"/>
      <c r="DU274" s="31"/>
      <c r="DV274" s="31"/>
      <c r="DW274" s="31"/>
      <c r="DX274" s="31"/>
      <c r="DY274" s="31"/>
      <c r="DZ274" s="31"/>
      <c r="EA274" s="31"/>
      <c r="EB274" s="31"/>
      <c r="EC274" s="31"/>
      <c r="ED274" s="31"/>
      <c r="EE274" s="31"/>
      <c r="EF274" s="31"/>
      <c r="EG274" s="31"/>
      <c r="EH274" s="31"/>
      <c r="EI274" s="31"/>
      <c r="EJ274" s="31"/>
      <c r="EK274" s="31"/>
      <c r="EL274" s="31"/>
      <c r="EM274" s="31"/>
      <c r="EN274" s="31"/>
      <c r="EO274" s="31"/>
      <c r="EP274" s="31"/>
      <c r="EQ274" s="31"/>
      <c r="ER274" s="31"/>
      <c r="ES274" s="31"/>
      <c r="ET274" s="31"/>
      <c r="EU274" s="31"/>
      <c r="EV274" s="31"/>
      <c r="EW274" s="31"/>
      <c r="EX274" s="31"/>
      <c r="EY274" s="31"/>
      <c r="EZ274" s="31"/>
      <c r="FA274" s="31"/>
      <c r="FB274" s="31"/>
      <c r="FC274" s="31"/>
      <c r="FD274" s="31"/>
      <c r="FE274" s="31"/>
      <c r="FF274" s="31"/>
      <c r="FG274" s="31"/>
      <c r="FH274" s="31"/>
      <c r="FI274" s="31"/>
      <c r="FJ274" s="31"/>
      <c r="FK274" s="31"/>
      <c r="FL274" s="31"/>
      <c r="FM274" s="31"/>
      <c r="FN274" s="31"/>
      <c r="FO274" s="31"/>
      <c r="FP274" s="31"/>
      <c r="FQ274" s="31"/>
      <c r="FR274" s="31"/>
      <c r="FS274" s="31"/>
      <c r="FT274" s="31"/>
      <c r="FU274" s="31"/>
      <c r="FV274" s="31"/>
      <c r="FW274" s="31"/>
      <c r="FX274" s="31"/>
      <c r="FY274" s="31"/>
      <c r="FZ274" s="31"/>
      <c r="GA274" s="31"/>
      <c r="GB274" s="31"/>
      <c r="GC274" s="31"/>
      <c r="GD274" s="31"/>
      <c r="GE274" s="31"/>
      <c r="GF274" s="31"/>
      <c r="GG274" s="31"/>
      <c r="GH274" s="31"/>
      <c r="GI274" s="31"/>
      <c r="GJ274" s="31"/>
      <c r="GK274" s="31"/>
      <c r="GL274" s="31"/>
      <c r="GM274" s="31"/>
      <c r="GN274" s="31"/>
      <c r="GO274" s="31"/>
      <c r="GP274" s="31"/>
      <c r="GQ274" s="31"/>
      <c r="GR274" s="31"/>
      <c r="GS274" s="31"/>
      <c r="GT274" s="31"/>
      <c r="GU274" s="31"/>
      <c r="GV274" s="31"/>
      <c r="GW274" s="31"/>
      <c r="GX274" s="31"/>
      <c r="GY274" s="31"/>
      <c r="GZ274" s="31"/>
      <c r="HA274" s="31"/>
      <c r="HB274" s="31"/>
      <c r="HC274" s="31"/>
      <c r="HD274" s="31"/>
      <c r="HE274" s="31"/>
      <c r="HF274" s="31"/>
      <c r="HG274" s="31"/>
      <c r="HH274" s="31"/>
      <c r="HI274" s="31"/>
      <c r="HJ274" s="31"/>
      <c r="HK274" s="31"/>
    </row>
    <row r="275" spans="1:219" s="12" customFormat="1" ht="12.75">
      <c r="A275" s="2">
        <v>15</v>
      </c>
      <c r="B275" s="10" t="s">
        <v>1603</v>
      </c>
      <c r="C275" s="2" t="s">
        <v>1604</v>
      </c>
      <c r="D275" s="2" t="s">
        <v>2357</v>
      </c>
      <c r="E275" s="2" t="s">
        <v>2369</v>
      </c>
      <c r="F275" s="2" t="s">
        <v>2369</v>
      </c>
      <c r="G275" s="2">
        <v>1897</v>
      </c>
      <c r="H275" s="455">
        <v>225159.83</v>
      </c>
      <c r="I275" s="2" t="s">
        <v>1526</v>
      </c>
      <c r="J275" s="105"/>
      <c r="K275" s="2" t="s">
        <v>3178</v>
      </c>
      <c r="L275" s="2" t="s">
        <v>2389</v>
      </c>
      <c r="M275" s="2" t="s">
        <v>292</v>
      </c>
      <c r="N275" s="2" t="s">
        <v>3316</v>
      </c>
      <c r="O275" s="2" t="s">
        <v>1638</v>
      </c>
      <c r="P275" s="2"/>
      <c r="Q275" s="2" t="s">
        <v>626</v>
      </c>
      <c r="R275" s="2" t="s">
        <v>626</v>
      </c>
      <c r="S275" s="2" t="s">
        <v>626</v>
      </c>
      <c r="T275" s="2" t="s">
        <v>626</v>
      </c>
      <c r="U275" s="2" t="s">
        <v>626</v>
      </c>
      <c r="V275" s="2" t="s">
        <v>626</v>
      </c>
      <c r="W275" s="108">
        <v>193</v>
      </c>
      <c r="X275" s="108">
        <v>355.08</v>
      </c>
      <c r="Y275" s="110"/>
      <c r="Z275" s="109">
        <v>3</v>
      </c>
      <c r="AA275" s="2" t="s">
        <v>2369</v>
      </c>
      <c r="AB275" s="2" t="s">
        <v>2357</v>
      </c>
      <c r="AC275" s="2" t="s">
        <v>2369</v>
      </c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  <c r="BZ275" s="31"/>
      <c r="CA275" s="31"/>
      <c r="CB275" s="31"/>
      <c r="CC275" s="31"/>
      <c r="CD275" s="31"/>
      <c r="CE275" s="31"/>
      <c r="CF275" s="31"/>
      <c r="CG275" s="31"/>
      <c r="CH275" s="31"/>
      <c r="CI275" s="31"/>
      <c r="CJ275" s="31"/>
      <c r="CK275" s="31"/>
      <c r="CL275" s="31"/>
      <c r="CM275" s="31"/>
      <c r="CN275" s="31"/>
      <c r="CO275" s="31"/>
      <c r="CP275" s="31"/>
      <c r="CQ275" s="31"/>
      <c r="CR275" s="31"/>
      <c r="CS275" s="31"/>
      <c r="CT275" s="31"/>
      <c r="CU275" s="31"/>
      <c r="CV275" s="31"/>
      <c r="CW275" s="31"/>
      <c r="CX275" s="31"/>
      <c r="CY275" s="31"/>
      <c r="CZ275" s="31"/>
      <c r="DA275" s="31"/>
      <c r="DB275" s="31"/>
      <c r="DC275" s="31"/>
      <c r="DD275" s="31"/>
      <c r="DE275" s="31"/>
      <c r="DF275" s="31"/>
      <c r="DG275" s="31"/>
      <c r="DH275" s="31"/>
      <c r="DI275" s="31"/>
      <c r="DJ275" s="31"/>
      <c r="DK275" s="31"/>
      <c r="DL275" s="31"/>
      <c r="DM275" s="31"/>
      <c r="DN275" s="31"/>
      <c r="DO275" s="31"/>
      <c r="DP275" s="31"/>
      <c r="DQ275" s="31"/>
      <c r="DR275" s="31"/>
      <c r="DS275" s="31"/>
      <c r="DT275" s="31"/>
      <c r="DU275" s="31"/>
      <c r="DV275" s="31"/>
      <c r="DW275" s="31"/>
      <c r="DX275" s="31"/>
      <c r="DY275" s="31"/>
      <c r="DZ275" s="31"/>
      <c r="EA275" s="31"/>
      <c r="EB275" s="31"/>
      <c r="EC275" s="31"/>
      <c r="ED275" s="31"/>
      <c r="EE275" s="31"/>
      <c r="EF275" s="31"/>
      <c r="EG275" s="31"/>
      <c r="EH275" s="31"/>
      <c r="EI275" s="31"/>
      <c r="EJ275" s="31"/>
      <c r="EK275" s="31"/>
      <c r="EL275" s="31"/>
      <c r="EM275" s="31"/>
      <c r="EN275" s="31"/>
      <c r="EO275" s="31"/>
      <c r="EP275" s="31"/>
      <c r="EQ275" s="31"/>
      <c r="ER275" s="31"/>
      <c r="ES275" s="31"/>
      <c r="ET275" s="31"/>
      <c r="EU275" s="31"/>
      <c r="EV275" s="31"/>
      <c r="EW275" s="31"/>
      <c r="EX275" s="31"/>
      <c r="EY275" s="31"/>
      <c r="EZ275" s="31"/>
      <c r="FA275" s="31"/>
      <c r="FB275" s="31"/>
      <c r="FC275" s="31"/>
      <c r="FD275" s="31"/>
      <c r="FE275" s="31"/>
      <c r="FF275" s="31"/>
      <c r="FG275" s="31"/>
      <c r="FH275" s="31"/>
      <c r="FI275" s="31"/>
      <c r="FJ275" s="31"/>
      <c r="FK275" s="31"/>
      <c r="FL275" s="31"/>
      <c r="FM275" s="31"/>
      <c r="FN275" s="31"/>
      <c r="FO275" s="31"/>
      <c r="FP275" s="31"/>
      <c r="FQ275" s="31"/>
      <c r="FR275" s="31"/>
      <c r="FS275" s="31"/>
      <c r="FT275" s="31"/>
      <c r="FU275" s="31"/>
      <c r="FV275" s="31"/>
      <c r="FW275" s="31"/>
      <c r="FX275" s="31"/>
      <c r="FY275" s="31"/>
      <c r="FZ275" s="31"/>
      <c r="GA275" s="31"/>
      <c r="GB275" s="31"/>
      <c r="GC275" s="31"/>
      <c r="GD275" s="31"/>
      <c r="GE275" s="31"/>
      <c r="GF275" s="31"/>
      <c r="GG275" s="31"/>
      <c r="GH275" s="31"/>
      <c r="GI275" s="31"/>
      <c r="GJ275" s="31"/>
      <c r="GK275" s="31"/>
      <c r="GL275" s="31"/>
      <c r="GM275" s="31"/>
      <c r="GN275" s="31"/>
      <c r="GO275" s="31"/>
      <c r="GP275" s="31"/>
      <c r="GQ275" s="31"/>
      <c r="GR275" s="31"/>
      <c r="GS275" s="31"/>
      <c r="GT275" s="31"/>
      <c r="GU275" s="31"/>
      <c r="GV275" s="31"/>
      <c r="GW275" s="31"/>
      <c r="GX275" s="31"/>
      <c r="GY275" s="31"/>
      <c r="GZ275" s="31"/>
      <c r="HA275" s="31"/>
      <c r="HB275" s="31"/>
      <c r="HC275" s="31"/>
      <c r="HD275" s="31"/>
      <c r="HE275" s="31"/>
      <c r="HF275" s="31"/>
      <c r="HG275" s="31"/>
      <c r="HH275" s="31"/>
      <c r="HI275" s="31"/>
      <c r="HJ275" s="31"/>
      <c r="HK275" s="31"/>
    </row>
    <row r="276" spans="1:219" s="12" customFormat="1" ht="12.75">
      <c r="A276" s="2">
        <v>16</v>
      </c>
      <c r="B276" s="10" t="s">
        <v>1603</v>
      </c>
      <c r="C276" s="2" t="s">
        <v>1604</v>
      </c>
      <c r="D276" s="2" t="s">
        <v>2357</v>
      </c>
      <c r="E276" s="2" t="s">
        <v>2369</v>
      </c>
      <c r="F276" s="2" t="s">
        <v>2369</v>
      </c>
      <c r="G276" s="2">
        <v>1895</v>
      </c>
      <c r="H276" s="456">
        <v>71612.67</v>
      </c>
      <c r="I276" s="2" t="s">
        <v>1526</v>
      </c>
      <c r="J276" s="105"/>
      <c r="K276" s="2" t="s">
        <v>3179</v>
      </c>
      <c r="L276" s="2" t="s">
        <v>2389</v>
      </c>
      <c r="M276" s="2" t="s">
        <v>292</v>
      </c>
      <c r="N276" s="2" t="s">
        <v>1639</v>
      </c>
      <c r="O276" s="2" t="s">
        <v>1638</v>
      </c>
      <c r="P276" s="2"/>
      <c r="Q276" s="2" t="s">
        <v>626</v>
      </c>
      <c r="R276" s="2" t="s">
        <v>1452</v>
      </c>
      <c r="S276" s="2" t="s">
        <v>626</v>
      </c>
      <c r="T276" s="2" t="s">
        <v>626</v>
      </c>
      <c r="U276" s="2" t="s">
        <v>626</v>
      </c>
      <c r="V276" s="2" t="s">
        <v>626</v>
      </c>
      <c r="W276" s="108">
        <v>168</v>
      </c>
      <c r="X276" s="108">
        <v>238.27</v>
      </c>
      <c r="Y276" s="110"/>
      <c r="Z276" s="109">
        <v>3</v>
      </c>
      <c r="AA276" s="2" t="s">
        <v>2369</v>
      </c>
      <c r="AB276" s="2" t="s">
        <v>2357</v>
      </c>
      <c r="AC276" s="2" t="s">
        <v>2369</v>
      </c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  <c r="CA276" s="31"/>
      <c r="CB276" s="31"/>
      <c r="CC276" s="31"/>
      <c r="CD276" s="31"/>
      <c r="CE276" s="31"/>
      <c r="CF276" s="31"/>
      <c r="CG276" s="31"/>
      <c r="CH276" s="31"/>
      <c r="CI276" s="31"/>
      <c r="CJ276" s="31"/>
      <c r="CK276" s="31"/>
      <c r="CL276" s="31"/>
      <c r="CM276" s="31"/>
      <c r="CN276" s="31"/>
      <c r="CO276" s="31"/>
      <c r="CP276" s="31"/>
      <c r="CQ276" s="31"/>
      <c r="CR276" s="31"/>
      <c r="CS276" s="31"/>
      <c r="CT276" s="31"/>
      <c r="CU276" s="31"/>
      <c r="CV276" s="31"/>
      <c r="CW276" s="31"/>
      <c r="CX276" s="31"/>
      <c r="CY276" s="31"/>
      <c r="CZ276" s="31"/>
      <c r="DA276" s="31"/>
      <c r="DB276" s="31"/>
      <c r="DC276" s="31"/>
      <c r="DD276" s="31"/>
      <c r="DE276" s="31"/>
      <c r="DF276" s="31"/>
      <c r="DG276" s="31"/>
      <c r="DH276" s="31"/>
      <c r="DI276" s="31"/>
      <c r="DJ276" s="31"/>
      <c r="DK276" s="31"/>
      <c r="DL276" s="31"/>
      <c r="DM276" s="31"/>
      <c r="DN276" s="31"/>
      <c r="DO276" s="31"/>
      <c r="DP276" s="31"/>
      <c r="DQ276" s="31"/>
      <c r="DR276" s="31"/>
      <c r="DS276" s="31"/>
      <c r="DT276" s="31"/>
      <c r="DU276" s="31"/>
      <c r="DV276" s="31"/>
      <c r="DW276" s="31"/>
      <c r="DX276" s="31"/>
      <c r="DY276" s="31"/>
      <c r="DZ276" s="31"/>
      <c r="EA276" s="31"/>
      <c r="EB276" s="31"/>
      <c r="EC276" s="31"/>
      <c r="ED276" s="31"/>
      <c r="EE276" s="31"/>
      <c r="EF276" s="31"/>
      <c r="EG276" s="31"/>
      <c r="EH276" s="31"/>
      <c r="EI276" s="31"/>
      <c r="EJ276" s="31"/>
      <c r="EK276" s="31"/>
      <c r="EL276" s="31"/>
      <c r="EM276" s="31"/>
      <c r="EN276" s="31"/>
      <c r="EO276" s="31"/>
      <c r="EP276" s="31"/>
      <c r="EQ276" s="31"/>
      <c r="ER276" s="31"/>
      <c r="ES276" s="31"/>
      <c r="ET276" s="31"/>
      <c r="EU276" s="31"/>
      <c r="EV276" s="31"/>
      <c r="EW276" s="31"/>
      <c r="EX276" s="31"/>
      <c r="EY276" s="31"/>
      <c r="EZ276" s="31"/>
      <c r="FA276" s="31"/>
      <c r="FB276" s="31"/>
      <c r="FC276" s="31"/>
      <c r="FD276" s="31"/>
      <c r="FE276" s="31"/>
      <c r="FF276" s="31"/>
      <c r="FG276" s="31"/>
      <c r="FH276" s="31"/>
      <c r="FI276" s="31"/>
      <c r="FJ276" s="31"/>
      <c r="FK276" s="31"/>
      <c r="FL276" s="31"/>
      <c r="FM276" s="31"/>
      <c r="FN276" s="31"/>
      <c r="FO276" s="31"/>
      <c r="FP276" s="31"/>
      <c r="FQ276" s="31"/>
      <c r="FR276" s="31"/>
      <c r="FS276" s="31"/>
      <c r="FT276" s="31"/>
      <c r="FU276" s="31"/>
      <c r="FV276" s="31"/>
      <c r="FW276" s="31"/>
      <c r="FX276" s="31"/>
      <c r="FY276" s="31"/>
      <c r="FZ276" s="31"/>
      <c r="GA276" s="31"/>
      <c r="GB276" s="31"/>
      <c r="GC276" s="31"/>
      <c r="GD276" s="31"/>
      <c r="GE276" s="31"/>
      <c r="GF276" s="31"/>
      <c r="GG276" s="31"/>
      <c r="GH276" s="31"/>
      <c r="GI276" s="31"/>
      <c r="GJ276" s="31"/>
      <c r="GK276" s="31"/>
      <c r="GL276" s="31"/>
      <c r="GM276" s="31"/>
      <c r="GN276" s="31"/>
      <c r="GO276" s="31"/>
      <c r="GP276" s="31"/>
      <c r="GQ276" s="31"/>
      <c r="GR276" s="31"/>
      <c r="GS276" s="31"/>
      <c r="GT276" s="31"/>
      <c r="GU276" s="31"/>
      <c r="GV276" s="31"/>
      <c r="GW276" s="31"/>
      <c r="GX276" s="31"/>
      <c r="GY276" s="31"/>
      <c r="GZ276" s="31"/>
      <c r="HA276" s="31"/>
      <c r="HB276" s="31"/>
      <c r="HC276" s="31"/>
      <c r="HD276" s="31"/>
      <c r="HE276" s="31"/>
      <c r="HF276" s="31"/>
      <c r="HG276" s="31"/>
      <c r="HH276" s="31"/>
      <c r="HI276" s="31"/>
      <c r="HJ276" s="31"/>
      <c r="HK276" s="31"/>
    </row>
    <row r="277" spans="1:219" s="12" customFormat="1" ht="12.75">
      <c r="A277" s="2">
        <v>17</v>
      </c>
      <c r="B277" s="10" t="s">
        <v>1603</v>
      </c>
      <c r="C277" s="2" t="s">
        <v>1604</v>
      </c>
      <c r="D277" s="2" t="s">
        <v>2357</v>
      </c>
      <c r="E277" s="2" t="s">
        <v>2369</v>
      </c>
      <c r="F277" s="2" t="s">
        <v>2369</v>
      </c>
      <c r="G277" s="2">
        <v>1962</v>
      </c>
      <c r="H277" s="456">
        <v>161335.53</v>
      </c>
      <c r="I277" s="2" t="s">
        <v>1526</v>
      </c>
      <c r="J277" s="105"/>
      <c r="K277" s="2" t="s">
        <v>3180</v>
      </c>
      <c r="L277" s="2" t="s">
        <v>2389</v>
      </c>
      <c r="M277" s="2" t="s">
        <v>305</v>
      </c>
      <c r="N277" s="2" t="s">
        <v>653</v>
      </c>
      <c r="O277" s="2" t="s">
        <v>289</v>
      </c>
      <c r="P277" s="2"/>
      <c r="Q277" s="2" t="s">
        <v>1452</v>
      </c>
      <c r="R277" s="2" t="s">
        <v>1452</v>
      </c>
      <c r="S277" s="2" t="s">
        <v>1452</v>
      </c>
      <c r="T277" s="2" t="s">
        <v>1452</v>
      </c>
      <c r="U277" s="2" t="s">
        <v>1452</v>
      </c>
      <c r="V277" s="2" t="s">
        <v>1452</v>
      </c>
      <c r="W277" s="108">
        <v>500</v>
      </c>
      <c r="X277" s="108">
        <v>475</v>
      </c>
      <c r="Y277" s="110">
        <v>1250</v>
      </c>
      <c r="Z277" s="109">
        <v>1</v>
      </c>
      <c r="AA277" s="2" t="s">
        <v>2369</v>
      </c>
      <c r="AB277" s="2" t="s">
        <v>2357</v>
      </c>
      <c r="AC277" s="2" t="s">
        <v>2369</v>
      </c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  <c r="BZ277" s="31"/>
      <c r="CA277" s="31"/>
      <c r="CB277" s="31"/>
      <c r="CC277" s="31"/>
      <c r="CD277" s="31"/>
      <c r="CE277" s="31"/>
      <c r="CF277" s="31"/>
      <c r="CG277" s="31"/>
      <c r="CH277" s="31"/>
      <c r="CI277" s="31"/>
      <c r="CJ277" s="31"/>
      <c r="CK277" s="31"/>
      <c r="CL277" s="31"/>
      <c r="CM277" s="31"/>
      <c r="CN277" s="31"/>
      <c r="CO277" s="31"/>
      <c r="CP277" s="31"/>
      <c r="CQ277" s="31"/>
      <c r="CR277" s="31"/>
      <c r="CS277" s="31"/>
      <c r="CT277" s="31"/>
      <c r="CU277" s="31"/>
      <c r="CV277" s="31"/>
      <c r="CW277" s="31"/>
      <c r="CX277" s="31"/>
      <c r="CY277" s="31"/>
      <c r="CZ277" s="31"/>
      <c r="DA277" s="31"/>
      <c r="DB277" s="31"/>
      <c r="DC277" s="31"/>
      <c r="DD277" s="31"/>
      <c r="DE277" s="31"/>
      <c r="DF277" s="31"/>
      <c r="DG277" s="31"/>
      <c r="DH277" s="31"/>
      <c r="DI277" s="31"/>
      <c r="DJ277" s="31"/>
      <c r="DK277" s="31"/>
      <c r="DL277" s="31"/>
      <c r="DM277" s="31"/>
      <c r="DN277" s="31"/>
      <c r="DO277" s="31"/>
      <c r="DP277" s="31"/>
      <c r="DQ277" s="31"/>
      <c r="DR277" s="31"/>
      <c r="DS277" s="31"/>
      <c r="DT277" s="31"/>
      <c r="DU277" s="31"/>
      <c r="DV277" s="31"/>
      <c r="DW277" s="31"/>
      <c r="DX277" s="31"/>
      <c r="DY277" s="31"/>
      <c r="DZ277" s="31"/>
      <c r="EA277" s="31"/>
      <c r="EB277" s="31"/>
      <c r="EC277" s="31"/>
      <c r="ED277" s="31"/>
      <c r="EE277" s="31"/>
      <c r="EF277" s="31"/>
      <c r="EG277" s="31"/>
      <c r="EH277" s="31"/>
      <c r="EI277" s="31"/>
      <c r="EJ277" s="31"/>
      <c r="EK277" s="31"/>
      <c r="EL277" s="31"/>
      <c r="EM277" s="31"/>
      <c r="EN277" s="31"/>
      <c r="EO277" s="31"/>
      <c r="EP277" s="31"/>
      <c r="EQ277" s="31"/>
      <c r="ER277" s="31"/>
      <c r="ES277" s="31"/>
      <c r="ET277" s="31"/>
      <c r="EU277" s="31"/>
      <c r="EV277" s="31"/>
      <c r="EW277" s="31"/>
      <c r="EX277" s="31"/>
      <c r="EY277" s="31"/>
      <c r="EZ277" s="31"/>
      <c r="FA277" s="31"/>
      <c r="FB277" s="31"/>
      <c r="FC277" s="31"/>
      <c r="FD277" s="31"/>
      <c r="FE277" s="31"/>
      <c r="FF277" s="31"/>
      <c r="FG277" s="31"/>
      <c r="FH277" s="31"/>
      <c r="FI277" s="31"/>
      <c r="FJ277" s="31"/>
      <c r="FK277" s="31"/>
      <c r="FL277" s="31"/>
      <c r="FM277" s="31"/>
      <c r="FN277" s="31"/>
      <c r="FO277" s="31"/>
      <c r="FP277" s="31"/>
      <c r="FQ277" s="31"/>
      <c r="FR277" s="31"/>
      <c r="FS277" s="31"/>
      <c r="FT277" s="31"/>
      <c r="FU277" s="31"/>
      <c r="FV277" s="31"/>
      <c r="FW277" s="31"/>
      <c r="FX277" s="31"/>
      <c r="FY277" s="31"/>
      <c r="FZ277" s="31"/>
      <c r="GA277" s="31"/>
      <c r="GB277" s="31"/>
      <c r="GC277" s="31"/>
      <c r="GD277" s="31"/>
      <c r="GE277" s="31"/>
      <c r="GF277" s="31"/>
      <c r="GG277" s="31"/>
      <c r="GH277" s="31"/>
      <c r="GI277" s="31"/>
      <c r="GJ277" s="31"/>
      <c r="GK277" s="31"/>
      <c r="GL277" s="31"/>
      <c r="GM277" s="31"/>
      <c r="GN277" s="31"/>
      <c r="GO277" s="31"/>
      <c r="GP277" s="31"/>
      <c r="GQ277" s="31"/>
      <c r="GR277" s="31"/>
      <c r="GS277" s="31"/>
      <c r="GT277" s="31"/>
      <c r="GU277" s="31"/>
      <c r="GV277" s="31"/>
      <c r="GW277" s="31"/>
      <c r="GX277" s="31"/>
      <c r="GY277" s="31"/>
      <c r="GZ277" s="31"/>
      <c r="HA277" s="31"/>
      <c r="HB277" s="31"/>
      <c r="HC277" s="31"/>
      <c r="HD277" s="31"/>
      <c r="HE277" s="31"/>
      <c r="HF277" s="31"/>
      <c r="HG277" s="31"/>
      <c r="HH277" s="31"/>
      <c r="HI277" s="31"/>
      <c r="HJ277" s="31"/>
      <c r="HK277" s="31"/>
    </row>
    <row r="278" spans="1:219" s="12" customFormat="1" ht="12.75">
      <c r="A278" s="2">
        <v>18</v>
      </c>
      <c r="B278" s="10" t="s">
        <v>1603</v>
      </c>
      <c r="C278" s="2" t="s">
        <v>1604</v>
      </c>
      <c r="D278" s="2" t="s">
        <v>2357</v>
      </c>
      <c r="E278" s="2" t="s">
        <v>2369</v>
      </c>
      <c r="F278" s="2" t="s">
        <v>2369</v>
      </c>
      <c r="G278" s="2">
        <v>1962</v>
      </c>
      <c r="H278" s="456">
        <v>192224.45</v>
      </c>
      <c r="I278" s="2" t="s">
        <v>1526</v>
      </c>
      <c r="J278" s="105"/>
      <c r="K278" s="2" t="s">
        <v>3181</v>
      </c>
      <c r="L278" s="2" t="s">
        <v>2389</v>
      </c>
      <c r="M278" s="2" t="s">
        <v>305</v>
      </c>
      <c r="N278" s="2" t="s">
        <v>653</v>
      </c>
      <c r="O278" s="2" t="s">
        <v>1427</v>
      </c>
      <c r="P278" s="2"/>
      <c r="Q278" s="2" t="s">
        <v>1452</v>
      </c>
      <c r="R278" s="2" t="s">
        <v>1452</v>
      </c>
      <c r="S278" s="2" t="s">
        <v>1452</v>
      </c>
      <c r="T278" s="2" t="s">
        <v>1452</v>
      </c>
      <c r="U278" s="2" t="s">
        <v>1452</v>
      </c>
      <c r="V278" s="2" t="s">
        <v>1452</v>
      </c>
      <c r="W278" s="108">
        <v>500</v>
      </c>
      <c r="X278" s="108">
        <v>475</v>
      </c>
      <c r="Y278" s="110">
        <v>1250</v>
      </c>
      <c r="Z278" s="109">
        <v>1</v>
      </c>
      <c r="AA278" s="2" t="s">
        <v>2369</v>
      </c>
      <c r="AB278" s="2" t="s">
        <v>2357</v>
      </c>
      <c r="AC278" s="2" t="s">
        <v>2369</v>
      </c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  <c r="BZ278" s="31"/>
      <c r="CA278" s="31"/>
      <c r="CB278" s="31"/>
      <c r="CC278" s="31"/>
      <c r="CD278" s="31"/>
      <c r="CE278" s="31"/>
      <c r="CF278" s="31"/>
      <c r="CG278" s="31"/>
      <c r="CH278" s="31"/>
      <c r="CI278" s="31"/>
      <c r="CJ278" s="31"/>
      <c r="CK278" s="31"/>
      <c r="CL278" s="31"/>
      <c r="CM278" s="31"/>
      <c r="CN278" s="31"/>
      <c r="CO278" s="31"/>
      <c r="CP278" s="31"/>
      <c r="CQ278" s="31"/>
      <c r="CR278" s="31"/>
      <c r="CS278" s="31"/>
      <c r="CT278" s="31"/>
      <c r="CU278" s="31"/>
      <c r="CV278" s="31"/>
      <c r="CW278" s="31"/>
      <c r="CX278" s="31"/>
      <c r="CY278" s="31"/>
      <c r="CZ278" s="31"/>
      <c r="DA278" s="31"/>
      <c r="DB278" s="31"/>
      <c r="DC278" s="31"/>
      <c r="DD278" s="31"/>
      <c r="DE278" s="31"/>
      <c r="DF278" s="31"/>
      <c r="DG278" s="31"/>
      <c r="DH278" s="31"/>
      <c r="DI278" s="31"/>
      <c r="DJ278" s="31"/>
      <c r="DK278" s="31"/>
      <c r="DL278" s="31"/>
      <c r="DM278" s="31"/>
      <c r="DN278" s="31"/>
      <c r="DO278" s="31"/>
      <c r="DP278" s="31"/>
      <c r="DQ278" s="31"/>
      <c r="DR278" s="31"/>
      <c r="DS278" s="31"/>
      <c r="DT278" s="31"/>
      <c r="DU278" s="31"/>
      <c r="DV278" s="31"/>
      <c r="DW278" s="31"/>
      <c r="DX278" s="31"/>
      <c r="DY278" s="31"/>
      <c r="DZ278" s="31"/>
      <c r="EA278" s="31"/>
      <c r="EB278" s="31"/>
      <c r="EC278" s="31"/>
      <c r="ED278" s="31"/>
      <c r="EE278" s="31"/>
      <c r="EF278" s="31"/>
      <c r="EG278" s="31"/>
      <c r="EH278" s="31"/>
      <c r="EI278" s="31"/>
      <c r="EJ278" s="31"/>
      <c r="EK278" s="31"/>
      <c r="EL278" s="31"/>
      <c r="EM278" s="31"/>
      <c r="EN278" s="31"/>
      <c r="EO278" s="31"/>
      <c r="EP278" s="31"/>
      <c r="EQ278" s="31"/>
      <c r="ER278" s="31"/>
      <c r="ES278" s="31"/>
      <c r="ET278" s="31"/>
      <c r="EU278" s="31"/>
      <c r="EV278" s="31"/>
      <c r="EW278" s="31"/>
      <c r="EX278" s="31"/>
      <c r="EY278" s="31"/>
      <c r="EZ278" s="31"/>
      <c r="FA278" s="31"/>
      <c r="FB278" s="31"/>
      <c r="FC278" s="31"/>
      <c r="FD278" s="31"/>
      <c r="FE278" s="31"/>
      <c r="FF278" s="31"/>
      <c r="FG278" s="31"/>
      <c r="FH278" s="31"/>
      <c r="FI278" s="31"/>
      <c r="FJ278" s="31"/>
      <c r="FK278" s="31"/>
      <c r="FL278" s="31"/>
      <c r="FM278" s="31"/>
      <c r="FN278" s="31"/>
      <c r="FO278" s="31"/>
      <c r="FP278" s="31"/>
      <c r="FQ278" s="31"/>
      <c r="FR278" s="31"/>
      <c r="FS278" s="31"/>
      <c r="FT278" s="31"/>
      <c r="FU278" s="31"/>
      <c r="FV278" s="31"/>
      <c r="FW278" s="31"/>
      <c r="FX278" s="31"/>
      <c r="FY278" s="31"/>
      <c r="FZ278" s="31"/>
      <c r="GA278" s="31"/>
      <c r="GB278" s="31"/>
      <c r="GC278" s="31"/>
      <c r="GD278" s="31"/>
      <c r="GE278" s="31"/>
      <c r="GF278" s="31"/>
      <c r="GG278" s="31"/>
      <c r="GH278" s="31"/>
      <c r="GI278" s="31"/>
      <c r="GJ278" s="31"/>
      <c r="GK278" s="31"/>
      <c r="GL278" s="31"/>
      <c r="GM278" s="31"/>
      <c r="GN278" s="31"/>
      <c r="GO278" s="31"/>
      <c r="GP278" s="31"/>
      <c r="GQ278" s="31"/>
      <c r="GR278" s="31"/>
      <c r="GS278" s="31"/>
      <c r="GT278" s="31"/>
      <c r="GU278" s="31"/>
      <c r="GV278" s="31"/>
      <c r="GW278" s="31"/>
      <c r="GX278" s="31"/>
      <c r="GY278" s="31"/>
      <c r="GZ278" s="31"/>
      <c r="HA278" s="31"/>
      <c r="HB278" s="31"/>
      <c r="HC278" s="31"/>
      <c r="HD278" s="31"/>
      <c r="HE278" s="31"/>
      <c r="HF278" s="31"/>
      <c r="HG278" s="31"/>
      <c r="HH278" s="31"/>
      <c r="HI278" s="31"/>
      <c r="HJ278" s="31"/>
      <c r="HK278" s="31"/>
    </row>
    <row r="279" spans="1:219" s="12" customFormat="1" ht="12.75">
      <c r="A279" s="2">
        <v>19</v>
      </c>
      <c r="B279" s="10" t="s">
        <v>1603</v>
      </c>
      <c r="C279" s="2" t="s">
        <v>1604</v>
      </c>
      <c r="D279" s="2" t="s">
        <v>2357</v>
      </c>
      <c r="E279" s="2" t="s">
        <v>2369</v>
      </c>
      <c r="F279" s="2" t="s">
        <v>2369</v>
      </c>
      <c r="G279" s="2">
        <v>1930</v>
      </c>
      <c r="H279" s="455">
        <v>134869.54</v>
      </c>
      <c r="I279" s="2" t="s">
        <v>1526</v>
      </c>
      <c r="J279" s="105"/>
      <c r="K279" s="2" t="s">
        <v>3182</v>
      </c>
      <c r="L279" s="2" t="s">
        <v>2389</v>
      </c>
      <c r="M279" s="2" t="s">
        <v>3329</v>
      </c>
      <c r="N279" s="2" t="s">
        <v>3316</v>
      </c>
      <c r="O279" s="2" t="s">
        <v>1428</v>
      </c>
      <c r="P279" s="2"/>
      <c r="Q279" s="2" t="s">
        <v>626</v>
      </c>
      <c r="R279" s="2" t="s">
        <v>626</v>
      </c>
      <c r="S279" s="2" t="s">
        <v>626</v>
      </c>
      <c r="T279" s="2" t="s">
        <v>626</v>
      </c>
      <c r="U279" s="2" t="s">
        <v>626</v>
      </c>
      <c r="V279" s="2" t="s">
        <v>626</v>
      </c>
      <c r="W279" s="108">
        <v>110</v>
      </c>
      <c r="X279" s="108">
        <v>196.8</v>
      </c>
      <c r="Y279" s="110"/>
      <c r="Z279" s="109">
        <v>3</v>
      </c>
      <c r="AA279" s="2" t="s">
        <v>2357</v>
      </c>
      <c r="AB279" s="2" t="s">
        <v>2357</v>
      </c>
      <c r="AC279" s="2" t="s">
        <v>2369</v>
      </c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  <c r="BZ279" s="31"/>
      <c r="CA279" s="31"/>
      <c r="CB279" s="31"/>
      <c r="CC279" s="31"/>
      <c r="CD279" s="31"/>
      <c r="CE279" s="31"/>
      <c r="CF279" s="31"/>
      <c r="CG279" s="31"/>
      <c r="CH279" s="31"/>
      <c r="CI279" s="31"/>
      <c r="CJ279" s="31"/>
      <c r="CK279" s="31"/>
      <c r="CL279" s="31"/>
      <c r="CM279" s="31"/>
      <c r="CN279" s="31"/>
      <c r="CO279" s="31"/>
      <c r="CP279" s="31"/>
      <c r="CQ279" s="31"/>
      <c r="CR279" s="31"/>
      <c r="CS279" s="31"/>
      <c r="CT279" s="31"/>
      <c r="CU279" s="31"/>
      <c r="CV279" s="31"/>
      <c r="CW279" s="31"/>
      <c r="CX279" s="31"/>
      <c r="CY279" s="31"/>
      <c r="CZ279" s="31"/>
      <c r="DA279" s="31"/>
      <c r="DB279" s="31"/>
      <c r="DC279" s="31"/>
      <c r="DD279" s="31"/>
      <c r="DE279" s="31"/>
      <c r="DF279" s="31"/>
      <c r="DG279" s="31"/>
      <c r="DH279" s="31"/>
      <c r="DI279" s="31"/>
      <c r="DJ279" s="31"/>
      <c r="DK279" s="31"/>
      <c r="DL279" s="31"/>
      <c r="DM279" s="31"/>
      <c r="DN279" s="31"/>
      <c r="DO279" s="31"/>
      <c r="DP279" s="31"/>
      <c r="DQ279" s="31"/>
      <c r="DR279" s="31"/>
      <c r="DS279" s="31"/>
      <c r="DT279" s="31"/>
      <c r="DU279" s="31"/>
      <c r="DV279" s="31"/>
      <c r="DW279" s="31"/>
      <c r="DX279" s="31"/>
      <c r="DY279" s="31"/>
      <c r="DZ279" s="31"/>
      <c r="EA279" s="31"/>
      <c r="EB279" s="31"/>
      <c r="EC279" s="31"/>
      <c r="ED279" s="31"/>
      <c r="EE279" s="31"/>
      <c r="EF279" s="31"/>
      <c r="EG279" s="31"/>
      <c r="EH279" s="31"/>
      <c r="EI279" s="31"/>
      <c r="EJ279" s="31"/>
      <c r="EK279" s="31"/>
      <c r="EL279" s="31"/>
      <c r="EM279" s="31"/>
      <c r="EN279" s="31"/>
      <c r="EO279" s="31"/>
      <c r="EP279" s="31"/>
      <c r="EQ279" s="31"/>
      <c r="ER279" s="31"/>
      <c r="ES279" s="31"/>
      <c r="ET279" s="31"/>
      <c r="EU279" s="31"/>
      <c r="EV279" s="31"/>
      <c r="EW279" s="31"/>
      <c r="EX279" s="31"/>
      <c r="EY279" s="31"/>
      <c r="EZ279" s="31"/>
      <c r="FA279" s="31"/>
      <c r="FB279" s="31"/>
      <c r="FC279" s="31"/>
      <c r="FD279" s="31"/>
      <c r="FE279" s="31"/>
      <c r="FF279" s="31"/>
      <c r="FG279" s="31"/>
      <c r="FH279" s="31"/>
      <c r="FI279" s="31"/>
      <c r="FJ279" s="31"/>
      <c r="FK279" s="31"/>
      <c r="FL279" s="31"/>
      <c r="FM279" s="31"/>
      <c r="FN279" s="31"/>
      <c r="FO279" s="31"/>
      <c r="FP279" s="31"/>
      <c r="FQ279" s="31"/>
      <c r="FR279" s="31"/>
      <c r="FS279" s="31"/>
      <c r="FT279" s="31"/>
      <c r="FU279" s="31"/>
      <c r="FV279" s="31"/>
      <c r="FW279" s="31"/>
      <c r="FX279" s="31"/>
      <c r="FY279" s="31"/>
      <c r="FZ279" s="31"/>
      <c r="GA279" s="31"/>
      <c r="GB279" s="31"/>
      <c r="GC279" s="31"/>
      <c r="GD279" s="31"/>
      <c r="GE279" s="31"/>
      <c r="GF279" s="31"/>
      <c r="GG279" s="31"/>
      <c r="GH279" s="31"/>
      <c r="GI279" s="31"/>
      <c r="GJ279" s="31"/>
      <c r="GK279" s="31"/>
      <c r="GL279" s="31"/>
      <c r="GM279" s="31"/>
      <c r="GN279" s="31"/>
      <c r="GO279" s="31"/>
      <c r="GP279" s="31"/>
      <c r="GQ279" s="31"/>
      <c r="GR279" s="31"/>
      <c r="GS279" s="31"/>
      <c r="GT279" s="31"/>
      <c r="GU279" s="31"/>
      <c r="GV279" s="31"/>
      <c r="GW279" s="31"/>
      <c r="GX279" s="31"/>
      <c r="GY279" s="31"/>
      <c r="GZ279" s="31"/>
      <c r="HA279" s="31"/>
      <c r="HB279" s="31"/>
      <c r="HC279" s="31"/>
      <c r="HD279" s="31"/>
      <c r="HE279" s="31"/>
      <c r="HF279" s="31"/>
      <c r="HG279" s="31"/>
      <c r="HH279" s="31"/>
      <c r="HI279" s="31"/>
      <c r="HJ279" s="31"/>
      <c r="HK279" s="31"/>
    </row>
    <row r="280" spans="1:219" s="12" customFormat="1" ht="12.75">
      <c r="A280" s="2">
        <v>20</v>
      </c>
      <c r="B280" s="10" t="s">
        <v>1603</v>
      </c>
      <c r="C280" s="2" t="s">
        <v>302</v>
      </c>
      <c r="D280" s="2" t="s">
        <v>2357</v>
      </c>
      <c r="E280" s="2" t="s">
        <v>2369</v>
      </c>
      <c r="F280" s="2" t="s">
        <v>2369</v>
      </c>
      <c r="G280" s="2">
        <v>1954</v>
      </c>
      <c r="H280" s="456">
        <v>23054.55</v>
      </c>
      <c r="I280" s="2" t="s">
        <v>1526</v>
      </c>
      <c r="J280" s="105" t="s">
        <v>3183</v>
      </c>
      <c r="K280" s="2" t="s">
        <v>3184</v>
      </c>
      <c r="L280" s="2" t="s">
        <v>2389</v>
      </c>
      <c r="M280" s="2" t="s">
        <v>3329</v>
      </c>
      <c r="N280" s="2" t="s">
        <v>653</v>
      </c>
      <c r="O280" s="2" t="s">
        <v>1638</v>
      </c>
      <c r="P280" s="2"/>
      <c r="Q280" s="2" t="s">
        <v>626</v>
      </c>
      <c r="R280" s="2" t="s">
        <v>626</v>
      </c>
      <c r="S280" s="2" t="s">
        <v>626</v>
      </c>
      <c r="T280" s="2" t="s">
        <v>626</v>
      </c>
      <c r="U280" s="2" t="s">
        <v>626</v>
      </c>
      <c r="V280" s="2" t="s">
        <v>626</v>
      </c>
      <c r="W280" s="108">
        <v>117</v>
      </c>
      <c r="X280" s="108">
        <v>112</v>
      </c>
      <c r="Y280" s="110"/>
      <c r="Z280" s="109">
        <v>3</v>
      </c>
      <c r="AA280" s="2" t="s">
        <v>2357</v>
      </c>
      <c r="AB280" s="2" t="s">
        <v>2357</v>
      </c>
      <c r="AC280" s="2" t="s">
        <v>2369</v>
      </c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  <c r="BZ280" s="31"/>
      <c r="CA280" s="31"/>
      <c r="CB280" s="31"/>
      <c r="CC280" s="31"/>
      <c r="CD280" s="31"/>
      <c r="CE280" s="31"/>
      <c r="CF280" s="31"/>
      <c r="CG280" s="31"/>
      <c r="CH280" s="31"/>
      <c r="CI280" s="31"/>
      <c r="CJ280" s="31"/>
      <c r="CK280" s="31"/>
      <c r="CL280" s="31"/>
      <c r="CM280" s="31"/>
      <c r="CN280" s="31"/>
      <c r="CO280" s="31"/>
      <c r="CP280" s="31"/>
      <c r="CQ280" s="31"/>
      <c r="CR280" s="31"/>
      <c r="CS280" s="31"/>
      <c r="CT280" s="31"/>
      <c r="CU280" s="31"/>
      <c r="CV280" s="31"/>
      <c r="CW280" s="31"/>
      <c r="CX280" s="31"/>
      <c r="CY280" s="31"/>
      <c r="CZ280" s="31"/>
      <c r="DA280" s="31"/>
      <c r="DB280" s="31"/>
      <c r="DC280" s="31"/>
      <c r="DD280" s="31"/>
      <c r="DE280" s="31"/>
      <c r="DF280" s="31"/>
      <c r="DG280" s="31"/>
      <c r="DH280" s="31"/>
      <c r="DI280" s="31"/>
      <c r="DJ280" s="31"/>
      <c r="DK280" s="31"/>
      <c r="DL280" s="31"/>
      <c r="DM280" s="31"/>
      <c r="DN280" s="31"/>
      <c r="DO280" s="31"/>
      <c r="DP280" s="31"/>
      <c r="DQ280" s="31"/>
      <c r="DR280" s="31"/>
      <c r="DS280" s="31"/>
      <c r="DT280" s="31"/>
      <c r="DU280" s="31"/>
      <c r="DV280" s="31"/>
      <c r="DW280" s="31"/>
      <c r="DX280" s="31"/>
      <c r="DY280" s="31"/>
      <c r="DZ280" s="31"/>
      <c r="EA280" s="31"/>
      <c r="EB280" s="31"/>
      <c r="EC280" s="31"/>
      <c r="ED280" s="31"/>
      <c r="EE280" s="31"/>
      <c r="EF280" s="31"/>
      <c r="EG280" s="31"/>
      <c r="EH280" s="31"/>
      <c r="EI280" s="31"/>
      <c r="EJ280" s="31"/>
      <c r="EK280" s="31"/>
      <c r="EL280" s="31"/>
      <c r="EM280" s="31"/>
      <c r="EN280" s="31"/>
      <c r="EO280" s="31"/>
      <c r="EP280" s="31"/>
      <c r="EQ280" s="31"/>
      <c r="ER280" s="31"/>
      <c r="ES280" s="31"/>
      <c r="ET280" s="31"/>
      <c r="EU280" s="31"/>
      <c r="EV280" s="31"/>
      <c r="EW280" s="31"/>
      <c r="EX280" s="31"/>
      <c r="EY280" s="31"/>
      <c r="EZ280" s="31"/>
      <c r="FA280" s="31"/>
      <c r="FB280" s="31"/>
      <c r="FC280" s="31"/>
      <c r="FD280" s="31"/>
      <c r="FE280" s="31"/>
      <c r="FF280" s="31"/>
      <c r="FG280" s="31"/>
      <c r="FH280" s="31"/>
      <c r="FI280" s="31"/>
      <c r="FJ280" s="31"/>
      <c r="FK280" s="31"/>
      <c r="FL280" s="31"/>
      <c r="FM280" s="31"/>
      <c r="FN280" s="31"/>
      <c r="FO280" s="31"/>
      <c r="FP280" s="31"/>
      <c r="FQ280" s="31"/>
      <c r="FR280" s="31"/>
      <c r="FS280" s="31"/>
      <c r="FT280" s="31"/>
      <c r="FU280" s="31"/>
      <c r="FV280" s="31"/>
      <c r="FW280" s="31"/>
      <c r="FX280" s="31"/>
      <c r="FY280" s="31"/>
      <c r="FZ280" s="31"/>
      <c r="GA280" s="31"/>
      <c r="GB280" s="31"/>
      <c r="GC280" s="31"/>
      <c r="GD280" s="31"/>
      <c r="GE280" s="31"/>
      <c r="GF280" s="31"/>
      <c r="GG280" s="31"/>
      <c r="GH280" s="31"/>
      <c r="GI280" s="31"/>
      <c r="GJ280" s="31"/>
      <c r="GK280" s="31"/>
      <c r="GL280" s="31"/>
      <c r="GM280" s="31"/>
      <c r="GN280" s="31"/>
      <c r="GO280" s="31"/>
      <c r="GP280" s="31"/>
      <c r="GQ280" s="31"/>
      <c r="GR280" s="31"/>
      <c r="GS280" s="31"/>
      <c r="GT280" s="31"/>
      <c r="GU280" s="31"/>
      <c r="GV280" s="31"/>
      <c r="GW280" s="31"/>
      <c r="GX280" s="31"/>
      <c r="GY280" s="31"/>
      <c r="GZ280" s="31"/>
      <c r="HA280" s="31"/>
      <c r="HB280" s="31"/>
      <c r="HC280" s="31"/>
      <c r="HD280" s="31"/>
      <c r="HE280" s="31"/>
      <c r="HF280" s="31"/>
      <c r="HG280" s="31"/>
      <c r="HH280" s="31"/>
      <c r="HI280" s="31"/>
      <c r="HJ280" s="31"/>
      <c r="HK280" s="31"/>
    </row>
    <row r="281" spans="1:219" s="12" customFormat="1" ht="12.75">
      <c r="A281" s="2">
        <v>21</v>
      </c>
      <c r="B281" s="10" t="s">
        <v>1603</v>
      </c>
      <c r="C281" s="2" t="s">
        <v>1604</v>
      </c>
      <c r="D281" s="2" t="s">
        <v>2357</v>
      </c>
      <c r="E281" s="2" t="s">
        <v>2369</v>
      </c>
      <c r="F281" s="2" t="s">
        <v>2369</v>
      </c>
      <c r="G281" s="2">
        <v>1897</v>
      </c>
      <c r="H281" s="456">
        <v>151231.91</v>
      </c>
      <c r="I281" s="2" t="s">
        <v>1526</v>
      </c>
      <c r="J281" s="105"/>
      <c r="K281" s="2" t="s">
        <v>3277</v>
      </c>
      <c r="L281" s="2" t="s">
        <v>2389</v>
      </c>
      <c r="M281" s="2" t="s">
        <v>292</v>
      </c>
      <c r="N281" s="2" t="s">
        <v>653</v>
      </c>
      <c r="O281" s="2" t="s">
        <v>1429</v>
      </c>
      <c r="P281" s="2"/>
      <c r="Q281" s="2" t="s">
        <v>626</v>
      </c>
      <c r="R281" s="2" t="s">
        <v>1452</v>
      </c>
      <c r="S281" s="2" t="s">
        <v>1452</v>
      </c>
      <c r="T281" s="2" t="s">
        <v>626</v>
      </c>
      <c r="U281" s="2" t="s">
        <v>626</v>
      </c>
      <c r="V281" s="2" t="s">
        <v>626</v>
      </c>
      <c r="W281" s="108">
        <v>266</v>
      </c>
      <c r="X281" s="108">
        <v>416.28</v>
      </c>
      <c r="Y281" s="110"/>
      <c r="Z281" s="109">
        <v>4</v>
      </c>
      <c r="AA281" s="2" t="s">
        <v>1457</v>
      </c>
      <c r="AB281" s="2" t="s">
        <v>2357</v>
      </c>
      <c r="AC281" s="2" t="s">
        <v>2369</v>
      </c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  <c r="BZ281" s="31"/>
      <c r="CA281" s="31"/>
      <c r="CB281" s="31"/>
      <c r="CC281" s="31"/>
      <c r="CD281" s="31"/>
      <c r="CE281" s="31"/>
      <c r="CF281" s="31"/>
      <c r="CG281" s="31"/>
      <c r="CH281" s="31"/>
      <c r="CI281" s="31"/>
      <c r="CJ281" s="31"/>
      <c r="CK281" s="31"/>
      <c r="CL281" s="31"/>
      <c r="CM281" s="31"/>
      <c r="CN281" s="31"/>
      <c r="CO281" s="31"/>
      <c r="CP281" s="31"/>
      <c r="CQ281" s="31"/>
      <c r="CR281" s="31"/>
      <c r="CS281" s="31"/>
      <c r="CT281" s="31"/>
      <c r="CU281" s="31"/>
      <c r="CV281" s="31"/>
      <c r="CW281" s="31"/>
      <c r="CX281" s="31"/>
      <c r="CY281" s="31"/>
      <c r="CZ281" s="31"/>
      <c r="DA281" s="31"/>
      <c r="DB281" s="31"/>
      <c r="DC281" s="31"/>
      <c r="DD281" s="31"/>
      <c r="DE281" s="31"/>
      <c r="DF281" s="31"/>
      <c r="DG281" s="31"/>
      <c r="DH281" s="31"/>
      <c r="DI281" s="31"/>
      <c r="DJ281" s="31"/>
      <c r="DK281" s="31"/>
      <c r="DL281" s="31"/>
      <c r="DM281" s="31"/>
      <c r="DN281" s="31"/>
      <c r="DO281" s="31"/>
      <c r="DP281" s="31"/>
      <c r="DQ281" s="31"/>
      <c r="DR281" s="31"/>
      <c r="DS281" s="31"/>
      <c r="DT281" s="31"/>
      <c r="DU281" s="31"/>
      <c r="DV281" s="31"/>
      <c r="DW281" s="31"/>
      <c r="DX281" s="31"/>
      <c r="DY281" s="31"/>
      <c r="DZ281" s="31"/>
      <c r="EA281" s="31"/>
      <c r="EB281" s="31"/>
      <c r="EC281" s="31"/>
      <c r="ED281" s="31"/>
      <c r="EE281" s="31"/>
      <c r="EF281" s="31"/>
      <c r="EG281" s="31"/>
      <c r="EH281" s="31"/>
      <c r="EI281" s="31"/>
      <c r="EJ281" s="31"/>
      <c r="EK281" s="31"/>
      <c r="EL281" s="31"/>
      <c r="EM281" s="31"/>
      <c r="EN281" s="31"/>
      <c r="EO281" s="31"/>
      <c r="EP281" s="31"/>
      <c r="EQ281" s="31"/>
      <c r="ER281" s="31"/>
      <c r="ES281" s="31"/>
      <c r="ET281" s="31"/>
      <c r="EU281" s="31"/>
      <c r="EV281" s="31"/>
      <c r="EW281" s="31"/>
      <c r="EX281" s="31"/>
      <c r="EY281" s="31"/>
      <c r="EZ281" s="31"/>
      <c r="FA281" s="31"/>
      <c r="FB281" s="31"/>
      <c r="FC281" s="31"/>
      <c r="FD281" s="31"/>
      <c r="FE281" s="31"/>
      <c r="FF281" s="31"/>
      <c r="FG281" s="31"/>
      <c r="FH281" s="31"/>
      <c r="FI281" s="31"/>
      <c r="FJ281" s="31"/>
      <c r="FK281" s="31"/>
      <c r="FL281" s="31"/>
      <c r="FM281" s="31"/>
      <c r="FN281" s="31"/>
      <c r="FO281" s="31"/>
      <c r="FP281" s="31"/>
      <c r="FQ281" s="31"/>
      <c r="FR281" s="31"/>
      <c r="FS281" s="31"/>
      <c r="FT281" s="31"/>
      <c r="FU281" s="31"/>
      <c r="FV281" s="31"/>
      <c r="FW281" s="31"/>
      <c r="FX281" s="31"/>
      <c r="FY281" s="31"/>
      <c r="FZ281" s="31"/>
      <c r="GA281" s="31"/>
      <c r="GB281" s="31"/>
      <c r="GC281" s="31"/>
      <c r="GD281" s="31"/>
      <c r="GE281" s="31"/>
      <c r="GF281" s="31"/>
      <c r="GG281" s="31"/>
      <c r="GH281" s="31"/>
      <c r="GI281" s="31"/>
      <c r="GJ281" s="31"/>
      <c r="GK281" s="31"/>
      <c r="GL281" s="31"/>
      <c r="GM281" s="31"/>
      <c r="GN281" s="31"/>
      <c r="GO281" s="31"/>
      <c r="GP281" s="31"/>
      <c r="GQ281" s="31"/>
      <c r="GR281" s="31"/>
      <c r="GS281" s="31"/>
      <c r="GT281" s="31"/>
      <c r="GU281" s="31"/>
      <c r="GV281" s="31"/>
      <c r="GW281" s="31"/>
      <c r="GX281" s="31"/>
      <c r="GY281" s="31"/>
      <c r="GZ281" s="31"/>
      <c r="HA281" s="31"/>
      <c r="HB281" s="31"/>
      <c r="HC281" s="31"/>
      <c r="HD281" s="31"/>
      <c r="HE281" s="31"/>
      <c r="HF281" s="31"/>
      <c r="HG281" s="31"/>
      <c r="HH281" s="31"/>
      <c r="HI281" s="31"/>
      <c r="HJ281" s="31"/>
      <c r="HK281" s="31"/>
    </row>
    <row r="282" spans="1:219" s="12" customFormat="1" ht="12.75">
      <c r="A282" s="2">
        <v>22</v>
      </c>
      <c r="B282" s="10" t="s">
        <v>1603</v>
      </c>
      <c r="C282" s="2" t="s">
        <v>1604</v>
      </c>
      <c r="D282" s="2" t="s">
        <v>2357</v>
      </c>
      <c r="E282" s="2" t="s">
        <v>2369</v>
      </c>
      <c r="F282" s="2" t="s">
        <v>2369</v>
      </c>
      <c r="G282" s="2">
        <v>1897</v>
      </c>
      <c r="H282" s="456">
        <v>126735.45</v>
      </c>
      <c r="I282" s="2" t="s">
        <v>1526</v>
      </c>
      <c r="J282" s="105"/>
      <c r="K282" s="2" t="s">
        <v>3278</v>
      </c>
      <c r="L282" s="2" t="s">
        <v>2389</v>
      </c>
      <c r="M282" s="2" t="s">
        <v>3329</v>
      </c>
      <c r="N282" s="2" t="s">
        <v>653</v>
      </c>
      <c r="O282" s="2" t="s">
        <v>1429</v>
      </c>
      <c r="P282" s="2"/>
      <c r="Q282" s="2" t="s">
        <v>626</v>
      </c>
      <c r="R282" s="2" t="s">
        <v>1452</v>
      </c>
      <c r="S282" s="2" t="s">
        <v>1452</v>
      </c>
      <c r="T282" s="2" t="s">
        <v>626</v>
      </c>
      <c r="U282" s="2" t="s">
        <v>626</v>
      </c>
      <c r="V282" s="2" t="s">
        <v>626</v>
      </c>
      <c r="W282" s="108">
        <v>164</v>
      </c>
      <c r="X282" s="108">
        <v>486.35</v>
      </c>
      <c r="Y282" s="110"/>
      <c r="Z282" s="109">
        <v>4</v>
      </c>
      <c r="AA282" s="2" t="s">
        <v>2357</v>
      </c>
      <c r="AB282" s="2" t="s">
        <v>2357</v>
      </c>
      <c r="AC282" s="2" t="s">
        <v>2369</v>
      </c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  <c r="CA282" s="31"/>
      <c r="CB282" s="31"/>
      <c r="CC282" s="31"/>
      <c r="CD282" s="31"/>
      <c r="CE282" s="31"/>
      <c r="CF282" s="31"/>
      <c r="CG282" s="31"/>
      <c r="CH282" s="31"/>
      <c r="CI282" s="31"/>
      <c r="CJ282" s="31"/>
      <c r="CK282" s="31"/>
      <c r="CL282" s="31"/>
      <c r="CM282" s="31"/>
      <c r="CN282" s="31"/>
      <c r="CO282" s="31"/>
      <c r="CP282" s="31"/>
      <c r="CQ282" s="31"/>
      <c r="CR282" s="31"/>
      <c r="CS282" s="31"/>
      <c r="CT282" s="31"/>
      <c r="CU282" s="31"/>
      <c r="CV282" s="31"/>
      <c r="CW282" s="31"/>
      <c r="CX282" s="31"/>
      <c r="CY282" s="31"/>
      <c r="CZ282" s="31"/>
      <c r="DA282" s="31"/>
      <c r="DB282" s="31"/>
      <c r="DC282" s="31"/>
      <c r="DD282" s="31"/>
      <c r="DE282" s="31"/>
      <c r="DF282" s="31"/>
      <c r="DG282" s="31"/>
      <c r="DH282" s="31"/>
      <c r="DI282" s="31"/>
      <c r="DJ282" s="31"/>
      <c r="DK282" s="31"/>
      <c r="DL282" s="31"/>
      <c r="DM282" s="31"/>
      <c r="DN282" s="31"/>
      <c r="DO282" s="31"/>
      <c r="DP282" s="31"/>
      <c r="DQ282" s="31"/>
      <c r="DR282" s="31"/>
      <c r="DS282" s="31"/>
      <c r="DT282" s="31"/>
      <c r="DU282" s="31"/>
      <c r="DV282" s="31"/>
      <c r="DW282" s="31"/>
      <c r="DX282" s="31"/>
      <c r="DY282" s="31"/>
      <c r="DZ282" s="31"/>
      <c r="EA282" s="31"/>
      <c r="EB282" s="31"/>
      <c r="EC282" s="31"/>
      <c r="ED282" s="31"/>
      <c r="EE282" s="31"/>
      <c r="EF282" s="31"/>
      <c r="EG282" s="31"/>
      <c r="EH282" s="31"/>
      <c r="EI282" s="31"/>
      <c r="EJ282" s="31"/>
      <c r="EK282" s="31"/>
      <c r="EL282" s="31"/>
      <c r="EM282" s="31"/>
      <c r="EN282" s="31"/>
      <c r="EO282" s="31"/>
      <c r="EP282" s="31"/>
      <c r="EQ282" s="31"/>
      <c r="ER282" s="31"/>
      <c r="ES282" s="31"/>
      <c r="ET282" s="31"/>
      <c r="EU282" s="31"/>
      <c r="EV282" s="31"/>
      <c r="EW282" s="31"/>
      <c r="EX282" s="31"/>
      <c r="EY282" s="31"/>
      <c r="EZ282" s="31"/>
      <c r="FA282" s="31"/>
      <c r="FB282" s="31"/>
      <c r="FC282" s="31"/>
      <c r="FD282" s="31"/>
      <c r="FE282" s="31"/>
      <c r="FF282" s="31"/>
      <c r="FG282" s="31"/>
      <c r="FH282" s="31"/>
      <c r="FI282" s="31"/>
      <c r="FJ282" s="31"/>
      <c r="FK282" s="31"/>
      <c r="FL282" s="31"/>
      <c r="FM282" s="31"/>
      <c r="FN282" s="31"/>
      <c r="FO282" s="31"/>
      <c r="FP282" s="31"/>
      <c r="FQ282" s="31"/>
      <c r="FR282" s="31"/>
      <c r="FS282" s="31"/>
      <c r="FT282" s="31"/>
      <c r="FU282" s="31"/>
      <c r="FV282" s="31"/>
      <c r="FW282" s="31"/>
      <c r="FX282" s="31"/>
      <c r="FY282" s="31"/>
      <c r="FZ282" s="31"/>
      <c r="GA282" s="31"/>
      <c r="GB282" s="31"/>
      <c r="GC282" s="31"/>
      <c r="GD282" s="31"/>
      <c r="GE282" s="31"/>
      <c r="GF282" s="31"/>
      <c r="GG282" s="31"/>
      <c r="GH282" s="31"/>
      <c r="GI282" s="31"/>
      <c r="GJ282" s="31"/>
      <c r="GK282" s="31"/>
      <c r="GL282" s="31"/>
      <c r="GM282" s="31"/>
      <c r="GN282" s="31"/>
      <c r="GO282" s="31"/>
      <c r="GP282" s="31"/>
      <c r="GQ282" s="31"/>
      <c r="GR282" s="31"/>
      <c r="GS282" s="31"/>
      <c r="GT282" s="31"/>
      <c r="GU282" s="31"/>
      <c r="GV282" s="31"/>
      <c r="GW282" s="31"/>
      <c r="GX282" s="31"/>
      <c r="GY282" s="31"/>
      <c r="GZ282" s="31"/>
      <c r="HA282" s="31"/>
      <c r="HB282" s="31"/>
      <c r="HC282" s="31"/>
      <c r="HD282" s="31"/>
      <c r="HE282" s="31"/>
      <c r="HF282" s="31"/>
      <c r="HG282" s="31"/>
      <c r="HH282" s="31"/>
      <c r="HI282" s="31"/>
      <c r="HJ282" s="31"/>
      <c r="HK282" s="31"/>
    </row>
    <row r="283" spans="1:219" s="12" customFormat="1" ht="12.75">
      <c r="A283" s="2">
        <v>23</v>
      </c>
      <c r="B283" s="10" t="s">
        <v>1603</v>
      </c>
      <c r="C283" s="2" t="s">
        <v>1604</v>
      </c>
      <c r="D283" s="2" t="s">
        <v>2357</v>
      </c>
      <c r="E283" s="2" t="s">
        <v>2369</v>
      </c>
      <c r="F283" s="2" t="s">
        <v>2369</v>
      </c>
      <c r="G283" s="2">
        <v>1897</v>
      </c>
      <c r="H283" s="456">
        <v>162127.15</v>
      </c>
      <c r="I283" s="2" t="s">
        <v>1526</v>
      </c>
      <c r="J283" s="105"/>
      <c r="K283" s="2" t="s">
        <v>3279</v>
      </c>
      <c r="L283" s="2" t="s">
        <v>2389</v>
      </c>
      <c r="M283" s="2" t="s">
        <v>3329</v>
      </c>
      <c r="N283" s="2" t="s">
        <v>653</v>
      </c>
      <c r="O283" s="2" t="s">
        <v>1429</v>
      </c>
      <c r="P283" s="2"/>
      <c r="Q283" s="2" t="s">
        <v>626</v>
      </c>
      <c r="R283" s="2" t="s">
        <v>626</v>
      </c>
      <c r="S283" s="2" t="s">
        <v>1452</v>
      </c>
      <c r="T283" s="2" t="s">
        <v>626</v>
      </c>
      <c r="U283" s="2" t="s">
        <v>626</v>
      </c>
      <c r="V283" s="2" t="s">
        <v>626</v>
      </c>
      <c r="W283" s="108">
        <v>231</v>
      </c>
      <c r="X283" s="108">
        <v>511.55</v>
      </c>
      <c r="Y283" s="110"/>
      <c r="Z283" s="109">
        <v>4</v>
      </c>
      <c r="AA283" s="2" t="s">
        <v>2357</v>
      </c>
      <c r="AB283" s="2" t="s">
        <v>2357</v>
      </c>
      <c r="AC283" s="2" t="s">
        <v>2369</v>
      </c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  <c r="CA283" s="31"/>
      <c r="CB283" s="31"/>
      <c r="CC283" s="31"/>
      <c r="CD283" s="31"/>
      <c r="CE283" s="31"/>
      <c r="CF283" s="31"/>
      <c r="CG283" s="31"/>
      <c r="CH283" s="31"/>
      <c r="CI283" s="31"/>
      <c r="CJ283" s="31"/>
      <c r="CK283" s="31"/>
      <c r="CL283" s="31"/>
      <c r="CM283" s="31"/>
      <c r="CN283" s="31"/>
      <c r="CO283" s="31"/>
      <c r="CP283" s="31"/>
      <c r="CQ283" s="31"/>
      <c r="CR283" s="31"/>
      <c r="CS283" s="31"/>
      <c r="CT283" s="31"/>
      <c r="CU283" s="31"/>
      <c r="CV283" s="31"/>
      <c r="CW283" s="31"/>
      <c r="CX283" s="31"/>
      <c r="CY283" s="31"/>
      <c r="CZ283" s="31"/>
      <c r="DA283" s="31"/>
      <c r="DB283" s="31"/>
      <c r="DC283" s="31"/>
      <c r="DD283" s="31"/>
      <c r="DE283" s="31"/>
      <c r="DF283" s="31"/>
      <c r="DG283" s="31"/>
      <c r="DH283" s="31"/>
      <c r="DI283" s="31"/>
      <c r="DJ283" s="31"/>
      <c r="DK283" s="31"/>
      <c r="DL283" s="31"/>
      <c r="DM283" s="31"/>
      <c r="DN283" s="31"/>
      <c r="DO283" s="31"/>
      <c r="DP283" s="31"/>
      <c r="DQ283" s="31"/>
      <c r="DR283" s="31"/>
      <c r="DS283" s="31"/>
      <c r="DT283" s="31"/>
      <c r="DU283" s="31"/>
      <c r="DV283" s="31"/>
      <c r="DW283" s="31"/>
      <c r="DX283" s="31"/>
      <c r="DY283" s="31"/>
      <c r="DZ283" s="31"/>
      <c r="EA283" s="31"/>
      <c r="EB283" s="31"/>
      <c r="EC283" s="31"/>
      <c r="ED283" s="31"/>
      <c r="EE283" s="31"/>
      <c r="EF283" s="31"/>
      <c r="EG283" s="31"/>
      <c r="EH283" s="31"/>
      <c r="EI283" s="31"/>
      <c r="EJ283" s="31"/>
      <c r="EK283" s="31"/>
      <c r="EL283" s="31"/>
      <c r="EM283" s="31"/>
      <c r="EN283" s="31"/>
      <c r="EO283" s="31"/>
      <c r="EP283" s="31"/>
      <c r="EQ283" s="31"/>
      <c r="ER283" s="31"/>
      <c r="ES283" s="31"/>
      <c r="ET283" s="31"/>
      <c r="EU283" s="31"/>
      <c r="EV283" s="31"/>
      <c r="EW283" s="31"/>
      <c r="EX283" s="31"/>
      <c r="EY283" s="31"/>
      <c r="EZ283" s="31"/>
      <c r="FA283" s="31"/>
      <c r="FB283" s="31"/>
      <c r="FC283" s="31"/>
      <c r="FD283" s="31"/>
      <c r="FE283" s="31"/>
      <c r="FF283" s="31"/>
      <c r="FG283" s="31"/>
      <c r="FH283" s="31"/>
      <c r="FI283" s="31"/>
      <c r="FJ283" s="31"/>
      <c r="FK283" s="31"/>
      <c r="FL283" s="31"/>
      <c r="FM283" s="31"/>
      <c r="FN283" s="31"/>
      <c r="FO283" s="31"/>
      <c r="FP283" s="31"/>
      <c r="FQ283" s="31"/>
      <c r="FR283" s="31"/>
      <c r="FS283" s="31"/>
      <c r="FT283" s="31"/>
      <c r="FU283" s="31"/>
      <c r="FV283" s="31"/>
      <c r="FW283" s="31"/>
      <c r="FX283" s="31"/>
      <c r="FY283" s="31"/>
      <c r="FZ283" s="31"/>
      <c r="GA283" s="31"/>
      <c r="GB283" s="31"/>
      <c r="GC283" s="31"/>
      <c r="GD283" s="31"/>
      <c r="GE283" s="31"/>
      <c r="GF283" s="31"/>
      <c r="GG283" s="31"/>
      <c r="GH283" s="31"/>
      <c r="GI283" s="31"/>
      <c r="GJ283" s="31"/>
      <c r="GK283" s="31"/>
      <c r="GL283" s="31"/>
      <c r="GM283" s="31"/>
      <c r="GN283" s="31"/>
      <c r="GO283" s="31"/>
      <c r="GP283" s="31"/>
      <c r="GQ283" s="31"/>
      <c r="GR283" s="31"/>
      <c r="GS283" s="31"/>
      <c r="GT283" s="31"/>
      <c r="GU283" s="31"/>
      <c r="GV283" s="31"/>
      <c r="GW283" s="31"/>
      <c r="GX283" s="31"/>
      <c r="GY283" s="31"/>
      <c r="GZ283" s="31"/>
      <c r="HA283" s="31"/>
      <c r="HB283" s="31"/>
      <c r="HC283" s="31"/>
      <c r="HD283" s="31"/>
      <c r="HE283" s="31"/>
      <c r="HF283" s="31"/>
      <c r="HG283" s="31"/>
      <c r="HH283" s="31"/>
      <c r="HI283" s="31"/>
      <c r="HJ283" s="31"/>
      <c r="HK283" s="31"/>
    </row>
    <row r="284" spans="1:219" s="12" customFormat="1" ht="12.75">
      <c r="A284" s="2">
        <v>24</v>
      </c>
      <c r="B284" s="10" t="s">
        <v>1603</v>
      </c>
      <c r="C284" s="2" t="s">
        <v>1604</v>
      </c>
      <c r="D284" s="2" t="s">
        <v>2357</v>
      </c>
      <c r="E284" s="2" t="s">
        <v>2369</v>
      </c>
      <c r="F284" s="2" t="s">
        <v>2369</v>
      </c>
      <c r="G284" s="2">
        <v>1919</v>
      </c>
      <c r="H284" s="456">
        <v>37502.03</v>
      </c>
      <c r="I284" s="2" t="s">
        <v>1526</v>
      </c>
      <c r="J284" s="105"/>
      <c r="K284" s="2" t="s">
        <v>3280</v>
      </c>
      <c r="L284" s="2" t="s">
        <v>2389</v>
      </c>
      <c r="M284" s="2" t="s">
        <v>3329</v>
      </c>
      <c r="N284" s="2" t="s">
        <v>3316</v>
      </c>
      <c r="O284" s="2" t="s">
        <v>1430</v>
      </c>
      <c r="P284" s="2"/>
      <c r="Q284" s="2" t="s">
        <v>1454</v>
      </c>
      <c r="R284" s="2" t="s">
        <v>1452</v>
      </c>
      <c r="S284" s="2" t="s">
        <v>1454</v>
      </c>
      <c r="T284" s="2" t="s">
        <v>1454</v>
      </c>
      <c r="U284" s="2" t="s">
        <v>631</v>
      </c>
      <c r="V284" s="2" t="s">
        <v>626</v>
      </c>
      <c r="W284" s="108">
        <v>120</v>
      </c>
      <c r="X284" s="108">
        <v>156.82</v>
      </c>
      <c r="Y284" s="110"/>
      <c r="Z284" s="109">
        <v>2</v>
      </c>
      <c r="AA284" s="2" t="s">
        <v>2369</v>
      </c>
      <c r="AB284" s="2" t="s">
        <v>2357</v>
      </c>
      <c r="AC284" s="2" t="s">
        <v>2369</v>
      </c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  <c r="CA284" s="31"/>
      <c r="CB284" s="31"/>
      <c r="CC284" s="31"/>
      <c r="CD284" s="31"/>
      <c r="CE284" s="31"/>
      <c r="CF284" s="31"/>
      <c r="CG284" s="31"/>
      <c r="CH284" s="31"/>
      <c r="CI284" s="31"/>
      <c r="CJ284" s="31"/>
      <c r="CK284" s="31"/>
      <c r="CL284" s="31"/>
      <c r="CM284" s="31"/>
      <c r="CN284" s="31"/>
      <c r="CO284" s="31"/>
      <c r="CP284" s="31"/>
      <c r="CQ284" s="31"/>
      <c r="CR284" s="31"/>
      <c r="CS284" s="31"/>
      <c r="CT284" s="31"/>
      <c r="CU284" s="31"/>
      <c r="CV284" s="31"/>
      <c r="CW284" s="31"/>
      <c r="CX284" s="31"/>
      <c r="CY284" s="31"/>
      <c r="CZ284" s="31"/>
      <c r="DA284" s="31"/>
      <c r="DB284" s="31"/>
      <c r="DC284" s="31"/>
      <c r="DD284" s="31"/>
      <c r="DE284" s="31"/>
      <c r="DF284" s="31"/>
      <c r="DG284" s="31"/>
      <c r="DH284" s="31"/>
      <c r="DI284" s="31"/>
      <c r="DJ284" s="31"/>
      <c r="DK284" s="31"/>
      <c r="DL284" s="31"/>
      <c r="DM284" s="31"/>
      <c r="DN284" s="31"/>
      <c r="DO284" s="31"/>
      <c r="DP284" s="31"/>
      <c r="DQ284" s="31"/>
      <c r="DR284" s="31"/>
      <c r="DS284" s="31"/>
      <c r="DT284" s="31"/>
      <c r="DU284" s="31"/>
      <c r="DV284" s="31"/>
      <c r="DW284" s="31"/>
      <c r="DX284" s="31"/>
      <c r="DY284" s="31"/>
      <c r="DZ284" s="31"/>
      <c r="EA284" s="31"/>
      <c r="EB284" s="31"/>
      <c r="EC284" s="31"/>
      <c r="ED284" s="31"/>
      <c r="EE284" s="31"/>
      <c r="EF284" s="31"/>
      <c r="EG284" s="31"/>
      <c r="EH284" s="31"/>
      <c r="EI284" s="31"/>
      <c r="EJ284" s="31"/>
      <c r="EK284" s="31"/>
      <c r="EL284" s="31"/>
      <c r="EM284" s="31"/>
      <c r="EN284" s="31"/>
      <c r="EO284" s="31"/>
      <c r="EP284" s="31"/>
      <c r="EQ284" s="31"/>
      <c r="ER284" s="31"/>
      <c r="ES284" s="31"/>
      <c r="ET284" s="31"/>
      <c r="EU284" s="31"/>
      <c r="EV284" s="31"/>
      <c r="EW284" s="31"/>
      <c r="EX284" s="31"/>
      <c r="EY284" s="31"/>
      <c r="EZ284" s="31"/>
      <c r="FA284" s="31"/>
      <c r="FB284" s="31"/>
      <c r="FC284" s="31"/>
      <c r="FD284" s="31"/>
      <c r="FE284" s="31"/>
      <c r="FF284" s="31"/>
      <c r="FG284" s="31"/>
      <c r="FH284" s="31"/>
      <c r="FI284" s="31"/>
      <c r="FJ284" s="31"/>
      <c r="FK284" s="31"/>
      <c r="FL284" s="31"/>
      <c r="FM284" s="31"/>
      <c r="FN284" s="31"/>
      <c r="FO284" s="31"/>
      <c r="FP284" s="31"/>
      <c r="FQ284" s="31"/>
      <c r="FR284" s="31"/>
      <c r="FS284" s="31"/>
      <c r="FT284" s="31"/>
      <c r="FU284" s="31"/>
      <c r="FV284" s="31"/>
      <c r="FW284" s="31"/>
      <c r="FX284" s="31"/>
      <c r="FY284" s="31"/>
      <c r="FZ284" s="31"/>
      <c r="GA284" s="31"/>
      <c r="GB284" s="31"/>
      <c r="GC284" s="31"/>
      <c r="GD284" s="31"/>
      <c r="GE284" s="31"/>
      <c r="GF284" s="31"/>
      <c r="GG284" s="31"/>
      <c r="GH284" s="31"/>
      <c r="GI284" s="31"/>
      <c r="GJ284" s="31"/>
      <c r="GK284" s="31"/>
      <c r="GL284" s="31"/>
      <c r="GM284" s="31"/>
      <c r="GN284" s="31"/>
      <c r="GO284" s="31"/>
      <c r="GP284" s="31"/>
      <c r="GQ284" s="31"/>
      <c r="GR284" s="31"/>
      <c r="GS284" s="31"/>
      <c r="GT284" s="31"/>
      <c r="GU284" s="31"/>
      <c r="GV284" s="31"/>
      <c r="GW284" s="31"/>
      <c r="GX284" s="31"/>
      <c r="GY284" s="31"/>
      <c r="GZ284" s="31"/>
      <c r="HA284" s="31"/>
      <c r="HB284" s="31"/>
      <c r="HC284" s="31"/>
      <c r="HD284" s="31"/>
      <c r="HE284" s="31"/>
      <c r="HF284" s="31"/>
      <c r="HG284" s="31"/>
      <c r="HH284" s="31"/>
      <c r="HI284" s="31"/>
      <c r="HJ284" s="31"/>
      <c r="HK284" s="31"/>
    </row>
    <row r="285" spans="1:219" s="12" customFormat="1" ht="12.75">
      <c r="A285" s="2">
        <v>25</v>
      </c>
      <c r="B285" s="10" t="s">
        <v>1603</v>
      </c>
      <c r="C285" s="2" t="s">
        <v>1604</v>
      </c>
      <c r="D285" s="2" t="s">
        <v>2369</v>
      </c>
      <c r="E285" s="2" t="s">
        <v>2369</v>
      </c>
      <c r="F285" s="2" t="s">
        <v>2369</v>
      </c>
      <c r="G285" s="2">
        <v>1927</v>
      </c>
      <c r="H285" s="456">
        <v>103731.98</v>
      </c>
      <c r="I285" s="2" t="s">
        <v>1526</v>
      </c>
      <c r="J285" s="105"/>
      <c r="K285" s="2" t="s">
        <v>3281</v>
      </c>
      <c r="L285" s="2" t="s">
        <v>1431</v>
      </c>
      <c r="M285" s="2" t="s">
        <v>3329</v>
      </c>
      <c r="N285" s="2" t="s">
        <v>653</v>
      </c>
      <c r="O285" s="2" t="s">
        <v>1638</v>
      </c>
      <c r="P285" s="2"/>
      <c r="Q285" s="2" t="s">
        <v>1454</v>
      </c>
      <c r="R285" s="2" t="s">
        <v>1454</v>
      </c>
      <c r="S285" s="2" t="s">
        <v>1454</v>
      </c>
      <c r="T285" s="2" t="s">
        <v>1454</v>
      </c>
      <c r="U285" s="2" t="s">
        <v>631</v>
      </c>
      <c r="V285" s="2" t="s">
        <v>1454</v>
      </c>
      <c r="W285" s="108"/>
      <c r="X285" s="108">
        <v>553</v>
      </c>
      <c r="Y285" s="110"/>
      <c r="Z285" s="109">
        <v>2</v>
      </c>
      <c r="AA285" s="2" t="s">
        <v>1457</v>
      </c>
      <c r="AB285" s="2" t="s">
        <v>2357</v>
      </c>
      <c r="AC285" s="2" t="s">
        <v>2369</v>
      </c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  <c r="BZ285" s="31"/>
      <c r="CA285" s="31"/>
      <c r="CB285" s="31"/>
      <c r="CC285" s="31"/>
      <c r="CD285" s="31"/>
      <c r="CE285" s="31"/>
      <c r="CF285" s="31"/>
      <c r="CG285" s="31"/>
      <c r="CH285" s="31"/>
      <c r="CI285" s="31"/>
      <c r="CJ285" s="31"/>
      <c r="CK285" s="31"/>
      <c r="CL285" s="31"/>
      <c r="CM285" s="31"/>
      <c r="CN285" s="31"/>
      <c r="CO285" s="31"/>
      <c r="CP285" s="31"/>
      <c r="CQ285" s="31"/>
      <c r="CR285" s="31"/>
      <c r="CS285" s="31"/>
      <c r="CT285" s="31"/>
      <c r="CU285" s="31"/>
      <c r="CV285" s="31"/>
      <c r="CW285" s="31"/>
      <c r="CX285" s="31"/>
      <c r="CY285" s="31"/>
      <c r="CZ285" s="31"/>
      <c r="DA285" s="31"/>
      <c r="DB285" s="31"/>
      <c r="DC285" s="31"/>
      <c r="DD285" s="31"/>
      <c r="DE285" s="31"/>
      <c r="DF285" s="31"/>
      <c r="DG285" s="31"/>
      <c r="DH285" s="31"/>
      <c r="DI285" s="31"/>
      <c r="DJ285" s="31"/>
      <c r="DK285" s="31"/>
      <c r="DL285" s="31"/>
      <c r="DM285" s="31"/>
      <c r="DN285" s="31"/>
      <c r="DO285" s="31"/>
      <c r="DP285" s="31"/>
      <c r="DQ285" s="31"/>
      <c r="DR285" s="31"/>
      <c r="DS285" s="31"/>
      <c r="DT285" s="31"/>
      <c r="DU285" s="31"/>
      <c r="DV285" s="31"/>
      <c r="DW285" s="31"/>
      <c r="DX285" s="31"/>
      <c r="DY285" s="31"/>
      <c r="DZ285" s="31"/>
      <c r="EA285" s="31"/>
      <c r="EB285" s="31"/>
      <c r="EC285" s="31"/>
      <c r="ED285" s="31"/>
      <c r="EE285" s="31"/>
      <c r="EF285" s="31"/>
      <c r="EG285" s="31"/>
      <c r="EH285" s="31"/>
      <c r="EI285" s="31"/>
      <c r="EJ285" s="31"/>
      <c r="EK285" s="31"/>
      <c r="EL285" s="31"/>
      <c r="EM285" s="31"/>
      <c r="EN285" s="31"/>
      <c r="EO285" s="31"/>
      <c r="EP285" s="31"/>
      <c r="EQ285" s="31"/>
      <c r="ER285" s="31"/>
      <c r="ES285" s="31"/>
      <c r="ET285" s="31"/>
      <c r="EU285" s="31"/>
      <c r="EV285" s="31"/>
      <c r="EW285" s="31"/>
      <c r="EX285" s="31"/>
      <c r="EY285" s="31"/>
      <c r="EZ285" s="31"/>
      <c r="FA285" s="31"/>
      <c r="FB285" s="31"/>
      <c r="FC285" s="31"/>
      <c r="FD285" s="31"/>
      <c r="FE285" s="31"/>
      <c r="FF285" s="31"/>
      <c r="FG285" s="31"/>
      <c r="FH285" s="31"/>
      <c r="FI285" s="31"/>
      <c r="FJ285" s="31"/>
      <c r="FK285" s="31"/>
      <c r="FL285" s="31"/>
      <c r="FM285" s="31"/>
      <c r="FN285" s="31"/>
      <c r="FO285" s="31"/>
      <c r="FP285" s="31"/>
      <c r="FQ285" s="31"/>
      <c r="FR285" s="31"/>
      <c r="FS285" s="31"/>
      <c r="FT285" s="31"/>
      <c r="FU285" s="31"/>
      <c r="FV285" s="31"/>
      <c r="FW285" s="31"/>
      <c r="FX285" s="31"/>
      <c r="FY285" s="31"/>
      <c r="FZ285" s="31"/>
      <c r="GA285" s="31"/>
      <c r="GB285" s="31"/>
      <c r="GC285" s="31"/>
      <c r="GD285" s="31"/>
      <c r="GE285" s="31"/>
      <c r="GF285" s="31"/>
      <c r="GG285" s="31"/>
      <c r="GH285" s="31"/>
      <c r="GI285" s="31"/>
      <c r="GJ285" s="31"/>
      <c r="GK285" s="31"/>
      <c r="GL285" s="31"/>
      <c r="GM285" s="31"/>
      <c r="GN285" s="31"/>
      <c r="GO285" s="31"/>
      <c r="GP285" s="31"/>
      <c r="GQ285" s="31"/>
      <c r="GR285" s="31"/>
      <c r="GS285" s="31"/>
      <c r="GT285" s="31"/>
      <c r="GU285" s="31"/>
      <c r="GV285" s="31"/>
      <c r="GW285" s="31"/>
      <c r="GX285" s="31"/>
      <c r="GY285" s="31"/>
      <c r="GZ285" s="31"/>
      <c r="HA285" s="31"/>
      <c r="HB285" s="31"/>
      <c r="HC285" s="31"/>
      <c r="HD285" s="31"/>
      <c r="HE285" s="31"/>
      <c r="HF285" s="31"/>
      <c r="HG285" s="31"/>
      <c r="HH285" s="31"/>
      <c r="HI285" s="31"/>
      <c r="HJ285" s="31"/>
      <c r="HK285" s="31"/>
    </row>
    <row r="286" spans="1:219" s="12" customFormat="1" ht="12.75">
      <c r="A286" s="2">
        <v>26</v>
      </c>
      <c r="B286" s="10" t="s">
        <v>1603</v>
      </c>
      <c r="C286" s="2" t="s">
        <v>1604</v>
      </c>
      <c r="D286" s="2" t="s">
        <v>2357</v>
      </c>
      <c r="E286" s="2" t="s">
        <v>2369</v>
      </c>
      <c r="F286" s="2" t="s">
        <v>2369</v>
      </c>
      <c r="G286" s="2">
        <v>1927</v>
      </c>
      <c r="H286" s="456">
        <v>41129.98</v>
      </c>
      <c r="I286" s="2" t="s">
        <v>1526</v>
      </c>
      <c r="J286" s="105"/>
      <c r="K286" s="2" t="s">
        <v>3282</v>
      </c>
      <c r="L286" s="2" t="s">
        <v>2389</v>
      </c>
      <c r="M286" s="2" t="s">
        <v>3329</v>
      </c>
      <c r="N286" s="2" t="s">
        <v>653</v>
      </c>
      <c r="O286" s="2" t="s">
        <v>1638</v>
      </c>
      <c r="P286" s="2"/>
      <c r="Q286" s="2" t="s">
        <v>1452</v>
      </c>
      <c r="R286" s="2" t="s">
        <v>1454</v>
      </c>
      <c r="S286" s="2" t="s">
        <v>1454</v>
      </c>
      <c r="T286" s="2" t="s">
        <v>1454</v>
      </c>
      <c r="U286" s="2" t="s">
        <v>631</v>
      </c>
      <c r="V286" s="2" t="s">
        <v>1454</v>
      </c>
      <c r="W286" s="108">
        <v>330</v>
      </c>
      <c r="X286" s="108">
        <v>317.25</v>
      </c>
      <c r="Y286" s="110"/>
      <c r="Z286" s="109">
        <v>3</v>
      </c>
      <c r="AA286" s="2" t="s">
        <v>1457</v>
      </c>
      <c r="AB286" s="2" t="s">
        <v>2357</v>
      </c>
      <c r="AC286" s="2" t="s">
        <v>2369</v>
      </c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  <c r="BZ286" s="31"/>
      <c r="CA286" s="31"/>
      <c r="CB286" s="31"/>
      <c r="CC286" s="31"/>
      <c r="CD286" s="31"/>
      <c r="CE286" s="31"/>
      <c r="CF286" s="31"/>
      <c r="CG286" s="31"/>
      <c r="CH286" s="31"/>
      <c r="CI286" s="31"/>
      <c r="CJ286" s="31"/>
      <c r="CK286" s="31"/>
      <c r="CL286" s="31"/>
      <c r="CM286" s="31"/>
      <c r="CN286" s="31"/>
      <c r="CO286" s="31"/>
      <c r="CP286" s="31"/>
      <c r="CQ286" s="31"/>
      <c r="CR286" s="31"/>
      <c r="CS286" s="31"/>
      <c r="CT286" s="31"/>
      <c r="CU286" s="31"/>
      <c r="CV286" s="31"/>
      <c r="CW286" s="31"/>
      <c r="CX286" s="31"/>
      <c r="CY286" s="31"/>
      <c r="CZ286" s="31"/>
      <c r="DA286" s="31"/>
      <c r="DB286" s="31"/>
      <c r="DC286" s="31"/>
      <c r="DD286" s="31"/>
      <c r="DE286" s="31"/>
      <c r="DF286" s="31"/>
      <c r="DG286" s="31"/>
      <c r="DH286" s="31"/>
      <c r="DI286" s="31"/>
      <c r="DJ286" s="31"/>
      <c r="DK286" s="31"/>
      <c r="DL286" s="31"/>
      <c r="DM286" s="31"/>
      <c r="DN286" s="31"/>
      <c r="DO286" s="31"/>
      <c r="DP286" s="31"/>
      <c r="DQ286" s="31"/>
      <c r="DR286" s="31"/>
      <c r="DS286" s="31"/>
      <c r="DT286" s="31"/>
      <c r="DU286" s="31"/>
      <c r="DV286" s="31"/>
      <c r="DW286" s="31"/>
      <c r="DX286" s="31"/>
      <c r="DY286" s="31"/>
      <c r="DZ286" s="31"/>
      <c r="EA286" s="31"/>
      <c r="EB286" s="31"/>
      <c r="EC286" s="31"/>
      <c r="ED286" s="31"/>
      <c r="EE286" s="31"/>
      <c r="EF286" s="31"/>
      <c r="EG286" s="31"/>
      <c r="EH286" s="31"/>
      <c r="EI286" s="31"/>
      <c r="EJ286" s="31"/>
      <c r="EK286" s="31"/>
      <c r="EL286" s="31"/>
      <c r="EM286" s="31"/>
      <c r="EN286" s="31"/>
      <c r="EO286" s="31"/>
      <c r="EP286" s="31"/>
      <c r="EQ286" s="31"/>
      <c r="ER286" s="31"/>
      <c r="ES286" s="31"/>
      <c r="ET286" s="31"/>
      <c r="EU286" s="31"/>
      <c r="EV286" s="31"/>
      <c r="EW286" s="31"/>
      <c r="EX286" s="31"/>
      <c r="EY286" s="31"/>
      <c r="EZ286" s="31"/>
      <c r="FA286" s="31"/>
      <c r="FB286" s="31"/>
      <c r="FC286" s="31"/>
      <c r="FD286" s="31"/>
      <c r="FE286" s="31"/>
      <c r="FF286" s="31"/>
      <c r="FG286" s="31"/>
      <c r="FH286" s="31"/>
      <c r="FI286" s="31"/>
      <c r="FJ286" s="31"/>
      <c r="FK286" s="31"/>
      <c r="FL286" s="31"/>
      <c r="FM286" s="31"/>
      <c r="FN286" s="31"/>
      <c r="FO286" s="31"/>
      <c r="FP286" s="31"/>
      <c r="FQ286" s="31"/>
      <c r="FR286" s="31"/>
      <c r="FS286" s="31"/>
      <c r="FT286" s="31"/>
      <c r="FU286" s="31"/>
      <c r="FV286" s="31"/>
      <c r="FW286" s="31"/>
      <c r="FX286" s="31"/>
      <c r="FY286" s="31"/>
      <c r="FZ286" s="31"/>
      <c r="GA286" s="31"/>
      <c r="GB286" s="31"/>
      <c r="GC286" s="31"/>
      <c r="GD286" s="31"/>
      <c r="GE286" s="31"/>
      <c r="GF286" s="31"/>
      <c r="GG286" s="31"/>
      <c r="GH286" s="31"/>
      <c r="GI286" s="31"/>
      <c r="GJ286" s="31"/>
      <c r="GK286" s="31"/>
      <c r="GL286" s="31"/>
      <c r="GM286" s="31"/>
      <c r="GN286" s="31"/>
      <c r="GO286" s="31"/>
      <c r="GP286" s="31"/>
      <c r="GQ286" s="31"/>
      <c r="GR286" s="31"/>
      <c r="GS286" s="31"/>
      <c r="GT286" s="31"/>
      <c r="GU286" s="31"/>
      <c r="GV286" s="31"/>
      <c r="GW286" s="31"/>
      <c r="GX286" s="31"/>
      <c r="GY286" s="31"/>
      <c r="GZ286" s="31"/>
      <c r="HA286" s="31"/>
      <c r="HB286" s="31"/>
      <c r="HC286" s="31"/>
      <c r="HD286" s="31"/>
      <c r="HE286" s="31"/>
      <c r="HF286" s="31"/>
      <c r="HG286" s="31"/>
      <c r="HH286" s="31"/>
      <c r="HI286" s="31"/>
      <c r="HJ286" s="31"/>
      <c r="HK286" s="31"/>
    </row>
    <row r="287" spans="1:219" s="12" customFormat="1" ht="12.75">
      <c r="A287" s="2">
        <v>27</v>
      </c>
      <c r="B287" s="10" t="s">
        <v>1603</v>
      </c>
      <c r="C287" s="2" t="s">
        <v>1604</v>
      </c>
      <c r="D287" s="2" t="s">
        <v>2357</v>
      </c>
      <c r="E287" s="2" t="s">
        <v>2369</v>
      </c>
      <c r="F287" s="2" t="s">
        <v>2369</v>
      </c>
      <c r="G287" s="2">
        <v>1927</v>
      </c>
      <c r="H287" s="456">
        <v>45978.41</v>
      </c>
      <c r="I287" s="2" t="s">
        <v>1526</v>
      </c>
      <c r="J287" s="105"/>
      <c r="K287" s="2" t="s">
        <v>3283</v>
      </c>
      <c r="L287" s="2" t="s">
        <v>2389</v>
      </c>
      <c r="M287" s="2" t="s">
        <v>3329</v>
      </c>
      <c r="N287" s="2" t="s">
        <v>653</v>
      </c>
      <c r="O287" s="2" t="s">
        <v>1638</v>
      </c>
      <c r="P287" s="2"/>
      <c r="Q287" s="2" t="s">
        <v>626</v>
      </c>
      <c r="R287" s="2" t="s">
        <v>1452</v>
      </c>
      <c r="S287" s="2" t="s">
        <v>626</v>
      </c>
      <c r="T287" s="2" t="s">
        <v>626</v>
      </c>
      <c r="U287" s="2" t="s">
        <v>631</v>
      </c>
      <c r="V287" s="2" t="s">
        <v>1455</v>
      </c>
      <c r="W287" s="108">
        <v>190</v>
      </c>
      <c r="X287" s="108">
        <v>174</v>
      </c>
      <c r="Y287" s="110"/>
      <c r="Z287" s="109">
        <v>3</v>
      </c>
      <c r="AA287" s="2" t="s">
        <v>2357</v>
      </c>
      <c r="AB287" s="2" t="s">
        <v>2357</v>
      </c>
      <c r="AC287" s="2" t="s">
        <v>2369</v>
      </c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31"/>
      <c r="BZ287" s="31"/>
      <c r="CA287" s="31"/>
      <c r="CB287" s="31"/>
      <c r="CC287" s="31"/>
      <c r="CD287" s="31"/>
      <c r="CE287" s="31"/>
      <c r="CF287" s="31"/>
      <c r="CG287" s="31"/>
      <c r="CH287" s="31"/>
      <c r="CI287" s="31"/>
      <c r="CJ287" s="31"/>
      <c r="CK287" s="31"/>
      <c r="CL287" s="31"/>
      <c r="CM287" s="31"/>
      <c r="CN287" s="31"/>
      <c r="CO287" s="31"/>
      <c r="CP287" s="31"/>
      <c r="CQ287" s="31"/>
      <c r="CR287" s="31"/>
      <c r="CS287" s="31"/>
      <c r="CT287" s="31"/>
      <c r="CU287" s="31"/>
      <c r="CV287" s="31"/>
      <c r="CW287" s="31"/>
      <c r="CX287" s="31"/>
      <c r="CY287" s="31"/>
      <c r="CZ287" s="31"/>
      <c r="DA287" s="31"/>
      <c r="DB287" s="31"/>
      <c r="DC287" s="31"/>
      <c r="DD287" s="31"/>
      <c r="DE287" s="31"/>
      <c r="DF287" s="31"/>
      <c r="DG287" s="31"/>
      <c r="DH287" s="31"/>
      <c r="DI287" s="31"/>
      <c r="DJ287" s="31"/>
      <c r="DK287" s="31"/>
      <c r="DL287" s="31"/>
      <c r="DM287" s="31"/>
      <c r="DN287" s="31"/>
      <c r="DO287" s="31"/>
      <c r="DP287" s="31"/>
      <c r="DQ287" s="31"/>
      <c r="DR287" s="31"/>
      <c r="DS287" s="31"/>
      <c r="DT287" s="31"/>
      <c r="DU287" s="31"/>
      <c r="DV287" s="31"/>
      <c r="DW287" s="31"/>
      <c r="DX287" s="31"/>
      <c r="DY287" s="31"/>
      <c r="DZ287" s="31"/>
      <c r="EA287" s="31"/>
      <c r="EB287" s="31"/>
      <c r="EC287" s="31"/>
      <c r="ED287" s="31"/>
      <c r="EE287" s="31"/>
      <c r="EF287" s="31"/>
      <c r="EG287" s="31"/>
      <c r="EH287" s="31"/>
      <c r="EI287" s="31"/>
      <c r="EJ287" s="31"/>
      <c r="EK287" s="31"/>
      <c r="EL287" s="31"/>
      <c r="EM287" s="31"/>
      <c r="EN287" s="31"/>
      <c r="EO287" s="31"/>
      <c r="EP287" s="31"/>
      <c r="EQ287" s="31"/>
      <c r="ER287" s="31"/>
      <c r="ES287" s="31"/>
      <c r="ET287" s="31"/>
      <c r="EU287" s="31"/>
      <c r="EV287" s="31"/>
      <c r="EW287" s="31"/>
      <c r="EX287" s="31"/>
      <c r="EY287" s="31"/>
      <c r="EZ287" s="31"/>
      <c r="FA287" s="31"/>
      <c r="FB287" s="31"/>
      <c r="FC287" s="31"/>
      <c r="FD287" s="31"/>
      <c r="FE287" s="31"/>
      <c r="FF287" s="31"/>
      <c r="FG287" s="31"/>
      <c r="FH287" s="31"/>
      <c r="FI287" s="31"/>
      <c r="FJ287" s="31"/>
      <c r="FK287" s="31"/>
      <c r="FL287" s="31"/>
      <c r="FM287" s="31"/>
      <c r="FN287" s="31"/>
      <c r="FO287" s="31"/>
      <c r="FP287" s="31"/>
      <c r="FQ287" s="31"/>
      <c r="FR287" s="31"/>
      <c r="FS287" s="31"/>
      <c r="FT287" s="31"/>
      <c r="FU287" s="31"/>
      <c r="FV287" s="31"/>
      <c r="FW287" s="31"/>
      <c r="FX287" s="31"/>
      <c r="FY287" s="31"/>
      <c r="FZ287" s="31"/>
      <c r="GA287" s="31"/>
      <c r="GB287" s="31"/>
      <c r="GC287" s="31"/>
      <c r="GD287" s="31"/>
      <c r="GE287" s="31"/>
      <c r="GF287" s="31"/>
      <c r="GG287" s="31"/>
      <c r="GH287" s="31"/>
      <c r="GI287" s="31"/>
      <c r="GJ287" s="31"/>
      <c r="GK287" s="31"/>
      <c r="GL287" s="31"/>
      <c r="GM287" s="31"/>
      <c r="GN287" s="31"/>
      <c r="GO287" s="31"/>
      <c r="GP287" s="31"/>
      <c r="GQ287" s="31"/>
      <c r="GR287" s="31"/>
      <c r="GS287" s="31"/>
      <c r="GT287" s="31"/>
      <c r="GU287" s="31"/>
      <c r="GV287" s="31"/>
      <c r="GW287" s="31"/>
      <c r="GX287" s="31"/>
      <c r="GY287" s="31"/>
      <c r="GZ287" s="31"/>
      <c r="HA287" s="31"/>
      <c r="HB287" s="31"/>
      <c r="HC287" s="31"/>
      <c r="HD287" s="31"/>
      <c r="HE287" s="31"/>
      <c r="HF287" s="31"/>
      <c r="HG287" s="31"/>
      <c r="HH287" s="31"/>
      <c r="HI287" s="31"/>
      <c r="HJ287" s="31"/>
      <c r="HK287" s="31"/>
    </row>
    <row r="288" spans="1:219" s="12" customFormat="1" ht="12.75">
      <c r="A288" s="2">
        <v>28</v>
      </c>
      <c r="B288" s="10" t="s">
        <v>1603</v>
      </c>
      <c r="C288" s="2" t="s">
        <v>1604</v>
      </c>
      <c r="D288" s="2" t="s">
        <v>2357</v>
      </c>
      <c r="E288" s="2" t="s">
        <v>2369</v>
      </c>
      <c r="F288" s="2" t="s">
        <v>2369</v>
      </c>
      <c r="G288" s="2">
        <v>1927</v>
      </c>
      <c r="H288" s="455">
        <v>171846.87</v>
      </c>
      <c r="I288" s="2" t="s">
        <v>1526</v>
      </c>
      <c r="J288" s="105"/>
      <c r="K288" s="2" t="s">
        <v>3284</v>
      </c>
      <c r="L288" s="2" t="s">
        <v>2389</v>
      </c>
      <c r="M288" s="2" t="s">
        <v>1432</v>
      </c>
      <c r="N288" s="2" t="s">
        <v>3316</v>
      </c>
      <c r="O288" s="2" t="s">
        <v>1638</v>
      </c>
      <c r="P288" s="2"/>
      <c r="Q288" s="2" t="s">
        <v>1453</v>
      </c>
      <c r="R288" s="2" t="s">
        <v>626</v>
      </c>
      <c r="S288" s="2" t="s">
        <v>626</v>
      </c>
      <c r="T288" s="2" t="s">
        <v>626</v>
      </c>
      <c r="U288" s="2" t="s">
        <v>1456</v>
      </c>
      <c r="V288" s="2" t="s">
        <v>626</v>
      </c>
      <c r="W288" s="108">
        <v>230</v>
      </c>
      <c r="X288" s="108">
        <v>320</v>
      </c>
      <c r="Y288" s="110"/>
      <c r="Z288" s="109">
        <v>2.5</v>
      </c>
      <c r="AA288" s="2" t="s">
        <v>2357</v>
      </c>
      <c r="AB288" s="2" t="s">
        <v>2357</v>
      </c>
      <c r="AC288" s="2" t="s">
        <v>2369</v>
      </c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  <c r="BZ288" s="31"/>
      <c r="CA288" s="31"/>
      <c r="CB288" s="31"/>
      <c r="CC288" s="31"/>
      <c r="CD288" s="31"/>
      <c r="CE288" s="31"/>
      <c r="CF288" s="31"/>
      <c r="CG288" s="31"/>
      <c r="CH288" s="31"/>
      <c r="CI288" s="31"/>
      <c r="CJ288" s="31"/>
      <c r="CK288" s="31"/>
      <c r="CL288" s="31"/>
      <c r="CM288" s="31"/>
      <c r="CN288" s="31"/>
      <c r="CO288" s="31"/>
      <c r="CP288" s="31"/>
      <c r="CQ288" s="31"/>
      <c r="CR288" s="31"/>
      <c r="CS288" s="31"/>
      <c r="CT288" s="31"/>
      <c r="CU288" s="31"/>
      <c r="CV288" s="31"/>
      <c r="CW288" s="31"/>
      <c r="CX288" s="31"/>
      <c r="CY288" s="31"/>
      <c r="CZ288" s="31"/>
      <c r="DA288" s="31"/>
      <c r="DB288" s="31"/>
      <c r="DC288" s="31"/>
      <c r="DD288" s="31"/>
      <c r="DE288" s="31"/>
      <c r="DF288" s="31"/>
      <c r="DG288" s="31"/>
      <c r="DH288" s="31"/>
      <c r="DI288" s="31"/>
      <c r="DJ288" s="31"/>
      <c r="DK288" s="31"/>
      <c r="DL288" s="31"/>
      <c r="DM288" s="31"/>
      <c r="DN288" s="31"/>
      <c r="DO288" s="31"/>
      <c r="DP288" s="31"/>
      <c r="DQ288" s="31"/>
      <c r="DR288" s="31"/>
      <c r="DS288" s="31"/>
      <c r="DT288" s="31"/>
      <c r="DU288" s="31"/>
      <c r="DV288" s="31"/>
      <c r="DW288" s="31"/>
      <c r="DX288" s="31"/>
      <c r="DY288" s="31"/>
      <c r="DZ288" s="31"/>
      <c r="EA288" s="31"/>
      <c r="EB288" s="31"/>
      <c r="EC288" s="31"/>
      <c r="ED288" s="31"/>
      <c r="EE288" s="31"/>
      <c r="EF288" s="31"/>
      <c r="EG288" s="31"/>
      <c r="EH288" s="31"/>
      <c r="EI288" s="31"/>
      <c r="EJ288" s="31"/>
      <c r="EK288" s="31"/>
      <c r="EL288" s="31"/>
      <c r="EM288" s="31"/>
      <c r="EN288" s="31"/>
      <c r="EO288" s="31"/>
      <c r="EP288" s="31"/>
      <c r="EQ288" s="31"/>
      <c r="ER288" s="31"/>
      <c r="ES288" s="31"/>
      <c r="ET288" s="31"/>
      <c r="EU288" s="31"/>
      <c r="EV288" s="31"/>
      <c r="EW288" s="31"/>
      <c r="EX288" s="31"/>
      <c r="EY288" s="31"/>
      <c r="EZ288" s="31"/>
      <c r="FA288" s="31"/>
      <c r="FB288" s="31"/>
      <c r="FC288" s="31"/>
      <c r="FD288" s="31"/>
      <c r="FE288" s="31"/>
      <c r="FF288" s="31"/>
      <c r="FG288" s="31"/>
      <c r="FH288" s="31"/>
      <c r="FI288" s="31"/>
      <c r="FJ288" s="31"/>
      <c r="FK288" s="31"/>
      <c r="FL288" s="31"/>
      <c r="FM288" s="31"/>
      <c r="FN288" s="31"/>
      <c r="FO288" s="31"/>
      <c r="FP288" s="31"/>
      <c r="FQ288" s="31"/>
      <c r="FR288" s="31"/>
      <c r="FS288" s="31"/>
      <c r="FT288" s="31"/>
      <c r="FU288" s="31"/>
      <c r="FV288" s="31"/>
      <c r="FW288" s="31"/>
      <c r="FX288" s="31"/>
      <c r="FY288" s="31"/>
      <c r="FZ288" s="31"/>
      <c r="GA288" s="31"/>
      <c r="GB288" s="31"/>
      <c r="GC288" s="31"/>
      <c r="GD288" s="31"/>
      <c r="GE288" s="31"/>
      <c r="GF288" s="31"/>
      <c r="GG288" s="31"/>
      <c r="GH288" s="31"/>
      <c r="GI288" s="31"/>
      <c r="GJ288" s="31"/>
      <c r="GK288" s="31"/>
      <c r="GL288" s="31"/>
      <c r="GM288" s="31"/>
      <c r="GN288" s="31"/>
      <c r="GO288" s="31"/>
      <c r="GP288" s="31"/>
      <c r="GQ288" s="31"/>
      <c r="GR288" s="31"/>
      <c r="GS288" s="31"/>
      <c r="GT288" s="31"/>
      <c r="GU288" s="31"/>
      <c r="GV288" s="31"/>
      <c r="GW288" s="31"/>
      <c r="GX288" s="31"/>
      <c r="GY288" s="31"/>
      <c r="GZ288" s="31"/>
      <c r="HA288" s="31"/>
      <c r="HB288" s="31"/>
      <c r="HC288" s="31"/>
      <c r="HD288" s="31"/>
      <c r="HE288" s="31"/>
      <c r="HF288" s="31"/>
      <c r="HG288" s="31"/>
      <c r="HH288" s="31"/>
      <c r="HI288" s="31"/>
      <c r="HJ288" s="31"/>
      <c r="HK288" s="31"/>
    </row>
    <row r="289" spans="1:219" s="12" customFormat="1" ht="12.75">
      <c r="A289" s="2">
        <v>29</v>
      </c>
      <c r="B289" s="10" t="s">
        <v>1603</v>
      </c>
      <c r="C289" s="2" t="s">
        <v>1604</v>
      </c>
      <c r="D289" s="2" t="s">
        <v>2357</v>
      </c>
      <c r="E289" s="2" t="s">
        <v>2369</v>
      </c>
      <c r="F289" s="2" t="s">
        <v>2369</v>
      </c>
      <c r="G289" s="2">
        <v>1927</v>
      </c>
      <c r="H289" s="456">
        <v>66524.81</v>
      </c>
      <c r="I289" s="2" t="s">
        <v>1526</v>
      </c>
      <c r="J289" s="105"/>
      <c r="K289" s="2" t="s">
        <v>3285</v>
      </c>
      <c r="L289" s="2" t="s">
        <v>2389</v>
      </c>
      <c r="M289" s="2" t="s">
        <v>1432</v>
      </c>
      <c r="N289" s="2" t="s">
        <v>3316</v>
      </c>
      <c r="O289" s="2" t="s">
        <v>1428</v>
      </c>
      <c r="P289" s="2"/>
      <c r="Q289" s="2" t="s">
        <v>626</v>
      </c>
      <c r="R289" s="2" t="s">
        <v>626</v>
      </c>
      <c r="S289" s="2" t="s">
        <v>626</v>
      </c>
      <c r="T289" s="2" t="s">
        <v>626</v>
      </c>
      <c r="U289" s="2" t="s">
        <v>1453</v>
      </c>
      <c r="V289" s="2" t="s">
        <v>626</v>
      </c>
      <c r="W289" s="108">
        <v>180</v>
      </c>
      <c r="X289" s="108">
        <v>215</v>
      </c>
      <c r="Y289" s="110"/>
      <c r="Z289" s="109">
        <v>3</v>
      </c>
      <c r="AA289" s="2" t="s">
        <v>2357</v>
      </c>
      <c r="AB289" s="2" t="s">
        <v>2357</v>
      </c>
      <c r="AC289" s="2" t="s">
        <v>2369</v>
      </c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31"/>
      <c r="BZ289" s="31"/>
      <c r="CA289" s="31"/>
      <c r="CB289" s="31"/>
      <c r="CC289" s="31"/>
      <c r="CD289" s="31"/>
      <c r="CE289" s="31"/>
      <c r="CF289" s="31"/>
      <c r="CG289" s="31"/>
      <c r="CH289" s="31"/>
      <c r="CI289" s="31"/>
      <c r="CJ289" s="31"/>
      <c r="CK289" s="31"/>
      <c r="CL289" s="31"/>
      <c r="CM289" s="31"/>
      <c r="CN289" s="31"/>
      <c r="CO289" s="31"/>
      <c r="CP289" s="31"/>
      <c r="CQ289" s="31"/>
      <c r="CR289" s="31"/>
      <c r="CS289" s="31"/>
      <c r="CT289" s="31"/>
      <c r="CU289" s="31"/>
      <c r="CV289" s="31"/>
      <c r="CW289" s="31"/>
      <c r="CX289" s="31"/>
      <c r="CY289" s="31"/>
      <c r="CZ289" s="31"/>
      <c r="DA289" s="31"/>
      <c r="DB289" s="31"/>
      <c r="DC289" s="31"/>
      <c r="DD289" s="31"/>
      <c r="DE289" s="31"/>
      <c r="DF289" s="31"/>
      <c r="DG289" s="31"/>
      <c r="DH289" s="31"/>
      <c r="DI289" s="31"/>
      <c r="DJ289" s="31"/>
      <c r="DK289" s="31"/>
      <c r="DL289" s="31"/>
      <c r="DM289" s="31"/>
      <c r="DN289" s="31"/>
      <c r="DO289" s="31"/>
      <c r="DP289" s="31"/>
      <c r="DQ289" s="31"/>
      <c r="DR289" s="31"/>
      <c r="DS289" s="31"/>
      <c r="DT289" s="31"/>
      <c r="DU289" s="31"/>
      <c r="DV289" s="31"/>
      <c r="DW289" s="31"/>
      <c r="DX289" s="31"/>
      <c r="DY289" s="31"/>
      <c r="DZ289" s="31"/>
      <c r="EA289" s="31"/>
      <c r="EB289" s="31"/>
      <c r="EC289" s="31"/>
      <c r="ED289" s="31"/>
      <c r="EE289" s="31"/>
      <c r="EF289" s="31"/>
      <c r="EG289" s="31"/>
      <c r="EH289" s="31"/>
      <c r="EI289" s="31"/>
      <c r="EJ289" s="31"/>
      <c r="EK289" s="31"/>
      <c r="EL289" s="31"/>
      <c r="EM289" s="31"/>
      <c r="EN289" s="31"/>
      <c r="EO289" s="31"/>
      <c r="EP289" s="31"/>
      <c r="EQ289" s="31"/>
      <c r="ER289" s="31"/>
      <c r="ES289" s="31"/>
      <c r="ET289" s="31"/>
      <c r="EU289" s="31"/>
      <c r="EV289" s="31"/>
      <c r="EW289" s="31"/>
      <c r="EX289" s="31"/>
      <c r="EY289" s="31"/>
      <c r="EZ289" s="31"/>
      <c r="FA289" s="31"/>
      <c r="FB289" s="31"/>
      <c r="FC289" s="31"/>
      <c r="FD289" s="31"/>
      <c r="FE289" s="31"/>
      <c r="FF289" s="31"/>
      <c r="FG289" s="31"/>
      <c r="FH289" s="31"/>
      <c r="FI289" s="31"/>
      <c r="FJ289" s="31"/>
      <c r="FK289" s="31"/>
      <c r="FL289" s="31"/>
      <c r="FM289" s="31"/>
      <c r="FN289" s="31"/>
      <c r="FO289" s="31"/>
      <c r="FP289" s="31"/>
      <c r="FQ289" s="31"/>
      <c r="FR289" s="31"/>
      <c r="FS289" s="31"/>
      <c r="FT289" s="31"/>
      <c r="FU289" s="31"/>
      <c r="FV289" s="31"/>
      <c r="FW289" s="31"/>
      <c r="FX289" s="31"/>
      <c r="FY289" s="31"/>
      <c r="FZ289" s="31"/>
      <c r="GA289" s="31"/>
      <c r="GB289" s="31"/>
      <c r="GC289" s="31"/>
      <c r="GD289" s="31"/>
      <c r="GE289" s="31"/>
      <c r="GF289" s="31"/>
      <c r="GG289" s="31"/>
      <c r="GH289" s="31"/>
      <c r="GI289" s="31"/>
      <c r="GJ289" s="31"/>
      <c r="GK289" s="31"/>
      <c r="GL289" s="31"/>
      <c r="GM289" s="31"/>
      <c r="GN289" s="31"/>
      <c r="GO289" s="31"/>
      <c r="GP289" s="31"/>
      <c r="GQ289" s="31"/>
      <c r="GR289" s="31"/>
      <c r="GS289" s="31"/>
      <c r="GT289" s="31"/>
      <c r="GU289" s="31"/>
      <c r="GV289" s="31"/>
      <c r="GW289" s="31"/>
      <c r="GX289" s="31"/>
      <c r="GY289" s="31"/>
      <c r="GZ289" s="31"/>
      <c r="HA289" s="31"/>
      <c r="HB289" s="31"/>
      <c r="HC289" s="31"/>
      <c r="HD289" s="31"/>
      <c r="HE289" s="31"/>
      <c r="HF289" s="31"/>
      <c r="HG289" s="31"/>
      <c r="HH289" s="31"/>
      <c r="HI289" s="31"/>
      <c r="HJ289" s="31"/>
      <c r="HK289" s="31"/>
    </row>
    <row r="290" spans="1:219" s="12" customFormat="1" ht="12.75">
      <c r="A290" s="2">
        <v>30</v>
      </c>
      <c r="B290" s="10" t="s">
        <v>1603</v>
      </c>
      <c r="C290" s="2" t="s">
        <v>1604</v>
      </c>
      <c r="D290" s="2" t="s">
        <v>2357</v>
      </c>
      <c r="E290" s="2" t="s">
        <v>2369</v>
      </c>
      <c r="F290" s="2" t="s">
        <v>2369</v>
      </c>
      <c r="G290" s="2">
        <v>2004</v>
      </c>
      <c r="H290" s="455">
        <v>820666.14</v>
      </c>
      <c r="I290" s="2" t="s">
        <v>1526</v>
      </c>
      <c r="J290" s="105"/>
      <c r="K290" s="2" t="s">
        <v>3286</v>
      </c>
      <c r="L290" s="2" t="s">
        <v>2389</v>
      </c>
      <c r="M290" s="2" t="s">
        <v>1432</v>
      </c>
      <c r="N290" s="2" t="s">
        <v>519</v>
      </c>
      <c r="O290" s="2" t="s">
        <v>293</v>
      </c>
      <c r="P290" s="2"/>
      <c r="Q290" s="2" t="s">
        <v>1453</v>
      </c>
      <c r="R290" s="2" t="s">
        <v>1453</v>
      </c>
      <c r="S290" s="2" t="s">
        <v>1453</v>
      </c>
      <c r="T290" s="2" t="s">
        <v>1453</v>
      </c>
      <c r="U290" s="2" t="s">
        <v>631</v>
      </c>
      <c r="V290" s="2" t="s">
        <v>1453</v>
      </c>
      <c r="W290" s="108"/>
      <c r="X290" s="108">
        <v>368</v>
      </c>
      <c r="Y290" s="110"/>
      <c r="Z290" s="109">
        <v>2</v>
      </c>
      <c r="AA290" s="2" t="s">
        <v>2369</v>
      </c>
      <c r="AB290" s="2" t="s">
        <v>2357</v>
      </c>
      <c r="AC290" s="2" t="s">
        <v>2369</v>
      </c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  <c r="BZ290" s="31"/>
      <c r="CA290" s="31"/>
      <c r="CB290" s="31"/>
      <c r="CC290" s="31"/>
      <c r="CD290" s="31"/>
      <c r="CE290" s="31"/>
      <c r="CF290" s="31"/>
      <c r="CG290" s="31"/>
      <c r="CH290" s="31"/>
      <c r="CI290" s="31"/>
      <c r="CJ290" s="31"/>
      <c r="CK290" s="31"/>
      <c r="CL290" s="31"/>
      <c r="CM290" s="31"/>
      <c r="CN290" s="31"/>
      <c r="CO290" s="31"/>
      <c r="CP290" s="31"/>
      <c r="CQ290" s="31"/>
      <c r="CR290" s="31"/>
      <c r="CS290" s="31"/>
      <c r="CT290" s="31"/>
      <c r="CU290" s="31"/>
      <c r="CV290" s="31"/>
      <c r="CW290" s="31"/>
      <c r="CX290" s="31"/>
      <c r="CY290" s="31"/>
      <c r="CZ290" s="31"/>
      <c r="DA290" s="31"/>
      <c r="DB290" s="31"/>
      <c r="DC290" s="31"/>
      <c r="DD290" s="31"/>
      <c r="DE290" s="31"/>
      <c r="DF290" s="31"/>
      <c r="DG290" s="31"/>
      <c r="DH290" s="31"/>
      <c r="DI290" s="31"/>
      <c r="DJ290" s="31"/>
      <c r="DK290" s="31"/>
      <c r="DL290" s="31"/>
      <c r="DM290" s="31"/>
      <c r="DN290" s="31"/>
      <c r="DO290" s="31"/>
      <c r="DP290" s="31"/>
      <c r="DQ290" s="31"/>
      <c r="DR290" s="31"/>
      <c r="DS290" s="31"/>
      <c r="DT290" s="31"/>
      <c r="DU290" s="31"/>
      <c r="DV290" s="31"/>
      <c r="DW290" s="31"/>
      <c r="DX290" s="31"/>
      <c r="DY290" s="31"/>
      <c r="DZ290" s="31"/>
      <c r="EA290" s="31"/>
      <c r="EB290" s="31"/>
      <c r="EC290" s="31"/>
      <c r="ED290" s="31"/>
      <c r="EE290" s="31"/>
      <c r="EF290" s="31"/>
      <c r="EG290" s="31"/>
      <c r="EH290" s="31"/>
      <c r="EI290" s="31"/>
      <c r="EJ290" s="31"/>
      <c r="EK290" s="31"/>
      <c r="EL290" s="31"/>
      <c r="EM290" s="31"/>
      <c r="EN290" s="31"/>
      <c r="EO290" s="31"/>
      <c r="EP290" s="31"/>
      <c r="EQ290" s="31"/>
      <c r="ER290" s="31"/>
      <c r="ES290" s="31"/>
      <c r="ET290" s="31"/>
      <c r="EU290" s="31"/>
      <c r="EV290" s="31"/>
      <c r="EW290" s="31"/>
      <c r="EX290" s="31"/>
      <c r="EY290" s="31"/>
      <c r="EZ290" s="31"/>
      <c r="FA290" s="31"/>
      <c r="FB290" s="31"/>
      <c r="FC290" s="31"/>
      <c r="FD290" s="31"/>
      <c r="FE290" s="31"/>
      <c r="FF290" s="31"/>
      <c r="FG290" s="31"/>
      <c r="FH290" s="31"/>
      <c r="FI290" s="31"/>
      <c r="FJ290" s="31"/>
      <c r="FK290" s="31"/>
      <c r="FL290" s="31"/>
      <c r="FM290" s="31"/>
      <c r="FN290" s="31"/>
      <c r="FO290" s="31"/>
      <c r="FP290" s="31"/>
      <c r="FQ290" s="31"/>
      <c r="FR290" s="31"/>
      <c r="FS290" s="31"/>
      <c r="FT290" s="31"/>
      <c r="FU290" s="31"/>
      <c r="FV290" s="31"/>
      <c r="FW290" s="31"/>
      <c r="FX290" s="31"/>
      <c r="FY290" s="31"/>
      <c r="FZ290" s="31"/>
      <c r="GA290" s="31"/>
      <c r="GB290" s="31"/>
      <c r="GC290" s="31"/>
      <c r="GD290" s="31"/>
      <c r="GE290" s="31"/>
      <c r="GF290" s="31"/>
      <c r="GG290" s="31"/>
      <c r="GH290" s="31"/>
      <c r="GI290" s="31"/>
      <c r="GJ290" s="31"/>
      <c r="GK290" s="31"/>
      <c r="GL290" s="31"/>
      <c r="GM290" s="31"/>
      <c r="GN290" s="31"/>
      <c r="GO290" s="31"/>
      <c r="GP290" s="31"/>
      <c r="GQ290" s="31"/>
      <c r="GR290" s="31"/>
      <c r="GS290" s="31"/>
      <c r="GT290" s="31"/>
      <c r="GU290" s="31"/>
      <c r="GV290" s="31"/>
      <c r="GW290" s="31"/>
      <c r="GX290" s="31"/>
      <c r="GY290" s="31"/>
      <c r="GZ290" s="31"/>
      <c r="HA290" s="31"/>
      <c r="HB290" s="31"/>
      <c r="HC290" s="31"/>
      <c r="HD290" s="31"/>
      <c r="HE290" s="31"/>
      <c r="HF290" s="31"/>
      <c r="HG290" s="31"/>
      <c r="HH290" s="31"/>
      <c r="HI290" s="31"/>
      <c r="HJ290" s="31"/>
      <c r="HK290" s="31"/>
    </row>
    <row r="291" spans="1:219" s="12" customFormat="1" ht="12.75">
      <c r="A291" s="2">
        <v>31</v>
      </c>
      <c r="B291" s="10" t="s">
        <v>1603</v>
      </c>
      <c r="C291" s="2" t="s">
        <v>1604</v>
      </c>
      <c r="D291" s="2" t="s">
        <v>2357</v>
      </c>
      <c r="E291" s="2" t="s">
        <v>2369</v>
      </c>
      <c r="F291" s="2" t="s">
        <v>2369</v>
      </c>
      <c r="G291" s="2">
        <v>2004</v>
      </c>
      <c r="H291" s="456">
        <v>853381.45</v>
      </c>
      <c r="I291" s="2" t="s">
        <v>1526</v>
      </c>
      <c r="J291" s="105"/>
      <c r="K291" s="2" t="s">
        <v>3287</v>
      </c>
      <c r="L291" s="2" t="s">
        <v>2389</v>
      </c>
      <c r="M291" s="2" t="s">
        <v>1432</v>
      </c>
      <c r="N291" s="2" t="s">
        <v>519</v>
      </c>
      <c r="O291" s="2" t="s">
        <v>293</v>
      </c>
      <c r="P291" s="2"/>
      <c r="Q291" s="2" t="s">
        <v>1453</v>
      </c>
      <c r="R291" s="2" t="s">
        <v>1453</v>
      </c>
      <c r="S291" s="2" t="s">
        <v>1453</v>
      </c>
      <c r="T291" s="2" t="s">
        <v>1453</v>
      </c>
      <c r="U291" s="2" t="s">
        <v>631</v>
      </c>
      <c r="V291" s="2" t="s">
        <v>1453</v>
      </c>
      <c r="W291" s="108"/>
      <c r="X291" s="108">
        <v>454</v>
      </c>
      <c r="Y291" s="110"/>
      <c r="Z291" s="109">
        <v>2</v>
      </c>
      <c r="AA291" s="2" t="s">
        <v>2369</v>
      </c>
      <c r="AB291" s="2" t="s">
        <v>2357</v>
      </c>
      <c r="AC291" s="2" t="s">
        <v>2369</v>
      </c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31"/>
      <c r="BZ291" s="31"/>
      <c r="CA291" s="31"/>
      <c r="CB291" s="31"/>
      <c r="CC291" s="31"/>
      <c r="CD291" s="31"/>
      <c r="CE291" s="31"/>
      <c r="CF291" s="31"/>
      <c r="CG291" s="31"/>
      <c r="CH291" s="31"/>
      <c r="CI291" s="31"/>
      <c r="CJ291" s="31"/>
      <c r="CK291" s="31"/>
      <c r="CL291" s="31"/>
      <c r="CM291" s="31"/>
      <c r="CN291" s="31"/>
      <c r="CO291" s="31"/>
      <c r="CP291" s="31"/>
      <c r="CQ291" s="31"/>
      <c r="CR291" s="31"/>
      <c r="CS291" s="31"/>
      <c r="CT291" s="31"/>
      <c r="CU291" s="31"/>
      <c r="CV291" s="31"/>
      <c r="CW291" s="31"/>
      <c r="CX291" s="31"/>
      <c r="CY291" s="31"/>
      <c r="CZ291" s="31"/>
      <c r="DA291" s="31"/>
      <c r="DB291" s="31"/>
      <c r="DC291" s="31"/>
      <c r="DD291" s="31"/>
      <c r="DE291" s="31"/>
      <c r="DF291" s="31"/>
      <c r="DG291" s="31"/>
      <c r="DH291" s="31"/>
      <c r="DI291" s="31"/>
      <c r="DJ291" s="31"/>
      <c r="DK291" s="31"/>
      <c r="DL291" s="31"/>
      <c r="DM291" s="31"/>
      <c r="DN291" s="31"/>
      <c r="DO291" s="31"/>
      <c r="DP291" s="31"/>
      <c r="DQ291" s="31"/>
      <c r="DR291" s="31"/>
      <c r="DS291" s="31"/>
      <c r="DT291" s="31"/>
      <c r="DU291" s="31"/>
      <c r="DV291" s="31"/>
      <c r="DW291" s="31"/>
      <c r="DX291" s="31"/>
      <c r="DY291" s="31"/>
      <c r="DZ291" s="31"/>
      <c r="EA291" s="31"/>
      <c r="EB291" s="31"/>
      <c r="EC291" s="31"/>
      <c r="ED291" s="31"/>
      <c r="EE291" s="31"/>
      <c r="EF291" s="31"/>
      <c r="EG291" s="31"/>
      <c r="EH291" s="31"/>
      <c r="EI291" s="31"/>
      <c r="EJ291" s="31"/>
      <c r="EK291" s="31"/>
      <c r="EL291" s="31"/>
      <c r="EM291" s="31"/>
      <c r="EN291" s="31"/>
      <c r="EO291" s="31"/>
      <c r="EP291" s="31"/>
      <c r="EQ291" s="31"/>
      <c r="ER291" s="31"/>
      <c r="ES291" s="31"/>
      <c r="ET291" s="31"/>
      <c r="EU291" s="31"/>
      <c r="EV291" s="31"/>
      <c r="EW291" s="31"/>
      <c r="EX291" s="31"/>
      <c r="EY291" s="31"/>
      <c r="EZ291" s="31"/>
      <c r="FA291" s="31"/>
      <c r="FB291" s="31"/>
      <c r="FC291" s="31"/>
      <c r="FD291" s="31"/>
      <c r="FE291" s="31"/>
      <c r="FF291" s="31"/>
      <c r="FG291" s="31"/>
      <c r="FH291" s="31"/>
      <c r="FI291" s="31"/>
      <c r="FJ291" s="31"/>
      <c r="FK291" s="31"/>
      <c r="FL291" s="31"/>
      <c r="FM291" s="31"/>
      <c r="FN291" s="31"/>
      <c r="FO291" s="31"/>
      <c r="FP291" s="31"/>
      <c r="FQ291" s="31"/>
      <c r="FR291" s="31"/>
      <c r="FS291" s="31"/>
      <c r="FT291" s="31"/>
      <c r="FU291" s="31"/>
      <c r="FV291" s="31"/>
      <c r="FW291" s="31"/>
      <c r="FX291" s="31"/>
      <c r="FY291" s="31"/>
      <c r="FZ291" s="31"/>
      <c r="GA291" s="31"/>
      <c r="GB291" s="31"/>
      <c r="GC291" s="31"/>
      <c r="GD291" s="31"/>
      <c r="GE291" s="31"/>
      <c r="GF291" s="31"/>
      <c r="GG291" s="31"/>
      <c r="GH291" s="31"/>
      <c r="GI291" s="31"/>
      <c r="GJ291" s="31"/>
      <c r="GK291" s="31"/>
      <c r="GL291" s="31"/>
      <c r="GM291" s="31"/>
      <c r="GN291" s="31"/>
      <c r="GO291" s="31"/>
      <c r="GP291" s="31"/>
      <c r="GQ291" s="31"/>
      <c r="GR291" s="31"/>
      <c r="GS291" s="31"/>
      <c r="GT291" s="31"/>
      <c r="GU291" s="31"/>
      <c r="GV291" s="31"/>
      <c r="GW291" s="31"/>
      <c r="GX291" s="31"/>
      <c r="GY291" s="31"/>
      <c r="GZ291" s="31"/>
      <c r="HA291" s="31"/>
      <c r="HB291" s="31"/>
      <c r="HC291" s="31"/>
      <c r="HD291" s="31"/>
      <c r="HE291" s="31"/>
      <c r="HF291" s="31"/>
      <c r="HG291" s="31"/>
      <c r="HH291" s="31"/>
      <c r="HI291" s="31"/>
      <c r="HJ291" s="31"/>
      <c r="HK291" s="31"/>
    </row>
    <row r="292" spans="1:219" s="12" customFormat="1" ht="12.75">
      <c r="A292" s="2">
        <v>32</v>
      </c>
      <c r="B292" s="10" t="s">
        <v>1603</v>
      </c>
      <c r="C292" s="2" t="s">
        <v>1604</v>
      </c>
      <c r="D292" s="2" t="s">
        <v>2357</v>
      </c>
      <c r="E292" s="2" t="s">
        <v>2369</v>
      </c>
      <c r="F292" s="2" t="s">
        <v>2369</v>
      </c>
      <c r="G292" s="2">
        <v>2003</v>
      </c>
      <c r="H292" s="456">
        <v>953140.96</v>
      </c>
      <c r="I292" s="2" t="s">
        <v>1526</v>
      </c>
      <c r="J292" s="105"/>
      <c r="K292" s="2" t="s">
        <v>3288</v>
      </c>
      <c r="L292" s="2" t="s">
        <v>2389</v>
      </c>
      <c r="M292" s="2" t="s">
        <v>1432</v>
      </c>
      <c r="N292" s="2" t="s">
        <v>519</v>
      </c>
      <c r="O292" s="2" t="s">
        <v>293</v>
      </c>
      <c r="P292" s="2"/>
      <c r="Q292" s="2" t="s">
        <v>1453</v>
      </c>
      <c r="R292" s="2" t="s">
        <v>1453</v>
      </c>
      <c r="S292" s="2" t="s">
        <v>1453</v>
      </c>
      <c r="T292" s="2" t="s">
        <v>1453</v>
      </c>
      <c r="U292" s="2" t="s">
        <v>631</v>
      </c>
      <c r="V292" s="2" t="s">
        <v>1453</v>
      </c>
      <c r="W292" s="108"/>
      <c r="X292" s="108">
        <v>434.41</v>
      </c>
      <c r="Y292" s="110"/>
      <c r="Z292" s="109">
        <v>2</v>
      </c>
      <c r="AA292" s="2" t="s">
        <v>2369</v>
      </c>
      <c r="AB292" s="2" t="s">
        <v>2357</v>
      </c>
      <c r="AC292" s="2" t="s">
        <v>2369</v>
      </c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  <c r="CA292" s="31"/>
      <c r="CB292" s="31"/>
      <c r="CC292" s="31"/>
      <c r="CD292" s="31"/>
      <c r="CE292" s="31"/>
      <c r="CF292" s="31"/>
      <c r="CG292" s="31"/>
      <c r="CH292" s="31"/>
      <c r="CI292" s="31"/>
      <c r="CJ292" s="31"/>
      <c r="CK292" s="31"/>
      <c r="CL292" s="31"/>
      <c r="CM292" s="31"/>
      <c r="CN292" s="31"/>
      <c r="CO292" s="31"/>
      <c r="CP292" s="31"/>
      <c r="CQ292" s="31"/>
      <c r="CR292" s="31"/>
      <c r="CS292" s="31"/>
      <c r="CT292" s="31"/>
      <c r="CU292" s="31"/>
      <c r="CV292" s="31"/>
      <c r="CW292" s="31"/>
      <c r="CX292" s="31"/>
      <c r="CY292" s="31"/>
      <c r="CZ292" s="31"/>
      <c r="DA292" s="31"/>
      <c r="DB292" s="31"/>
      <c r="DC292" s="31"/>
      <c r="DD292" s="31"/>
      <c r="DE292" s="31"/>
      <c r="DF292" s="31"/>
      <c r="DG292" s="31"/>
      <c r="DH292" s="31"/>
      <c r="DI292" s="31"/>
      <c r="DJ292" s="31"/>
      <c r="DK292" s="31"/>
      <c r="DL292" s="31"/>
      <c r="DM292" s="31"/>
      <c r="DN292" s="31"/>
      <c r="DO292" s="31"/>
      <c r="DP292" s="31"/>
      <c r="DQ292" s="31"/>
      <c r="DR292" s="31"/>
      <c r="DS292" s="31"/>
      <c r="DT292" s="31"/>
      <c r="DU292" s="31"/>
      <c r="DV292" s="31"/>
      <c r="DW292" s="31"/>
      <c r="DX292" s="31"/>
      <c r="DY292" s="31"/>
      <c r="DZ292" s="31"/>
      <c r="EA292" s="31"/>
      <c r="EB292" s="31"/>
      <c r="EC292" s="31"/>
      <c r="ED292" s="31"/>
      <c r="EE292" s="31"/>
      <c r="EF292" s="31"/>
      <c r="EG292" s="31"/>
      <c r="EH292" s="31"/>
      <c r="EI292" s="31"/>
      <c r="EJ292" s="31"/>
      <c r="EK292" s="31"/>
      <c r="EL292" s="31"/>
      <c r="EM292" s="31"/>
      <c r="EN292" s="31"/>
      <c r="EO292" s="31"/>
      <c r="EP292" s="31"/>
      <c r="EQ292" s="31"/>
      <c r="ER292" s="31"/>
      <c r="ES292" s="31"/>
      <c r="ET292" s="31"/>
      <c r="EU292" s="31"/>
      <c r="EV292" s="31"/>
      <c r="EW292" s="31"/>
      <c r="EX292" s="31"/>
      <c r="EY292" s="31"/>
      <c r="EZ292" s="31"/>
      <c r="FA292" s="31"/>
      <c r="FB292" s="31"/>
      <c r="FC292" s="31"/>
      <c r="FD292" s="31"/>
      <c r="FE292" s="31"/>
      <c r="FF292" s="31"/>
      <c r="FG292" s="31"/>
      <c r="FH292" s="31"/>
      <c r="FI292" s="31"/>
      <c r="FJ292" s="31"/>
      <c r="FK292" s="31"/>
      <c r="FL292" s="31"/>
      <c r="FM292" s="31"/>
      <c r="FN292" s="31"/>
      <c r="FO292" s="31"/>
      <c r="FP292" s="31"/>
      <c r="FQ292" s="31"/>
      <c r="FR292" s="31"/>
      <c r="FS292" s="31"/>
      <c r="FT292" s="31"/>
      <c r="FU292" s="31"/>
      <c r="FV292" s="31"/>
      <c r="FW292" s="31"/>
      <c r="FX292" s="31"/>
      <c r="FY292" s="31"/>
      <c r="FZ292" s="31"/>
      <c r="GA292" s="31"/>
      <c r="GB292" s="31"/>
      <c r="GC292" s="31"/>
      <c r="GD292" s="31"/>
      <c r="GE292" s="31"/>
      <c r="GF292" s="31"/>
      <c r="GG292" s="31"/>
      <c r="GH292" s="31"/>
      <c r="GI292" s="31"/>
      <c r="GJ292" s="31"/>
      <c r="GK292" s="31"/>
      <c r="GL292" s="31"/>
      <c r="GM292" s="31"/>
      <c r="GN292" s="31"/>
      <c r="GO292" s="31"/>
      <c r="GP292" s="31"/>
      <c r="GQ292" s="31"/>
      <c r="GR292" s="31"/>
      <c r="GS292" s="31"/>
      <c r="GT292" s="31"/>
      <c r="GU292" s="31"/>
      <c r="GV292" s="31"/>
      <c r="GW292" s="31"/>
      <c r="GX292" s="31"/>
      <c r="GY292" s="31"/>
      <c r="GZ292" s="31"/>
      <c r="HA292" s="31"/>
      <c r="HB292" s="31"/>
      <c r="HC292" s="31"/>
      <c r="HD292" s="31"/>
      <c r="HE292" s="31"/>
      <c r="HF292" s="31"/>
      <c r="HG292" s="31"/>
      <c r="HH292" s="31"/>
      <c r="HI292" s="31"/>
      <c r="HJ292" s="31"/>
      <c r="HK292" s="31"/>
    </row>
    <row r="293" spans="1:219" s="12" customFormat="1" ht="12.75">
      <c r="A293" s="2">
        <v>33</v>
      </c>
      <c r="B293" s="10" t="s">
        <v>1603</v>
      </c>
      <c r="C293" s="2" t="s">
        <v>1604</v>
      </c>
      <c r="D293" s="2" t="s">
        <v>2357</v>
      </c>
      <c r="E293" s="2" t="s">
        <v>2369</v>
      </c>
      <c r="F293" s="2" t="s">
        <v>2369</v>
      </c>
      <c r="G293" s="2">
        <v>1920</v>
      </c>
      <c r="H293" s="140">
        <v>51039.38</v>
      </c>
      <c r="I293" s="2" t="s">
        <v>1526</v>
      </c>
      <c r="J293" s="105"/>
      <c r="K293" s="2" t="s">
        <v>3289</v>
      </c>
      <c r="L293" s="2" t="s">
        <v>2389</v>
      </c>
      <c r="M293" s="2" t="s">
        <v>3329</v>
      </c>
      <c r="N293" s="2" t="s">
        <v>3316</v>
      </c>
      <c r="O293" s="2" t="s">
        <v>1433</v>
      </c>
      <c r="P293" s="2"/>
      <c r="Q293" s="2" t="s">
        <v>1452</v>
      </c>
      <c r="R293" s="2" t="s">
        <v>1455</v>
      </c>
      <c r="S293" s="2" t="s">
        <v>1455</v>
      </c>
      <c r="T293" s="2" t="s">
        <v>1454</v>
      </c>
      <c r="U293" s="2" t="s">
        <v>631</v>
      </c>
      <c r="V293" s="2" t="s">
        <v>1455</v>
      </c>
      <c r="W293" s="108"/>
      <c r="X293" s="108">
        <v>124.17</v>
      </c>
      <c r="Y293" s="110"/>
      <c r="Z293" s="109">
        <v>1</v>
      </c>
      <c r="AA293" s="2" t="s">
        <v>2369</v>
      </c>
      <c r="AB293" s="2" t="s">
        <v>2357</v>
      </c>
      <c r="AC293" s="2" t="s">
        <v>2369</v>
      </c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  <c r="BZ293" s="31"/>
      <c r="CA293" s="31"/>
      <c r="CB293" s="31"/>
      <c r="CC293" s="31"/>
      <c r="CD293" s="31"/>
      <c r="CE293" s="31"/>
      <c r="CF293" s="31"/>
      <c r="CG293" s="31"/>
      <c r="CH293" s="31"/>
      <c r="CI293" s="31"/>
      <c r="CJ293" s="31"/>
      <c r="CK293" s="31"/>
      <c r="CL293" s="31"/>
      <c r="CM293" s="31"/>
      <c r="CN293" s="31"/>
      <c r="CO293" s="31"/>
      <c r="CP293" s="31"/>
      <c r="CQ293" s="31"/>
      <c r="CR293" s="31"/>
      <c r="CS293" s="31"/>
      <c r="CT293" s="31"/>
      <c r="CU293" s="31"/>
      <c r="CV293" s="31"/>
      <c r="CW293" s="31"/>
      <c r="CX293" s="31"/>
      <c r="CY293" s="31"/>
      <c r="CZ293" s="31"/>
      <c r="DA293" s="31"/>
      <c r="DB293" s="31"/>
      <c r="DC293" s="31"/>
      <c r="DD293" s="31"/>
      <c r="DE293" s="31"/>
      <c r="DF293" s="31"/>
      <c r="DG293" s="31"/>
      <c r="DH293" s="31"/>
      <c r="DI293" s="31"/>
      <c r="DJ293" s="31"/>
      <c r="DK293" s="31"/>
      <c r="DL293" s="31"/>
      <c r="DM293" s="31"/>
      <c r="DN293" s="31"/>
      <c r="DO293" s="31"/>
      <c r="DP293" s="31"/>
      <c r="DQ293" s="31"/>
      <c r="DR293" s="31"/>
      <c r="DS293" s="31"/>
      <c r="DT293" s="31"/>
      <c r="DU293" s="31"/>
      <c r="DV293" s="31"/>
      <c r="DW293" s="31"/>
      <c r="DX293" s="31"/>
      <c r="DY293" s="31"/>
      <c r="DZ293" s="31"/>
      <c r="EA293" s="31"/>
      <c r="EB293" s="31"/>
      <c r="EC293" s="31"/>
      <c r="ED293" s="31"/>
      <c r="EE293" s="31"/>
      <c r="EF293" s="31"/>
      <c r="EG293" s="31"/>
      <c r="EH293" s="31"/>
      <c r="EI293" s="31"/>
      <c r="EJ293" s="31"/>
      <c r="EK293" s="31"/>
      <c r="EL293" s="31"/>
      <c r="EM293" s="31"/>
      <c r="EN293" s="31"/>
      <c r="EO293" s="31"/>
      <c r="EP293" s="31"/>
      <c r="EQ293" s="31"/>
      <c r="ER293" s="31"/>
      <c r="ES293" s="31"/>
      <c r="ET293" s="31"/>
      <c r="EU293" s="31"/>
      <c r="EV293" s="31"/>
      <c r="EW293" s="31"/>
      <c r="EX293" s="31"/>
      <c r="EY293" s="31"/>
      <c r="EZ293" s="31"/>
      <c r="FA293" s="31"/>
      <c r="FB293" s="31"/>
      <c r="FC293" s="31"/>
      <c r="FD293" s="31"/>
      <c r="FE293" s="31"/>
      <c r="FF293" s="31"/>
      <c r="FG293" s="31"/>
      <c r="FH293" s="31"/>
      <c r="FI293" s="31"/>
      <c r="FJ293" s="31"/>
      <c r="FK293" s="31"/>
      <c r="FL293" s="31"/>
      <c r="FM293" s="31"/>
      <c r="FN293" s="31"/>
      <c r="FO293" s="31"/>
      <c r="FP293" s="31"/>
      <c r="FQ293" s="31"/>
      <c r="FR293" s="31"/>
      <c r="FS293" s="31"/>
      <c r="FT293" s="31"/>
      <c r="FU293" s="31"/>
      <c r="FV293" s="31"/>
      <c r="FW293" s="31"/>
      <c r="FX293" s="31"/>
      <c r="FY293" s="31"/>
      <c r="FZ293" s="31"/>
      <c r="GA293" s="31"/>
      <c r="GB293" s="31"/>
      <c r="GC293" s="31"/>
      <c r="GD293" s="31"/>
      <c r="GE293" s="31"/>
      <c r="GF293" s="31"/>
      <c r="GG293" s="31"/>
      <c r="GH293" s="31"/>
      <c r="GI293" s="31"/>
      <c r="GJ293" s="31"/>
      <c r="GK293" s="31"/>
      <c r="GL293" s="31"/>
      <c r="GM293" s="31"/>
      <c r="GN293" s="31"/>
      <c r="GO293" s="31"/>
      <c r="GP293" s="31"/>
      <c r="GQ293" s="31"/>
      <c r="GR293" s="31"/>
      <c r="GS293" s="31"/>
      <c r="GT293" s="31"/>
      <c r="GU293" s="31"/>
      <c r="GV293" s="31"/>
      <c r="GW293" s="31"/>
      <c r="GX293" s="31"/>
      <c r="GY293" s="31"/>
      <c r="GZ293" s="31"/>
      <c r="HA293" s="31"/>
      <c r="HB293" s="31"/>
      <c r="HC293" s="31"/>
      <c r="HD293" s="31"/>
      <c r="HE293" s="31"/>
      <c r="HF293" s="31"/>
      <c r="HG293" s="31"/>
      <c r="HH293" s="31"/>
      <c r="HI293" s="31"/>
      <c r="HJ293" s="31"/>
      <c r="HK293" s="31"/>
    </row>
    <row r="294" spans="1:219" s="12" customFormat="1" ht="12.75">
      <c r="A294" s="2">
        <v>34</v>
      </c>
      <c r="B294" s="10" t="s">
        <v>1603</v>
      </c>
      <c r="C294" s="2" t="s">
        <v>1604</v>
      </c>
      <c r="D294" s="2" t="s">
        <v>2357</v>
      </c>
      <c r="E294" s="2" t="s">
        <v>2369</v>
      </c>
      <c r="F294" s="2" t="s">
        <v>2369</v>
      </c>
      <c r="G294" s="2">
        <v>1920</v>
      </c>
      <c r="H294" s="140">
        <v>42693.9</v>
      </c>
      <c r="I294" s="2" t="s">
        <v>1526</v>
      </c>
      <c r="J294" s="105"/>
      <c r="K294" s="2" t="s">
        <v>3290</v>
      </c>
      <c r="L294" s="2" t="s">
        <v>2389</v>
      </c>
      <c r="M294" s="2" t="s">
        <v>3329</v>
      </c>
      <c r="N294" s="2" t="s">
        <v>3316</v>
      </c>
      <c r="O294" s="2" t="s">
        <v>1434</v>
      </c>
      <c r="P294" s="2"/>
      <c r="Q294" s="2" t="s">
        <v>626</v>
      </c>
      <c r="R294" s="2" t="s">
        <v>626</v>
      </c>
      <c r="S294" s="2" t="s">
        <v>626</v>
      </c>
      <c r="T294" s="2" t="s">
        <v>626</v>
      </c>
      <c r="U294" s="2" t="s">
        <v>631</v>
      </c>
      <c r="V294" s="2" t="s">
        <v>626</v>
      </c>
      <c r="W294" s="108"/>
      <c r="X294" s="108">
        <v>185</v>
      </c>
      <c r="Y294" s="110"/>
      <c r="Z294" s="109">
        <v>3</v>
      </c>
      <c r="AA294" s="2" t="s">
        <v>1457</v>
      </c>
      <c r="AB294" s="2" t="s">
        <v>2357</v>
      </c>
      <c r="AC294" s="2" t="s">
        <v>2369</v>
      </c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  <c r="BZ294" s="31"/>
      <c r="CA294" s="31"/>
      <c r="CB294" s="31"/>
      <c r="CC294" s="31"/>
      <c r="CD294" s="31"/>
      <c r="CE294" s="31"/>
      <c r="CF294" s="31"/>
      <c r="CG294" s="31"/>
      <c r="CH294" s="31"/>
      <c r="CI294" s="31"/>
      <c r="CJ294" s="31"/>
      <c r="CK294" s="31"/>
      <c r="CL294" s="31"/>
      <c r="CM294" s="31"/>
      <c r="CN294" s="31"/>
      <c r="CO294" s="31"/>
      <c r="CP294" s="31"/>
      <c r="CQ294" s="31"/>
      <c r="CR294" s="31"/>
      <c r="CS294" s="31"/>
      <c r="CT294" s="31"/>
      <c r="CU294" s="31"/>
      <c r="CV294" s="31"/>
      <c r="CW294" s="31"/>
      <c r="CX294" s="31"/>
      <c r="CY294" s="31"/>
      <c r="CZ294" s="31"/>
      <c r="DA294" s="31"/>
      <c r="DB294" s="31"/>
      <c r="DC294" s="31"/>
      <c r="DD294" s="31"/>
      <c r="DE294" s="31"/>
      <c r="DF294" s="31"/>
      <c r="DG294" s="31"/>
      <c r="DH294" s="31"/>
      <c r="DI294" s="31"/>
      <c r="DJ294" s="31"/>
      <c r="DK294" s="31"/>
      <c r="DL294" s="31"/>
      <c r="DM294" s="31"/>
      <c r="DN294" s="31"/>
      <c r="DO294" s="31"/>
      <c r="DP294" s="31"/>
      <c r="DQ294" s="31"/>
      <c r="DR294" s="31"/>
      <c r="DS294" s="31"/>
      <c r="DT294" s="31"/>
      <c r="DU294" s="31"/>
      <c r="DV294" s="31"/>
      <c r="DW294" s="31"/>
      <c r="DX294" s="31"/>
      <c r="DY294" s="31"/>
      <c r="DZ294" s="31"/>
      <c r="EA294" s="31"/>
      <c r="EB294" s="31"/>
      <c r="EC294" s="31"/>
      <c r="ED294" s="31"/>
      <c r="EE294" s="31"/>
      <c r="EF294" s="31"/>
      <c r="EG294" s="31"/>
      <c r="EH294" s="31"/>
      <c r="EI294" s="31"/>
      <c r="EJ294" s="31"/>
      <c r="EK294" s="31"/>
      <c r="EL294" s="31"/>
      <c r="EM294" s="31"/>
      <c r="EN294" s="31"/>
      <c r="EO294" s="31"/>
      <c r="EP294" s="31"/>
      <c r="EQ294" s="31"/>
      <c r="ER294" s="31"/>
      <c r="ES294" s="31"/>
      <c r="ET294" s="31"/>
      <c r="EU294" s="31"/>
      <c r="EV294" s="31"/>
      <c r="EW294" s="31"/>
      <c r="EX294" s="31"/>
      <c r="EY294" s="31"/>
      <c r="EZ294" s="31"/>
      <c r="FA294" s="31"/>
      <c r="FB294" s="31"/>
      <c r="FC294" s="31"/>
      <c r="FD294" s="31"/>
      <c r="FE294" s="31"/>
      <c r="FF294" s="31"/>
      <c r="FG294" s="31"/>
      <c r="FH294" s="31"/>
      <c r="FI294" s="31"/>
      <c r="FJ294" s="31"/>
      <c r="FK294" s="31"/>
      <c r="FL294" s="31"/>
      <c r="FM294" s="31"/>
      <c r="FN294" s="31"/>
      <c r="FO294" s="31"/>
      <c r="FP294" s="31"/>
      <c r="FQ294" s="31"/>
      <c r="FR294" s="31"/>
      <c r="FS294" s="31"/>
      <c r="FT294" s="31"/>
      <c r="FU294" s="31"/>
      <c r="FV294" s="31"/>
      <c r="FW294" s="31"/>
      <c r="FX294" s="31"/>
      <c r="FY294" s="31"/>
      <c r="FZ294" s="31"/>
      <c r="GA294" s="31"/>
      <c r="GB294" s="31"/>
      <c r="GC294" s="31"/>
      <c r="GD294" s="31"/>
      <c r="GE294" s="31"/>
      <c r="GF294" s="31"/>
      <c r="GG294" s="31"/>
      <c r="GH294" s="31"/>
      <c r="GI294" s="31"/>
      <c r="GJ294" s="31"/>
      <c r="GK294" s="31"/>
      <c r="GL294" s="31"/>
      <c r="GM294" s="31"/>
      <c r="GN294" s="31"/>
      <c r="GO294" s="31"/>
      <c r="GP294" s="31"/>
      <c r="GQ294" s="31"/>
      <c r="GR294" s="31"/>
      <c r="GS294" s="31"/>
      <c r="GT294" s="31"/>
      <c r="GU294" s="31"/>
      <c r="GV294" s="31"/>
      <c r="GW294" s="31"/>
      <c r="GX294" s="31"/>
      <c r="GY294" s="31"/>
      <c r="GZ294" s="31"/>
      <c r="HA294" s="31"/>
      <c r="HB294" s="31"/>
      <c r="HC294" s="31"/>
      <c r="HD294" s="31"/>
      <c r="HE294" s="31"/>
      <c r="HF294" s="31"/>
      <c r="HG294" s="31"/>
      <c r="HH294" s="31"/>
      <c r="HI294" s="31"/>
      <c r="HJ294" s="31"/>
      <c r="HK294" s="31"/>
    </row>
    <row r="295" spans="1:219" s="12" customFormat="1" ht="12.75">
      <c r="A295" s="2">
        <v>35</v>
      </c>
      <c r="B295" s="10" t="s">
        <v>1603</v>
      </c>
      <c r="C295" s="2" t="s">
        <v>1604</v>
      </c>
      <c r="D295" s="2" t="s">
        <v>2357</v>
      </c>
      <c r="E295" s="2" t="s">
        <v>2369</v>
      </c>
      <c r="F295" s="2" t="s">
        <v>2369</v>
      </c>
      <c r="G295" s="2"/>
      <c r="H295" s="140">
        <v>32977.48</v>
      </c>
      <c r="I295" s="2" t="s">
        <v>1526</v>
      </c>
      <c r="J295" s="105"/>
      <c r="K295" s="2" t="s">
        <v>3291</v>
      </c>
      <c r="L295" s="2" t="s">
        <v>2389</v>
      </c>
      <c r="M295" s="2" t="s">
        <v>3329</v>
      </c>
      <c r="N295" s="2" t="s">
        <v>1435</v>
      </c>
      <c r="O295" s="2" t="s">
        <v>1436</v>
      </c>
      <c r="P295" s="2"/>
      <c r="Q295" s="2" t="s">
        <v>626</v>
      </c>
      <c r="R295" s="2" t="s">
        <v>626</v>
      </c>
      <c r="S295" s="2" t="s">
        <v>1452</v>
      </c>
      <c r="T295" s="2" t="s">
        <v>1452</v>
      </c>
      <c r="U295" s="2" t="s">
        <v>631</v>
      </c>
      <c r="V295" s="2" t="s">
        <v>1452</v>
      </c>
      <c r="W295" s="108">
        <v>180</v>
      </c>
      <c r="X295" s="108">
        <v>116</v>
      </c>
      <c r="Y295" s="110"/>
      <c r="Z295" s="109">
        <v>3</v>
      </c>
      <c r="AA295" s="2" t="s">
        <v>1457</v>
      </c>
      <c r="AB295" s="2" t="s">
        <v>2357</v>
      </c>
      <c r="AC295" s="2" t="s">
        <v>2369</v>
      </c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  <c r="BZ295" s="31"/>
      <c r="CA295" s="31"/>
      <c r="CB295" s="31"/>
      <c r="CC295" s="31"/>
      <c r="CD295" s="31"/>
      <c r="CE295" s="31"/>
      <c r="CF295" s="31"/>
      <c r="CG295" s="31"/>
      <c r="CH295" s="31"/>
      <c r="CI295" s="31"/>
      <c r="CJ295" s="31"/>
      <c r="CK295" s="31"/>
      <c r="CL295" s="31"/>
      <c r="CM295" s="31"/>
      <c r="CN295" s="31"/>
      <c r="CO295" s="31"/>
      <c r="CP295" s="31"/>
      <c r="CQ295" s="31"/>
      <c r="CR295" s="31"/>
      <c r="CS295" s="31"/>
      <c r="CT295" s="31"/>
      <c r="CU295" s="31"/>
      <c r="CV295" s="31"/>
      <c r="CW295" s="31"/>
      <c r="CX295" s="31"/>
      <c r="CY295" s="31"/>
      <c r="CZ295" s="31"/>
      <c r="DA295" s="31"/>
      <c r="DB295" s="31"/>
      <c r="DC295" s="31"/>
      <c r="DD295" s="31"/>
      <c r="DE295" s="31"/>
      <c r="DF295" s="31"/>
      <c r="DG295" s="31"/>
      <c r="DH295" s="31"/>
      <c r="DI295" s="31"/>
      <c r="DJ295" s="31"/>
      <c r="DK295" s="31"/>
      <c r="DL295" s="31"/>
      <c r="DM295" s="31"/>
      <c r="DN295" s="31"/>
      <c r="DO295" s="31"/>
      <c r="DP295" s="31"/>
      <c r="DQ295" s="31"/>
      <c r="DR295" s="31"/>
      <c r="DS295" s="31"/>
      <c r="DT295" s="31"/>
      <c r="DU295" s="31"/>
      <c r="DV295" s="31"/>
      <c r="DW295" s="31"/>
      <c r="DX295" s="31"/>
      <c r="DY295" s="31"/>
      <c r="DZ295" s="31"/>
      <c r="EA295" s="31"/>
      <c r="EB295" s="31"/>
      <c r="EC295" s="31"/>
      <c r="ED295" s="31"/>
      <c r="EE295" s="31"/>
      <c r="EF295" s="31"/>
      <c r="EG295" s="31"/>
      <c r="EH295" s="31"/>
      <c r="EI295" s="31"/>
      <c r="EJ295" s="31"/>
      <c r="EK295" s="31"/>
      <c r="EL295" s="31"/>
      <c r="EM295" s="31"/>
      <c r="EN295" s="31"/>
      <c r="EO295" s="31"/>
      <c r="EP295" s="31"/>
      <c r="EQ295" s="31"/>
      <c r="ER295" s="31"/>
      <c r="ES295" s="31"/>
      <c r="ET295" s="31"/>
      <c r="EU295" s="31"/>
      <c r="EV295" s="31"/>
      <c r="EW295" s="31"/>
      <c r="EX295" s="31"/>
      <c r="EY295" s="31"/>
      <c r="EZ295" s="31"/>
      <c r="FA295" s="31"/>
      <c r="FB295" s="31"/>
      <c r="FC295" s="31"/>
      <c r="FD295" s="31"/>
      <c r="FE295" s="31"/>
      <c r="FF295" s="31"/>
      <c r="FG295" s="31"/>
      <c r="FH295" s="31"/>
      <c r="FI295" s="31"/>
      <c r="FJ295" s="31"/>
      <c r="FK295" s="31"/>
      <c r="FL295" s="31"/>
      <c r="FM295" s="31"/>
      <c r="FN295" s="31"/>
      <c r="FO295" s="31"/>
      <c r="FP295" s="31"/>
      <c r="FQ295" s="31"/>
      <c r="FR295" s="31"/>
      <c r="FS295" s="31"/>
      <c r="FT295" s="31"/>
      <c r="FU295" s="31"/>
      <c r="FV295" s="31"/>
      <c r="FW295" s="31"/>
      <c r="FX295" s="31"/>
      <c r="FY295" s="31"/>
      <c r="FZ295" s="31"/>
      <c r="GA295" s="31"/>
      <c r="GB295" s="31"/>
      <c r="GC295" s="31"/>
      <c r="GD295" s="31"/>
      <c r="GE295" s="31"/>
      <c r="GF295" s="31"/>
      <c r="GG295" s="31"/>
      <c r="GH295" s="31"/>
      <c r="GI295" s="31"/>
      <c r="GJ295" s="31"/>
      <c r="GK295" s="31"/>
      <c r="GL295" s="31"/>
      <c r="GM295" s="31"/>
      <c r="GN295" s="31"/>
      <c r="GO295" s="31"/>
      <c r="GP295" s="31"/>
      <c r="GQ295" s="31"/>
      <c r="GR295" s="31"/>
      <c r="GS295" s="31"/>
      <c r="GT295" s="31"/>
      <c r="GU295" s="31"/>
      <c r="GV295" s="31"/>
      <c r="GW295" s="31"/>
      <c r="GX295" s="31"/>
      <c r="GY295" s="31"/>
      <c r="GZ295" s="31"/>
      <c r="HA295" s="31"/>
      <c r="HB295" s="31"/>
      <c r="HC295" s="31"/>
      <c r="HD295" s="31"/>
      <c r="HE295" s="31"/>
      <c r="HF295" s="31"/>
      <c r="HG295" s="31"/>
      <c r="HH295" s="31"/>
      <c r="HI295" s="31"/>
      <c r="HJ295" s="31"/>
      <c r="HK295" s="31"/>
    </row>
    <row r="296" spans="1:219" s="12" customFormat="1" ht="12.75">
      <c r="A296" s="2">
        <v>36</v>
      </c>
      <c r="B296" s="10" t="s">
        <v>1603</v>
      </c>
      <c r="C296" s="2" t="s">
        <v>1604</v>
      </c>
      <c r="D296" s="2" t="s">
        <v>2357</v>
      </c>
      <c r="E296" s="2" t="s">
        <v>2369</v>
      </c>
      <c r="F296" s="2" t="s">
        <v>2369</v>
      </c>
      <c r="G296" s="2">
        <v>2004</v>
      </c>
      <c r="H296" s="140">
        <v>4269767.18</v>
      </c>
      <c r="I296" s="2" t="s">
        <v>1526</v>
      </c>
      <c r="J296" s="105"/>
      <c r="K296" s="2" t="s">
        <v>3292</v>
      </c>
      <c r="L296" s="2" t="s">
        <v>2389</v>
      </c>
      <c r="M296" s="2" t="s">
        <v>1432</v>
      </c>
      <c r="N296" s="2" t="s">
        <v>653</v>
      </c>
      <c r="O296" s="2" t="s">
        <v>1428</v>
      </c>
      <c r="P296" s="2"/>
      <c r="Q296" s="2" t="s">
        <v>626</v>
      </c>
      <c r="R296" s="2" t="s">
        <v>626</v>
      </c>
      <c r="S296" s="2" t="s">
        <v>626</v>
      </c>
      <c r="T296" s="2" t="s">
        <v>626</v>
      </c>
      <c r="U296" s="2" t="s">
        <v>626</v>
      </c>
      <c r="V296" s="2" t="s">
        <v>626</v>
      </c>
      <c r="W296" s="108">
        <v>1800</v>
      </c>
      <c r="X296" s="108">
        <v>4520</v>
      </c>
      <c r="Y296" s="110"/>
      <c r="Z296" s="109">
        <v>6</v>
      </c>
      <c r="AA296" s="2" t="s">
        <v>2357</v>
      </c>
      <c r="AB296" s="2" t="s">
        <v>2357</v>
      </c>
      <c r="AC296" s="2" t="s">
        <v>2369</v>
      </c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  <c r="BZ296" s="31"/>
      <c r="CA296" s="31"/>
      <c r="CB296" s="31"/>
      <c r="CC296" s="31"/>
      <c r="CD296" s="31"/>
      <c r="CE296" s="31"/>
      <c r="CF296" s="31"/>
      <c r="CG296" s="31"/>
      <c r="CH296" s="31"/>
      <c r="CI296" s="31"/>
      <c r="CJ296" s="31"/>
      <c r="CK296" s="31"/>
      <c r="CL296" s="31"/>
      <c r="CM296" s="31"/>
      <c r="CN296" s="31"/>
      <c r="CO296" s="31"/>
      <c r="CP296" s="31"/>
      <c r="CQ296" s="31"/>
      <c r="CR296" s="31"/>
      <c r="CS296" s="31"/>
      <c r="CT296" s="31"/>
      <c r="CU296" s="31"/>
      <c r="CV296" s="31"/>
      <c r="CW296" s="31"/>
      <c r="CX296" s="31"/>
      <c r="CY296" s="31"/>
      <c r="CZ296" s="31"/>
      <c r="DA296" s="31"/>
      <c r="DB296" s="31"/>
      <c r="DC296" s="31"/>
      <c r="DD296" s="31"/>
      <c r="DE296" s="31"/>
      <c r="DF296" s="31"/>
      <c r="DG296" s="31"/>
      <c r="DH296" s="31"/>
      <c r="DI296" s="31"/>
      <c r="DJ296" s="31"/>
      <c r="DK296" s="31"/>
      <c r="DL296" s="31"/>
      <c r="DM296" s="31"/>
      <c r="DN296" s="31"/>
      <c r="DO296" s="31"/>
      <c r="DP296" s="31"/>
      <c r="DQ296" s="31"/>
      <c r="DR296" s="31"/>
      <c r="DS296" s="31"/>
      <c r="DT296" s="31"/>
      <c r="DU296" s="31"/>
      <c r="DV296" s="31"/>
      <c r="DW296" s="31"/>
      <c r="DX296" s="31"/>
      <c r="DY296" s="31"/>
      <c r="DZ296" s="31"/>
      <c r="EA296" s="31"/>
      <c r="EB296" s="31"/>
      <c r="EC296" s="31"/>
      <c r="ED296" s="31"/>
      <c r="EE296" s="31"/>
      <c r="EF296" s="31"/>
      <c r="EG296" s="31"/>
      <c r="EH296" s="31"/>
      <c r="EI296" s="31"/>
      <c r="EJ296" s="31"/>
      <c r="EK296" s="31"/>
      <c r="EL296" s="31"/>
      <c r="EM296" s="31"/>
      <c r="EN296" s="31"/>
      <c r="EO296" s="31"/>
      <c r="EP296" s="31"/>
      <c r="EQ296" s="31"/>
      <c r="ER296" s="31"/>
      <c r="ES296" s="31"/>
      <c r="ET296" s="31"/>
      <c r="EU296" s="31"/>
      <c r="EV296" s="31"/>
      <c r="EW296" s="31"/>
      <c r="EX296" s="31"/>
      <c r="EY296" s="31"/>
      <c r="EZ296" s="31"/>
      <c r="FA296" s="31"/>
      <c r="FB296" s="31"/>
      <c r="FC296" s="31"/>
      <c r="FD296" s="31"/>
      <c r="FE296" s="31"/>
      <c r="FF296" s="31"/>
      <c r="FG296" s="31"/>
      <c r="FH296" s="31"/>
      <c r="FI296" s="31"/>
      <c r="FJ296" s="31"/>
      <c r="FK296" s="31"/>
      <c r="FL296" s="31"/>
      <c r="FM296" s="31"/>
      <c r="FN296" s="31"/>
      <c r="FO296" s="31"/>
      <c r="FP296" s="31"/>
      <c r="FQ296" s="31"/>
      <c r="FR296" s="31"/>
      <c r="FS296" s="31"/>
      <c r="FT296" s="31"/>
      <c r="FU296" s="31"/>
      <c r="FV296" s="31"/>
      <c r="FW296" s="31"/>
      <c r="FX296" s="31"/>
      <c r="FY296" s="31"/>
      <c r="FZ296" s="31"/>
      <c r="GA296" s="31"/>
      <c r="GB296" s="31"/>
      <c r="GC296" s="31"/>
      <c r="GD296" s="31"/>
      <c r="GE296" s="31"/>
      <c r="GF296" s="31"/>
      <c r="GG296" s="31"/>
      <c r="GH296" s="31"/>
      <c r="GI296" s="31"/>
      <c r="GJ296" s="31"/>
      <c r="GK296" s="31"/>
      <c r="GL296" s="31"/>
      <c r="GM296" s="31"/>
      <c r="GN296" s="31"/>
      <c r="GO296" s="31"/>
      <c r="GP296" s="31"/>
      <c r="GQ296" s="31"/>
      <c r="GR296" s="31"/>
      <c r="GS296" s="31"/>
      <c r="GT296" s="31"/>
      <c r="GU296" s="31"/>
      <c r="GV296" s="31"/>
      <c r="GW296" s="31"/>
      <c r="GX296" s="31"/>
      <c r="GY296" s="31"/>
      <c r="GZ296" s="31"/>
      <c r="HA296" s="31"/>
      <c r="HB296" s="31"/>
      <c r="HC296" s="31"/>
      <c r="HD296" s="31"/>
      <c r="HE296" s="31"/>
      <c r="HF296" s="31"/>
      <c r="HG296" s="31"/>
      <c r="HH296" s="31"/>
      <c r="HI296" s="31"/>
      <c r="HJ296" s="31"/>
      <c r="HK296" s="31"/>
    </row>
    <row r="297" spans="1:219" s="12" customFormat="1" ht="12.75">
      <c r="A297" s="2">
        <v>37</v>
      </c>
      <c r="B297" s="10" t="s">
        <v>1606</v>
      </c>
      <c r="C297" s="2" t="s">
        <v>302</v>
      </c>
      <c r="D297" s="2" t="s">
        <v>2357</v>
      </c>
      <c r="E297" s="2" t="s">
        <v>2369</v>
      </c>
      <c r="F297" s="2" t="s">
        <v>2369</v>
      </c>
      <c r="G297" s="2">
        <v>1984</v>
      </c>
      <c r="H297" s="140">
        <v>8279.82</v>
      </c>
      <c r="I297" s="2" t="s">
        <v>1526</v>
      </c>
      <c r="J297" s="105"/>
      <c r="K297" s="2" t="s">
        <v>3293</v>
      </c>
      <c r="L297" s="2" t="s">
        <v>2389</v>
      </c>
      <c r="M297" s="2" t="s">
        <v>1432</v>
      </c>
      <c r="N297" s="2" t="s">
        <v>519</v>
      </c>
      <c r="O297" s="2" t="s">
        <v>1437</v>
      </c>
      <c r="P297" s="2"/>
      <c r="Q297" s="2" t="s">
        <v>1452</v>
      </c>
      <c r="R297" s="2" t="s">
        <v>1455</v>
      </c>
      <c r="S297" s="2" t="s">
        <v>631</v>
      </c>
      <c r="T297" s="2" t="s">
        <v>1455</v>
      </c>
      <c r="U297" s="2" t="s">
        <v>631</v>
      </c>
      <c r="V297" s="2" t="s">
        <v>1454</v>
      </c>
      <c r="W297" s="108"/>
      <c r="X297" s="108">
        <v>40.6</v>
      </c>
      <c r="Y297" s="110"/>
      <c r="Z297" s="109">
        <v>2</v>
      </c>
      <c r="AA297" s="2" t="s">
        <v>631</v>
      </c>
      <c r="AB297" s="2" t="s">
        <v>2357</v>
      </c>
      <c r="AC297" s="2" t="s">
        <v>2369</v>
      </c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  <c r="BZ297" s="31"/>
      <c r="CA297" s="31"/>
      <c r="CB297" s="31"/>
      <c r="CC297" s="31"/>
      <c r="CD297" s="31"/>
      <c r="CE297" s="31"/>
      <c r="CF297" s="31"/>
      <c r="CG297" s="31"/>
      <c r="CH297" s="31"/>
      <c r="CI297" s="31"/>
      <c r="CJ297" s="31"/>
      <c r="CK297" s="31"/>
      <c r="CL297" s="31"/>
      <c r="CM297" s="31"/>
      <c r="CN297" s="31"/>
      <c r="CO297" s="31"/>
      <c r="CP297" s="31"/>
      <c r="CQ297" s="31"/>
      <c r="CR297" s="31"/>
      <c r="CS297" s="31"/>
      <c r="CT297" s="31"/>
      <c r="CU297" s="31"/>
      <c r="CV297" s="31"/>
      <c r="CW297" s="31"/>
      <c r="CX297" s="31"/>
      <c r="CY297" s="31"/>
      <c r="CZ297" s="31"/>
      <c r="DA297" s="31"/>
      <c r="DB297" s="31"/>
      <c r="DC297" s="31"/>
      <c r="DD297" s="31"/>
      <c r="DE297" s="31"/>
      <c r="DF297" s="31"/>
      <c r="DG297" s="31"/>
      <c r="DH297" s="31"/>
      <c r="DI297" s="31"/>
      <c r="DJ297" s="31"/>
      <c r="DK297" s="31"/>
      <c r="DL297" s="31"/>
      <c r="DM297" s="31"/>
      <c r="DN297" s="31"/>
      <c r="DO297" s="31"/>
      <c r="DP297" s="31"/>
      <c r="DQ297" s="31"/>
      <c r="DR297" s="31"/>
      <c r="DS297" s="31"/>
      <c r="DT297" s="31"/>
      <c r="DU297" s="31"/>
      <c r="DV297" s="31"/>
      <c r="DW297" s="31"/>
      <c r="DX297" s="31"/>
      <c r="DY297" s="31"/>
      <c r="DZ297" s="31"/>
      <c r="EA297" s="31"/>
      <c r="EB297" s="31"/>
      <c r="EC297" s="31"/>
      <c r="ED297" s="31"/>
      <c r="EE297" s="31"/>
      <c r="EF297" s="31"/>
      <c r="EG297" s="31"/>
      <c r="EH297" s="31"/>
      <c r="EI297" s="31"/>
      <c r="EJ297" s="31"/>
      <c r="EK297" s="31"/>
      <c r="EL297" s="31"/>
      <c r="EM297" s="31"/>
      <c r="EN297" s="31"/>
      <c r="EO297" s="31"/>
      <c r="EP297" s="31"/>
      <c r="EQ297" s="31"/>
      <c r="ER297" s="31"/>
      <c r="ES297" s="31"/>
      <c r="ET297" s="31"/>
      <c r="EU297" s="31"/>
      <c r="EV297" s="31"/>
      <c r="EW297" s="31"/>
      <c r="EX297" s="31"/>
      <c r="EY297" s="31"/>
      <c r="EZ297" s="31"/>
      <c r="FA297" s="31"/>
      <c r="FB297" s="31"/>
      <c r="FC297" s="31"/>
      <c r="FD297" s="31"/>
      <c r="FE297" s="31"/>
      <c r="FF297" s="31"/>
      <c r="FG297" s="31"/>
      <c r="FH297" s="31"/>
      <c r="FI297" s="31"/>
      <c r="FJ297" s="31"/>
      <c r="FK297" s="31"/>
      <c r="FL297" s="31"/>
      <c r="FM297" s="31"/>
      <c r="FN297" s="31"/>
      <c r="FO297" s="31"/>
      <c r="FP297" s="31"/>
      <c r="FQ297" s="31"/>
      <c r="FR297" s="31"/>
      <c r="FS297" s="31"/>
      <c r="FT297" s="31"/>
      <c r="FU297" s="31"/>
      <c r="FV297" s="31"/>
      <c r="FW297" s="31"/>
      <c r="FX297" s="31"/>
      <c r="FY297" s="31"/>
      <c r="FZ297" s="31"/>
      <c r="GA297" s="31"/>
      <c r="GB297" s="31"/>
      <c r="GC297" s="31"/>
      <c r="GD297" s="31"/>
      <c r="GE297" s="31"/>
      <c r="GF297" s="31"/>
      <c r="GG297" s="31"/>
      <c r="GH297" s="31"/>
      <c r="GI297" s="31"/>
      <c r="GJ297" s="31"/>
      <c r="GK297" s="31"/>
      <c r="GL297" s="31"/>
      <c r="GM297" s="31"/>
      <c r="GN297" s="31"/>
      <c r="GO297" s="31"/>
      <c r="GP297" s="31"/>
      <c r="GQ297" s="31"/>
      <c r="GR297" s="31"/>
      <c r="GS297" s="31"/>
      <c r="GT297" s="31"/>
      <c r="GU297" s="31"/>
      <c r="GV297" s="31"/>
      <c r="GW297" s="31"/>
      <c r="GX297" s="31"/>
      <c r="GY297" s="31"/>
      <c r="GZ297" s="31"/>
      <c r="HA297" s="31"/>
      <c r="HB297" s="31"/>
      <c r="HC297" s="31"/>
      <c r="HD297" s="31"/>
      <c r="HE297" s="31"/>
      <c r="HF297" s="31"/>
      <c r="HG297" s="31"/>
      <c r="HH297" s="31"/>
      <c r="HI297" s="31"/>
      <c r="HJ297" s="31"/>
      <c r="HK297" s="31"/>
    </row>
    <row r="298" spans="1:219" s="12" customFormat="1" ht="25.5">
      <c r="A298" s="2">
        <v>38</v>
      </c>
      <c r="B298" s="10" t="s">
        <v>1607</v>
      </c>
      <c r="C298" s="2" t="s">
        <v>302</v>
      </c>
      <c r="D298" s="2" t="s">
        <v>2357</v>
      </c>
      <c r="E298" s="2" t="s">
        <v>2369</v>
      </c>
      <c r="F298" s="2" t="s">
        <v>2369</v>
      </c>
      <c r="G298" s="2">
        <v>1985</v>
      </c>
      <c r="H298" s="140">
        <v>9093.84</v>
      </c>
      <c r="I298" s="2" t="s">
        <v>1526</v>
      </c>
      <c r="J298" s="105"/>
      <c r="K298" s="2" t="s">
        <v>1607</v>
      </c>
      <c r="L298" s="2" t="s">
        <v>2389</v>
      </c>
      <c r="M298" s="2" t="s">
        <v>3329</v>
      </c>
      <c r="N298" s="2" t="s">
        <v>653</v>
      </c>
      <c r="O298" s="2" t="s">
        <v>1430</v>
      </c>
      <c r="P298" s="2"/>
      <c r="Q298" s="2" t="s">
        <v>1452</v>
      </c>
      <c r="R298" s="2" t="s">
        <v>1455</v>
      </c>
      <c r="S298" s="2" t="s">
        <v>1455</v>
      </c>
      <c r="T298" s="2" t="s">
        <v>1452</v>
      </c>
      <c r="U298" s="2" t="s">
        <v>631</v>
      </c>
      <c r="V298" s="2" t="s">
        <v>1452</v>
      </c>
      <c r="W298" s="108">
        <v>260</v>
      </c>
      <c r="X298" s="108">
        <v>370</v>
      </c>
      <c r="Y298" s="110"/>
      <c r="Z298" s="109">
        <v>1</v>
      </c>
      <c r="AA298" s="2" t="s">
        <v>631</v>
      </c>
      <c r="AB298" s="2" t="s">
        <v>2357</v>
      </c>
      <c r="AC298" s="2" t="s">
        <v>2369</v>
      </c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  <c r="BZ298" s="31"/>
      <c r="CA298" s="31"/>
      <c r="CB298" s="31"/>
      <c r="CC298" s="31"/>
      <c r="CD298" s="31"/>
      <c r="CE298" s="31"/>
      <c r="CF298" s="31"/>
      <c r="CG298" s="31"/>
      <c r="CH298" s="31"/>
      <c r="CI298" s="31"/>
      <c r="CJ298" s="31"/>
      <c r="CK298" s="31"/>
      <c r="CL298" s="31"/>
      <c r="CM298" s="31"/>
      <c r="CN298" s="31"/>
      <c r="CO298" s="31"/>
      <c r="CP298" s="31"/>
      <c r="CQ298" s="31"/>
      <c r="CR298" s="31"/>
      <c r="CS298" s="31"/>
      <c r="CT298" s="31"/>
      <c r="CU298" s="31"/>
      <c r="CV298" s="31"/>
      <c r="CW298" s="31"/>
      <c r="CX298" s="31"/>
      <c r="CY298" s="31"/>
      <c r="CZ298" s="31"/>
      <c r="DA298" s="31"/>
      <c r="DB298" s="31"/>
      <c r="DC298" s="31"/>
      <c r="DD298" s="31"/>
      <c r="DE298" s="31"/>
      <c r="DF298" s="31"/>
      <c r="DG298" s="31"/>
      <c r="DH298" s="31"/>
      <c r="DI298" s="31"/>
      <c r="DJ298" s="31"/>
      <c r="DK298" s="31"/>
      <c r="DL298" s="31"/>
      <c r="DM298" s="31"/>
      <c r="DN298" s="31"/>
      <c r="DO298" s="31"/>
      <c r="DP298" s="31"/>
      <c r="DQ298" s="31"/>
      <c r="DR298" s="31"/>
      <c r="DS298" s="31"/>
      <c r="DT298" s="31"/>
      <c r="DU298" s="31"/>
      <c r="DV298" s="31"/>
      <c r="DW298" s="31"/>
      <c r="DX298" s="31"/>
      <c r="DY298" s="31"/>
      <c r="DZ298" s="31"/>
      <c r="EA298" s="31"/>
      <c r="EB298" s="31"/>
      <c r="EC298" s="31"/>
      <c r="ED298" s="31"/>
      <c r="EE298" s="31"/>
      <c r="EF298" s="31"/>
      <c r="EG298" s="31"/>
      <c r="EH298" s="31"/>
      <c r="EI298" s="31"/>
      <c r="EJ298" s="31"/>
      <c r="EK298" s="31"/>
      <c r="EL298" s="31"/>
      <c r="EM298" s="31"/>
      <c r="EN298" s="31"/>
      <c r="EO298" s="31"/>
      <c r="EP298" s="31"/>
      <c r="EQ298" s="31"/>
      <c r="ER298" s="31"/>
      <c r="ES298" s="31"/>
      <c r="ET298" s="31"/>
      <c r="EU298" s="31"/>
      <c r="EV298" s="31"/>
      <c r="EW298" s="31"/>
      <c r="EX298" s="31"/>
      <c r="EY298" s="31"/>
      <c r="EZ298" s="31"/>
      <c r="FA298" s="31"/>
      <c r="FB298" s="31"/>
      <c r="FC298" s="31"/>
      <c r="FD298" s="31"/>
      <c r="FE298" s="31"/>
      <c r="FF298" s="31"/>
      <c r="FG298" s="31"/>
      <c r="FH298" s="31"/>
      <c r="FI298" s="31"/>
      <c r="FJ298" s="31"/>
      <c r="FK298" s="31"/>
      <c r="FL298" s="31"/>
      <c r="FM298" s="31"/>
      <c r="FN298" s="31"/>
      <c r="FO298" s="31"/>
      <c r="FP298" s="31"/>
      <c r="FQ298" s="31"/>
      <c r="FR298" s="31"/>
      <c r="FS298" s="31"/>
      <c r="FT298" s="31"/>
      <c r="FU298" s="31"/>
      <c r="FV298" s="31"/>
      <c r="FW298" s="31"/>
      <c r="FX298" s="31"/>
      <c r="FY298" s="31"/>
      <c r="FZ298" s="31"/>
      <c r="GA298" s="31"/>
      <c r="GB298" s="31"/>
      <c r="GC298" s="31"/>
      <c r="GD298" s="31"/>
      <c r="GE298" s="31"/>
      <c r="GF298" s="31"/>
      <c r="GG298" s="31"/>
      <c r="GH298" s="31"/>
      <c r="GI298" s="31"/>
      <c r="GJ298" s="31"/>
      <c r="GK298" s="31"/>
      <c r="GL298" s="31"/>
      <c r="GM298" s="31"/>
      <c r="GN298" s="31"/>
      <c r="GO298" s="31"/>
      <c r="GP298" s="31"/>
      <c r="GQ298" s="31"/>
      <c r="GR298" s="31"/>
      <c r="GS298" s="31"/>
      <c r="GT298" s="31"/>
      <c r="GU298" s="31"/>
      <c r="GV298" s="31"/>
      <c r="GW298" s="31"/>
      <c r="GX298" s="31"/>
      <c r="GY298" s="31"/>
      <c r="GZ298" s="31"/>
      <c r="HA298" s="31"/>
      <c r="HB298" s="31"/>
      <c r="HC298" s="31"/>
      <c r="HD298" s="31"/>
      <c r="HE298" s="31"/>
      <c r="HF298" s="31"/>
      <c r="HG298" s="31"/>
      <c r="HH298" s="31"/>
      <c r="HI298" s="31"/>
      <c r="HJ298" s="31"/>
      <c r="HK298" s="31"/>
    </row>
    <row r="299" spans="1:219" s="12" customFormat="1" ht="12.75">
      <c r="A299" s="2">
        <v>39</v>
      </c>
      <c r="B299" s="10" t="s">
        <v>1608</v>
      </c>
      <c r="C299" s="2" t="s">
        <v>302</v>
      </c>
      <c r="D299" s="2" t="s">
        <v>2357</v>
      </c>
      <c r="E299" s="2" t="s">
        <v>2369</v>
      </c>
      <c r="F299" s="2" t="s">
        <v>2369</v>
      </c>
      <c r="G299" s="2">
        <v>1930</v>
      </c>
      <c r="H299" s="140">
        <v>278972.84</v>
      </c>
      <c r="I299" s="2" t="s">
        <v>1526</v>
      </c>
      <c r="J299" s="105"/>
      <c r="K299" s="2" t="s">
        <v>3294</v>
      </c>
      <c r="L299" s="2" t="s">
        <v>2389</v>
      </c>
      <c r="M299" s="2" t="s">
        <v>1438</v>
      </c>
      <c r="N299" s="2" t="s">
        <v>1639</v>
      </c>
      <c r="O299" s="2" t="s">
        <v>1439</v>
      </c>
      <c r="P299" s="2"/>
      <c r="Q299" s="2" t="s">
        <v>1452</v>
      </c>
      <c r="R299" s="2" t="s">
        <v>1452</v>
      </c>
      <c r="S299" s="2" t="s">
        <v>1452</v>
      </c>
      <c r="T299" s="2" t="s">
        <v>1452</v>
      </c>
      <c r="U299" s="2" t="s">
        <v>631</v>
      </c>
      <c r="V299" s="2" t="s">
        <v>1452</v>
      </c>
      <c r="W299" s="108">
        <v>2000</v>
      </c>
      <c r="X299" s="108">
        <v>1988</v>
      </c>
      <c r="Y299" s="110"/>
      <c r="Z299" s="109">
        <v>1</v>
      </c>
      <c r="AA299" s="2" t="s">
        <v>2369</v>
      </c>
      <c r="AB299" s="2" t="s">
        <v>2357</v>
      </c>
      <c r="AC299" s="2" t="s">
        <v>2369</v>
      </c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31"/>
      <c r="BZ299" s="31"/>
      <c r="CA299" s="31"/>
      <c r="CB299" s="31"/>
      <c r="CC299" s="31"/>
      <c r="CD299" s="31"/>
      <c r="CE299" s="31"/>
      <c r="CF299" s="31"/>
      <c r="CG299" s="31"/>
      <c r="CH299" s="31"/>
      <c r="CI299" s="31"/>
      <c r="CJ299" s="31"/>
      <c r="CK299" s="31"/>
      <c r="CL299" s="31"/>
      <c r="CM299" s="31"/>
      <c r="CN299" s="31"/>
      <c r="CO299" s="31"/>
      <c r="CP299" s="31"/>
      <c r="CQ299" s="31"/>
      <c r="CR299" s="31"/>
      <c r="CS299" s="31"/>
      <c r="CT299" s="31"/>
      <c r="CU299" s="31"/>
      <c r="CV299" s="31"/>
      <c r="CW299" s="31"/>
      <c r="CX299" s="31"/>
      <c r="CY299" s="31"/>
      <c r="CZ299" s="31"/>
      <c r="DA299" s="31"/>
      <c r="DB299" s="31"/>
      <c r="DC299" s="31"/>
      <c r="DD299" s="31"/>
      <c r="DE299" s="31"/>
      <c r="DF299" s="31"/>
      <c r="DG299" s="31"/>
      <c r="DH299" s="31"/>
      <c r="DI299" s="31"/>
      <c r="DJ299" s="31"/>
      <c r="DK299" s="31"/>
      <c r="DL299" s="31"/>
      <c r="DM299" s="31"/>
      <c r="DN299" s="31"/>
      <c r="DO299" s="31"/>
      <c r="DP299" s="31"/>
      <c r="DQ299" s="31"/>
      <c r="DR299" s="31"/>
      <c r="DS299" s="31"/>
      <c r="DT299" s="31"/>
      <c r="DU299" s="31"/>
      <c r="DV299" s="31"/>
      <c r="DW299" s="31"/>
      <c r="DX299" s="31"/>
      <c r="DY299" s="31"/>
      <c r="DZ299" s="31"/>
      <c r="EA299" s="31"/>
      <c r="EB299" s="31"/>
      <c r="EC299" s="31"/>
      <c r="ED299" s="31"/>
      <c r="EE299" s="31"/>
      <c r="EF299" s="31"/>
      <c r="EG299" s="31"/>
      <c r="EH299" s="31"/>
      <c r="EI299" s="31"/>
      <c r="EJ299" s="31"/>
      <c r="EK299" s="31"/>
      <c r="EL299" s="31"/>
      <c r="EM299" s="31"/>
      <c r="EN299" s="31"/>
      <c r="EO299" s="31"/>
      <c r="EP299" s="31"/>
      <c r="EQ299" s="31"/>
      <c r="ER299" s="31"/>
      <c r="ES299" s="31"/>
      <c r="ET299" s="31"/>
      <c r="EU299" s="31"/>
      <c r="EV299" s="31"/>
      <c r="EW299" s="31"/>
      <c r="EX299" s="31"/>
      <c r="EY299" s="31"/>
      <c r="EZ299" s="31"/>
      <c r="FA299" s="31"/>
      <c r="FB299" s="31"/>
      <c r="FC299" s="31"/>
      <c r="FD299" s="31"/>
      <c r="FE299" s="31"/>
      <c r="FF299" s="31"/>
      <c r="FG299" s="31"/>
      <c r="FH299" s="31"/>
      <c r="FI299" s="31"/>
      <c r="FJ299" s="31"/>
      <c r="FK299" s="31"/>
      <c r="FL299" s="31"/>
      <c r="FM299" s="31"/>
      <c r="FN299" s="31"/>
      <c r="FO299" s="31"/>
      <c r="FP299" s="31"/>
      <c r="FQ299" s="31"/>
      <c r="FR299" s="31"/>
      <c r="FS299" s="31"/>
      <c r="FT299" s="31"/>
      <c r="FU299" s="31"/>
      <c r="FV299" s="31"/>
      <c r="FW299" s="31"/>
      <c r="FX299" s="31"/>
      <c r="FY299" s="31"/>
      <c r="FZ299" s="31"/>
      <c r="GA299" s="31"/>
      <c r="GB299" s="31"/>
      <c r="GC299" s="31"/>
      <c r="GD299" s="31"/>
      <c r="GE299" s="31"/>
      <c r="GF299" s="31"/>
      <c r="GG299" s="31"/>
      <c r="GH299" s="31"/>
      <c r="GI299" s="31"/>
      <c r="GJ299" s="31"/>
      <c r="GK299" s="31"/>
      <c r="GL299" s="31"/>
      <c r="GM299" s="31"/>
      <c r="GN299" s="31"/>
      <c r="GO299" s="31"/>
      <c r="GP299" s="31"/>
      <c r="GQ299" s="31"/>
      <c r="GR299" s="31"/>
      <c r="GS299" s="31"/>
      <c r="GT299" s="31"/>
      <c r="GU299" s="31"/>
      <c r="GV299" s="31"/>
      <c r="GW299" s="31"/>
      <c r="GX299" s="31"/>
      <c r="GY299" s="31"/>
      <c r="GZ299" s="31"/>
      <c r="HA299" s="31"/>
      <c r="HB299" s="31"/>
      <c r="HC299" s="31"/>
      <c r="HD299" s="31"/>
      <c r="HE299" s="31"/>
      <c r="HF299" s="31"/>
      <c r="HG299" s="31"/>
      <c r="HH299" s="31"/>
      <c r="HI299" s="31"/>
      <c r="HJ299" s="31"/>
      <c r="HK299" s="31"/>
    </row>
    <row r="300" spans="1:219" s="12" customFormat="1" ht="12.75">
      <c r="A300" s="2">
        <v>40</v>
      </c>
      <c r="B300" s="10" t="s">
        <v>1609</v>
      </c>
      <c r="C300" s="2" t="s">
        <v>302</v>
      </c>
      <c r="D300" s="2" t="s">
        <v>2357</v>
      </c>
      <c r="E300" s="2" t="s">
        <v>2369</v>
      </c>
      <c r="F300" s="2" t="s">
        <v>2369</v>
      </c>
      <c r="G300" s="2">
        <v>1930</v>
      </c>
      <c r="H300" s="140">
        <v>62944.41</v>
      </c>
      <c r="I300" s="2" t="s">
        <v>1526</v>
      </c>
      <c r="J300" s="105"/>
      <c r="K300" s="2" t="s">
        <v>3295</v>
      </c>
      <c r="L300" s="2" t="s">
        <v>2389</v>
      </c>
      <c r="M300" s="2" t="s">
        <v>305</v>
      </c>
      <c r="N300" s="2" t="s">
        <v>519</v>
      </c>
      <c r="O300" s="2" t="s">
        <v>1439</v>
      </c>
      <c r="P300" s="2"/>
      <c r="Q300" s="2" t="s">
        <v>626</v>
      </c>
      <c r="R300" s="2" t="s">
        <v>626</v>
      </c>
      <c r="S300" s="2" t="s">
        <v>626</v>
      </c>
      <c r="T300" s="2" t="s">
        <v>626</v>
      </c>
      <c r="U300" s="2" t="s">
        <v>631</v>
      </c>
      <c r="V300" s="2" t="s">
        <v>626</v>
      </c>
      <c r="W300" s="108">
        <v>1000</v>
      </c>
      <c r="X300" s="108">
        <v>811</v>
      </c>
      <c r="Y300" s="110"/>
      <c r="Z300" s="109">
        <v>2</v>
      </c>
      <c r="AA300" s="2" t="s">
        <v>2369</v>
      </c>
      <c r="AB300" s="2" t="s">
        <v>2357</v>
      </c>
      <c r="AC300" s="2" t="s">
        <v>2369</v>
      </c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31"/>
      <c r="BT300" s="31"/>
      <c r="BU300" s="31"/>
      <c r="BV300" s="31"/>
      <c r="BW300" s="31"/>
      <c r="BX300" s="31"/>
      <c r="BY300" s="31"/>
      <c r="BZ300" s="31"/>
      <c r="CA300" s="31"/>
      <c r="CB300" s="31"/>
      <c r="CC300" s="31"/>
      <c r="CD300" s="31"/>
      <c r="CE300" s="31"/>
      <c r="CF300" s="31"/>
      <c r="CG300" s="31"/>
      <c r="CH300" s="31"/>
      <c r="CI300" s="31"/>
      <c r="CJ300" s="31"/>
      <c r="CK300" s="31"/>
      <c r="CL300" s="31"/>
      <c r="CM300" s="31"/>
      <c r="CN300" s="31"/>
      <c r="CO300" s="31"/>
      <c r="CP300" s="31"/>
      <c r="CQ300" s="31"/>
      <c r="CR300" s="31"/>
      <c r="CS300" s="31"/>
      <c r="CT300" s="31"/>
      <c r="CU300" s="31"/>
      <c r="CV300" s="31"/>
      <c r="CW300" s="31"/>
      <c r="CX300" s="31"/>
      <c r="CY300" s="31"/>
      <c r="CZ300" s="31"/>
      <c r="DA300" s="31"/>
      <c r="DB300" s="31"/>
      <c r="DC300" s="31"/>
      <c r="DD300" s="31"/>
      <c r="DE300" s="31"/>
      <c r="DF300" s="31"/>
      <c r="DG300" s="31"/>
      <c r="DH300" s="31"/>
      <c r="DI300" s="31"/>
      <c r="DJ300" s="31"/>
      <c r="DK300" s="31"/>
      <c r="DL300" s="31"/>
      <c r="DM300" s="31"/>
      <c r="DN300" s="31"/>
      <c r="DO300" s="31"/>
      <c r="DP300" s="31"/>
      <c r="DQ300" s="31"/>
      <c r="DR300" s="31"/>
      <c r="DS300" s="31"/>
      <c r="DT300" s="31"/>
      <c r="DU300" s="31"/>
      <c r="DV300" s="31"/>
      <c r="DW300" s="31"/>
      <c r="DX300" s="31"/>
      <c r="DY300" s="31"/>
      <c r="DZ300" s="31"/>
      <c r="EA300" s="31"/>
      <c r="EB300" s="31"/>
      <c r="EC300" s="31"/>
      <c r="ED300" s="31"/>
      <c r="EE300" s="31"/>
      <c r="EF300" s="31"/>
      <c r="EG300" s="31"/>
      <c r="EH300" s="31"/>
      <c r="EI300" s="31"/>
      <c r="EJ300" s="31"/>
      <c r="EK300" s="31"/>
      <c r="EL300" s="31"/>
      <c r="EM300" s="31"/>
      <c r="EN300" s="31"/>
      <c r="EO300" s="31"/>
      <c r="EP300" s="31"/>
      <c r="EQ300" s="31"/>
      <c r="ER300" s="31"/>
      <c r="ES300" s="31"/>
      <c r="ET300" s="31"/>
      <c r="EU300" s="31"/>
      <c r="EV300" s="31"/>
      <c r="EW300" s="31"/>
      <c r="EX300" s="31"/>
      <c r="EY300" s="31"/>
      <c r="EZ300" s="31"/>
      <c r="FA300" s="31"/>
      <c r="FB300" s="31"/>
      <c r="FC300" s="31"/>
      <c r="FD300" s="31"/>
      <c r="FE300" s="31"/>
      <c r="FF300" s="31"/>
      <c r="FG300" s="31"/>
      <c r="FH300" s="31"/>
      <c r="FI300" s="31"/>
      <c r="FJ300" s="31"/>
      <c r="FK300" s="31"/>
      <c r="FL300" s="31"/>
      <c r="FM300" s="31"/>
      <c r="FN300" s="31"/>
      <c r="FO300" s="31"/>
      <c r="FP300" s="31"/>
      <c r="FQ300" s="31"/>
      <c r="FR300" s="31"/>
      <c r="FS300" s="31"/>
      <c r="FT300" s="31"/>
      <c r="FU300" s="31"/>
      <c r="FV300" s="31"/>
      <c r="FW300" s="31"/>
      <c r="FX300" s="31"/>
      <c r="FY300" s="31"/>
      <c r="FZ300" s="31"/>
      <c r="GA300" s="31"/>
      <c r="GB300" s="31"/>
      <c r="GC300" s="31"/>
      <c r="GD300" s="31"/>
      <c r="GE300" s="31"/>
      <c r="GF300" s="31"/>
      <c r="GG300" s="31"/>
      <c r="GH300" s="31"/>
      <c r="GI300" s="31"/>
      <c r="GJ300" s="31"/>
      <c r="GK300" s="31"/>
      <c r="GL300" s="31"/>
      <c r="GM300" s="31"/>
      <c r="GN300" s="31"/>
      <c r="GO300" s="31"/>
      <c r="GP300" s="31"/>
      <c r="GQ300" s="31"/>
      <c r="GR300" s="31"/>
      <c r="GS300" s="31"/>
      <c r="GT300" s="31"/>
      <c r="GU300" s="31"/>
      <c r="GV300" s="31"/>
      <c r="GW300" s="31"/>
      <c r="GX300" s="31"/>
      <c r="GY300" s="31"/>
      <c r="GZ300" s="31"/>
      <c r="HA300" s="31"/>
      <c r="HB300" s="31"/>
      <c r="HC300" s="31"/>
      <c r="HD300" s="31"/>
      <c r="HE300" s="31"/>
      <c r="HF300" s="31"/>
      <c r="HG300" s="31"/>
      <c r="HH300" s="31"/>
      <c r="HI300" s="31"/>
      <c r="HJ300" s="31"/>
      <c r="HK300" s="31"/>
    </row>
    <row r="301" spans="1:219" s="12" customFormat="1" ht="12.75">
      <c r="A301" s="2">
        <v>41</v>
      </c>
      <c r="B301" s="10" t="s">
        <v>1610</v>
      </c>
      <c r="C301" s="2" t="s">
        <v>302</v>
      </c>
      <c r="D301" s="2" t="s">
        <v>2357</v>
      </c>
      <c r="E301" s="2" t="s">
        <v>2369</v>
      </c>
      <c r="F301" s="2" t="s">
        <v>2369</v>
      </c>
      <c r="G301" s="2">
        <v>1930</v>
      </c>
      <c r="H301" s="140">
        <v>4151.86</v>
      </c>
      <c r="I301" s="2" t="s">
        <v>1526</v>
      </c>
      <c r="J301" s="105"/>
      <c r="K301" s="2" t="s">
        <v>3296</v>
      </c>
      <c r="L301" s="2" t="s">
        <v>2389</v>
      </c>
      <c r="M301" s="2" t="s">
        <v>305</v>
      </c>
      <c r="N301" s="2" t="s">
        <v>653</v>
      </c>
      <c r="O301" s="2" t="s">
        <v>1439</v>
      </c>
      <c r="P301" s="2"/>
      <c r="Q301" s="2" t="s">
        <v>626</v>
      </c>
      <c r="R301" s="2" t="s">
        <v>626</v>
      </c>
      <c r="S301" s="2" t="s">
        <v>631</v>
      </c>
      <c r="T301" s="2" t="s">
        <v>1452</v>
      </c>
      <c r="U301" s="2" t="s">
        <v>631</v>
      </c>
      <c r="V301" s="2" t="s">
        <v>1452</v>
      </c>
      <c r="W301" s="108">
        <v>20</v>
      </c>
      <c r="X301" s="108">
        <v>17.4</v>
      </c>
      <c r="Y301" s="110"/>
      <c r="Z301" s="109">
        <v>1</v>
      </c>
      <c r="AA301" s="2" t="s">
        <v>2369</v>
      </c>
      <c r="AB301" s="2" t="s">
        <v>2369</v>
      </c>
      <c r="AC301" s="2" t="s">
        <v>2369</v>
      </c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  <c r="BX301" s="31"/>
      <c r="BY301" s="31"/>
      <c r="BZ301" s="31"/>
      <c r="CA301" s="31"/>
      <c r="CB301" s="31"/>
      <c r="CC301" s="31"/>
      <c r="CD301" s="31"/>
      <c r="CE301" s="31"/>
      <c r="CF301" s="31"/>
      <c r="CG301" s="31"/>
      <c r="CH301" s="31"/>
      <c r="CI301" s="31"/>
      <c r="CJ301" s="31"/>
      <c r="CK301" s="31"/>
      <c r="CL301" s="31"/>
      <c r="CM301" s="31"/>
      <c r="CN301" s="31"/>
      <c r="CO301" s="31"/>
      <c r="CP301" s="31"/>
      <c r="CQ301" s="31"/>
      <c r="CR301" s="31"/>
      <c r="CS301" s="31"/>
      <c r="CT301" s="31"/>
      <c r="CU301" s="31"/>
      <c r="CV301" s="31"/>
      <c r="CW301" s="31"/>
      <c r="CX301" s="31"/>
      <c r="CY301" s="31"/>
      <c r="CZ301" s="31"/>
      <c r="DA301" s="31"/>
      <c r="DB301" s="31"/>
      <c r="DC301" s="31"/>
      <c r="DD301" s="31"/>
      <c r="DE301" s="31"/>
      <c r="DF301" s="31"/>
      <c r="DG301" s="31"/>
      <c r="DH301" s="31"/>
      <c r="DI301" s="31"/>
      <c r="DJ301" s="31"/>
      <c r="DK301" s="31"/>
      <c r="DL301" s="31"/>
      <c r="DM301" s="31"/>
      <c r="DN301" s="31"/>
      <c r="DO301" s="31"/>
      <c r="DP301" s="31"/>
      <c r="DQ301" s="31"/>
      <c r="DR301" s="31"/>
      <c r="DS301" s="31"/>
      <c r="DT301" s="31"/>
      <c r="DU301" s="31"/>
      <c r="DV301" s="31"/>
      <c r="DW301" s="31"/>
      <c r="DX301" s="31"/>
      <c r="DY301" s="31"/>
      <c r="DZ301" s="31"/>
      <c r="EA301" s="31"/>
      <c r="EB301" s="31"/>
      <c r="EC301" s="31"/>
      <c r="ED301" s="31"/>
      <c r="EE301" s="31"/>
      <c r="EF301" s="31"/>
      <c r="EG301" s="31"/>
      <c r="EH301" s="31"/>
      <c r="EI301" s="31"/>
      <c r="EJ301" s="31"/>
      <c r="EK301" s="31"/>
      <c r="EL301" s="31"/>
      <c r="EM301" s="31"/>
      <c r="EN301" s="31"/>
      <c r="EO301" s="31"/>
      <c r="EP301" s="31"/>
      <c r="EQ301" s="31"/>
      <c r="ER301" s="31"/>
      <c r="ES301" s="31"/>
      <c r="ET301" s="31"/>
      <c r="EU301" s="31"/>
      <c r="EV301" s="31"/>
      <c r="EW301" s="31"/>
      <c r="EX301" s="31"/>
      <c r="EY301" s="31"/>
      <c r="EZ301" s="31"/>
      <c r="FA301" s="31"/>
      <c r="FB301" s="31"/>
      <c r="FC301" s="31"/>
      <c r="FD301" s="31"/>
      <c r="FE301" s="31"/>
      <c r="FF301" s="31"/>
      <c r="FG301" s="31"/>
      <c r="FH301" s="31"/>
      <c r="FI301" s="31"/>
      <c r="FJ301" s="31"/>
      <c r="FK301" s="31"/>
      <c r="FL301" s="31"/>
      <c r="FM301" s="31"/>
      <c r="FN301" s="31"/>
      <c r="FO301" s="31"/>
      <c r="FP301" s="31"/>
      <c r="FQ301" s="31"/>
      <c r="FR301" s="31"/>
      <c r="FS301" s="31"/>
      <c r="FT301" s="31"/>
      <c r="FU301" s="31"/>
      <c r="FV301" s="31"/>
      <c r="FW301" s="31"/>
      <c r="FX301" s="31"/>
      <c r="FY301" s="31"/>
      <c r="FZ301" s="31"/>
      <c r="GA301" s="31"/>
      <c r="GB301" s="31"/>
      <c r="GC301" s="31"/>
      <c r="GD301" s="31"/>
      <c r="GE301" s="31"/>
      <c r="GF301" s="31"/>
      <c r="GG301" s="31"/>
      <c r="GH301" s="31"/>
      <c r="GI301" s="31"/>
      <c r="GJ301" s="31"/>
      <c r="GK301" s="31"/>
      <c r="GL301" s="31"/>
      <c r="GM301" s="31"/>
      <c r="GN301" s="31"/>
      <c r="GO301" s="31"/>
      <c r="GP301" s="31"/>
      <c r="GQ301" s="31"/>
      <c r="GR301" s="31"/>
      <c r="GS301" s="31"/>
      <c r="GT301" s="31"/>
      <c r="GU301" s="31"/>
      <c r="GV301" s="31"/>
      <c r="GW301" s="31"/>
      <c r="GX301" s="31"/>
      <c r="GY301" s="31"/>
      <c r="GZ301" s="31"/>
      <c r="HA301" s="31"/>
      <c r="HB301" s="31"/>
      <c r="HC301" s="31"/>
      <c r="HD301" s="31"/>
      <c r="HE301" s="31"/>
      <c r="HF301" s="31"/>
      <c r="HG301" s="31"/>
      <c r="HH301" s="31"/>
      <c r="HI301" s="31"/>
      <c r="HJ301" s="31"/>
      <c r="HK301" s="31"/>
    </row>
    <row r="302" spans="1:219" s="12" customFormat="1" ht="25.5">
      <c r="A302" s="2">
        <v>42</v>
      </c>
      <c r="B302" s="10" t="s">
        <v>1611</v>
      </c>
      <c r="C302" s="2" t="s">
        <v>302</v>
      </c>
      <c r="D302" s="2" t="s">
        <v>2357</v>
      </c>
      <c r="E302" s="2" t="s">
        <v>2369</v>
      </c>
      <c r="F302" s="2" t="s">
        <v>2369</v>
      </c>
      <c r="G302" s="2">
        <v>1930</v>
      </c>
      <c r="H302" s="140">
        <v>32543.52</v>
      </c>
      <c r="I302" s="2" t="s">
        <v>1526</v>
      </c>
      <c r="J302" s="105"/>
      <c r="K302" s="2" t="s">
        <v>3297</v>
      </c>
      <c r="L302" s="2" t="s">
        <v>1440</v>
      </c>
      <c r="M302" s="2" t="s">
        <v>305</v>
      </c>
      <c r="N302" s="2" t="s">
        <v>519</v>
      </c>
      <c r="O302" s="2" t="s">
        <v>1439</v>
      </c>
      <c r="P302" s="2"/>
      <c r="Q302" s="2" t="s">
        <v>1452</v>
      </c>
      <c r="R302" s="2" t="s">
        <v>631</v>
      </c>
      <c r="S302" s="2" t="s">
        <v>631</v>
      </c>
      <c r="T302" s="2" t="s">
        <v>631</v>
      </c>
      <c r="U302" s="2" t="s">
        <v>631</v>
      </c>
      <c r="V302" s="2" t="s">
        <v>1452</v>
      </c>
      <c r="W302" s="108"/>
      <c r="X302" s="108">
        <v>198</v>
      </c>
      <c r="Y302" s="110"/>
      <c r="Z302" s="109">
        <v>1</v>
      </c>
      <c r="AA302" s="2" t="s">
        <v>2369</v>
      </c>
      <c r="AB302" s="2" t="s">
        <v>2369</v>
      </c>
      <c r="AC302" s="2" t="s">
        <v>2369</v>
      </c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31"/>
      <c r="BZ302" s="31"/>
      <c r="CA302" s="31"/>
      <c r="CB302" s="31"/>
      <c r="CC302" s="31"/>
      <c r="CD302" s="31"/>
      <c r="CE302" s="31"/>
      <c r="CF302" s="31"/>
      <c r="CG302" s="31"/>
      <c r="CH302" s="31"/>
      <c r="CI302" s="31"/>
      <c r="CJ302" s="31"/>
      <c r="CK302" s="31"/>
      <c r="CL302" s="31"/>
      <c r="CM302" s="31"/>
      <c r="CN302" s="31"/>
      <c r="CO302" s="31"/>
      <c r="CP302" s="31"/>
      <c r="CQ302" s="31"/>
      <c r="CR302" s="31"/>
      <c r="CS302" s="31"/>
      <c r="CT302" s="31"/>
      <c r="CU302" s="31"/>
      <c r="CV302" s="31"/>
      <c r="CW302" s="31"/>
      <c r="CX302" s="31"/>
      <c r="CY302" s="31"/>
      <c r="CZ302" s="31"/>
      <c r="DA302" s="31"/>
      <c r="DB302" s="31"/>
      <c r="DC302" s="31"/>
      <c r="DD302" s="31"/>
      <c r="DE302" s="31"/>
      <c r="DF302" s="31"/>
      <c r="DG302" s="31"/>
      <c r="DH302" s="31"/>
      <c r="DI302" s="31"/>
      <c r="DJ302" s="31"/>
      <c r="DK302" s="31"/>
      <c r="DL302" s="31"/>
      <c r="DM302" s="31"/>
      <c r="DN302" s="31"/>
      <c r="DO302" s="31"/>
      <c r="DP302" s="31"/>
      <c r="DQ302" s="31"/>
      <c r="DR302" s="31"/>
      <c r="DS302" s="31"/>
      <c r="DT302" s="31"/>
      <c r="DU302" s="31"/>
      <c r="DV302" s="31"/>
      <c r="DW302" s="31"/>
      <c r="DX302" s="31"/>
      <c r="DY302" s="31"/>
      <c r="DZ302" s="31"/>
      <c r="EA302" s="31"/>
      <c r="EB302" s="31"/>
      <c r="EC302" s="31"/>
      <c r="ED302" s="31"/>
      <c r="EE302" s="31"/>
      <c r="EF302" s="31"/>
      <c r="EG302" s="31"/>
      <c r="EH302" s="31"/>
      <c r="EI302" s="31"/>
      <c r="EJ302" s="31"/>
      <c r="EK302" s="31"/>
      <c r="EL302" s="31"/>
      <c r="EM302" s="31"/>
      <c r="EN302" s="31"/>
      <c r="EO302" s="31"/>
      <c r="EP302" s="31"/>
      <c r="EQ302" s="31"/>
      <c r="ER302" s="31"/>
      <c r="ES302" s="31"/>
      <c r="ET302" s="31"/>
      <c r="EU302" s="31"/>
      <c r="EV302" s="31"/>
      <c r="EW302" s="31"/>
      <c r="EX302" s="31"/>
      <c r="EY302" s="31"/>
      <c r="EZ302" s="31"/>
      <c r="FA302" s="31"/>
      <c r="FB302" s="31"/>
      <c r="FC302" s="31"/>
      <c r="FD302" s="31"/>
      <c r="FE302" s="31"/>
      <c r="FF302" s="31"/>
      <c r="FG302" s="31"/>
      <c r="FH302" s="31"/>
      <c r="FI302" s="31"/>
      <c r="FJ302" s="31"/>
      <c r="FK302" s="31"/>
      <c r="FL302" s="31"/>
      <c r="FM302" s="31"/>
      <c r="FN302" s="31"/>
      <c r="FO302" s="31"/>
      <c r="FP302" s="31"/>
      <c r="FQ302" s="31"/>
      <c r="FR302" s="31"/>
      <c r="FS302" s="31"/>
      <c r="FT302" s="31"/>
      <c r="FU302" s="31"/>
      <c r="FV302" s="31"/>
      <c r="FW302" s="31"/>
      <c r="FX302" s="31"/>
      <c r="FY302" s="31"/>
      <c r="FZ302" s="31"/>
      <c r="GA302" s="31"/>
      <c r="GB302" s="31"/>
      <c r="GC302" s="31"/>
      <c r="GD302" s="31"/>
      <c r="GE302" s="31"/>
      <c r="GF302" s="31"/>
      <c r="GG302" s="31"/>
      <c r="GH302" s="31"/>
      <c r="GI302" s="31"/>
      <c r="GJ302" s="31"/>
      <c r="GK302" s="31"/>
      <c r="GL302" s="31"/>
      <c r="GM302" s="31"/>
      <c r="GN302" s="31"/>
      <c r="GO302" s="31"/>
      <c r="GP302" s="31"/>
      <c r="GQ302" s="31"/>
      <c r="GR302" s="31"/>
      <c r="GS302" s="31"/>
      <c r="GT302" s="31"/>
      <c r="GU302" s="31"/>
      <c r="GV302" s="31"/>
      <c r="GW302" s="31"/>
      <c r="GX302" s="31"/>
      <c r="GY302" s="31"/>
      <c r="GZ302" s="31"/>
      <c r="HA302" s="31"/>
      <c r="HB302" s="31"/>
      <c r="HC302" s="31"/>
      <c r="HD302" s="31"/>
      <c r="HE302" s="31"/>
      <c r="HF302" s="31"/>
      <c r="HG302" s="31"/>
      <c r="HH302" s="31"/>
      <c r="HI302" s="31"/>
      <c r="HJ302" s="31"/>
      <c r="HK302" s="31"/>
    </row>
    <row r="303" spans="1:219" s="12" customFormat="1" ht="25.5">
      <c r="A303" s="2">
        <v>43</v>
      </c>
      <c r="B303" s="10" t="s">
        <v>1611</v>
      </c>
      <c r="C303" s="2" t="s">
        <v>302</v>
      </c>
      <c r="D303" s="2" t="s">
        <v>2357</v>
      </c>
      <c r="E303" s="2" t="s">
        <v>2369</v>
      </c>
      <c r="F303" s="2" t="s">
        <v>2369</v>
      </c>
      <c r="G303" s="2">
        <v>1930</v>
      </c>
      <c r="H303" s="140">
        <v>1939.38</v>
      </c>
      <c r="I303" s="2" t="s">
        <v>1526</v>
      </c>
      <c r="J303" s="105"/>
      <c r="K303" s="2" t="s">
        <v>3298</v>
      </c>
      <c r="L303" s="2" t="s">
        <v>2389</v>
      </c>
      <c r="M303" s="2" t="s">
        <v>3329</v>
      </c>
      <c r="N303" s="2" t="s">
        <v>519</v>
      </c>
      <c r="O303" s="2" t="s">
        <v>1439</v>
      </c>
      <c r="P303" s="2"/>
      <c r="Q303" s="2" t="s">
        <v>1454</v>
      </c>
      <c r="R303" s="2" t="s">
        <v>1454</v>
      </c>
      <c r="S303" s="2" t="s">
        <v>1454</v>
      </c>
      <c r="T303" s="2" t="s">
        <v>1454</v>
      </c>
      <c r="U303" s="2" t="s">
        <v>631</v>
      </c>
      <c r="V303" s="2" t="s">
        <v>626</v>
      </c>
      <c r="W303" s="108"/>
      <c r="X303" s="108">
        <v>23</v>
      </c>
      <c r="Y303" s="110"/>
      <c r="Z303" s="109">
        <v>2</v>
      </c>
      <c r="AA303" s="2" t="s">
        <v>2369</v>
      </c>
      <c r="AB303" s="2" t="s">
        <v>2369</v>
      </c>
      <c r="AC303" s="2" t="s">
        <v>2369</v>
      </c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  <c r="BY303" s="31"/>
      <c r="BZ303" s="31"/>
      <c r="CA303" s="31"/>
      <c r="CB303" s="31"/>
      <c r="CC303" s="31"/>
      <c r="CD303" s="31"/>
      <c r="CE303" s="31"/>
      <c r="CF303" s="31"/>
      <c r="CG303" s="31"/>
      <c r="CH303" s="31"/>
      <c r="CI303" s="31"/>
      <c r="CJ303" s="31"/>
      <c r="CK303" s="31"/>
      <c r="CL303" s="31"/>
      <c r="CM303" s="31"/>
      <c r="CN303" s="31"/>
      <c r="CO303" s="31"/>
      <c r="CP303" s="31"/>
      <c r="CQ303" s="31"/>
      <c r="CR303" s="31"/>
      <c r="CS303" s="31"/>
      <c r="CT303" s="31"/>
      <c r="CU303" s="31"/>
      <c r="CV303" s="31"/>
      <c r="CW303" s="31"/>
      <c r="CX303" s="31"/>
      <c r="CY303" s="31"/>
      <c r="CZ303" s="31"/>
      <c r="DA303" s="31"/>
      <c r="DB303" s="31"/>
      <c r="DC303" s="31"/>
      <c r="DD303" s="31"/>
      <c r="DE303" s="31"/>
      <c r="DF303" s="31"/>
      <c r="DG303" s="31"/>
      <c r="DH303" s="31"/>
      <c r="DI303" s="31"/>
      <c r="DJ303" s="31"/>
      <c r="DK303" s="31"/>
      <c r="DL303" s="31"/>
      <c r="DM303" s="31"/>
      <c r="DN303" s="31"/>
      <c r="DO303" s="31"/>
      <c r="DP303" s="31"/>
      <c r="DQ303" s="31"/>
      <c r="DR303" s="31"/>
      <c r="DS303" s="31"/>
      <c r="DT303" s="31"/>
      <c r="DU303" s="31"/>
      <c r="DV303" s="31"/>
      <c r="DW303" s="31"/>
      <c r="DX303" s="31"/>
      <c r="DY303" s="31"/>
      <c r="DZ303" s="31"/>
      <c r="EA303" s="31"/>
      <c r="EB303" s="31"/>
      <c r="EC303" s="31"/>
      <c r="ED303" s="31"/>
      <c r="EE303" s="31"/>
      <c r="EF303" s="31"/>
      <c r="EG303" s="31"/>
      <c r="EH303" s="31"/>
      <c r="EI303" s="31"/>
      <c r="EJ303" s="31"/>
      <c r="EK303" s="31"/>
      <c r="EL303" s="31"/>
      <c r="EM303" s="31"/>
      <c r="EN303" s="31"/>
      <c r="EO303" s="31"/>
      <c r="EP303" s="31"/>
      <c r="EQ303" s="31"/>
      <c r="ER303" s="31"/>
      <c r="ES303" s="31"/>
      <c r="ET303" s="31"/>
      <c r="EU303" s="31"/>
      <c r="EV303" s="31"/>
      <c r="EW303" s="31"/>
      <c r="EX303" s="31"/>
      <c r="EY303" s="31"/>
      <c r="EZ303" s="31"/>
      <c r="FA303" s="31"/>
      <c r="FB303" s="31"/>
      <c r="FC303" s="31"/>
      <c r="FD303" s="31"/>
      <c r="FE303" s="31"/>
      <c r="FF303" s="31"/>
      <c r="FG303" s="31"/>
      <c r="FH303" s="31"/>
      <c r="FI303" s="31"/>
      <c r="FJ303" s="31"/>
      <c r="FK303" s="31"/>
      <c r="FL303" s="31"/>
      <c r="FM303" s="31"/>
      <c r="FN303" s="31"/>
      <c r="FO303" s="31"/>
      <c r="FP303" s="31"/>
      <c r="FQ303" s="31"/>
      <c r="FR303" s="31"/>
      <c r="FS303" s="31"/>
      <c r="FT303" s="31"/>
      <c r="FU303" s="31"/>
      <c r="FV303" s="31"/>
      <c r="FW303" s="31"/>
      <c r="FX303" s="31"/>
      <c r="FY303" s="31"/>
      <c r="FZ303" s="31"/>
      <c r="GA303" s="31"/>
      <c r="GB303" s="31"/>
      <c r="GC303" s="31"/>
      <c r="GD303" s="31"/>
      <c r="GE303" s="31"/>
      <c r="GF303" s="31"/>
      <c r="GG303" s="31"/>
      <c r="GH303" s="31"/>
      <c r="GI303" s="31"/>
      <c r="GJ303" s="31"/>
      <c r="GK303" s="31"/>
      <c r="GL303" s="31"/>
      <c r="GM303" s="31"/>
      <c r="GN303" s="31"/>
      <c r="GO303" s="31"/>
      <c r="GP303" s="31"/>
      <c r="GQ303" s="31"/>
      <c r="GR303" s="31"/>
      <c r="GS303" s="31"/>
      <c r="GT303" s="31"/>
      <c r="GU303" s="31"/>
      <c r="GV303" s="31"/>
      <c r="GW303" s="31"/>
      <c r="GX303" s="31"/>
      <c r="GY303" s="31"/>
      <c r="GZ303" s="31"/>
      <c r="HA303" s="31"/>
      <c r="HB303" s="31"/>
      <c r="HC303" s="31"/>
      <c r="HD303" s="31"/>
      <c r="HE303" s="31"/>
      <c r="HF303" s="31"/>
      <c r="HG303" s="31"/>
      <c r="HH303" s="31"/>
      <c r="HI303" s="31"/>
      <c r="HJ303" s="31"/>
      <c r="HK303" s="31"/>
    </row>
    <row r="304" spans="1:219" s="12" customFormat="1" ht="12.75">
      <c r="A304" s="2">
        <v>44</v>
      </c>
      <c r="B304" s="10" t="s">
        <v>1612</v>
      </c>
      <c r="C304" s="2" t="s">
        <v>302</v>
      </c>
      <c r="D304" s="2" t="s">
        <v>2357</v>
      </c>
      <c r="E304" s="2" t="s">
        <v>2369</v>
      </c>
      <c r="F304" s="2" t="s">
        <v>2369</v>
      </c>
      <c r="G304" s="2">
        <v>1930</v>
      </c>
      <c r="H304" s="140">
        <v>3938.62</v>
      </c>
      <c r="I304" s="2" t="s">
        <v>1526</v>
      </c>
      <c r="J304" s="105"/>
      <c r="K304" s="2" t="s">
        <v>3299</v>
      </c>
      <c r="L304" s="2" t="s">
        <v>2389</v>
      </c>
      <c r="M304" s="2"/>
      <c r="N304" s="2" t="s">
        <v>653</v>
      </c>
      <c r="O304" s="2" t="s">
        <v>1439</v>
      </c>
      <c r="P304" s="2"/>
      <c r="Q304" s="2" t="s">
        <v>1452</v>
      </c>
      <c r="R304" s="2" t="s">
        <v>1452</v>
      </c>
      <c r="S304" s="2" t="s">
        <v>1452</v>
      </c>
      <c r="T304" s="2" t="s">
        <v>1452</v>
      </c>
      <c r="U304" s="2" t="s">
        <v>631</v>
      </c>
      <c r="V304" s="2" t="s">
        <v>1452</v>
      </c>
      <c r="W304" s="108"/>
      <c r="X304" s="108">
        <v>30.8</v>
      </c>
      <c r="Y304" s="110"/>
      <c r="Z304" s="109">
        <v>1</v>
      </c>
      <c r="AA304" s="2" t="s">
        <v>2369</v>
      </c>
      <c r="AB304" s="2" t="s">
        <v>2369</v>
      </c>
      <c r="AC304" s="2" t="s">
        <v>2369</v>
      </c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  <c r="BZ304" s="31"/>
      <c r="CA304" s="31"/>
      <c r="CB304" s="31"/>
      <c r="CC304" s="31"/>
      <c r="CD304" s="31"/>
      <c r="CE304" s="31"/>
      <c r="CF304" s="31"/>
      <c r="CG304" s="31"/>
      <c r="CH304" s="31"/>
      <c r="CI304" s="31"/>
      <c r="CJ304" s="31"/>
      <c r="CK304" s="31"/>
      <c r="CL304" s="31"/>
      <c r="CM304" s="31"/>
      <c r="CN304" s="31"/>
      <c r="CO304" s="31"/>
      <c r="CP304" s="31"/>
      <c r="CQ304" s="31"/>
      <c r="CR304" s="31"/>
      <c r="CS304" s="31"/>
      <c r="CT304" s="31"/>
      <c r="CU304" s="31"/>
      <c r="CV304" s="31"/>
      <c r="CW304" s="31"/>
      <c r="CX304" s="31"/>
      <c r="CY304" s="31"/>
      <c r="CZ304" s="31"/>
      <c r="DA304" s="31"/>
      <c r="DB304" s="31"/>
      <c r="DC304" s="31"/>
      <c r="DD304" s="31"/>
      <c r="DE304" s="31"/>
      <c r="DF304" s="31"/>
      <c r="DG304" s="31"/>
      <c r="DH304" s="31"/>
      <c r="DI304" s="31"/>
      <c r="DJ304" s="31"/>
      <c r="DK304" s="31"/>
      <c r="DL304" s="31"/>
      <c r="DM304" s="31"/>
      <c r="DN304" s="31"/>
      <c r="DO304" s="31"/>
      <c r="DP304" s="31"/>
      <c r="DQ304" s="31"/>
      <c r="DR304" s="31"/>
      <c r="DS304" s="31"/>
      <c r="DT304" s="31"/>
      <c r="DU304" s="31"/>
      <c r="DV304" s="31"/>
      <c r="DW304" s="31"/>
      <c r="DX304" s="31"/>
      <c r="DY304" s="31"/>
      <c r="DZ304" s="31"/>
      <c r="EA304" s="31"/>
      <c r="EB304" s="31"/>
      <c r="EC304" s="31"/>
      <c r="ED304" s="31"/>
      <c r="EE304" s="31"/>
      <c r="EF304" s="31"/>
      <c r="EG304" s="31"/>
      <c r="EH304" s="31"/>
      <c r="EI304" s="31"/>
      <c r="EJ304" s="31"/>
      <c r="EK304" s="31"/>
      <c r="EL304" s="31"/>
      <c r="EM304" s="31"/>
      <c r="EN304" s="31"/>
      <c r="EO304" s="31"/>
      <c r="EP304" s="31"/>
      <c r="EQ304" s="31"/>
      <c r="ER304" s="31"/>
      <c r="ES304" s="31"/>
      <c r="ET304" s="31"/>
      <c r="EU304" s="31"/>
      <c r="EV304" s="31"/>
      <c r="EW304" s="31"/>
      <c r="EX304" s="31"/>
      <c r="EY304" s="31"/>
      <c r="EZ304" s="31"/>
      <c r="FA304" s="31"/>
      <c r="FB304" s="31"/>
      <c r="FC304" s="31"/>
      <c r="FD304" s="31"/>
      <c r="FE304" s="31"/>
      <c r="FF304" s="31"/>
      <c r="FG304" s="31"/>
      <c r="FH304" s="31"/>
      <c r="FI304" s="31"/>
      <c r="FJ304" s="31"/>
      <c r="FK304" s="31"/>
      <c r="FL304" s="31"/>
      <c r="FM304" s="31"/>
      <c r="FN304" s="31"/>
      <c r="FO304" s="31"/>
      <c r="FP304" s="31"/>
      <c r="FQ304" s="31"/>
      <c r="FR304" s="31"/>
      <c r="FS304" s="31"/>
      <c r="FT304" s="31"/>
      <c r="FU304" s="31"/>
      <c r="FV304" s="31"/>
      <c r="FW304" s="31"/>
      <c r="FX304" s="31"/>
      <c r="FY304" s="31"/>
      <c r="FZ304" s="31"/>
      <c r="GA304" s="31"/>
      <c r="GB304" s="31"/>
      <c r="GC304" s="31"/>
      <c r="GD304" s="31"/>
      <c r="GE304" s="31"/>
      <c r="GF304" s="31"/>
      <c r="GG304" s="31"/>
      <c r="GH304" s="31"/>
      <c r="GI304" s="31"/>
      <c r="GJ304" s="31"/>
      <c r="GK304" s="31"/>
      <c r="GL304" s="31"/>
      <c r="GM304" s="31"/>
      <c r="GN304" s="31"/>
      <c r="GO304" s="31"/>
      <c r="GP304" s="31"/>
      <c r="GQ304" s="31"/>
      <c r="GR304" s="31"/>
      <c r="GS304" s="31"/>
      <c r="GT304" s="31"/>
      <c r="GU304" s="31"/>
      <c r="GV304" s="31"/>
      <c r="GW304" s="31"/>
      <c r="GX304" s="31"/>
      <c r="GY304" s="31"/>
      <c r="GZ304" s="31"/>
      <c r="HA304" s="31"/>
      <c r="HB304" s="31"/>
      <c r="HC304" s="31"/>
      <c r="HD304" s="31"/>
      <c r="HE304" s="31"/>
      <c r="HF304" s="31"/>
      <c r="HG304" s="31"/>
      <c r="HH304" s="31"/>
      <c r="HI304" s="31"/>
      <c r="HJ304" s="31"/>
      <c r="HK304" s="31"/>
    </row>
    <row r="305" spans="1:219" s="12" customFormat="1" ht="12.75">
      <c r="A305" s="2">
        <v>45</v>
      </c>
      <c r="B305" s="10" t="s">
        <v>1613</v>
      </c>
      <c r="C305" s="2" t="s">
        <v>302</v>
      </c>
      <c r="D305" s="2" t="s">
        <v>2357</v>
      </c>
      <c r="E305" s="2" t="s">
        <v>2369</v>
      </c>
      <c r="F305" s="2" t="s">
        <v>2369</v>
      </c>
      <c r="G305" s="2">
        <v>1930</v>
      </c>
      <c r="H305" s="140">
        <v>67607.86</v>
      </c>
      <c r="I305" s="2" t="s">
        <v>1526</v>
      </c>
      <c r="J305" s="105"/>
      <c r="K305" s="2" t="s">
        <v>3299</v>
      </c>
      <c r="L305" s="2" t="s">
        <v>2389</v>
      </c>
      <c r="M305" s="2"/>
      <c r="N305" s="2" t="s">
        <v>519</v>
      </c>
      <c r="O305" s="2" t="s">
        <v>1439</v>
      </c>
      <c r="P305" s="2"/>
      <c r="Q305" s="2" t="s">
        <v>1452</v>
      </c>
      <c r="R305" s="2" t="s">
        <v>631</v>
      </c>
      <c r="S305" s="2" t="s">
        <v>631</v>
      </c>
      <c r="T305" s="2" t="s">
        <v>631</v>
      </c>
      <c r="U305" s="2" t="s">
        <v>631</v>
      </c>
      <c r="V305" s="2" t="s">
        <v>631</v>
      </c>
      <c r="W305" s="108"/>
      <c r="X305" s="108">
        <v>61.7</v>
      </c>
      <c r="Y305" s="110"/>
      <c r="Z305" s="109">
        <v>1</v>
      </c>
      <c r="AA305" s="2" t="s">
        <v>2369</v>
      </c>
      <c r="AB305" s="2" t="s">
        <v>2369</v>
      </c>
      <c r="AC305" s="2" t="s">
        <v>2369</v>
      </c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  <c r="BZ305" s="31"/>
      <c r="CA305" s="31"/>
      <c r="CB305" s="31"/>
      <c r="CC305" s="31"/>
      <c r="CD305" s="31"/>
      <c r="CE305" s="31"/>
      <c r="CF305" s="31"/>
      <c r="CG305" s="31"/>
      <c r="CH305" s="31"/>
      <c r="CI305" s="31"/>
      <c r="CJ305" s="31"/>
      <c r="CK305" s="31"/>
      <c r="CL305" s="31"/>
      <c r="CM305" s="31"/>
      <c r="CN305" s="31"/>
      <c r="CO305" s="31"/>
      <c r="CP305" s="31"/>
      <c r="CQ305" s="31"/>
      <c r="CR305" s="31"/>
      <c r="CS305" s="31"/>
      <c r="CT305" s="31"/>
      <c r="CU305" s="31"/>
      <c r="CV305" s="31"/>
      <c r="CW305" s="31"/>
      <c r="CX305" s="31"/>
      <c r="CY305" s="31"/>
      <c r="CZ305" s="31"/>
      <c r="DA305" s="31"/>
      <c r="DB305" s="31"/>
      <c r="DC305" s="31"/>
      <c r="DD305" s="31"/>
      <c r="DE305" s="31"/>
      <c r="DF305" s="31"/>
      <c r="DG305" s="31"/>
      <c r="DH305" s="31"/>
      <c r="DI305" s="31"/>
      <c r="DJ305" s="31"/>
      <c r="DK305" s="31"/>
      <c r="DL305" s="31"/>
      <c r="DM305" s="31"/>
      <c r="DN305" s="31"/>
      <c r="DO305" s="31"/>
      <c r="DP305" s="31"/>
      <c r="DQ305" s="31"/>
      <c r="DR305" s="31"/>
      <c r="DS305" s="31"/>
      <c r="DT305" s="31"/>
      <c r="DU305" s="31"/>
      <c r="DV305" s="31"/>
      <c r="DW305" s="31"/>
      <c r="DX305" s="31"/>
      <c r="DY305" s="31"/>
      <c r="DZ305" s="31"/>
      <c r="EA305" s="31"/>
      <c r="EB305" s="31"/>
      <c r="EC305" s="31"/>
      <c r="ED305" s="31"/>
      <c r="EE305" s="31"/>
      <c r="EF305" s="31"/>
      <c r="EG305" s="31"/>
      <c r="EH305" s="31"/>
      <c r="EI305" s="31"/>
      <c r="EJ305" s="31"/>
      <c r="EK305" s="31"/>
      <c r="EL305" s="31"/>
      <c r="EM305" s="31"/>
      <c r="EN305" s="31"/>
      <c r="EO305" s="31"/>
      <c r="EP305" s="31"/>
      <c r="EQ305" s="31"/>
      <c r="ER305" s="31"/>
      <c r="ES305" s="31"/>
      <c r="ET305" s="31"/>
      <c r="EU305" s="31"/>
      <c r="EV305" s="31"/>
      <c r="EW305" s="31"/>
      <c r="EX305" s="31"/>
      <c r="EY305" s="31"/>
      <c r="EZ305" s="31"/>
      <c r="FA305" s="31"/>
      <c r="FB305" s="31"/>
      <c r="FC305" s="31"/>
      <c r="FD305" s="31"/>
      <c r="FE305" s="31"/>
      <c r="FF305" s="31"/>
      <c r="FG305" s="31"/>
      <c r="FH305" s="31"/>
      <c r="FI305" s="31"/>
      <c r="FJ305" s="31"/>
      <c r="FK305" s="31"/>
      <c r="FL305" s="31"/>
      <c r="FM305" s="31"/>
      <c r="FN305" s="31"/>
      <c r="FO305" s="31"/>
      <c r="FP305" s="31"/>
      <c r="FQ305" s="31"/>
      <c r="FR305" s="31"/>
      <c r="FS305" s="31"/>
      <c r="FT305" s="31"/>
      <c r="FU305" s="31"/>
      <c r="FV305" s="31"/>
      <c r="FW305" s="31"/>
      <c r="FX305" s="31"/>
      <c r="FY305" s="31"/>
      <c r="FZ305" s="31"/>
      <c r="GA305" s="31"/>
      <c r="GB305" s="31"/>
      <c r="GC305" s="31"/>
      <c r="GD305" s="31"/>
      <c r="GE305" s="31"/>
      <c r="GF305" s="31"/>
      <c r="GG305" s="31"/>
      <c r="GH305" s="31"/>
      <c r="GI305" s="31"/>
      <c r="GJ305" s="31"/>
      <c r="GK305" s="31"/>
      <c r="GL305" s="31"/>
      <c r="GM305" s="31"/>
      <c r="GN305" s="31"/>
      <c r="GO305" s="31"/>
      <c r="GP305" s="31"/>
      <c r="GQ305" s="31"/>
      <c r="GR305" s="31"/>
      <c r="GS305" s="31"/>
      <c r="GT305" s="31"/>
      <c r="GU305" s="31"/>
      <c r="GV305" s="31"/>
      <c r="GW305" s="31"/>
      <c r="GX305" s="31"/>
      <c r="GY305" s="31"/>
      <c r="GZ305" s="31"/>
      <c r="HA305" s="31"/>
      <c r="HB305" s="31"/>
      <c r="HC305" s="31"/>
      <c r="HD305" s="31"/>
      <c r="HE305" s="31"/>
      <c r="HF305" s="31"/>
      <c r="HG305" s="31"/>
      <c r="HH305" s="31"/>
      <c r="HI305" s="31"/>
      <c r="HJ305" s="31"/>
      <c r="HK305" s="31"/>
    </row>
    <row r="306" spans="1:219" s="12" customFormat="1" ht="12.75">
      <c r="A306" s="2">
        <v>46</v>
      </c>
      <c r="B306" s="10" t="s">
        <v>1614</v>
      </c>
      <c r="C306" s="2" t="s">
        <v>302</v>
      </c>
      <c r="D306" s="2" t="s">
        <v>2357</v>
      </c>
      <c r="E306" s="2" t="s">
        <v>2369</v>
      </c>
      <c r="F306" s="2" t="s">
        <v>2369</v>
      </c>
      <c r="G306" s="2">
        <v>1930</v>
      </c>
      <c r="H306" s="140">
        <v>2063.88</v>
      </c>
      <c r="I306" s="2" t="s">
        <v>1526</v>
      </c>
      <c r="J306" s="105"/>
      <c r="K306" s="2" t="s">
        <v>3300</v>
      </c>
      <c r="L306" s="2" t="s">
        <v>2389</v>
      </c>
      <c r="M306" s="2" t="s">
        <v>1441</v>
      </c>
      <c r="N306" s="2" t="s">
        <v>653</v>
      </c>
      <c r="O306" s="2" t="s">
        <v>1429</v>
      </c>
      <c r="P306" s="2"/>
      <c r="Q306" s="2" t="s">
        <v>1452</v>
      </c>
      <c r="R306" s="2" t="s">
        <v>631</v>
      </c>
      <c r="S306" s="2" t="s">
        <v>631</v>
      </c>
      <c r="T306" s="2" t="s">
        <v>1452</v>
      </c>
      <c r="U306" s="2" t="s">
        <v>631</v>
      </c>
      <c r="V306" s="2" t="s">
        <v>631</v>
      </c>
      <c r="W306" s="108"/>
      <c r="X306" s="108">
        <v>26.5</v>
      </c>
      <c r="Y306" s="110"/>
      <c r="Z306" s="109">
        <v>1</v>
      </c>
      <c r="AA306" s="2" t="s">
        <v>2369</v>
      </c>
      <c r="AB306" s="2" t="s">
        <v>2369</v>
      </c>
      <c r="AC306" s="2" t="s">
        <v>2369</v>
      </c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  <c r="BZ306" s="31"/>
      <c r="CA306" s="31"/>
      <c r="CB306" s="31"/>
      <c r="CC306" s="31"/>
      <c r="CD306" s="31"/>
      <c r="CE306" s="31"/>
      <c r="CF306" s="31"/>
      <c r="CG306" s="31"/>
      <c r="CH306" s="31"/>
      <c r="CI306" s="31"/>
      <c r="CJ306" s="31"/>
      <c r="CK306" s="31"/>
      <c r="CL306" s="31"/>
      <c r="CM306" s="31"/>
      <c r="CN306" s="31"/>
      <c r="CO306" s="31"/>
      <c r="CP306" s="31"/>
      <c r="CQ306" s="31"/>
      <c r="CR306" s="31"/>
      <c r="CS306" s="31"/>
      <c r="CT306" s="31"/>
      <c r="CU306" s="31"/>
      <c r="CV306" s="31"/>
      <c r="CW306" s="31"/>
      <c r="CX306" s="31"/>
      <c r="CY306" s="31"/>
      <c r="CZ306" s="31"/>
      <c r="DA306" s="31"/>
      <c r="DB306" s="31"/>
      <c r="DC306" s="31"/>
      <c r="DD306" s="31"/>
      <c r="DE306" s="31"/>
      <c r="DF306" s="31"/>
      <c r="DG306" s="31"/>
      <c r="DH306" s="31"/>
      <c r="DI306" s="31"/>
      <c r="DJ306" s="31"/>
      <c r="DK306" s="31"/>
      <c r="DL306" s="31"/>
      <c r="DM306" s="31"/>
      <c r="DN306" s="31"/>
      <c r="DO306" s="31"/>
      <c r="DP306" s="31"/>
      <c r="DQ306" s="31"/>
      <c r="DR306" s="31"/>
      <c r="DS306" s="31"/>
      <c r="DT306" s="31"/>
      <c r="DU306" s="31"/>
      <c r="DV306" s="31"/>
      <c r="DW306" s="31"/>
      <c r="DX306" s="31"/>
      <c r="DY306" s="31"/>
      <c r="DZ306" s="31"/>
      <c r="EA306" s="31"/>
      <c r="EB306" s="31"/>
      <c r="EC306" s="31"/>
      <c r="ED306" s="31"/>
      <c r="EE306" s="31"/>
      <c r="EF306" s="31"/>
      <c r="EG306" s="31"/>
      <c r="EH306" s="31"/>
      <c r="EI306" s="31"/>
      <c r="EJ306" s="31"/>
      <c r="EK306" s="31"/>
      <c r="EL306" s="31"/>
      <c r="EM306" s="31"/>
      <c r="EN306" s="31"/>
      <c r="EO306" s="31"/>
      <c r="EP306" s="31"/>
      <c r="EQ306" s="31"/>
      <c r="ER306" s="31"/>
      <c r="ES306" s="31"/>
      <c r="ET306" s="31"/>
      <c r="EU306" s="31"/>
      <c r="EV306" s="31"/>
      <c r="EW306" s="31"/>
      <c r="EX306" s="31"/>
      <c r="EY306" s="31"/>
      <c r="EZ306" s="31"/>
      <c r="FA306" s="31"/>
      <c r="FB306" s="31"/>
      <c r="FC306" s="31"/>
      <c r="FD306" s="31"/>
      <c r="FE306" s="31"/>
      <c r="FF306" s="31"/>
      <c r="FG306" s="31"/>
      <c r="FH306" s="31"/>
      <c r="FI306" s="31"/>
      <c r="FJ306" s="31"/>
      <c r="FK306" s="31"/>
      <c r="FL306" s="31"/>
      <c r="FM306" s="31"/>
      <c r="FN306" s="31"/>
      <c r="FO306" s="31"/>
      <c r="FP306" s="31"/>
      <c r="FQ306" s="31"/>
      <c r="FR306" s="31"/>
      <c r="FS306" s="31"/>
      <c r="FT306" s="31"/>
      <c r="FU306" s="31"/>
      <c r="FV306" s="31"/>
      <c r="FW306" s="31"/>
      <c r="FX306" s="31"/>
      <c r="FY306" s="31"/>
      <c r="FZ306" s="31"/>
      <c r="GA306" s="31"/>
      <c r="GB306" s="31"/>
      <c r="GC306" s="31"/>
      <c r="GD306" s="31"/>
      <c r="GE306" s="31"/>
      <c r="GF306" s="31"/>
      <c r="GG306" s="31"/>
      <c r="GH306" s="31"/>
      <c r="GI306" s="31"/>
      <c r="GJ306" s="31"/>
      <c r="GK306" s="31"/>
      <c r="GL306" s="31"/>
      <c r="GM306" s="31"/>
      <c r="GN306" s="31"/>
      <c r="GO306" s="31"/>
      <c r="GP306" s="31"/>
      <c r="GQ306" s="31"/>
      <c r="GR306" s="31"/>
      <c r="GS306" s="31"/>
      <c r="GT306" s="31"/>
      <c r="GU306" s="31"/>
      <c r="GV306" s="31"/>
      <c r="GW306" s="31"/>
      <c r="GX306" s="31"/>
      <c r="GY306" s="31"/>
      <c r="GZ306" s="31"/>
      <c r="HA306" s="31"/>
      <c r="HB306" s="31"/>
      <c r="HC306" s="31"/>
      <c r="HD306" s="31"/>
      <c r="HE306" s="31"/>
      <c r="HF306" s="31"/>
      <c r="HG306" s="31"/>
      <c r="HH306" s="31"/>
      <c r="HI306" s="31"/>
      <c r="HJ306" s="31"/>
      <c r="HK306" s="31"/>
    </row>
    <row r="307" spans="1:219" s="12" customFormat="1" ht="12.75">
      <c r="A307" s="2">
        <v>47</v>
      </c>
      <c r="B307" s="10" t="s">
        <v>1615</v>
      </c>
      <c r="C307" s="2" t="s">
        <v>302</v>
      </c>
      <c r="D307" s="2" t="s">
        <v>2357</v>
      </c>
      <c r="E307" s="2" t="s">
        <v>2369</v>
      </c>
      <c r="F307" s="2" t="s">
        <v>2369</v>
      </c>
      <c r="G307" s="2">
        <v>1930</v>
      </c>
      <c r="H307" s="140">
        <v>11291.26</v>
      </c>
      <c r="I307" s="2" t="s">
        <v>1526</v>
      </c>
      <c r="J307" s="105"/>
      <c r="K307" s="2" t="s">
        <v>3301</v>
      </c>
      <c r="L307" s="2" t="s">
        <v>2389</v>
      </c>
      <c r="M307" s="2" t="s">
        <v>3329</v>
      </c>
      <c r="N307" s="2" t="s">
        <v>3316</v>
      </c>
      <c r="O307" s="2" t="s">
        <v>1429</v>
      </c>
      <c r="P307" s="2"/>
      <c r="Q307" s="2" t="s">
        <v>1452</v>
      </c>
      <c r="R307" s="2" t="s">
        <v>626</v>
      </c>
      <c r="S307" s="2" t="s">
        <v>626</v>
      </c>
      <c r="T307" s="2" t="s">
        <v>626</v>
      </c>
      <c r="U307" s="2" t="s">
        <v>631</v>
      </c>
      <c r="V307" s="2" t="s">
        <v>626</v>
      </c>
      <c r="W307" s="108"/>
      <c r="X307" s="108">
        <v>67</v>
      </c>
      <c r="Y307" s="110"/>
      <c r="Z307" s="109">
        <v>2</v>
      </c>
      <c r="AA307" s="2" t="s">
        <v>2369</v>
      </c>
      <c r="AB307" s="2" t="s">
        <v>2369</v>
      </c>
      <c r="AC307" s="2" t="s">
        <v>2369</v>
      </c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  <c r="BZ307" s="31"/>
      <c r="CA307" s="31"/>
      <c r="CB307" s="31"/>
      <c r="CC307" s="31"/>
      <c r="CD307" s="31"/>
      <c r="CE307" s="31"/>
      <c r="CF307" s="31"/>
      <c r="CG307" s="31"/>
      <c r="CH307" s="31"/>
      <c r="CI307" s="31"/>
      <c r="CJ307" s="31"/>
      <c r="CK307" s="31"/>
      <c r="CL307" s="31"/>
      <c r="CM307" s="31"/>
      <c r="CN307" s="31"/>
      <c r="CO307" s="31"/>
      <c r="CP307" s="31"/>
      <c r="CQ307" s="31"/>
      <c r="CR307" s="31"/>
      <c r="CS307" s="31"/>
      <c r="CT307" s="31"/>
      <c r="CU307" s="31"/>
      <c r="CV307" s="31"/>
      <c r="CW307" s="31"/>
      <c r="CX307" s="31"/>
      <c r="CY307" s="31"/>
      <c r="CZ307" s="31"/>
      <c r="DA307" s="31"/>
      <c r="DB307" s="31"/>
      <c r="DC307" s="31"/>
      <c r="DD307" s="31"/>
      <c r="DE307" s="31"/>
      <c r="DF307" s="31"/>
      <c r="DG307" s="31"/>
      <c r="DH307" s="31"/>
      <c r="DI307" s="31"/>
      <c r="DJ307" s="31"/>
      <c r="DK307" s="31"/>
      <c r="DL307" s="31"/>
      <c r="DM307" s="31"/>
      <c r="DN307" s="31"/>
      <c r="DO307" s="31"/>
      <c r="DP307" s="31"/>
      <c r="DQ307" s="31"/>
      <c r="DR307" s="31"/>
      <c r="DS307" s="31"/>
      <c r="DT307" s="31"/>
      <c r="DU307" s="31"/>
      <c r="DV307" s="31"/>
      <c r="DW307" s="31"/>
      <c r="DX307" s="31"/>
      <c r="DY307" s="31"/>
      <c r="DZ307" s="31"/>
      <c r="EA307" s="31"/>
      <c r="EB307" s="31"/>
      <c r="EC307" s="31"/>
      <c r="ED307" s="31"/>
      <c r="EE307" s="31"/>
      <c r="EF307" s="31"/>
      <c r="EG307" s="31"/>
      <c r="EH307" s="31"/>
      <c r="EI307" s="31"/>
      <c r="EJ307" s="31"/>
      <c r="EK307" s="31"/>
      <c r="EL307" s="31"/>
      <c r="EM307" s="31"/>
      <c r="EN307" s="31"/>
      <c r="EO307" s="31"/>
      <c r="EP307" s="31"/>
      <c r="EQ307" s="31"/>
      <c r="ER307" s="31"/>
      <c r="ES307" s="31"/>
      <c r="ET307" s="31"/>
      <c r="EU307" s="31"/>
      <c r="EV307" s="31"/>
      <c r="EW307" s="31"/>
      <c r="EX307" s="31"/>
      <c r="EY307" s="31"/>
      <c r="EZ307" s="31"/>
      <c r="FA307" s="31"/>
      <c r="FB307" s="31"/>
      <c r="FC307" s="31"/>
      <c r="FD307" s="31"/>
      <c r="FE307" s="31"/>
      <c r="FF307" s="31"/>
      <c r="FG307" s="31"/>
      <c r="FH307" s="31"/>
      <c r="FI307" s="31"/>
      <c r="FJ307" s="31"/>
      <c r="FK307" s="31"/>
      <c r="FL307" s="31"/>
      <c r="FM307" s="31"/>
      <c r="FN307" s="31"/>
      <c r="FO307" s="31"/>
      <c r="FP307" s="31"/>
      <c r="FQ307" s="31"/>
      <c r="FR307" s="31"/>
      <c r="FS307" s="31"/>
      <c r="FT307" s="31"/>
      <c r="FU307" s="31"/>
      <c r="FV307" s="31"/>
      <c r="FW307" s="31"/>
      <c r="FX307" s="31"/>
      <c r="FY307" s="31"/>
      <c r="FZ307" s="31"/>
      <c r="GA307" s="31"/>
      <c r="GB307" s="31"/>
      <c r="GC307" s="31"/>
      <c r="GD307" s="31"/>
      <c r="GE307" s="31"/>
      <c r="GF307" s="31"/>
      <c r="GG307" s="31"/>
      <c r="GH307" s="31"/>
      <c r="GI307" s="31"/>
      <c r="GJ307" s="31"/>
      <c r="GK307" s="31"/>
      <c r="GL307" s="31"/>
      <c r="GM307" s="31"/>
      <c r="GN307" s="31"/>
      <c r="GO307" s="31"/>
      <c r="GP307" s="31"/>
      <c r="GQ307" s="31"/>
      <c r="GR307" s="31"/>
      <c r="GS307" s="31"/>
      <c r="GT307" s="31"/>
      <c r="GU307" s="31"/>
      <c r="GV307" s="31"/>
      <c r="GW307" s="31"/>
      <c r="GX307" s="31"/>
      <c r="GY307" s="31"/>
      <c r="GZ307" s="31"/>
      <c r="HA307" s="31"/>
      <c r="HB307" s="31"/>
      <c r="HC307" s="31"/>
      <c r="HD307" s="31"/>
      <c r="HE307" s="31"/>
      <c r="HF307" s="31"/>
      <c r="HG307" s="31"/>
      <c r="HH307" s="31"/>
      <c r="HI307" s="31"/>
      <c r="HJ307" s="31"/>
      <c r="HK307" s="31"/>
    </row>
    <row r="308" spans="1:219" s="12" customFormat="1" ht="12.75">
      <c r="A308" s="2">
        <v>48</v>
      </c>
      <c r="B308" s="10" t="s">
        <v>1615</v>
      </c>
      <c r="C308" s="2" t="s">
        <v>302</v>
      </c>
      <c r="D308" s="2" t="s">
        <v>2357</v>
      </c>
      <c r="E308" s="2" t="s">
        <v>2369</v>
      </c>
      <c r="F308" s="2" t="s">
        <v>2369</v>
      </c>
      <c r="G308" s="2">
        <v>1938</v>
      </c>
      <c r="H308" s="140">
        <v>4185.51</v>
      </c>
      <c r="I308" s="2" t="s">
        <v>1526</v>
      </c>
      <c r="J308" s="105"/>
      <c r="K308" s="2" t="s">
        <v>3301</v>
      </c>
      <c r="L308" s="2" t="s">
        <v>2389</v>
      </c>
      <c r="M308" s="2" t="s">
        <v>3329</v>
      </c>
      <c r="N308" s="2" t="s">
        <v>653</v>
      </c>
      <c r="O308" s="2" t="s">
        <v>1429</v>
      </c>
      <c r="P308" s="2"/>
      <c r="Q308" s="2" t="s">
        <v>1452</v>
      </c>
      <c r="R308" s="2" t="s">
        <v>1452</v>
      </c>
      <c r="S308" s="2" t="s">
        <v>631</v>
      </c>
      <c r="T308" s="2" t="s">
        <v>1454</v>
      </c>
      <c r="U308" s="2" t="s">
        <v>631</v>
      </c>
      <c r="V308" s="2" t="s">
        <v>1452</v>
      </c>
      <c r="W308" s="108"/>
      <c r="X308" s="108">
        <v>60</v>
      </c>
      <c r="Y308" s="110"/>
      <c r="Z308" s="109">
        <v>1</v>
      </c>
      <c r="AA308" s="2" t="s">
        <v>2369</v>
      </c>
      <c r="AB308" s="2" t="s">
        <v>2369</v>
      </c>
      <c r="AC308" s="2" t="s">
        <v>2369</v>
      </c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  <c r="BZ308" s="31"/>
      <c r="CA308" s="31"/>
      <c r="CB308" s="31"/>
      <c r="CC308" s="31"/>
      <c r="CD308" s="31"/>
      <c r="CE308" s="31"/>
      <c r="CF308" s="31"/>
      <c r="CG308" s="31"/>
      <c r="CH308" s="31"/>
      <c r="CI308" s="31"/>
      <c r="CJ308" s="31"/>
      <c r="CK308" s="31"/>
      <c r="CL308" s="31"/>
      <c r="CM308" s="31"/>
      <c r="CN308" s="31"/>
      <c r="CO308" s="31"/>
      <c r="CP308" s="31"/>
      <c r="CQ308" s="31"/>
      <c r="CR308" s="31"/>
      <c r="CS308" s="31"/>
      <c r="CT308" s="31"/>
      <c r="CU308" s="31"/>
      <c r="CV308" s="31"/>
      <c r="CW308" s="31"/>
      <c r="CX308" s="31"/>
      <c r="CY308" s="31"/>
      <c r="CZ308" s="31"/>
      <c r="DA308" s="31"/>
      <c r="DB308" s="31"/>
      <c r="DC308" s="31"/>
      <c r="DD308" s="31"/>
      <c r="DE308" s="31"/>
      <c r="DF308" s="31"/>
      <c r="DG308" s="31"/>
      <c r="DH308" s="31"/>
      <c r="DI308" s="31"/>
      <c r="DJ308" s="31"/>
      <c r="DK308" s="31"/>
      <c r="DL308" s="31"/>
      <c r="DM308" s="31"/>
      <c r="DN308" s="31"/>
      <c r="DO308" s="31"/>
      <c r="DP308" s="31"/>
      <c r="DQ308" s="31"/>
      <c r="DR308" s="31"/>
      <c r="DS308" s="31"/>
      <c r="DT308" s="31"/>
      <c r="DU308" s="31"/>
      <c r="DV308" s="31"/>
      <c r="DW308" s="31"/>
      <c r="DX308" s="31"/>
      <c r="DY308" s="31"/>
      <c r="DZ308" s="31"/>
      <c r="EA308" s="31"/>
      <c r="EB308" s="31"/>
      <c r="EC308" s="31"/>
      <c r="ED308" s="31"/>
      <c r="EE308" s="31"/>
      <c r="EF308" s="31"/>
      <c r="EG308" s="31"/>
      <c r="EH308" s="31"/>
      <c r="EI308" s="31"/>
      <c r="EJ308" s="31"/>
      <c r="EK308" s="31"/>
      <c r="EL308" s="31"/>
      <c r="EM308" s="31"/>
      <c r="EN308" s="31"/>
      <c r="EO308" s="31"/>
      <c r="EP308" s="31"/>
      <c r="EQ308" s="31"/>
      <c r="ER308" s="31"/>
      <c r="ES308" s="31"/>
      <c r="ET308" s="31"/>
      <c r="EU308" s="31"/>
      <c r="EV308" s="31"/>
      <c r="EW308" s="31"/>
      <c r="EX308" s="31"/>
      <c r="EY308" s="31"/>
      <c r="EZ308" s="31"/>
      <c r="FA308" s="31"/>
      <c r="FB308" s="31"/>
      <c r="FC308" s="31"/>
      <c r="FD308" s="31"/>
      <c r="FE308" s="31"/>
      <c r="FF308" s="31"/>
      <c r="FG308" s="31"/>
      <c r="FH308" s="31"/>
      <c r="FI308" s="31"/>
      <c r="FJ308" s="31"/>
      <c r="FK308" s="31"/>
      <c r="FL308" s="31"/>
      <c r="FM308" s="31"/>
      <c r="FN308" s="31"/>
      <c r="FO308" s="31"/>
      <c r="FP308" s="31"/>
      <c r="FQ308" s="31"/>
      <c r="FR308" s="31"/>
      <c r="FS308" s="31"/>
      <c r="FT308" s="31"/>
      <c r="FU308" s="31"/>
      <c r="FV308" s="31"/>
      <c r="FW308" s="31"/>
      <c r="FX308" s="31"/>
      <c r="FY308" s="31"/>
      <c r="FZ308" s="31"/>
      <c r="GA308" s="31"/>
      <c r="GB308" s="31"/>
      <c r="GC308" s="31"/>
      <c r="GD308" s="31"/>
      <c r="GE308" s="31"/>
      <c r="GF308" s="31"/>
      <c r="GG308" s="31"/>
      <c r="GH308" s="31"/>
      <c r="GI308" s="31"/>
      <c r="GJ308" s="31"/>
      <c r="GK308" s="31"/>
      <c r="GL308" s="31"/>
      <c r="GM308" s="31"/>
      <c r="GN308" s="31"/>
      <c r="GO308" s="31"/>
      <c r="GP308" s="31"/>
      <c r="GQ308" s="31"/>
      <c r="GR308" s="31"/>
      <c r="GS308" s="31"/>
      <c r="GT308" s="31"/>
      <c r="GU308" s="31"/>
      <c r="GV308" s="31"/>
      <c r="GW308" s="31"/>
      <c r="GX308" s="31"/>
      <c r="GY308" s="31"/>
      <c r="GZ308" s="31"/>
      <c r="HA308" s="31"/>
      <c r="HB308" s="31"/>
      <c r="HC308" s="31"/>
      <c r="HD308" s="31"/>
      <c r="HE308" s="31"/>
      <c r="HF308" s="31"/>
      <c r="HG308" s="31"/>
      <c r="HH308" s="31"/>
      <c r="HI308" s="31"/>
      <c r="HJ308" s="31"/>
      <c r="HK308" s="31"/>
    </row>
    <row r="309" spans="1:219" s="12" customFormat="1" ht="12.75">
      <c r="A309" s="2">
        <v>49</v>
      </c>
      <c r="B309" s="10" t="s">
        <v>1616</v>
      </c>
      <c r="C309" s="2" t="s">
        <v>302</v>
      </c>
      <c r="D309" s="2" t="s">
        <v>2357</v>
      </c>
      <c r="E309" s="2" t="s">
        <v>2369</v>
      </c>
      <c r="F309" s="2" t="s">
        <v>2369</v>
      </c>
      <c r="G309" s="2">
        <v>1938</v>
      </c>
      <c r="H309" s="140">
        <v>6257.88</v>
      </c>
      <c r="I309" s="2" t="s">
        <v>1526</v>
      </c>
      <c r="J309" s="105"/>
      <c r="K309" s="2" t="s">
        <v>3302</v>
      </c>
      <c r="L309" s="2" t="s">
        <v>2389</v>
      </c>
      <c r="M309" s="2" t="s">
        <v>1442</v>
      </c>
      <c r="N309" s="2" t="s">
        <v>3316</v>
      </c>
      <c r="O309" s="2" t="s">
        <v>1429</v>
      </c>
      <c r="P309" s="2"/>
      <c r="Q309" s="2" t="s">
        <v>1452</v>
      </c>
      <c r="R309" s="2" t="s">
        <v>626</v>
      </c>
      <c r="S309" s="2" t="s">
        <v>1452</v>
      </c>
      <c r="T309" s="2" t="s">
        <v>626</v>
      </c>
      <c r="U309" s="2" t="s">
        <v>631</v>
      </c>
      <c r="V309" s="2" t="s">
        <v>1452</v>
      </c>
      <c r="W309" s="108">
        <v>100</v>
      </c>
      <c r="X309" s="108">
        <v>67</v>
      </c>
      <c r="Y309" s="110"/>
      <c r="Z309" s="109">
        <v>1</v>
      </c>
      <c r="AA309" s="2" t="s">
        <v>2357</v>
      </c>
      <c r="AB309" s="2" t="s">
        <v>2357</v>
      </c>
      <c r="AC309" s="2" t="s">
        <v>2369</v>
      </c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  <c r="BZ309" s="31"/>
      <c r="CA309" s="31"/>
      <c r="CB309" s="31"/>
      <c r="CC309" s="31"/>
      <c r="CD309" s="31"/>
      <c r="CE309" s="31"/>
      <c r="CF309" s="31"/>
      <c r="CG309" s="31"/>
      <c r="CH309" s="31"/>
      <c r="CI309" s="31"/>
      <c r="CJ309" s="31"/>
      <c r="CK309" s="31"/>
      <c r="CL309" s="31"/>
      <c r="CM309" s="31"/>
      <c r="CN309" s="31"/>
      <c r="CO309" s="31"/>
      <c r="CP309" s="31"/>
      <c r="CQ309" s="31"/>
      <c r="CR309" s="31"/>
      <c r="CS309" s="31"/>
      <c r="CT309" s="31"/>
      <c r="CU309" s="31"/>
      <c r="CV309" s="31"/>
      <c r="CW309" s="31"/>
      <c r="CX309" s="31"/>
      <c r="CY309" s="31"/>
      <c r="CZ309" s="31"/>
      <c r="DA309" s="31"/>
      <c r="DB309" s="31"/>
      <c r="DC309" s="31"/>
      <c r="DD309" s="31"/>
      <c r="DE309" s="31"/>
      <c r="DF309" s="31"/>
      <c r="DG309" s="31"/>
      <c r="DH309" s="31"/>
      <c r="DI309" s="31"/>
      <c r="DJ309" s="31"/>
      <c r="DK309" s="31"/>
      <c r="DL309" s="31"/>
      <c r="DM309" s="31"/>
      <c r="DN309" s="31"/>
      <c r="DO309" s="31"/>
      <c r="DP309" s="31"/>
      <c r="DQ309" s="31"/>
      <c r="DR309" s="31"/>
      <c r="DS309" s="31"/>
      <c r="DT309" s="31"/>
      <c r="DU309" s="31"/>
      <c r="DV309" s="31"/>
      <c r="DW309" s="31"/>
      <c r="DX309" s="31"/>
      <c r="DY309" s="31"/>
      <c r="DZ309" s="31"/>
      <c r="EA309" s="31"/>
      <c r="EB309" s="31"/>
      <c r="EC309" s="31"/>
      <c r="ED309" s="31"/>
      <c r="EE309" s="31"/>
      <c r="EF309" s="31"/>
      <c r="EG309" s="31"/>
      <c r="EH309" s="31"/>
      <c r="EI309" s="31"/>
      <c r="EJ309" s="31"/>
      <c r="EK309" s="31"/>
      <c r="EL309" s="31"/>
      <c r="EM309" s="31"/>
      <c r="EN309" s="31"/>
      <c r="EO309" s="31"/>
      <c r="EP309" s="31"/>
      <c r="EQ309" s="31"/>
      <c r="ER309" s="31"/>
      <c r="ES309" s="31"/>
      <c r="ET309" s="31"/>
      <c r="EU309" s="31"/>
      <c r="EV309" s="31"/>
      <c r="EW309" s="31"/>
      <c r="EX309" s="31"/>
      <c r="EY309" s="31"/>
      <c r="EZ309" s="31"/>
      <c r="FA309" s="31"/>
      <c r="FB309" s="31"/>
      <c r="FC309" s="31"/>
      <c r="FD309" s="31"/>
      <c r="FE309" s="31"/>
      <c r="FF309" s="31"/>
      <c r="FG309" s="31"/>
      <c r="FH309" s="31"/>
      <c r="FI309" s="31"/>
      <c r="FJ309" s="31"/>
      <c r="FK309" s="31"/>
      <c r="FL309" s="31"/>
      <c r="FM309" s="31"/>
      <c r="FN309" s="31"/>
      <c r="FO309" s="31"/>
      <c r="FP309" s="31"/>
      <c r="FQ309" s="31"/>
      <c r="FR309" s="31"/>
      <c r="FS309" s="31"/>
      <c r="FT309" s="31"/>
      <c r="FU309" s="31"/>
      <c r="FV309" s="31"/>
      <c r="FW309" s="31"/>
      <c r="FX309" s="31"/>
      <c r="FY309" s="31"/>
      <c r="FZ309" s="31"/>
      <c r="GA309" s="31"/>
      <c r="GB309" s="31"/>
      <c r="GC309" s="31"/>
      <c r="GD309" s="31"/>
      <c r="GE309" s="31"/>
      <c r="GF309" s="31"/>
      <c r="GG309" s="31"/>
      <c r="GH309" s="31"/>
      <c r="GI309" s="31"/>
      <c r="GJ309" s="31"/>
      <c r="GK309" s="31"/>
      <c r="GL309" s="31"/>
      <c r="GM309" s="31"/>
      <c r="GN309" s="31"/>
      <c r="GO309" s="31"/>
      <c r="GP309" s="31"/>
      <c r="GQ309" s="31"/>
      <c r="GR309" s="31"/>
      <c r="GS309" s="31"/>
      <c r="GT309" s="31"/>
      <c r="GU309" s="31"/>
      <c r="GV309" s="31"/>
      <c r="GW309" s="31"/>
      <c r="GX309" s="31"/>
      <c r="GY309" s="31"/>
      <c r="GZ309" s="31"/>
      <c r="HA309" s="31"/>
      <c r="HB309" s="31"/>
      <c r="HC309" s="31"/>
      <c r="HD309" s="31"/>
      <c r="HE309" s="31"/>
      <c r="HF309" s="31"/>
      <c r="HG309" s="31"/>
      <c r="HH309" s="31"/>
      <c r="HI309" s="31"/>
      <c r="HJ309" s="31"/>
      <c r="HK309" s="31"/>
    </row>
    <row r="310" spans="1:219" s="12" customFormat="1" ht="12.75">
      <c r="A310" s="2">
        <v>50</v>
      </c>
      <c r="B310" s="10" t="s">
        <v>1617</v>
      </c>
      <c r="C310" s="2" t="s">
        <v>302</v>
      </c>
      <c r="D310" s="2" t="s">
        <v>2357</v>
      </c>
      <c r="E310" s="2" t="s">
        <v>2369</v>
      </c>
      <c r="F310" s="2" t="s">
        <v>2369</v>
      </c>
      <c r="G310" s="2">
        <v>1950</v>
      </c>
      <c r="H310" s="140">
        <v>2684.63</v>
      </c>
      <c r="I310" s="2" t="s">
        <v>1526</v>
      </c>
      <c r="J310" s="105"/>
      <c r="K310" s="2" t="s">
        <v>3301</v>
      </c>
      <c r="L310" s="2" t="s">
        <v>2389</v>
      </c>
      <c r="M310" s="2" t="s">
        <v>3329</v>
      </c>
      <c r="N310" s="2" t="s">
        <v>653</v>
      </c>
      <c r="O310" s="2" t="s">
        <v>1429</v>
      </c>
      <c r="P310" s="2"/>
      <c r="Q310" s="2"/>
      <c r="R310" s="2"/>
      <c r="S310" s="2"/>
      <c r="T310" s="2"/>
      <c r="U310" s="2"/>
      <c r="V310" s="2"/>
      <c r="W310" s="108"/>
      <c r="X310" s="108"/>
      <c r="Y310" s="110"/>
      <c r="Z310" s="109">
        <v>1</v>
      </c>
      <c r="AA310" s="2"/>
      <c r="AB310" s="2"/>
      <c r="AC310" s="2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  <c r="CA310" s="31"/>
      <c r="CB310" s="31"/>
      <c r="CC310" s="31"/>
      <c r="CD310" s="31"/>
      <c r="CE310" s="31"/>
      <c r="CF310" s="31"/>
      <c r="CG310" s="31"/>
      <c r="CH310" s="31"/>
      <c r="CI310" s="31"/>
      <c r="CJ310" s="31"/>
      <c r="CK310" s="31"/>
      <c r="CL310" s="31"/>
      <c r="CM310" s="31"/>
      <c r="CN310" s="31"/>
      <c r="CO310" s="31"/>
      <c r="CP310" s="31"/>
      <c r="CQ310" s="31"/>
      <c r="CR310" s="31"/>
      <c r="CS310" s="31"/>
      <c r="CT310" s="31"/>
      <c r="CU310" s="31"/>
      <c r="CV310" s="31"/>
      <c r="CW310" s="31"/>
      <c r="CX310" s="31"/>
      <c r="CY310" s="31"/>
      <c r="CZ310" s="31"/>
      <c r="DA310" s="31"/>
      <c r="DB310" s="31"/>
      <c r="DC310" s="31"/>
      <c r="DD310" s="31"/>
      <c r="DE310" s="31"/>
      <c r="DF310" s="31"/>
      <c r="DG310" s="31"/>
      <c r="DH310" s="31"/>
      <c r="DI310" s="31"/>
      <c r="DJ310" s="31"/>
      <c r="DK310" s="31"/>
      <c r="DL310" s="31"/>
      <c r="DM310" s="31"/>
      <c r="DN310" s="31"/>
      <c r="DO310" s="31"/>
      <c r="DP310" s="31"/>
      <c r="DQ310" s="31"/>
      <c r="DR310" s="31"/>
      <c r="DS310" s="31"/>
      <c r="DT310" s="31"/>
      <c r="DU310" s="31"/>
      <c r="DV310" s="31"/>
      <c r="DW310" s="31"/>
      <c r="DX310" s="31"/>
      <c r="DY310" s="31"/>
      <c r="DZ310" s="31"/>
      <c r="EA310" s="31"/>
      <c r="EB310" s="31"/>
      <c r="EC310" s="31"/>
      <c r="ED310" s="31"/>
      <c r="EE310" s="31"/>
      <c r="EF310" s="31"/>
      <c r="EG310" s="31"/>
      <c r="EH310" s="31"/>
      <c r="EI310" s="31"/>
      <c r="EJ310" s="31"/>
      <c r="EK310" s="31"/>
      <c r="EL310" s="31"/>
      <c r="EM310" s="31"/>
      <c r="EN310" s="31"/>
      <c r="EO310" s="31"/>
      <c r="EP310" s="31"/>
      <c r="EQ310" s="31"/>
      <c r="ER310" s="31"/>
      <c r="ES310" s="31"/>
      <c r="ET310" s="31"/>
      <c r="EU310" s="31"/>
      <c r="EV310" s="31"/>
      <c r="EW310" s="31"/>
      <c r="EX310" s="31"/>
      <c r="EY310" s="31"/>
      <c r="EZ310" s="31"/>
      <c r="FA310" s="31"/>
      <c r="FB310" s="31"/>
      <c r="FC310" s="31"/>
      <c r="FD310" s="31"/>
      <c r="FE310" s="31"/>
      <c r="FF310" s="31"/>
      <c r="FG310" s="31"/>
      <c r="FH310" s="31"/>
      <c r="FI310" s="31"/>
      <c r="FJ310" s="31"/>
      <c r="FK310" s="31"/>
      <c r="FL310" s="31"/>
      <c r="FM310" s="31"/>
      <c r="FN310" s="31"/>
      <c r="FO310" s="31"/>
      <c r="FP310" s="31"/>
      <c r="FQ310" s="31"/>
      <c r="FR310" s="31"/>
      <c r="FS310" s="31"/>
      <c r="FT310" s="31"/>
      <c r="FU310" s="31"/>
      <c r="FV310" s="31"/>
      <c r="FW310" s="31"/>
      <c r="FX310" s="31"/>
      <c r="FY310" s="31"/>
      <c r="FZ310" s="31"/>
      <c r="GA310" s="31"/>
      <c r="GB310" s="31"/>
      <c r="GC310" s="31"/>
      <c r="GD310" s="31"/>
      <c r="GE310" s="31"/>
      <c r="GF310" s="31"/>
      <c r="GG310" s="31"/>
      <c r="GH310" s="31"/>
      <c r="GI310" s="31"/>
      <c r="GJ310" s="31"/>
      <c r="GK310" s="31"/>
      <c r="GL310" s="31"/>
      <c r="GM310" s="31"/>
      <c r="GN310" s="31"/>
      <c r="GO310" s="31"/>
      <c r="GP310" s="31"/>
      <c r="GQ310" s="31"/>
      <c r="GR310" s="31"/>
      <c r="GS310" s="31"/>
      <c r="GT310" s="31"/>
      <c r="GU310" s="31"/>
      <c r="GV310" s="31"/>
      <c r="GW310" s="31"/>
      <c r="GX310" s="31"/>
      <c r="GY310" s="31"/>
      <c r="GZ310" s="31"/>
      <c r="HA310" s="31"/>
      <c r="HB310" s="31"/>
      <c r="HC310" s="31"/>
      <c r="HD310" s="31"/>
      <c r="HE310" s="31"/>
      <c r="HF310" s="31"/>
      <c r="HG310" s="31"/>
      <c r="HH310" s="31"/>
      <c r="HI310" s="31"/>
      <c r="HJ310" s="31"/>
      <c r="HK310" s="31"/>
    </row>
    <row r="311" spans="1:219" s="12" customFormat="1" ht="12.75">
      <c r="A311" s="2">
        <v>51</v>
      </c>
      <c r="B311" s="10" t="s">
        <v>1618</v>
      </c>
      <c r="C311" s="2" t="s">
        <v>302</v>
      </c>
      <c r="D311" s="2" t="s">
        <v>2357</v>
      </c>
      <c r="E311" s="2" t="s">
        <v>2369</v>
      </c>
      <c r="F311" s="2" t="s">
        <v>2369</v>
      </c>
      <c r="G311" s="2">
        <v>1950</v>
      </c>
      <c r="H311" s="140">
        <v>5742.74</v>
      </c>
      <c r="I311" s="2" t="s">
        <v>1526</v>
      </c>
      <c r="J311" s="105"/>
      <c r="K311" s="2" t="s">
        <v>3303</v>
      </c>
      <c r="L311" s="2" t="s">
        <v>2389</v>
      </c>
      <c r="M311" s="2" t="s">
        <v>3329</v>
      </c>
      <c r="N311" s="2" t="s">
        <v>653</v>
      </c>
      <c r="O311" s="2" t="s">
        <v>1429</v>
      </c>
      <c r="P311" s="2"/>
      <c r="Q311" s="2" t="s">
        <v>1454</v>
      </c>
      <c r="R311" s="2" t="s">
        <v>631</v>
      </c>
      <c r="S311" s="2" t="s">
        <v>631</v>
      </c>
      <c r="T311" s="2" t="s">
        <v>1454</v>
      </c>
      <c r="U311" s="2" t="s">
        <v>631</v>
      </c>
      <c r="V311" s="2" t="s">
        <v>631</v>
      </c>
      <c r="W311" s="108"/>
      <c r="X311" s="108">
        <v>165</v>
      </c>
      <c r="Y311" s="110"/>
      <c r="Z311" s="109">
        <v>1</v>
      </c>
      <c r="AA311" s="2" t="s">
        <v>2369</v>
      </c>
      <c r="AB311" s="2" t="s">
        <v>2369</v>
      </c>
      <c r="AC311" s="2" t="s">
        <v>2369</v>
      </c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  <c r="BZ311" s="31"/>
      <c r="CA311" s="31"/>
      <c r="CB311" s="31"/>
      <c r="CC311" s="31"/>
      <c r="CD311" s="31"/>
      <c r="CE311" s="31"/>
      <c r="CF311" s="31"/>
      <c r="CG311" s="31"/>
      <c r="CH311" s="31"/>
      <c r="CI311" s="31"/>
      <c r="CJ311" s="31"/>
      <c r="CK311" s="31"/>
      <c r="CL311" s="31"/>
      <c r="CM311" s="31"/>
      <c r="CN311" s="31"/>
      <c r="CO311" s="31"/>
      <c r="CP311" s="31"/>
      <c r="CQ311" s="31"/>
      <c r="CR311" s="31"/>
      <c r="CS311" s="31"/>
      <c r="CT311" s="31"/>
      <c r="CU311" s="31"/>
      <c r="CV311" s="31"/>
      <c r="CW311" s="31"/>
      <c r="CX311" s="31"/>
      <c r="CY311" s="31"/>
      <c r="CZ311" s="31"/>
      <c r="DA311" s="31"/>
      <c r="DB311" s="31"/>
      <c r="DC311" s="31"/>
      <c r="DD311" s="31"/>
      <c r="DE311" s="31"/>
      <c r="DF311" s="31"/>
      <c r="DG311" s="31"/>
      <c r="DH311" s="31"/>
      <c r="DI311" s="31"/>
      <c r="DJ311" s="31"/>
      <c r="DK311" s="31"/>
      <c r="DL311" s="31"/>
      <c r="DM311" s="31"/>
      <c r="DN311" s="31"/>
      <c r="DO311" s="31"/>
      <c r="DP311" s="31"/>
      <c r="DQ311" s="31"/>
      <c r="DR311" s="31"/>
      <c r="DS311" s="31"/>
      <c r="DT311" s="31"/>
      <c r="DU311" s="31"/>
      <c r="DV311" s="31"/>
      <c r="DW311" s="31"/>
      <c r="DX311" s="31"/>
      <c r="DY311" s="31"/>
      <c r="DZ311" s="31"/>
      <c r="EA311" s="31"/>
      <c r="EB311" s="31"/>
      <c r="EC311" s="31"/>
      <c r="ED311" s="31"/>
      <c r="EE311" s="31"/>
      <c r="EF311" s="31"/>
      <c r="EG311" s="31"/>
      <c r="EH311" s="31"/>
      <c r="EI311" s="31"/>
      <c r="EJ311" s="31"/>
      <c r="EK311" s="31"/>
      <c r="EL311" s="31"/>
      <c r="EM311" s="31"/>
      <c r="EN311" s="31"/>
      <c r="EO311" s="31"/>
      <c r="EP311" s="31"/>
      <c r="EQ311" s="31"/>
      <c r="ER311" s="31"/>
      <c r="ES311" s="31"/>
      <c r="ET311" s="31"/>
      <c r="EU311" s="31"/>
      <c r="EV311" s="31"/>
      <c r="EW311" s="31"/>
      <c r="EX311" s="31"/>
      <c r="EY311" s="31"/>
      <c r="EZ311" s="31"/>
      <c r="FA311" s="31"/>
      <c r="FB311" s="31"/>
      <c r="FC311" s="31"/>
      <c r="FD311" s="31"/>
      <c r="FE311" s="31"/>
      <c r="FF311" s="31"/>
      <c r="FG311" s="31"/>
      <c r="FH311" s="31"/>
      <c r="FI311" s="31"/>
      <c r="FJ311" s="31"/>
      <c r="FK311" s="31"/>
      <c r="FL311" s="31"/>
      <c r="FM311" s="31"/>
      <c r="FN311" s="31"/>
      <c r="FO311" s="31"/>
      <c r="FP311" s="31"/>
      <c r="FQ311" s="31"/>
      <c r="FR311" s="31"/>
      <c r="FS311" s="31"/>
      <c r="FT311" s="31"/>
      <c r="FU311" s="31"/>
      <c r="FV311" s="31"/>
      <c r="FW311" s="31"/>
      <c r="FX311" s="31"/>
      <c r="FY311" s="31"/>
      <c r="FZ311" s="31"/>
      <c r="GA311" s="31"/>
      <c r="GB311" s="31"/>
      <c r="GC311" s="31"/>
      <c r="GD311" s="31"/>
      <c r="GE311" s="31"/>
      <c r="GF311" s="31"/>
      <c r="GG311" s="31"/>
      <c r="GH311" s="31"/>
      <c r="GI311" s="31"/>
      <c r="GJ311" s="31"/>
      <c r="GK311" s="31"/>
      <c r="GL311" s="31"/>
      <c r="GM311" s="31"/>
      <c r="GN311" s="31"/>
      <c r="GO311" s="31"/>
      <c r="GP311" s="31"/>
      <c r="GQ311" s="31"/>
      <c r="GR311" s="31"/>
      <c r="GS311" s="31"/>
      <c r="GT311" s="31"/>
      <c r="GU311" s="31"/>
      <c r="GV311" s="31"/>
      <c r="GW311" s="31"/>
      <c r="GX311" s="31"/>
      <c r="GY311" s="31"/>
      <c r="GZ311" s="31"/>
      <c r="HA311" s="31"/>
      <c r="HB311" s="31"/>
      <c r="HC311" s="31"/>
      <c r="HD311" s="31"/>
      <c r="HE311" s="31"/>
      <c r="HF311" s="31"/>
      <c r="HG311" s="31"/>
      <c r="HH311" s="31"/>
      <c r="HI311" s="31"/>
      <c r="HJ311" s="31"/>
      <c r="HK311" s="31"/>
    </row>
    <row r="312" spans="1:219" s="12" customFormat="1" ht="12.75">
      <c r="A312" s="2">
        <v>52</v>
      </c>
      <c r="B312" s="10" t="s">
        <v>1619</v>
      </c>
      <c r="C312" s="2" t="s">
        <v>302</v>
      </c>
      <c r="D312" s="2" t="s">
        <v>2357</v>
      </c>
      <c r="E312" s="2" t="s">
        <v>2369</v>
      </c>
      <c r="F312" s="2" t="s">
        <v>2369</v>
      </c>
      <c r="G312" s="2">
        <v>1950</v>
      </c>
      <c r="H312" s="140">
        <v>4090.15</v>
      </c>
      <c r="I312" s="2" t="s">
        <v>1526</v>
      </c>
      <c r="J312" s="105"/>
      <c r="K312" s="2" t="s">
        <v>3304</v>
      </c>
      <c r="L312" s="2" t="s">
        <v>2389</v>
      </c>
      <c r="M312" s="2" t="s">
        <v>3329</v>
      </c>
      <c r="N312" s="2" t="s">
        <v>653</v>
      </c>
      <c r="O312" s="2" t="s">
        <v>1429</v>
      </c>
      <c r="P312" s="2"/>
      <c r="Q312" s="2" t="s">
        <v>626</v>
      </c>
      <c r="R312" s="2" t="s">
        <v>626</v>
      </c>
      <c r="S312" s="2" t="s">
        <v>631</v>
      </c>
      <c r="T312" s="2" t="s">
        <v>626</v>
      </c>
      <c r="U312" s="2" t="s">
        <v>631</v>
      </c>
      <c r="V312" s="2" t="s">
        <v>626</v>
      </c>
      <c r="W312" s="108"/>
      <c r="X312" s="108">
        <v>67</v>
      </c>
      <c r="Y312" s="110"/>
      <c r="Z312" s="109">
        <v>1</v>
      </c>
      <c r="AA312" s="2" t="s">
        <v>2369</v>
      </c>
      <c r="AB312" s="2" t="s">
        <v>2369</v>
      </c>
      <c r="AC312" s="2" t="s">
        <v>2369</v>
      </c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  <c r="BZ312" s="31"/>
      <c r="CA312" s="31"/>
      <c r="CB312" s="31"/>
      <c r="CC312" s="31"/>
      <c r="CD312" s="31"/>
      <c r="CE312" s="31"/>
      <c r="CF312" s="31"/>
      <c r="CG312" s="31"/>
      <c r="CH312" s="31"/>
      <c r="CI312" s="31"/>
      <c r="CJ312" s="31"/>
      <c r="CK312" s="31"/>
      <c r="CL312" s="31"/>
      <c r="CM312" s="31"/>
      <c r="CN312" s="31"/>
      <c r="CO312" s="31"/>
      <c r="CP312" s="31"/>
      <c r="CQ312" s="31"/>
      <c r="CR312" s="31"/>
      <c r="CS312" s="31"/>
      <c r="CT312" s="31"/>
      <c r="CU312" s="31"/>
      <c r="CV312" s="31"/>
      <c r="CW312" s="31"/>
      <c r="CX312" s="31"/>
      <c r="CY312" s="31"/>
      <c r="CZ312" s="31"/>
      <c r="DA312" s="31"/>
      <c r="DB312" s="31"/>
      <c r="DC312" s="31"/>
      <c r="DD312" s="31"/>
      <c r="DE312" s="31"/>
      <c r="DF312" s="31"/>
      <c r="DG312" s="31"/>
      <c r="DH312" s="31"/>
      <c r="DI312" s="31"/>
      <c r="DJ312" s="31"/>
      <c r="DK312" s="31"/>
      <c r="DL312" s="31"/>
      <c r="DM312" s="31"/>
      <c r="DN312" s="31"/>
      <c r="DO312" s="31"/>
      <c r="DP312" s="31"/>
      <c r="DQ312" s="31"/>
      <c r="DR312" s="31"/>
      <c r="DS312" s="31"/>
      <c r="DT312" s="31"/>
      <c r="DU312" s="31"/>
      <c r="DV312" s="31"/>
      <c r="DW312" s="31"/>
      <c r="DX312" s="31"/>
      <c r="DY312" s="31"/>
      <c r="DZ312" s="31"/>
      <c r="EA312" s="31"/>
      <c r="EB312" s="31"/>
      <c r="EC312" s="31"/>
      <c r="ED312" s="31"/>
      <c r="EE312" s="31"/>
      <c r="EF312" s="31"/>
      <c r="EG312" s="31"/>
      <c r="EH312" s="31"/>
      <c r="EI312" s="31"/>
      <c r="EJ312" s="31"/>
      <c r="EK312" s="31"/>
      <c r="EL312" s="31"/>
      <c r="EM312" s="31"/>
      <c r="EN312" s="31"/>
      <c r="EO312" s="31"/>
      <c r="EP312" s="31"/>
      <c r="EQ312" s="31"/>
      <c r="ER312" s="31"/>
      <c r="ES312" s="31"/>
      <c r="ET312" s="31"/>
      <c r="EU312" s="31"/>
      <c r="EV312" s="31"/>
      <c r="EW312" s="31"/>
      <c r="EX312" s="31"/>
      <c r="EY312" s="31"/>
      <c r="EZ312" s="31"/>
      <c r="FA312" s="31"/>
      <c r="FB312" s="31"/>
      <c r="FC312" s="31"/>
      <c r="FD312" s="31"/>
      <c r="FE312" s="31"/>
      <c r="FF312" s="31"/>
      <c r="FG312" s="31"/>
      <c r="FH312" s="31"/>
      <c r="FI312" s="31"/>
      <c r="FJ312" s="31"/>
      <c r="FK312" s="31"/>
      <c r="FL312" s="31"/>
      <c r="FM312" s="31"/>
      <c r="FN312" s="31"/>
      <c r="FO312" s="31"/>
      <c r="FP312" s="31"/>
      <c r="FQ312" s="31"/>
      <c r="FR312" s="31"/>
      <c r="FS312" s="31"/>
      <c r="FT312" s="31"/>
      <c r="FU312" s="31"/>
      <c r="FV312" s="31"/>
      <c r="FW312" s="31"/>
      <c r="FX312" s="31"/>
      <c r="FY312" s="31"/>
      <c r="FZ312" s="31"/>
      <c r="GA312" s="31"/>
      <c r="GB312" s="31"/>
      <c r="GC312" s="31"/>
      <c r="GD312" s="31"/>
      <c r="GE312" s="31"/>
      <c r="GF312" s="31"/>
      <c r="GG312" s="31"/>
      <c r="GH312" s="31"/>
      <c r="GI312" s="31"/>
      <c r="GJ312" s="31"/>
      <c r="GK312" s="31"/>
      <c r="GL312" s="31"/>
      <c r="GM312" s="31"/>
      <c r="GN312" s="31"/>
      <c r="GO312" s="31"/>
      <c r="GP312" s="31"/>
      <c r="GQ312" s="31"/>
      <c r="GR312" s="31"/>
      <c r="GS312" s="31"/>
      <c r="GT312" s="31"/>
      <c r="GU312" s="31"/>
      <c r="GV312" s="31"/>
      <c r="GW312" s="31"/>
      <c r="GX312" s="31"/>
      <c r="GY312" s="31"/>
      <c r="GZ312" s="31"/>
      <c r="HA312" s="31"/>
      <c r="HB312" s="31"/>
      <c r="HC312" s="31"/>
      <c r="HD312" s="31"/>
      <c r="HE312" s="31"/>
      <c r="HF312" s="31"/>
      <c r="HG312" s="31"/>
      <c r="HH312" s="31"/>
      <c r="HI312" s="31"/>
      <c r="HJ312" s="31"/>
      <c r="HK312" s="31"/>
    </row>
    <row r="313" spans="1:219" s="12" customFormat="1" ht="25.5">
      <c r="A313" s="2">
        <v>53</v>
      </c>
      <c r="B313" s="10" t="s">
        <v>1620</v>
      </c>
      <c r="C313" s="2" t="s">
        <v>302</v>
      </c>
      <c r="D313" s="2" t="s">
        <v>2357</v>
      </c>
      <c r="E313" s="2" t="s">
        <v>2369</v>
      </c>
      <c r="F313" s="2" t="s">
        <v>2369</v>
      </c>
      <c r="G313" s="2">
        <v>1990</v>
      </c>
      <c r="H313" s="140">
        <v>41133.54</v>
      </c>
      <c r="I313" s="2" t="s">
        <v>1526</v>
      </c>
      <c r="J313" s="105"/>
      <c r="K313" s="2" t="s">
        <v>3305</v>
      </c>
      <c r="L313" s="2" t="s">
        <v>1443</v>
      </c>
      <c r="M313" s="2"/>
      <c r="N313" s="2" t="s">
        <v>653</v>
      </c>
      <c r="O313" s="2" t="s">
        <v>1444</v>
      </c>
      <c r="P313" s="2"/>
      <c r="Q313" s="2"/>
      <c r="R313" s="2"/>
      <c r="S313" s="2"/>
      <c r="T313" s="2"/>
      <c r="U313" s="2"/>
      <c r="V313" s="2"/>
      <c r="W313" s="108"/>
      <c r="X313" s="108">
        <v>63.6</v>
      </c>
      <c r="Y313" s="110"/>
      <c r="Z313" s="109">
        <v>1</v>
      </c>
      <c r="AA313" s="2"/>
      <c r="AB313" s="2"/>
      <c r="AC313" s="2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  <c r="BZ313" s="31"/>
      <c r="CA313" s="31"/>
      <c r="CB313" s="31"/>
      <c r="CC313" s="31"/>
      <c r="CD313" s="31"/>
      <c r="CE313" s="31"/>
      <c r="CF313" s="31"/>
      <c r="CG313" s="31"/>
      <c r="CH313" s="31"/>
      <c r="CI313" s="31"/>
      <c r="CJ313" s="31"/>
      <c r="CK313" s="31"/>
      <c r="CL313" s="31"/>
      <c r="CM313" s="31"/>
      <c r="CN313" s="31"/>
      <c r="CO313" s="31"/>
      <c r="CP313" s="31"/>
      <c r="CQ313" s="31"/>
      <c r="CR313" s="31"/>
      <c r="CS313" s="31"/>
      <c r="CT313" s="31"/>
      <c r="CU313" s="31"/>
      <c r="CV313" s="31"/>
      <c r="CW313" s="31"/>
      <c r="CX313" s="31"/>
      <c r="CY313" s="31"/>
      <c r="CZ313" s="31"/>
      <c r="DA313" s="31"/>
      <c r="DB313" s="31"/>
      <c r="DC313" s="31"/>
      <c r="DD313" s="31"/>
      <c r="DE313" s="31"/>
      <c r="DF313" s="31"/>
      <c r="DG313" s="31"/>
      <c r="DH313" s="31"/>
      <c r="DI313" s="31"/>
      <c r="DJ313" s="31"/>
      <c r="DK313" s="31"/>
      <c r="DL313" s="31"/>
      <c r="DM313" s="31"/>
      <c r="DN313" s="31"/>
      <c r="DO313" s="31"/>
      <c r="DP313" s="31"/>
      <c r="DQ313" s="31"/>
      <c r="DR313" s="31"/>
      <c r="DS313" s="31"/>
      <c r="DT313" s="31"/>
      <c r="DU313" s="31"/>
      <c r="DV313" s="31"/>
      <c r="DW313" s="31"/>
      <c r="DX313" s="31"/>
      <c r="DY313" s="31"/>
      <c r="DZ313" s="31"/>
      <c r="EA313" s="31"/>
      <c r="EB313" s="31"/>
      <c r="EC313" s="31"/>
      <c r="ED313" s="31"/>
      <c r="EE313" s="31"/>
      <c r="EF313" s="31"/>
      <c r="EG313" s="31"/>
      <c r="EH313" s="31"/>
      <c r="EI313" s="31"/>
      <c r="EJ313" s="31"/>
      <c r="EK313" s="31"/>
      <c r="EL313" s="31"/>
      <c r="EM313" s="31"/>
      <c r="EN313" s="31"/>
      <c r="EO313" s="31"/>
      <c r="EP313" s="31"/>
      <c r="EQ313" s="31"/>
      <c r="ER313" s="31"/>
      <c r="ES313" s="31"/>
      <c r="ET313" s="31"/>
      <c r="EU313" s="31"/>
      <c r="EV313" s="31"/>
      <c r="EW313" s="31"/>
      <c r="EX313" s="31"/>
      <c r="EY313" s="31"/>
      <c r="EZ313" s="31"/>
      <c r="FA313" s="31"/>
      <c r="FB313" s="31"/>
      <c r="FC313" s="31"/>
      <c r="FD313" s="31"/>
      <c r="FE313" s="31"/>
      <c r="FF313" s="31"/>
      <c r="FG313" s="31"/>
      <c r="FH313" s="31"/>
      <c r="FI313" s="31"/>
      <c r="FJ313" s="31"/>
      <c r="FK313" s="31"/>
      <c r="FL313" s="31"/>
      <c r="FM313" s="31"/>
      <c r="FN313" s="31"/>
      <c r="FO313" s="31"/>
      <c r="FP313" s="31"/>
      <c r="FQ313" s="31"/>
      <c r="FR313" s="31"/>
      <c r="FS313" s="31"/>
      <c r="FT313" s="31"/>
      <c r="FU313" s="31"/>
      <c r="FV313" s="31"/>
      <c r="FW313" s="31"/>
      <c r="FX313" s="31"/>
      <c r="FY313" s="31"/>
      <c r="FZ313" s="31"/>
      <c r="GA313" s="31"/>
      <c r="GB313" s="31"/>
      <c r="GC313" s="31"/>
      <c r="GD313" s="31"/>
      <c r="GE313" s="31"/>
      <c r="GF313" s="31"/>
      <c r="GG313" s="31"/>
      <c r="GH313" s="31"/>
      <c r="GI313" s="31"/>
      <c r="GJ313" s="31"/>
      <c r="GK313" s="31"/>
      <c r="GL313" s="31"/>
      <c r="GM313" s="31"/>
      <c r="GN313" s="31"/>
      <c r="GO313" s="31"/>
      <c r="GP313" s="31"/>
      <c r="GQ313" s="31"/>
      <c r="GR313" s="31"/>
      <c r="GS313" s="31"/>
      <c r="GT313" s="31"/>
      <c r="GU313" s="31"/>
      <c r="GV313" s="31"/>
      <c r="GW313" s="31"/>
      <c r="GX313" s="31"/>
      <c r="GY313" s="31"/>
      <c r="GZ313" s="31"/>
      <c r="HA313" s="31"/>
      <c r="HB313" s="31"/>
      <c r="HC313" s="31"/>
      <c r="HD313" s="31"/>
      <c r="HE313" s="31"/>
      <c r="HF313" s="31"/>
      <c r="HG313" s="31"/>
      <c r="HH313" s="31"/>
      <c r="HI313" s="31"/>
      <c r="HJ313" s="31"/>
      <c r="HK313" s="31"/>
    </row>
    <row r="314" spans="1:219" s="12" customFormat="1" ht="12.75">
      <c r="A314" s="2">
        <v>54</v>
      </c>
      <c r="B314" s="10" t="s">
        <v>1621</v>
      </c>
      <c r="C314" s="2" t="s">
        <v>302</v>
      </c>
      <c r="D314" s="2" t="s">
        <v>2357</v>
      </c>
      <c r="E314" s="2" t="s">
        <v>2369</v>
      </c>
      <c r="F314" s="2" t="s">
        <v>2369</v>
      </c>
      <c r="G314" s="2">
        <v>1998</v>
      </c>
      <c r="H314" s="140">
        <v>6135.64</v>
      </c>
      <c r="I314" s="2" t="s">
        <v>1526</v>
      </c>
      <c r="J314" s="105"/>
      <c r="K314" s="2" t="s">
        <v>3306</v>
      </c>
      <c r="L314" s="2" t="s">
        <v>519</v>
      </c>
      <c r="M314" s="2" t="s">
        <v>519</v>
      </c>
      <c r="N314" s="2" t="s">
        <v>519</v>
      </c>
      <c r="O314" s="2" t="s">
        <v>1437</v>
      </c>
      <c r="P314" s="2"/>
      <c r="Q314" s="2" t="s">
        <v>626</v>
      </c>
      <c r="R314" s="2" t="s">
        <v>626</v>
      </c>
      <c r="S314" s="2" t="s">
        <v>631</v>
      </c>
      <c r="T314" s="2" t="s">
        <v>626</v>
      </c>
      <c r="U314" s="2" t="s">
        <v>631</v>
      </c>
      <c r="V314" s="2" t="s">
        <v>631</v>
      </c>
      <c r="W314" s="108"/>
      <c r="X314" s="108">
        <v>18</v>
      </c>
      <c r="Y314" s="110"/>
      <c r="Z314" s="109">
        <v>1</v>
      </c>
      <c r="AA314" s="2" t="s">
        <v>2369</v>
      </c>
      <c r="AB314" s="2" t="s">
        <v>2369</v>
      </c>
      <c r="AC314" s="2" t="s">
        <v>2369</v>
      </c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31"/>
      <c r="CA314" s="31"/>
      <c r="CB314" s="31"/>
      <c r="CC314" s="31"/>
      <c r="CD314" s="31"/>
      <c r="CE314" s="31"/>
      <c r="CF314" s="31"/>
      <c r="CG314" s="31"/>
      <c r="CH314" s="31"/>
      <c r="CI314" s="31"/>
      <c r="CJ314" s="31"/>
      <c r="CK314" s="31"/>
      <c r="CL314" s="31"/>
      <c r="CM314" s="31"/>
      <c r="CN314" s="31"/>
      <c r="CO314" s="31"/>
      <c r="CP314" s="31"/>
      <c r="CQ314" s="31"/>
      <c r="CR314" s="31"/>
      <c r="CS314" s="31"/>
      <c r="CT314" s="31"/>
      <c r="CU314" s="31"/>
      <c r="CV314" s="31"/>
      <c r="CW314" s="31"/>
      <c r="CX314" s="31"/>
      <c r="CY314" s="31"/>
      <c r="CZ314" s="31"/>
      <c r="DA314" s="31"/>
      <c r="DB314" s="31"/>
      <c r="DC314" s="31"/>
      <c r="DD314" s="31"/>
      <c r="DE314" s="31"/>
      <c r="DF314" s="31"/>
      <c r="DG314" s="31"/>
      <c r="DH314" s="31"/>
      <c r="DI314" s="31"/>
      <c r="DJ314" s="31"/>
      <c r="DK314" s="31"/>
      <c r="DL314" s="31"/>
      <c r="DM314" s="31"/>
      <c r="DN314" s="31"/>
      <c r="DO314" s="31"/>
      <c r="DP314" s="31"/>
      <c r="DQ314" s="31"/>
      <c r="DR314" s="31"/>
      <c r="DS314" s="31"/>
      <c r="DT314" s="31"/>
      <c r="DU314" s="31"/>
      <c r="DV314" s="31"/>
      <c r="DW314" s="31"/>
      <c r="DX314" s="31"/>
      <c r="DY314" s="31"/>
      <c r="DZ314" s="31"/>
      <c r="EA314" s="31"/>
      <c r="EB314" s="31"/>
      <c r="EC314" s="31"/>
      <c r="ED314" s="31"/>
      <c r="EE314" s="31"/>
      <c r="EF314" s="31"/>
      <c r="EG314" s="31"/>
      <c r="EH314" s="31"/>
      <c r="EI314" s="31"/>
      <c r="EJ314" s="31"/>
      <c r="EK314" s="31"/>
      <c r="EL314" s="31"/>
      <c r="EM314" s="31"/>
      <c r="EN314" s="31"/>
      <c r="EO314" s="31"/>
      <c r="EP314" s="31"/>
      <c r="EQ314" s="31"/>
      <c r="ER314" s="31"/>
      <c r="ES314" s="31"/>
      <c r="ET314" s="31"/>
      <c r="EU314" s="31"/>
      <c r="EV314" s="31"/>
      <c r="EW314" s="31"/>
      <c r="EX314" s="31"/>
      <c r="EY314" s="31"/>
      <c r="EZ314" s="31"/>
      <c r="FA314" s="31"/>
      <c r="FB314" s="31"/>
      <c r="FC314" s="31"/>
      <c r="FD314" s="31"/>
      <c r="FE314" s="31"/>
      <c r="FF314" s="31"/>
      <c r="FG314" s="31"/>
      <c r="FH314" s="31"/>
      <c r="FI314" s="31"/>
      <c r="FJ314" s="31"/>
      <c r="FK314" s="31"/>
      <c r="FL314" s="31"/>
      <c r="FM314" s="31"/>
      <c r="FN314" s="31"/>
      <c r="FO314" s="31"/>
      <c r="FP314" s="31"/>
      <c r="FQ314" s="31"/>
      <c r="FR314" s="31"/>
      <c r="FS314" s="31"/>
      <c r="FT314" s="31"/>
      <c r="FU314" s="31"/>
      <c r="FV314" s="31"/>
      <c r="FW314" s="31"/>
      <c r="FX314" s="31"/>
      <c r="FY314" s="31"/>
      <c r="FZ314" s="31"/>
      <c r="GA314" s="31"/>
      <c r="GB314" s="31"/>
      <c r="GC314" s="31"/>
      <c r="GD314" s="31"/>
      <c r="GE314" s="31"/>
      <c r="GF314" s="31"/>
      <c r="GG314" s="31"/>
      <c r="GH314" s="31"/>
      <c r="GI314" s="31"/>
      <c r="GJ314" s="31"/>
      <c r="GK314" s="31"/>
      <c r="GL314" s="31"/>
      <c r="GM314" s="31"/>
      <c r="GN314" s="31"/>
      <c r="GO314" s="31"/>
      <c r="GP314" s="31"/>
      <c r="GQ314" s="31"/>
      <c r="GR314" s="31"/>
      <c r="GS314" s="31"/>
      <c r="GT314" s="31"/>
      <c r="GU314" s="31"/>
      <c r="GV314" s="31"/>
      <c r="GW314" s="31"/>
      <c r="GX314" s="31"/>
      <c r="GY314" s="31"/>
      <c r="GZ314" s="31"/>
      <c r="HA314" s="31"/>
      <c r="HB314" s="31"/>
      <c r="HC314" s="31"/>
      <c r="HD314" s="31"/>
      <c r="HE314" s="31"/>
      <c r="HF314" s="31"/>
      <c r="HG314" s="31"/>
      <c r="HH314" s="31"/>
      <c r="HI314" s="31"/>
      <c r="HJ314" s="31"/>
      <c r="HK314" s="31"/>
    </row>
    <row r="315" spans="1:219" s="12" customFormat="1" ht="12.75">
      <c r="A315" s="2">
        <v>55</v>
      </c>
      <c r="B315" s="10" t="s">
        <v>1622</v>
      </c>
      <c r="C315" s="2" t="s">
        <v>302</v>
      </c>
      <c r="D315" s="2" t="s">
        <v>2357</v>
      </c>
      <c r="E315" s="2" t="s">
        <v>2369</v>
      </c>
      <c r="F315" s="2" t="s">
        <v>2369</v>
      </c>
      <c r="G315" s="2">
        <v>1945</v>
      </c>
      <c r="H315" s="140">
        <v>69542.12</v>
      </c>
      <c r="I315" s="2" t="s">
        <v>1526</v>
      </c>
      <c r="J315" s="105"/>
      <c r="K315" s="2" t="s">
        <v>270</v>
      </c>
      <c r="L315" s="2" t="s">
        <v>1445</v>
      </c>
      <c r="M315" s="2" t="s">
        <v>305</v>
      </c>
      <c r="N315" s="2" t="s">
        <v>653</v>
      </c>
      <c r="O315" s="2" t="s">
        <v>1637</v>
      </c>
      <c r="P315" s="2"/>
      <c r="Q315" s="2" t="s">
        <v>626</v>
      </c>
      <c r="R315" s="2" t="s">
        <v>626</v>
      </c>
      <c r="S315" s="2" t="s">
        <v>626</v>
      </c>
      <c r="T315" s="2" t="s">
        <v>626</v>
      </c>
      <c r="U315" s="2" t="s">
        <v>631</v>
      </c>
      <c r="V315" s="2" t="s">
        <v>626</v>
      </c>
      <c r="W315" s="108">
        <v>650</v>
      </c>
      <c r="X315" s="108">
        <v>455</v>
      </c>
      <c r="Y315" s="110"/>
      <c r="Z315" s="109">
        <v>1</v>
      </c>
      <c r="AA315" s="2" t="s">
        <v>2357</v>
      </c>
      <c r="AB315" s="2" t="s">
        <v>2357</v>
      </c>
      <c r="AC315" s="2" t="s">
        <v>2369</v>
      </c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31"/>
      <c r="BZ315" s="31"/>
      <c r="CA315" s="31"/>
      <c r="CB315" s="31"/>
      <c r="CC315" s="31"/>
      <c r="CD315" s="31"/>
      <c r="CE315" s="31"/>
      <c r="CF315" s="31"/>
      <c r="CG315" s="31"/>
      <c r="CH315" s="31"/>
      <c r="CI315" s="31"/>
      <c r="CJ315" s="31"/>
      <c r="CK315" s="31"/>
      <c r="CL315" s="31"/>
      <c r="CM315" s="31"/>
      <c r="CN315" s="31"/>
      <c r="CO315" s="31"/>
      <c r="CP315" s="31"/>
      <c r="CQ315" s="31"/>
      <c r="CR315" s="31"/>
      <c r="CS315" s="31"/>
      <c r="CT315" s="31"/>
      <c r="CU315" s="31"/>
      <c r="CV315" s="31"/>
      <c r="CW315" s="31"/>
      <c r="CX315" s="31"/>
      <c r="CY315" s="31"/>
      <c r="CZ315" s="31"/>
      <c r="DA315" s="31"/>
      <c r="DB315" s="31"/>
      <c r="DC315" s="31"/>
      <c r="DD315" s="31"/>
      <c r="DE315" s="31"/>
      <c r="DF315" s="31"/>
      <c r="DG315" s="31"/>
      <c r="DH315" s="31"/>
      <c r="DI315" s="31"/>
      <c r="DJ315" s="31"/>
      <c r="DK315" s="31"/>
      <c r="DL315" s="31"/>
      <c r="DM315" s="31"/>
      <c r="DN315" s="31"/>
      <c r="DO315" s="31"/>
      <c r="DP315" s="31"/>
      <c r="DQ315" s="31"/>
      <c r="DR315" s="31"/>
      <c r="DS315" s="31"/>
      <c r="DT315" s="31"/>
      <c r="DU315" s="31"/>
      <c r="DV315" s="31"/>
      <c r="DW315" s="31"/>
      <c r="DX315" s="31"/>
      <c r="DY315" s="31"/>
      <c r="DZ315" s="31"/>
      <c r="EA315" s="31"/>
      <c r="EB315" s="31"/>
      <c r="EC315" s="31"/>
      <c r="ED315" s="31"/>
      <c r="EE315" s="31"/>
      <c r="EF315" s="31"/>
      <c r="EG315" s="31"/>
      <c r="EH315" s="31"/>
      <c r="EI315" s="31"/>
      <c r="EJ315" s="31"/>
      <c r="EK315" s="31"/>
      <c r="EL315" s="31"/>
      <c r="EM315" s="31"/>
      <c r="EN315" s="31"/>
      <c r="EO315" s="31"/>
      <c r="EP315" s="31"/>
      <c r="EQ315" s="31"/>
      <c r="ER315" s="31"/>
      <c r="ES315" s="31"/>
      <c r="ET315" s="31"/>
      <c r="EU315" s="31"/>
      <c r="EV315" s="31"/>
      <c r="EW315" s="31"/>
      <c r="EX315" s="31"/>
      <c r="EY315" s="31"/>
      <c r="EZ315" s="31"/>
      <c r="FA315" s="31"/>
      <c r="FB315" s="31"/>
      <c r="FC315" s="31"/>
      <c r="FD315" s="31"/>
      <c r="FE315" s="31"/>
      <c r="FF315" s="31"/>
      <c r="FG315" s="31"/>
      <c r="FH315" s="31"/>
      <c r="FI315" s="31"/>
      <c r="FJ315" s="31"/>
      <c r="FK315" s="31"/>
      <c r="FL315" s="31"/>
      <c r="FM315" s="31"/>
      <c r="FN315" s="31"/>
      <c r="FO315" s="31"/>
      <c r="FP315" s="31"/>
      <c r="FQ315" s="31"/>
      <c r="FR315" s="31"/>
      <c r="FS315" s="31"/>
      <c r="FT315" s="31"/>
      <c r="FU315" s="31"/>
      <c r="FV315" s="31"/>
      <c r="FW315" s="31"/>
      <c r="FX315" s="31"/>
      <c r="FY315" s="31"/>
      <c r="FZ315" s="31"/>
      <c r="GA315" s="31"/>
      <c r="GB315" s="31"/>
      <c r="GC315" s="31"/>
      <c r="GD315" s="31"/>
      <c r="GE315" s="31"/>
      <c r="GF315" s="31"/>
      <c r="GG315" s="31"/>
      <c r="GH315" s="31"/>
      <c r="GI315" s="31"/>
      <c r="GJ315" s="31"/>
      <c r="GK315" s="31"/>
      <c r="GL315" s="31"/>
      <c r="GM315" s="31"/>
      <c r="GN315" s="31"/>
      <c r="GO315" s="31"/>
      <c r="GP315" s="31"/>
      <c r="GQ315" s="31"/>
      <c r="GR315" s="31"/>
      <c r="GS315" s="31"/>
      <c r="GT315" s="31"/>
      <c r="GU315" s="31"/>
      <c r="GV315" s="31"/>
      <c r="GW315" s="31"/>
      <c r="GX315" s="31"/>
      <c r="GY315" s="31"/>
      <c r="GZ315" s="31"/>
      <c r="HA315" s="31"/>
      <c r="HB315" s="31"/>
      <c r="HC315" s="31"/>
      <c r="HD315" s="31"/>
      <c r="HE315" s="31"/>
      <c r="HF315" s="31"/>
      <c r="HG315" s="31"/>
      <c r="HH315" s="31"/>
      <c r="HI315" s="31"/>
      <c r="HJ315" s="31"/>
      <c r="HK315" s="31"/>
    </row>
    <row r="316" spans="1:219" s="12" customFormat="1" ht="25.5">
      <c r="A316" s="2">
        <v>56</v>
      </c>
      <c r="B316" s="10" t="s">
        <v>1623</v>
      </c>
      <c r="C316" s="2" t="s">
        <v>302</v>
      </c>
      <c r="D316" s="2" t="s">
        <v>2357</v>
      </c>
      <c r="E316" s="2" t="s">
        <v>2369</v>
      </c>
      <c r="F316" s="2" t="s">
        <v>2369</v>
      </c>
      <c r="G316" s="2">
        <v>2007</v>
      </c>
      <c r="H316" s="456">
        <v>115019.09</v>
      </c>
      <c r="I316" s="2" t="s">
        <v>1526</v>
      </c>
      <c r="J316" s="105" t="s">
        <v>271</v>
      </c>
      <c r="K316" s="2" t="s">
        <v>272</v>
      </c>
      <c r="L316" s="2" t="s">
        <v>1445</v>
      </c>
      <c r="M316" s="2" t="s">
        <v>305</v>
      </c>
      <c r="N316" s="2" t="s">
        <v>653</v>
      </c>
      <c r="O316" s="2" t="s">
        <v>289</v>
      </c>
      <c r="P316" s="2"/>
      <c r="Q316" s="2" t="s">
        <v>626</v>
      </c>
      <c r="R316" s="2" t="s">
        <v>626</v>
      </c>
      <c r="S316" s="2" t="s">
        <v>631</v>
      </c>
      <c r="T316" s="2" t="s">
        <v>626</v>
      </c>
      <c r="U316" s="2" t="s">
        <v>631</v>
      </c>
      <c r="V316" s="2" t="s">
        <v>631</v>
      </c>
      <c r="W316" s="108">
        <v>70</v>
      </c>
      <c r="X316" s="108">
        <v>52.25</v>
      </c>
      <c r="Y316" s="110"/>
      <c r="Z316" s="109">
        <v>1</v>
      </c>
      <c r="AA316" s="2" t="s">
        <v>2369</v>
      </c>
      <c r="AB316" s="2" t="s">
        <v>2369</v>
      </c>
      <c r="AC316" s="2" t="s">
        <v>2369</v>
      </c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31"/>
      <c r="BZ316" s="31"/>
      <c r="CA316" s="31"/>
      <c r="CB316" s="31"/>
      <c r="CC316" s="31"/>
      <c r="CD316" s="31"/>
      <c r="CE316" s="31"/>
      <c r="CF316" s="31"/>
      <c r="CG316" s="31"/>
      <c r="CH316" s="31"/>
      <c r="CI316" s="31"/>
      <c r="CJ316" s="31"/>
      <c r="CK316" s="31"/>
      <c r="CL316" s="31"/>
      <c r="CM316" s="31"/>
      <c r="CN316" s="31"/>
      <c r="CO316" s="31"/>
      <c r="CP316" s="31"/>
      <c r="CQ316" s="31"/>
      <c r="CR316" s="31"/>
      <c r="CS316" s="31"/>
      <c r="CT316" s="31"/>
      <c r="CU316" s="31"/>
      <c r="CV316" s="31"/>
      <c r="CW316" s="31"/>
      <c r="CX316" s="31"/>
      <c r="CY316" s="31"/>
      <c r="CZ316" s="31"/>
      <c r="DA316" s="31"/>
      <c r="DB316" s="31"/>
      <c r="DC316" s="31"/>
      <c r="DD316" s="31"/>
      <c r="DE316" s="31"/>
      <c r="DF316" s="31"/>
      <c r="DG316" s="31"/>
      <c r="DH316" s="31"/>
      <c r="DI316" s="31"/>
      <c r="DJ316" s="31"/>
      <c r="DK316" s="31"/>
      <c r="DL316" s="31"/>
      <c r="DM316" s="31"/>
      <c r="DN316" s="31"/>
      <c r="DO316" s="31"/>
      <c r="DP316" s="31"/>
      <c r="DQ316" s="31"/>
      <c r="DR316" s="31"/>
      <c r="DS316" s="31"/>
      <c r="DT316" s="31"/>
      <c r="DU316" s="31"/>
      <c r="DV316" s="31"/>
      <c r="DW316" s="31"/>
      <c r="DX316" s="31"/>
      <c r="DY316" s="31"/>
      <c r="DZ316" s="31"/>
      <c r="EA316" s="31"/>
      <c r="EB316" s="31"/>
      <c r="EC316" s="31"/>
      <c r="ED316" s="31"/>
      <c r="EE316" s="31"/>
      <c r="EF316" s="31"/>
      <c r="EG316" s="31"/>
      <c r="EH316" s="31"/>
      <c r="EI316" s="31"/>
      <c r="EJ316" s="31"/>
      <c r="EK316" s="31"/>
      <c r="EL316" s="31"/>
      <c r="EM316" s="31"/>
      <c r="EN316" s="31"/>
      <c r="EO316" s="31"/>
      <c r="EP316" s="31"/>
      <c r="EQ316" s="31"/>
      <c r="ER316" s="31"/>
      <c r="ES316" s="31"/>
      <c r="ET316" s="31"/>
      <c r="EU316" s="31"/>
      <c r="EV316" s="31"/>
      <c r="EW316" s="31"/>
      <c r="EX316" s="31"/>
      <c r="EY316" s="31"/>
      <c r="EZ316" s="31"/>
      <c r="FA316" s="31"/>
      <c r="FB316" s="31"/>
      <c r="FC316" s="31"/>
      <c r="FD316" s="31"/>
      <c r="FE316" s="31"/>
      <c r="FF316" s="31"/>
      <c r="FG316" s="31"/>
      <c r="FH316" s="31"/>
      <c r="FI316" s="31"/>
      <c r="FJ316" s="31"/>
      <c r="FK316" s="31"/>
      <c r="FL316" s="31"/>
      <c r="FM316" s="31"/>
      <c r="FN316" s="31"/>
      <c r="FO316" s="31"/>
      <c r="FP316" s="31"/>
      <c r="FQ316" s="31"/>
      <c r="FR316" s="31"/>
      <c r="FS316" s="31"/>
      <c r="FT316" s="31"/>
      <c r="FU316" s="31"/>
      <c r="FV316" s="31"/>
      <c r="FW316" s="31"/>
      <c r="FX316" s="31"/>
      <c r="FY316" s="31"/>
      <c r="FZ316" s="31"/>
      <c r="GA316" s="31"/>
      <c r="GB316" s="31"/>
      <c r="GC316" s="31"/>
      <c r="GD316" s="31"/>
      <c r="GE316" s="31"/>
      <c r="GF316" s="31"/>
      <c r="GG316" s="31"/>
      <c r="GH316" s="31"/>
      <c r="GI316" s="31"/>
      <c r="GJ316" s="31"/>
      <c r="GK316" s="31"/>
      <c r="GL316" s="31"/>
      <c r="GM316" s="31"/>
      <c r="GN316" s="31"/>
      <c r="GO316" s="31"/>
      <c r="GP316" s="31"/>
      <c r="GQ316" s="31"/>
      <c r="GR316" s="31"/>
      <c r="GS316" s="31"/>
      <c r="GT316" s="31"/>
      <c r="GU316" s="31"/>
      <c r="GV316" s="31"/>
      <c r="GW316" s="31"/>
      <c r="GX316" s="31"/>
      <c r="GY316" s="31"/>
      <c r="GZ316" s="31"/>
      <c r="HA316" s="31"/>
      <c r="HB316" s="31"/>
      <c r="HC316" s="31"/>
      <c r="HD316" s="31"/>
      <c r="HE316" s="31"/>
      <c r="HF316" s="31"/>
      <c r="HG316" s="31"/>
      <c r="HH316" s="31"/>
      <c r="HI316" s="31"/>
      <c r="HJ316" s="31"/>
      <c r="HK316" s="31"/>
    </row>
    <row r="317" spans="1:219" s="12" customFormat="1" ht="25.5">
      <c r="A317" s="2">
        <v>57</v>
      </c>
      <c r="B317" s="10" t="s">
        <v>1618</v>
      </c>
      <c r="C317" s="2" t="s">
        <v>302</v>
      </c>
      <c r="D317" s="2" t="s">
        <v>2357</v>
      </c>
      <c r="E317" s="2" t="s">
        <v>2369</v>
      </c>
      <c r="F317" s="2" t="s">
        <v>2369</v>
      </c>
      <c r="G317" s="2">
        <v>1939</v>
      </c>
      <c r="H317" s="456">
        <v>537110</v>
      </c>
      <c r="I317" s="2" t="s">
        <v>1526</v>
      </c>
      <c r="J317" s="105" t="s">
        <v>273</v>
      </c>
      <c r="K317" s="2" t="s">
        <v>274</v>
      </c>
      <c r="L317" s="2" t="s">
        <v>2389</v>
      </c>
      <c r="M317" s="2" t="s">
        <v>305</v>
      </c>
      <c r="N317" s="2" t="s">
        <v>653</v>
      </c>
      <c r="O317" s="2" t="s">
        <v>289</v>
      </c>
      <c r="P317" s="2"/>
      <c r="Q317" s="2" t="s">
        <v>626</v>
      </c>
      <c r="R317" s="2" t="s">
        <v>626</v>
      </c>
      <c r="S317" s="2" t="s">
        <v>626</v>
      </c>
      <c r="T317" s="2" t="s">
        <v>626</v>
      </c>
      <c r="U317" s="2" t="s">
        <v>626</v>
      </c>
      <c r="V317" s="2" t="s">
        <v>626</v>
      </c>
      <c r="W317" s="108">
        <v>350</v>
      </c>
      <c r="X317" s="108">
        <v>567.8</v>
      </c>
      <c r="Y317" s="110"/>
      <c r="Z317" s="109">
        <v>2</v>
      </c>
      <c r="AA317" s="2" t="s">
        <v>2369</v>
      </c>
      <c r="AB317" s="2" t="s">
        <v>2357</v>
      </c>
      <c r="AC317" s="2" t="s">
        <v>2369</v>
      </c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  <c r="BZ317" s="31"/>
      <c r="CA317" s="31"/>
      <c r="CB317" s="31"/>
      <c r="CC317" s="31"/>
      <c r="CD317" s="31"/>
      <c r="CE317" s="31"/>
      <c r="CF317" s="31"/>
      <c r="CG317" s="31"/>
      <c r="CH317" s="31"/>
      <c r="CI317" s="31"/>
      <c r="CJ317" s="31"/>
      <c r="CK317" s="31"/>
      <c r="CL317" s="31"/>
      <c r="CM317" s="31"/>
      <c r="CN317" s="31"/>
      <c r="CO317" s="31"/>
      <c r="CP317" s="31"/>
      <c r="CQ317" s="31"/>
      <c r="CR317" s="31"/>
      <c r="CS317" s="31"/>
      <c r="CT317" s="31"/>
      <c r="CU317" s="31"/>
      <c r="CV317" s="31"/>
      <c r="CW317" s="31"/>
      <c r="CX317" s="31"/>
      <c r="CY317" s="31"/>
      <c r="CZ317" s="31"/>
      <c r="DA317" s="31"/>
      <c r="DB317" s="31"/>
      <c r="DC317" s="31"/>
      <c r="DD317" s="31"/>
      <c r="DE317" s="31"/>
      <c r="DF317" s="31"/>
      <c r="DG317" s="31"/>
      <c r="DH317" s="31"/>
      <c r="DI317" s="31"/>
      <c r="DJ317" s="31"/>
      <c r="DK317" s="31"/>
      <c r="DL317" s="31"/>
      <c r="DM317" s="31"/>
      <c r="DN317" s="31"/>
      <c r="DO317" s="31"/>
      <c r="DP317" s="31"/>
      <c r="DQ317" s="31"/>
      <c r="DR317" s="31"/>
      <c r="DS317" s="31"/>
      <c r="DT317" s="31"/>
      <c r="DU317" s="31"/>
      <c r="DV317" s="31"/>
      <c r="DW317" s="31"/>
      <c r="DX317" s="31"/>
      <c r="DY317" s="31"/>
      <c r="DZ317" s="31"/>
      <c r="EA317" s="31"/>
      <c r="EB317" s="31"/>
      <c r="EC317" s="31"/>
      <c r="ED317" s="31"/>
      <c r="EE317" s="31"/>
      <c r="EF317" s="31"/>
      <c r="EG317" s="31"/>
      <c r="EH317" s="31"/>
      <c r="EI317" s="31"/>
      <c r="EJ317" s="31"/>
      <c r="EK317" s="31"/>
      <c r="EL317" s="31"/>
      <c r="EM317" s="31"/>
      <c r="EN317" s="31"/>
      <c r="EO317" s="31"/>
      <c r="EP317" s="31"/>
      <c r="EQ317" s="31"/>
      <c r="ER317" s="31"/>
      <c r="ES317" s="31"/>
      <c r="ET317" s="31"/>
      <c r="EU317" s="31"/>
      <c r="EV317" s="31"/>
      <c r="EW317" s="31"/>
      <c r="EX317" s="31"/>
      <c r="EY317" s="31"/>
      <c r="EZ317" s="31"/>
      <c r="FA317" s="31"/>
      <c r="FB317" s="31"/>
      <c r="FC317" s="31"/>
      <c r="FD317" s="31"/>
      <c r="FE317" s="31"/>
      <c r="FF317" s="31"/>
      <c r="FG317" s="31"/>
      <c r="FH317" s="31"/>
      <c r="FI317" s="31"/>
      <c r="FJ317" s="31"/>
      <c r="FK317" s="31"/>
      <c r="FL317" s="31"/>
      <c r="FM317" s="31"/>
      <c r="FN317" s="31"/>
      <c r="FO317" s="31"/>
      <c r="FP317" s="31"/>
      <c r="FQ317" s="31"/>
      <c r="FR317" s="31"/>
      <c r="FS317" s="31"/>
      <c r="FT317" s="31"/>
      <c r="FU317" s="31"/>
      <c r="FV317" s="31"/>
      <c r="FW317" s="31"/>
      <c r="FX317" s="31"/>
      <c r="FY317" s="31"/>
      <c r="FZ317" s="31"/>
      <c r="GA317" s="31"/>
      <c r="GB317" s="31"/>
      <c r="GC317" s="31"/>
      <c r="GD317" s="31"/>
      <c r="GE317" s="31"/>
      <c r="GF317" s="31"/>
      <c r="GG317" s="31"/>
      <c r="GH317" s="31"/>
      <c r="GI317" s="31"/>
      <c r="GJ317" s="31"/>
      <c r="GK317" s="31"/>
      <c r="GL317" s="31"/>
      <c r="GM317" s="31"/>
      <c r="GN317" s="31"/>
      <c r="GO317" s="31"/>
      <c r="GP317" s="31"/>
      <c r="GQ317" s="31"/>
      <c r="GR317" s="31"/>
      <c r="GS317" s="31"/>
      <c r="GT317" s="31"/>
      <c r="GU317" s="31"/>
      <c r="GV317" s="31"/>
      <c r="GW317" s="31"/>
      <c r="GX317" s="31"/>
      <c r="GY317" s="31"/>
      <c r="GZ317" s="31"/>
      <c r="HA317" s="31"/>
      <c r="HB317" s="31"/>
      <c r="HC317" s="31"/>
      <c r="HD317" s="31"/>
      <c r="HE317" s="31"/>
      <c r="HF317" s="31"/>
      <c r="HG317" s="31"/>
      <c r="HH317" s="31"/>
      <c r="HI317" s="31"/>
      <c r="HJ317" s="31"/>
      <c r="HK317" s="31"/>
    </row>
    <row r="318" spans="1:219" s="12" customFormat="1" ht="25.5">
      <c r="A318" s="2">
        <v>58</v>
      </c>
      <c r="B318" s="10" t="s">
        <v>1624</v>
      </c>
      <c r="C318" s="2" t="s">
        <v>302</v>
      </c>
      <c r="D318" s="2" t="s">
        <v>2357</v>
      </c>
      <c r="E318" s="2" t="s">
        <v>2369</v>
      </c>
      <c r="F318" s="2" t="s">
        <v>2369</v>
      </c>
      <c r="G318" s="2">
        <v>1970</v>
      </c>
      <c r="H318" s="455">
        <v>4001158.74</v>
      </c>
      <c r="I318" s="2" t="s">
        <v>1526</v>
      </c>
      <c r="J318" s="105"/>
      <c r="K318" s="2" t="s">
        <v>275</v>
      </c>
      <c r="L318" s="2" t="s">
        <v>2389</v>
      </c>
      <c r="M318" s="2" t="s">
        <v>305</v>
      </c>
      <c r="N318" s="2" t="s">
        <v>653</v>
      </c>
      <c r="O318" s="2" t="s">
        <v>1446</v>
      </c>
      <c r="P318" s="2"/>
      <c r="Q318" s="2" t="s">
        <v>626</v>
      </c>
      <c r="R318" s="2" t="s">
        <v>626</v>
      </c>
      <c r="S318" s="2" t="s">
        <v>626</v>
      </c>
      <c r="T318" s="2" t="s">
        <v>1453</v>
      </c>
      <c r="U318" s="2" t="s">
        <v>626</v>
      </c>
      <c r="V318" s="2" t="s">
        <v>626</v>
      </c>
      <c r="W318" s="108">
        <v>1100</v>
      </c>
      <c r="X318" s="108">
        <v>4014.95</v>
      </c>
      <c r="Y318" s="110"/>
      <c r="Z318" s="2">
        <v>5</v>
      </c>
      <c r="AA318" s="2" t="s">
        <v>2357</v>
      </c>
      <c r="AB318" s="2" t="s">
        <v>2357</v>
      </c>
      <c r="AC318" s="2" t="s">
        <v>2357</v>
      </c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  <c r="BZ318" s="31"/>
      <c r="CA318" s="31"/>
      <c r="CB318" s="31"/>
      <c r="CC318" s="31"/>
      <c r="CD318" s="31"/>
      <c r="CE318" s="31"/>
      <c r="CF318" s="31"/>
      <c r="CG318" s="31"/>
      <c r="CH318" s="31"/>
      <c r="CI318" s="31"/>
      <c r="CJ318" s="31"/>
      <c r="CK318" s="31"/>
      <c r="CL318" s="31"/>
      <c r="CM318" s="31"/>
      <c r="CN318" s="31"/>
      <c r="CO318" s="31"/>
      <c r="CP318" s="31"/>
      <c r="CQ318" s="31"/>
      <c r="CR318" s="31"/>
      <c r="CS318" s="31"/>
      <c r="CT318" s="31"/>
      <c r="CU318" s="31"/>
      <c r="CV318" s="31"/>
      <c r="CW318" s="31"/>
      <c r="CX318" s="31"/>
      <c r="CY318" s="31"/>
      <c r="CZ318" s="31"/>
      <c r="DA318" s="31"/>
      <c r="DB318" s="31"/>
      <c r="DC318" s="31"/>
      <c r="DD318" s="31"/>
      <c r="DE318" s="31"/>
      <c r="DF318" s="31"/>
      <c r="DG318" s="31"/>
      <c r="DH318" s="31"/>
      <c r="DI318" s="31"/>
      <c r="DJ318" s="31"/>
      <c r="DK318" s="31"/>
      <c r="DL318" s="31"/>
      <c r="DM318" s="31"/>
      <c r="DN318" s="31"/>
      <c r="DO318" s="31"/>
      <c r="DP318" s="31"/>
      <c r="DQ318" s="31"/>
      <c r="DR318" s="31"/>
      <c r="DS318" s="31"/>
      <c r="DT318" s="31"/>
      <c r="DU318" s="31"/>
      <c r="DV318" s="31"/>
      <c r="DW318" s="31"/>
      <c r="DX318" s="31"/>
      <c r="DY318" s="31"/>
      <c r="DZ318" s="31"/>
      <c r="EA318" s="31"/>
      <c r="EB318" s="31"/>
      <c r="EC318" s="31"/>
      <c r="ED318" s="31"/>
      <c r="EE318" s="31"/>
      <c r="EF318" s="31"/>
      <c r="EG318" s="31"/>
      <c r="EH318" s="31"/>
      <c r="EI318" s="31"/>
      <c r="EJ318" s="31"/>
      <c r="EK318" s="31"/>
      <c r="EL318" s="31"/>
      <c r="EM318" s="31"/>
      <c r="EN318" s="31"/>
      <c r="EO318" s="31"/>
      <c r="EP318" s="31"/>
      <c r="EQ318" s="31"/>
      <c r="ER318" s="31"/>
      <c r="ES318" s="31"/>
      <c r="ET318" s="31"/>
      <c r="EU318" s="31"/>
      <c r="EV318" s="31"/>
      <c r="EW318" s="31"/>
      <c r="EX318" s="31"/>
      <c r="EY318" s="31"/>
      <c r="EZ318" s="31"/>
      <c r="FA318" s="31"/>
      <c r="FB318" s="31"/>
      <c r="FC318" s="31"/>
      <c r="FD318" s="31"/>
      <c r="FE318" s="31"/>
      <c r="FF318" s="31"/>
      <c r="FG318" s="31"/>
      <c r="FH318" s="31"/>
      <c r="FI318" s="31"/>
      <c r="FJ318" s="31"/>
      <c r="FK318" s="31"/>
      <c r="FL318" s="31"/>
      <c r="FM318" s="31"/>
      <c r="FN318" s="31"/>
      <c r="FO318" s="31"/>
      <c r="FP318" s="31"/>
      <c r="FQ318" s="31"/>
      <c r="FR318" s="31"/>
      <c r="FS318" s="31"/>
      <c r="FT318" s="31"/>
      <c r="FU318" s="31"/>
      <c r="FV318" s="31"/>
      <c r="FW318" s="31"/>
      <c r="FX318" s="31"/>
      <c r="FY318" s="31"/>
      <c r="FZ318" s="31"/>
      <c r="GA318" s="31"/>
      <c r="GB318" s="31"/>
      <c r="GC318" s="31"/>
      <c r="GD318" s="31"/>
      <c r="GE318" s="31"/>
      <c r="GF318" s="31"/>
      <c r="GG318" s="31"/>
      <c r="GH318" s="31"/>
      <c r="GI318" s="31"/>
      <c r="GJ318" s="31"/>
      <c r="GK318" s="31"/>
      <c r="GL318" s="31"/>
      <c r="GM318" s="31"/>
      <c r="GN318" s="31"/>
      <c r="GO318" s="31"/>
      <c r="GP318" s="31"/>
      <c r="GQ318" s="31"/>
      <c r="GR318" s="31"/>
      <c r="GS318" s="31"/>
      <c r="GT318" s="31"/>
      <c r="GU318" s="31"/>
      <c r="GV318" s="31"/>
      <c r="GW318" s="31"/>
      <c r="GX318" s="31"/>
      <c r="GY318" s="31"/>
      <c r="GZ318" s="31"/>
      <c r="HA318" s="31"/>
      <c r="HB318" s="31"/>
      <c r="HC318" s="31"/>
      <c r="HD318" s="31"/>
      <c r="HE318" s="31"/>
      <c r="HF318" s="31"/>
      <c r="HG318" s="31"/>
      <c r="HH318" s="31"/>
      <c r="HI318" s="31"/>
      <c r="HJ318" s="31"/>
      <c r="HK318" s="31"/>
    </row>
    <row r="319" spans="1:219" s="12" customFormat="1" ht="25.5">
      <c r="A319" s="2">
        <v>59</v>
      </c>
      <c r="B319" s="10" t="s">
        <v>1625</v>
      </c>
      <c r="C319" s="2" t="s">
        <v>302</v>
      </c>
      <c r="D319" s="2" t="s">
        <v>2357</v>
      </c>
      <c r="E319" s="2" t="s">
        <v>2369</v>
      </c>
      <c r="F319" s="2" t="s">
        <v>2369</v>
      </c>
      <c r="G319" s="2"/>
      <c r="H319" s="456">
        <v>181392</v>
      </c>
      <c r="I319" s="2" t="s">
        <v>1526</v>
      </c>
      <c r="J319" s="105"/>
      <c r="K319" s="2" t="s">
        <v>276</v>
      </c>
      <c r="L319" s="2" t="s">
        <v>2389</v>
      </c>
      <c r="M319" s="2" t="s">
        <v>1432</v>
      </c>
      <c r="N319" s="2" t="s">
        <v>653</v>
      </c>
      <c r="O319" s="2" t="s">
        <v>293</v>
      </c>
      <c r="P319" s="2"/>
      <c r="Q319" s="2" t="s">
        <v>626</v>
      </c>
      <c r="R319" s="2" t="s">
        <v>626</v>
      </c>
      <c r="S319" s="2" t="s">
        <v>626</v>
      </c>
      <c r="T319" s="2" t="s">
        <v>626</v>
      </c>
      <c r="U319" s="2" t="s">
        <v>626</v>
      </c>
      <c r="V319" s="2" t="s">
        <v>626</v>
      </c>
      <c r="W319" s="108"/>
      <c r="X319" s="108">
        <v>210</v>
      </c>
      <c r="Y319" s="110"/>
      <c r="Z319" s="109">
        <v>3</v>
      </c>
      <c r="AA319" s="2"/>
      <c r="AB319" s="2"/>
      <c r="AC319" s="2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  <c r="BZ319" s="31"/>
      <c r="CA319" s="31"/>
      <c r="CB319" s="31"/>
      <c r="CC319" s="31"/>
      <c r="CD319" s="31"/>
      <c r="CE319" s="31"/>
      <c r="CF319" s="31"/>
      <c r="CG319" s="31"/>
      <c r="CH319" s="31"/>
      <c r="CI319" s="31"/>
      <c r="CJ319" s="31"/>
      <c r="CK319" s="31"/>
      <c r="CL319" s="31"/>
      <c r="CM319" s="31"/>
      <c r="CN319" s="31"/>
      <c r="CO319" s="31"/>
      <c r="CP319" s="31"/>
      <c r="CQ319" s="31"/>
      <c r="CR319" s="31"/>
      <c r="CS319" s="31"/>
      <c r="CT319" s="31"/>
      <c r="CU319" s="31"/>
      <c r="CV319" s="31"/>
      <c r="CW319" s="31"/>
      <c r="CX319" s="31"/>
      <c r="CY319" s="31"/>
      <c r="CZ319" s="31"/>
      <c r="DA319" s="31"/>
      <c r="DB319" s="31"/>
      <c r="DC319" s="31"/>
      <c r="DD319" s="31"/>
      <c r="DE319" s="31"/>
      <c r="DF319" s="31"/>
      <c r="DG319" s="31"/>
      <c r="DH319" s="31"/>
      <c r="DI319" s="31"/>
      <c r="DJ319" s="31"/>
      <c r="DK319" s="31"/>
      <c r="DL319" s="31"/>
      <c r="DM319" s="31"/>
      <c r="DN319" s="31"/>
      <c r="DO319" s="31"/>
      <c r="DP319" s="31"/>
      <c r="DQ319" s="31"/>
      <c r="DR319" s="31"/>
      <c r="DS319" s="31"/>
      <c r="DT319" s="31"/>
      <c r="DU319" s="31"/>
      <c r="DV319" s="31"/>
      <c r="DW319" s="31"/>
      <c r="DX319" s="31"/>
      <c r="DY319" s="31"/>
      <c r="DZ319" s="31"/>
      <c r="EA319" s="31"/>
      <c r="EB319" s="31"/>
      <c r="EC319" s="31"/>
      <c r="ED319" s="31"/>
      <c r="EE319" s="31"/>
      <c r="EF319" s="31"/>
      <c r="EG319" s="31"/>
      <c r="EH319" s="31"/>
      <c r="EI319" s="31"/>
      <c r="EJ319" s="31"/>
      <c r="EK319" s="31"/>
      <c r="EL319" s="31"/>
      <c r="EM319" s="31"/>
      <c r="EN319" s="31"/>
      <c r="EO319" s="31"/>
      <c r="EP319" s="31"/>
      <c r="EQ319" s="31"/>
      <c r="ER319" s="31"/>
      <c r="ES319" s="31"/>
      <c r="ET319" s="31"/>
      <c r="EU319" s="31"/>
      <c r="EV319" s="31"/>
      <c r="EW319" s="31"/>
      <c r="EX319" s="31"/>
      <c r="EY319" s="31"/>
      <c r="EZ319" s="31"/>
      <c r="FA319" s="31"/>
      <c r="FB319" s="31"/>
      <c r="FC319" s="31"/>
      <c r="FD319" s="31"/>
      <c r="FE319" s="31"/>
      <c r="FF319" s="31"/>
      <c r="FG319" s="31"/>
      <c r="FH319" s="31"/>
      <c r="FI319" s="31"/>
      <c r="FJ319" s="31"/>
      <c r="FK319" s="31"/>
      <c r="FL319" s="31"/>
      <c r="FM319" s="31"/>
      <c r="FN319" s="31"/>
      <c r="FO319" s="31"/>
      <c r="FP319" s="31"/>
      <c r="FQ319" s="31"/>
      <c r="FR319" s="31"/>
      <c r="FS319" s="31"/>
      <c r="FT319" s="31"/>
      <c r="FU319" s="31"/>
      <c r="FV319" s="31"/>
      <c r="FW319" s="31"/>
      <c r="FX319" s="31"/>
      <c r="FY319" s="31"/>
      <c r="FZ319" s="31"/>
      <c r="GA319" s="31"/>
      <c r="GB319" s="31"/>
      <c r="GC319" s="31"/>
      <c r="GD319" s="31"/>
      <c r="GE319" s="31"/>
      <c r="GF319" s="31"/>
      <c r="GG319" s="31"/>
      <c r="GH319" s="31"/>
      <c r="GI319" s="31"/>
      <c r="GJ319" s="31"/>
      <c r="GK319" s="31"/>
      <c r="GL319" s="31"/>
      <c r="GM319" s="31"/>
      <c r="GN319" s="31"/>
      <c r="GO319" s="31"/>
      <c r="GP319" s="31"/>
      <c r="GQ319" s="31"/>
      <c r="GR319" s="31"/>
      <c r="GS319" s="31"/>
      <c r="GT319" s="31"/>
      <c r="GU319" s="31"/>
      <c r="GV319" s="31"/>
      <c r="GW319" s="31"/>
      <c r="GX319" s="31"/>
      <c r="GY319" s="31"/>
      <c r="GZ319" s="31"/>
      <c r="HA319" s="31"/>
      <c r="HB319" s="31"/>
      <c r="HC319" s="31"/>
      <c r="HD319" s="31"/>
      <c r="HE319" s="31"/>
      <c r="HF319" s="31"/>
      <c r="HG319" s="31"/>
      <c r="HH319" s="31"/>
      <c r="HI319" s="31"/>
      <c r="HJ319" s="31"/>
      <c r="HK319" s="31"/>
    </row>
    <row r="320" spans="1:219" s="12" customFormat="1" ht="25.5">
      <c r="A320" s="2">
        <v>60</v>
      </c>
      <c r="B320" s="10" t="s">
        <v>1626</v>
      </c>
      <c r="C320" s="2" t="s">
        <v>302</v>
      </c>
      <c r="D320" s="2" t="s">
        <v>2357</v>
      </c>
      <c r="E320" s="2" t="s">
        <v>2369</v>
      </c>
      <c r="F320" s="2" t="s">
        <v>2369</v>
      </c>
      <c r="G320" s="2">
        <v>1970</v>
      </c>
      <c r="H320" s="455">
        <v>439402.14</v>
      </c>
      <c r="I320" s="2" t="s">
        <v>1526</v>
      </c>
      <c r="J320" s="105" t="s">
        <v>277</v>
      </c>
      <c r="K320" s="2" t="s">
        <v>278</v>
      </c>
      <c r="L320" s="2" t="s">
        <v>2389</v>
      </c>
      <c r="M320" s="2" t="s">
        <v>305</v>
      </c>
      <c r="N320" s="2" t="s">
        <v>1639</v>
      </c>
      <c r="O320" s="2" t="s">
        <v>1447</v>
      </c>
      <c r="P320" s="2"/>
      <c r="Q320" s="2" t="s">
        <v>1452</v>
      </c>
      <c r="R320" s="2" t="s">
        <v>626</v>
      </c>
      <c r="S320" s="2" t="s">
        <v>626</v>
      </c>
      <c r="T320" s="2" t="s">
        <v>626</v>
      </c>
      <c r="U320" s="2" t="s">
        <v>631</v>
      </c>
      <c r="V320" s="2" t="s">
        <v>626</v>
      </c>
      <c r="W320" s="108">
        <v>750</v>
      </c>
      <c r="X320" s="108">
        <v>691</v>
      </c>
      <c r="Y320" s="110">
        <v>3000</v>
      </c>
      <c r="Z320" s="109">
        <v>1</v>
      </c>
      <c r="AA320" s="2" t="s">
        <v>2369</v>
      </c>
      <c r="AB320" s="2" t="s">
        <v>2357</v>
      </c>
      <c r="AC320" s="2" t="s">
        <v>2369</v>
      </c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  <c r="BY320" s="31"/>
      <c r="BZ320" s="31"/>
      <c r="CA320" s="31"/>
      <c r="CB320" s="31"/>
      <c r="CC320" s="31"/>
      <c r="CD320" s="31"/>
      <c r="CE320" s="31"/>
      <c r="CF320" s="31"/>
      <c r="CG320" s="31"/>
      <c r="CH320" s="31"/>
      <c r="CI320" s="31"/>
      <c r="CJ320" s="31"/>
      <c r="CK320" s="31"/>
      <c r="CL320" s="31"/>
      <c r="CM320" s="31"/>
      <c r="CN320" s="31"/>
      <c r="CO320" s="31"/>
      <c r="CP320" s="31"/>
      <c r="CQ320" s="31"/>
      <c r="CR320" s="31"/>
      <c r="CS320" s="31"/>
      <c r="CT320" s="31"/>
      <c r="CU320" s="31"/>
      <c r="CV320" s="31"/>
      <c r="CW320" s="31"/>
      <c r="CX320" s="31"/>
      <c r="CY320" s="31"/>
      <c r="CZ320" s="31"/>
      <c r="DA320" s="31"/>
      <c r="DB320" s="31"/>
      <c r="DC320" s="31"/>
      <c r="DD320" s="31"/>
      <c r="DE320" s="31"/>
      <c r="DF320" s="31"/>
      <c r="DG320" s="31"/>
      <c r="DH320" s="31"/>
      <c r="DI320" s="31"/>
      <c r="DJ320" s="31"/>
      <c r="DK320" s="31"/>
      <c r="DL320" s="31"/>
      <c r="DM320" s="31"/>
      <c r="DN320" s="31"/>
      <c r="DO320" s="31"/>
      <c r="DP320" s="31"/>
      <c r="DQ320" s="31"/>
      <c r="DR320" s="31"/>
      <c r="DS320" s="31"/>
      <c r="DT320" s="31"/>
      <c r="DU320" s="31"/>
      <c r="DV320" s="31"/>
      <c r="DW320" s="31"/>
      <c r="DX320" s="31"/>
      <c r="DY320" s="31"/>
      <c r="DZ320" s="31"/>
      <c r="EA320" s="31"/>
      <c r="EB320" s="31"/>
      <c r="EC320" s="31"/>
      <c r="ED320" s="31"/>
      <c r="EE320" s="31"/>
      <c r="EF320" s="31"/>
      <c r="EG320" s="31"/>
      <c r="EH320" s="31"/>
      <c r="EI320" s="31"/>
      <c r="EJ320" s="31"/>
      <c r="EK320" s="31"/>
      <c r="EL320" s="31"/>
      <c r="EM320" s="31"/>
      <c r="EN320" s="31"/>
      <c r="EO320" s="31"/>
      <c r="EP320" s="31"/>
      <c r="EQ320" s="31"/>
      <c r="ER320" s="31"/>
      <c r="ES320" s="31"/>
      <c r="ET320" s="31"/>
      <c r="EU320" s="31"/>
      <c r="EV320" s="31"/>
      <c r="EW320" s="31"/>
      <c r="EX320" s="31"/>
      <c r="EY320" s="31"/>
      <c r="EZ320" s="31"/>
      <c r="FA320" s="31"/>
      <c r="FB320" s="31"/>
      <c r="FC320" s="31"/>
      <c r="FD320" s="31"/>
      <c r="FE320" s="31"/>
      <c r="FF320" s="31"/>
      <c r="FG320" s="31"/>
      <c r="FH320" s="31"/>
      <c r="FI320" s="31"/>
      <c r="FJ320" s="31"/>
      <c r="FK320" s="31"/>
      <c r="FL320" s="31"/>
      <c r="FM320" s="31"/>
      <c r="FN320" s="31"/>
      <c r="FO320" s="31"/>
      <c r="FP320" s="31"/>
      <c r="FQ320" s="31"/>
      <c r="FR320" s="31"/>
      <c r="FS320" s="31"/>
      <c r="FT320" s="31"/>
      <c r="FU320" s="31"/>
      <c r="FV320" s="31"/>
      <c r="FW320" s="31"/>
      <c r="FX320" s="31"/>
      <c r="FY320" s="31"/>
      <c r="FZ320" s="31"/>
      <c r="GA320" s="31"/>
      <c r="GB320" s="31"/>
      <c r="GC320" s="31"/>
      <c r="GD320" s="31"/>
      <c r="GE320" s="31"/>
      <c r="GF320" s="31"/>
      <c r="GG320" s="31"/>
      <c r="GH320" s="31"/>
      <c r="GI320" s="31"/>
      <c r="GJ320" s="31"/>
      <c r="GK320" s="31"/>
      <c r="GL320" s="31"/>
      <c r="GM320" s="31"/>
      <c r="GN320" s="31"/>
      <c r="GO320" s="31"/>
      <c r="GP320" s="31"/>
      <c r="GQ320" s="31"/>
      <c r="GR320" s="31"/>
      <c r="GS320" s="31"/>
      <c r="GT320" s="31"/>
      <c r="GU320" s="31"/>
      <c r="GV320" s="31"/>
      <c r="GW320" s="31"/>
      <c r="GX320" s="31"/>
      <c r="GY320" s="31"/>
      <c r="GZ320" s="31"/>
      <c r="HA320" s="31"/>
      <c r="HB320" s="31"/>
      <c r="HC320" s="31"/>
      <c r="HD320" s="31"/>
      <c r="HE320" s="31"/>
      <c r="HF320" s="31"/>
      <c r="HG320" s="31"/>
      <c r="HH320" s="31"/>
      <c r="HI320" s="31"/>
      <c r="HJ320" s="31"/>
      <c r="HK320" s="31"/>
    </row>
    <row r="321" spans="1:219" s="12" customFormat="1" ht="25.5">
      <c r="A321" s="2">
        <v>61</v>
      </c>
      <c r="B321" s="10" t="s">
        <v>1627</v>
      </c>
      <c r="C321" s="2" t="s">
        <v>1628</v>
      </c>
      <c r="D321" s="2" t="s">
        <v>2369</v>
      </c>
      <c r="E321" s="2" t="s">
        <v>2369</v>
      </c>
      <c r="F321" s="2" t="s">
        <v>2369</v>
      </c>
      <c r="G321" s="2">
        <v>1920</v>
      </c>
      <c r="H321" s="456">
        <v>204775.42</v>
      </c>
      <c r="I321" s="2" t="s">
        <v>1526</v>
      </c>
      <c r="J321" s="105"/>
      <c r="K321" s="2" t="s">
        <v>279</v>
      </c>
      <c r="L321" s="2" t="s">
        <v>2389</v>
      </c>
      <c r="M321" s="2" t="s">
        <v>3329</v>
      </c>
      <c r="N321" s="2" t="s">
        <v>653</v>
      </c>
      <c r="O321" s="2" t="s">
        <v>1448</v>
      </c>
      <c r="P321" s="2"/>
      <c r="Q321" s="2" t="s">
        <v>1452</v>
      </c>
      <c r="R321" s="2" t="s">
        <v>1452</v>
      </c>
      <c r="S321" s="2" t="s">
        <v>1452</v>
      </c>
      <c r="T321" s="2" t="s">
        <v>1452</v>
      </c>
      <c r="U321" s="2" t="s">
        <v>1452</v>
      </c>
      <c r="V321" s="2" t="s">
        <v>1452</v>
      </c>
      <c r="W321" s="108">
        <v>600</v>
      </c>
      <c r="X321" s="108">
        <v>917</v>
      </c>
      <c r="Y321" s="110"/>
      <c r="Z321" s="109">
        <v>4</v>
      </c>
      <c r="AA321" s="2" t="s">
        <v>2357</v>
      </c>
      <c r="AB321" s="2" t="s">
        <v>2357</v>
      </c>
      <c r="AC321" s="2" t="s">
        <v>2369</v>
      </c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31"/>
      <c r="BZ321" s="31"/>
      <c r="CA321" s="31"/>
      <c r="CB321" s="31"/>
      <c r="CC321" s="31"/>
      <c r="CD321" s="31"/>
      <c r="CE321" s="31"/>
      <c r="CF321" s="31"/>
      <c r="CG321" s="31"/>
      <c r="CH321" s="31"/>
      <c r="CI321" s="31"/>
      <c r="CJ321" s="31"/>
      <c r="CK321" s="31"/>
      <c r="CL321" s="31"/>
      <c r="CM321" s="31"/>
      <c r="CN321" s="31"/>
      <c r="CO321" s="31"/>
      <c r="CP321" s="31"/>
      <c r="CQ321" s="31"/>
      <c r="CR321" s="31"/>
      <c r="CS321" s="31"/>
      <c r="CT321" s="31"/>
      <c r="CU321" s="31"/>
      <c r="CV321" s="31"/>
      <c r="CW321" s="31"/>
      <c r="CX321" s="31"/>
      <c r="CY321" s="31"/>
      <c r="CZ321" s="31"/>
      <c r="DA321" s="31"/>
      <c r="DB321" s="31"/>
      <c r="DC321" s="31"/>
      <c r="DD321" s="31"/>
      <c r="DE321" s="31"/>
      <c r="DF321" s="31"/>
      <c r="DG321" s="31"/>
      <c r="DH321" s="31"/>
      <c r="DI321" s="31"/>
      <c r="DJ321" s="31"/>
      <c r="DK321" s="31"/>
      <c r="DL321" s="31"/>
      <c r="DM321" s="31"/>
      <c r="DN321" s="31"/>
      <c r="DO321" s="31"/>
      <c r="DP321" s="31"/>
      <c r="DQ321" s="31"/>
      <c r="DR321" s="31"/>
      <c r="DS321" s="31"/>
      <c r="DT321" s="31"/>
      <c r="DU321" s="31"/>
      <c r="DV321" s="31"/>
      <c r="DW321" s="31"/>
      <c r="DX321" s="31"/>
      <c r="DY321" s="31"/>
      <c r="DZ321" s="31"/>
      <c r="EA321" s="31"/>
      <c r="EB321" s="31"/>
      <c r="EC321" s="31"/>
      <c r="ED321" s="31"/>
      <c r="EE321" s="31"/>
      <c r="EF321" s="31"/>
      <c r="EG321" s="31"/>
      <c r="EH321" s="31"/>
      <c r="EI321" s="31"/>
      <c r="EJ321" s="31"/>
      <c r="EK321" s="31"/>
      <c r="EL321" s="31"/>
      <c r="EM321" s="31"/>
      <c r="EN321" s="31"/>
      <c r="EO321" s="31"/>
      <c r="EP321" s="31"/>
      <c r="EQ321" s="31"/>
      <c r="ER321" s="31"/>
      <c r="ES321" s="31"/>
      <c r="ET321" s="31"/>
      <c r="EU321" s="31"/>
      <c r="EV321" s="31"/>
      <c r="EW321" s="31"/>
      <c r="EX321" s="31"/>
      <c r="EY321" s="31"/>
      <c r="EZ321" s="31"/>
      <c r="FA321" s="31"/>
      <c r="FB321" s="31"/>
      <c r="FC321" s="31"/>
      <c r="FD321" s="31"/>
      <c r="FE321" s="31"/>
      <c r="FF321" s="31"/>
      <c r="FG321" s="31"/>
      <c r="FH321" s="31"/>
      <c r="FI321" s="31"/>
      <c r="FJ321" s="31"/>
      <c r="FK321" s="31"/>
      <c r="FL321" s="31"/>
      <c r="FM321" s="31"/>
      <c r="FN321" s="31"/>
      <c r="FO321" s="31"/>
      <c r="FP321" s="31"/>
      <c r="FQ321" s="31"/>
      <c r="FR321" s="31"/>
      <c r="FS321" s="31"/>
      <c r="FT321" s="31"/>
      <c r="FU321" s="31"/>
      <c r="FV321" s="31"/>
      <c r="FW321" s="31"/>
      <c r="FX321" s="31"/>
      <c r="FY321" s="31"/>
      <c r="FZ321" s="31"/>
      <c r="GA321" s="31"/>
      <c r="GB321" s="31"/>
      <c r="GC321" s="31"/>
      <c r="GD321" s="31"/>
      <c r="GE321" s="31"/>
      <c r="GF321" s="31"/>
      <c r="GG321" s="31"/>
      <c r="GH321" s="31"/>
      <c r="GI321" s="31"/>
      <c r="GJ321" s="31"/>
      <c r="GK321" s="31"/>
      <c r="GL321" s="31"/>
      <c r="GM321" s="31"/>
      <c r="GN321" s="31"/>
      <c r="GO321" s="31"/>
      <c r="GP321" s="31"/>
      <c r="GQ321" s="31"/>
      <c r="GR321" s="31"/>
      <c r="GS321" s="31"/>
      <c r="GT321" s="31"/>
      <c r="GU321" s="31"/>
      <c r="GV321" s="31"/>
      <c r="GW321" s="31"/>
      <c r="GX321" s="31"/>
      <c r="GY321" s="31"/>
      <c r="GZ321" s="31"/>
      <c r="HA321" s="31"/>
      <c r="HB321" s="31"/>
      <c r="HC321" s="31"/>
      <c r="HD321" s="31"/>
      <c r="HE321" s="31"/>
      <c r="HF321" s="31"/>
      <c r="HG321" s="31"/>
      <c r="HH321" s="31"/>
      <c r="HI321" s="31"/>
      <c r="HJ321" s="31"/>
      <c r="HK321" s="31"/>
    </row>
    <row r="322" spans="1:219" s="12" customFormat="1" ht="12.75">
      <c r="A322" s="2">
        <v>62</v>
      </c>
      <c r="B322" s="10" t="s">
        <v>1629</v>
      </c>
      <c r="C322" s="2" t="s">
        <v>302</v>
      </c>
      <c r="D322" s="2" t="s">
        <v>2357</v>
      </c>
      <c r="E322" s="2" t="s">
        <v>2369</v>
      </c>
      <c r="F322" s="2" t="s">
        <v>2369</v>
      </c>
      <c r="G322" s="2"/>
      <c r="H322" s="456">
        <v>46566</v>
      </c>
      <c r="I322" s="2" t="s">
        <v>1526</v>
      </c>
      <c r="J322" s="105"/>
      <c r="K322" s="2" t="s">
        <v>280</v>
      </c>
      <c r="L322" s="2" t="s">
        <v>2389</v>
      </c>
      <c r="M322" s="2" t="s">
        <v>305</v>
      </c>
      <c r="N322" s="2" t="s">
        <v>653</v>
      </c>
      <c r="O322" s="2" t="s">
        <v>1449</v>
      </c>
      <c r="P322" s="2"/>
      <c r="Q322" s="2" t="s">
        <v>626</v>
      </c>
      <c r="R322" s="2" t="s">
        <v>1452</v>
      </c>
      <c r="S322" s="2" t="s">
        <v>626</v>
      </c>
      <c r="T322" s="2" t="s">
        <v>1452</v>
      </c>
      <c r="U322" s="2" t="s">
        <v>631</v>
      </c>
      <c r="V322" s="2" t="s">
        <v>1452</v>
      </c>
      <c r="W322" s="108">
        <v>110</v>
      </c>
      <c r="X322" s="108">
        <v>78</v>
      </c>
      <c r="Y322" s="110"/>
      <c r="Z322" s="109">
        <v>1</v>
      </c>
      <c r="AA322" s="2" t="s">
        <v>2369</v>
      </c>
      <c r="AB322" s="2" t="s">
        <v>2357</v>
      </c>
      <c r="AC322" s="2" t="s">
        <v>2369</v>
      </c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  <c r="BZ322" s="31"/>
      <c r="CA322" s="31"/>
      <c r="CB322" s="31"/>
      <c r="CC322" s="31"/>
      <c r="CD322" s="31"/>
      <c r="CE322" s="31"/>
      <c r="CF322" s="31"/>
      <c r="CG322" s="31"/>
      <c r="CH322" s="31"/>
      <c r="CI322" s="31"/>
      <c r="CJ322" s="31"/>
      <c r="CK322" s="31"/>
      <c r="CL322" s="31"/>
      <c r="CM322" s="31"/>
      <c r="CN322" s="31"/>
      <c r="CO322" s="31"/>
      <c r="CP322" s="31"/>
      <c r="CQ322" s="31"/>
      <c r="CR322" s="31"/>
      <c r="CS322" s="31"/>
      <c r="CT322" s="31"/>
      <c r="CU322" s="31"/>
      <c r="CV322" s="31"/>
      <c r="CW322" s="31"/>
      <c r="CX322" s="31"/>
      <c r="CY322" s="31"/>
      <c r="CZ322" s="31"/>
      <c r="DA322" s="31"/>
      <c r="DB322" s="31"/>
      <c r="DC322" s="31"/>
      <c r="DD322" s="31"/>
      <c r="DE322" s="31"/>
      <c r="DF322" s="31"/>
      <c r="DG322" s="31"/>
      <c r="DH322" s="31"/>
      <c r="DI322" s="31"/>
      <c r="DJ322" s="31"/>
      <c r="DK322" s="31"/>
      <c r="DL322" s="31"/>
      <c r="DM322" s="31"/>
      <c r="DN322" s="31"/>
      <c r="DO322" s="31"/>
      <c r="DP322" s="31"/>
      <c r="DQ322" s="31"/>
      <c r="DR322" s="31"/>
      <c r="DS322" s="31"/>
      <c r="DT322" s="31"/>
      <c r="DU322" s="31"/>
      <c r="DV322" s="31"/>
      <c r="DW322" s="31"/>
      <c r="DX322" s="31"/>
      <c r="DY322" s="31"/>
      <c r="DZ322" s="31"/>
      <c r="EA322" s="31"/>
      <c r="EB322" s="31"/>
      <c r="EC322" s="31"/>
      <c r="ED322" s="31"/>
      <c r="EE322" s="31"/>
      <c r="EF322" s="31"/>
      <c r="EG322" s="31"/>
      <c r="EH322" s="31"/>
      <c r="EI322" s="31"/>
      <c r="EJ322" s="31"/>
      <c r="EK322" s="31"/>
      <c r="EL322" s="31"/>
      <c r="EM322" s="31"/>
      <c r="EN322" s="31"/>
      <c r="EO322" s="31"/>
      <c r="EP322" s="31"/>
      <c r="EQ322" s="31"/>
      <c r="ER322" s="31"/>
      <c r="ES322" s="31"/>
      <c r="ET322" s="31"/>
      <c r="EU322" s="31"/>
      <c r="EV322" s="31"/>
      <c r="EW322" s="31"/>
      <c r="EX322" s="31"/>
      <c r="EY322" s="31"/>
      <c r="EZ322" s="31"/>
      <c r="FA322" s="31"/>
      <c r="FB322" s="31"/>
      <c r="FC322" s="31"/>
      <c r="FD322" s="31"/>
      <c r="FE322" s="31"/>
      <c r="FF322" s="31"/>
      <c r="FG322" s="31"/>
      <c r="FH322" s="31"/>
      <c r="FI322" s="31"/>
      <c r="FJ322" s="31"/>
      <c r="FK322" s="31"/>
      <c r="FL322" s="31"/>
      <c r="FM322" s="31"/>
      <c r="FN322" s="31"/>
      <c r="FO322" s="31"/>
      <c r="FP322" s="31"/>
      <c r="FQ322" s="31"/>
      <c r="FR322" s="31"/>
      <c r="FS322" s="31"/>
      <c r="FT322" s="31"/>
      <c r="FU322" s="31"/>
      <c r="FV322" s="31"/>
      <c r="FW322" s="31"/>
      <c r="FX322" s="31"/>
      <c r="FY322" s="31"/>
      <c r="FZ322" s="31"/>
      <c r="GA322" s="31"/>
      <c r="GB322" s="31"/>
      <c r="GC322" s="31"/>
      <c r="GD322" s="31"/>
      <c r="GE322" s="31"/>
      <c r="GF322" s="31"/>
      <c r="GG322" s="31"/>
      <c r="GH322" s="31"/>
      <c r="GI322" s="31"/>
      <c r="GJ322" s="31"/>
      <c r="GK322" s="31"/>
      <c r="GL322" s="31"/>
      <c r="GM322" s="31"/>
      <c r="GN322" s="31"/>
      <c r="GO322" s="31"/>
      <c r="GP322" s="31"/>
      <c r="GQ322" s="31"/>
      <c r="GR322" s="31"/>
      <c r="GS322" s="31"/>
      <c r="GT322" s="31"/>
      <c r="GU322" s="31"/>
      <c r="GV322" s="31"/>
      <c r="GW322" s="31"/>
      <c r="GX322" s="31"/>
      <c r="GY322" s="31"/>
      <c r="GZ322" s="31"/>
      <c r="HA322" s="31"/>
      <c r="HB322" s="31"/>
      <c r="HC322" s="31"/>
      <c r="HD322" s="31"/>
      <c r="HE322" s="31"/>
      <c r="HF322" s="31"/>
      <c r="HG322" s="31"/>
      <c r="HH322" s="31"/>
      <c r="HI322" s="31"/>
      <c r="HJ322" s="31"/>
      <c r="HK322" s="31"/>
    </row>
    <row r="323" spans="1:219" s="12" customFormat="1" ht="12.75">
      <c r="A323" s="2">
        <v>63</v>
      </c>
      <c r="B323" s="10" t="s">
        <v>518</v>
      </c>
      <c r="C323" s="2" t="s">
        <v>1604</v>
      </c>
      <c r="D323" s="2" t="s">
        <v>2357</v>
      </c>
      <c r="E323" s="2" t="s">
        <v>2369</v>
      </c>
      <c r="F323" s="2" t="s">
        <v>2369</v>
      </c>
      <c r="G323" s="2">
        <v>2009</v>
      </c>
      <c r="H323" s="140">
        <v>16951.75</v>
      </c>
      <c r="I323" s="2" t="s">
        <v>1526</v>
      </c>
      <c r="J323" s="105"/>
      <c r="K323" s="2" t="s">
        <v>281</v>
      </c>
      <c r="L323" s="2" t="s">
        <v>519</v>
      </c>
      <c r="M323" s="2" t="s">
        <v>1450</v>
      </c>
      <c r="N323" s="2" t="s">
        <v>519</v>
      </c>
      <c r="O323" s="2" t="s">
        <v>1447</v>
      </c>
      <c r="P323" s="2"/>
      <c r="Q323" s="2" t="s">
        <v>626</v>
      </c>
      <c r="R323" s="2" t="s">
        <v>626</v>
      </c>
      <c r="S323" s="2" t="s">
        <v>631</v>
      </c>
      <c r="T323" s="2" t="s">
        <v>626</v>
      </c>
      <c r="U323" s="2" t="s">
        <v>631</v>
      </c>
      <c r="V323" s="2" t="s">
        <v>631</v>
      </c>
      <c r="W323" s="108"/>
      <c r="X323" s="108"/>
      <c r="Y323" s="110"/>
      <c r="Z323" s="109"/>
      <c r="AA323" s="2" t="s">
        <v>2369</v>
      </c>
      <c r="AB323" s="2" t="s">
        <v>2369</v>
      </c>
      <c r="AC323" s="2" t="s">
        <v>2369</v>
      </c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  <c r="BZ323" s="31"/>
      <c r="CA323" s="31"/>
      <c r="CB323" s="31"/>
      <c r="CC323" s="31"/>
      <c r="CD323" s="31"/>
      <c r="CE323" s="31"/>
      <c r="CF323" s="31"/>
      <c r="CG323" s="31"/>
      <c r="CH323" s="31"/>
      <c r="CI323" s="31"/>
      <c r="CJ323" s="31"/>
      <c r="CK323" s="31"/>
      <c r="CL323" s="31"/>
      <c r="CM323" s="31"/>
      <c r="CN323" s="31"/>
      <c r="CO323" s="31"/>
      <c r="CP323" s="31"/>
      <c r="CQ323" s="31"/>
      <c r="CR323" s="31"/>
      <c r="CS323" s="31"/>
      <c r="CT323" s="31"/>
      <c r="CU323" s="31"/>
      <c r="CV323" s="31"/>
      <c r="CW323" s="31"/>
      <c r="CX323" s="31"/>
      <c r="CY323" s="31"/>
      <c r="CZ323" s="31"/>
      <c r="DA323" s="31"/>
      <c r="DB323" s="31"/>
      <c r="DC323" s="31"/>
      <c r="DD323" s="31"/>
      <c r="DE323" s="31"/>
      <c r="DF323" s="31"/>
      <c r="DG323" s="31"/>
      <c r="DH323" s="31"/>
      <c r="DI323" s="31"/>
      <c r="DJ323" s="31"/>
      <c r="DK323" s="31"/>
      <c r="DL323" s="31"/>
      <c r="DM323" s="31"/>
      <c r="DN323" s="31"/>
      <c r="DO323" s="31"/>
      <c r="DP323" s="31"/>
      <c r="DQ323" s="31"/>
      <c r="DR323" s="31"/>
      <c r="DS323" s="31"/>
      <c r="DT323" s="31"/>
      <c r="DU323" s="31"/>
      <c r="DV323" s="31"/>
      <c r="DW323" s="31"/>
      <c r="DX323" s="31"/>
      <c r="DY323" s="31"/>
      <c r="DZ323" s="31"/>
      <c r="EA323" s="31"/>
      <c r="EB323" s="31"/>
      <c r="EC323" s="31"/>
      <c r="ED323" s="31"/>
      <c r="EE323" s="31"/>
      <c r="EF323" s="31"/>
      <c r="EG323" s="31"/>
      <c r="EH323" s="31"/>
      <c r="EI323" s="31"/>
      <c r="EJ323" s="31"/>
      <c r="EK323" s="31"/>
      <c r="EL323" s="31"/>
      <c r="EM323" s="31"/>
      <c r="EN323" s="31"/>
      <c r="EO323" s="31"/>
      <c r="EP323" s="31"/>
      <c r="EQ323" s="31"/>
      <c r="ER323" s="31"/>
      <c r="ES323" s="31"/>
      <c r="ET323" s="31"/>
      <c r="EU323" s="31"/>
      <c r="EV323" s="31"/>
      <c r="EW323" s="31"/>
      <c r="EX323" s="31"/>
      <c r="EY323" s="31"/>
      <c r="EZ323" s="31"/>
      <c r="FA323" s="31"/>
      <c r="FB323" s="31"/>
      <c r="FC323" s="31"/>
      <c r="FD323" s="31"/>
      <c r="FE323" s="31"/>
      <c r="FF323" s="31"/>
      <c r="FG323" s="31"/>
      <c r="FH323" s="31"/>
      <c r="FI323" s="31"/>
      <c r="FJ323" s="31"/>
      <c r="FK323" s="31"/>
      <c r="FL323" s="31"/>
      <c r="FM323" s="31"/>
      <c r="FN323" s="31"/>
      <c r="FO323" s="31"/>
      <c r="FP323" s="31"/>
      <c r="FQ323" s="31"/>
      <c r="FR323" s="31"/>
      <c r="FS323" s="31"/>
      <c r="FT323" s="31"/>
      <c r="FU323" s="31"/>
      <c r="FV323" s="31"/>
      <c r="FW323" s="31"/>
      <c r="FX323" s="31"/>
      <c r="FY323" s="31"/>
      <c r="FZ323" s="31"/>
      <c r="GA323" s="31"/>
      <c r="GB323" s="31"/>
      <c r="GC323" s="31"/>
      <c r="GD323" s="31"/>
      <c r="GE323" s="31"/>
      <c r="GF323" s="31"/>
      <c r="GG323" s="31"/>
      <c r="GH323" s="31"/>
      <c r="GI323" s="31"/>
      <c r="GJ323" s="31"/>
      <c r="GK323" s="31"/>
      <c r="GL323" s="31"/>
      <c r="GM323" s="31"/>
      <c r="GN323" s="31"/>
      <c r="GO323" s="31"/>
      <c r="GP323" s="31"/>
      <c r="GQ323" s="31"/>
      <c r="GR323" s="31"/>
      <c r="GS323" s="31"/>
      <c r="GT323" s="31"/>
      <c r="GU323" s="31"/>
      <c r="GV323" s="31"/>
      <c r="GW323" s="31"/>
      <c r="GX323" s="31"/>
      <c r="GY323" s="31"/>
      <c r="GZ323" s="31"/>
      <c r="HA323" s="31"/>
      <c r="HB323" s="31"/>
      <c r="HC323" s="31"/>
      <c r="HD323" s="31"/>
      <c r="HE323" s="31"/>
      <c r="HF323" s="31"/>
      <c r="HG323" s="31"/>
      <c r="HH323" s="31"/>
      <c r="HI323" s="31"/>
      <c r="HJ323" s="31"/>
      <c r="HK323" s="31"/>
    </row>
    <row r="324" spans="1:219" s="12" customFormat="1" ht="12.75">
      <c r="A324" s="2">
        <v>64</v>
      </c>
      <c r="B324" s="10" t="s">
        <v>518</v>
      </c>
      <c r="C324" s="2" t="s">
        <v>1604</v>
      </c>
      <c r="D324" s="2" t="s">
        <v>2357</v>
      </c>
      <c r="E324" s="2" t="s">
        <v>2369</v>
      </c>
      <c r="F324" s="2" t="s">
        <v>2369</v>
      </c>
      <c r="G324" s="2">
        <v>2009</v>
      </c>
      <c r="H324" s="140">
        <v>15311</v>
      </c>
      <c r="I324" s="2" t="s">
        <v>1526</v>
      </c>
      <c r="J324" s="105"/>
      <c r="K324" s="2" t="s">
        <v>281</v>
      </c>
      <c r="L324" s="2" t="s">
        <v>519</v>
      </c>
      <c r="M324" s="2" t="s">
        <v>1450</v>
      </c>
      <c r="N324" s="2" t="s">
        <v>519</v>
      </c>
      <c r="O324" s="2" t="s">
        <v>1447</v>
      </c>
      <c r="P324" s="2"/>
      <c r="Q324" s="2" t="s">
        <v>626</v>
      </c>
      <c r="R324" s="2" t="s">
        <v>626</v>
      </c>
      <c r="S324" s="2" t="s">
        <v>631</v>
      </c>
      <c r="T324" s="2" t="s">
        <v>626</v>
      </c>
      <c r="U324" s="2" t="s">
        <v>631</v>
      </c>
      <c r="V324" s="2" t="s">
        <v>631</v>
      </c>
      <c r="W324" s="108"/>
      <c r="X324" s="108"/>
      <c r="Y324" s="110"/>
      <c r="Z324" s="109"/>
      <c r="AA324" s="2" t="s">
        <v>2369</v>
      </c>
      <c r="AB324" s="2" t="s">
        <v>2369</v>
      </c>
      <c r="AC324" s="2" t="s">
        <v>2369</v>
      </c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  <c r="BZ324" s="31"/>
      <c r="CA324" s="31"/>
      <c r="CB324" s="31"/>
      <c r="CC324" s="31"/>
      <c r="CD324" s="31"/>
      <c r="CE324" s="31"/>
      <c r="CF324" s="31"/>
      <c r="CG324" s="31"/>
      <c r="CH324" s="31"/>
      <c r="CI324" s="31"/>
      <c r="CJ324" s="31"/>
      <c r="CK324" s="31"/>
      <c r="CL324" s="31"/>
      <c r="CM324" s="31"/>
      <c r="CN324" s="31"/>
      <c r="CO324" s="31"/>
      <c r="CP324" s="31"/>
      <c r="CQ324" s="31"/>
      <c r="CR324" s="31"/>
      <c r="CS324" s="31"/>
      <c r="CT324" s="31"/>
      <c r="CU324" s="31"/>
      <c r="CV324" s="31"/>
      <c r="CW324" s="31"/>
      <c r="CX324" s="31"/>
      <c r="CY324" s="31"/>
      <c r="CZ324" s="31"/>
      <c r="DA324" s="31"/>
      <c r="DB324" s="31"/>
      <c r="DC324" s="31"/>
      <c r="DD324" s="31"/>
      <c r="DE324" s="31"/>
      <c r="DF324" s="31"/>
      <c r="DG324" s="31"/>
      <c r="DH324" s="31"/>
      <c r="DI324" s="31"/>
      <c r="DJ324" s="31"/>
      <c r="DK324" s="31"/>
      <c r="DL324" s="31"/>
      <c r="DM324" s="31"/>
      <c r="DN324" s="31"/>
      <c r="DO324" s="31"/>
      <c r="DP324" s="31"/>
      <c r="DQ324" s="31"/>
      <c r="DR324" s="31"/>
      <c r="DS324" s="31"/>
      <c r="DT324" s="31"/>
      <c r="DU324" s="31"/>
      <c r="DV324" s="31"/>
      <c r="DW324" s="31"/>
      <c r="DX324" s="31"/>
      <c r="DY324" s="31"/>
      <c r="DZ324" s="31"/>
      <c r="EA324" s="31"/>
      <c r="EB324" s="31"/>
      <c r="EC324" s="31"/>
      <c r="ED324" s="31"/>
      <c r="EE324" s="31"/>
      <c r="EF324" s="31"/>
      <c r="EG324" s="31"/>
      <c r="EH324" s="31"/>
      <c r="EI324" s="31"/>
      <c r="EJ324" s="31"/>
      <c r="EK324" s="31"/>
      <c r="EL324" s="31"/>
      <c r="EM324" s="31"/>
      <c r="EN324" s="31"/>
      <c r="EO324" s="31"/>
      <c r="EP324" s="31"/>
      <c r="EQ324" s="31"/>
      <c r="ER324" s="31"/>
      <c r="ES324" s="31"/>
      <c r="ET324" s="31"/>
      <c r="EU324" s="31"/>
      <c r="EV324" s="31"/>
      <c r="EW324" s="31"/>
      <c r="EX324" s="31"/>
      <c r="EY324" s="31"/>
      <c r="EZ324" s="31"/>
      <c r="FA324" s="31"/>
      <c r="FB324" s="31"/>
      <c r="FC324" s="31"/>
      <c r="FD324" s="31"/>
      <c r="FE324" s="31"/>
      <c r="FF324" s="31"/>
      <c r="FG324" s="31"/>
      <c r="FH324" s="31"/>
      <c r="FI324" s="31"/>
      <c r="FJ324" s="31"/>
      <c r="FK324" s="31"/>
      <c r="FL324" s="31"/>
      <c r="FM324" s="31"/>
      <c r="FN324" s="31"/>
      <c r="FO324" s="31"/>
      <c r="FP324" s="31"/>
      <c r="FQ324" s="31"/>
      <c r="FR324" s="31"/>
      <c r="FS324" s="31"/>
      <c r="FT324" s="31"/>
      <c r="FU324" s="31"/>
      <c r="FV324" s="31"/>
      <c r="FW324" s="31"/>
      <c r="FX324" s="31"/>
      <c r="FY324" s="31"/>
      <c r="FZ324" s="31"/>
      <c r="GA324" s="31"/>
      <c r="GB324" s="31"/>
      <c r="GC324" s="31"/>
      <c r="GD324" s="31"/>
      <c r="GE324" s="31"/>
      <c r="GF324" s="31"/>
      <c r="GG324" s="31"/>
      <c r="GH324" s="31"/>
      <c r="GI324" s="31"/>
      <c r="GJ324" s="31"/>
      <c r="GK324" s="31"/>
      <c r="GL324" s="31"/>
      <c r="GM324" s="31"/>
      <c r="GN324" s="31"/>
      <c r="GO324" s="31"/>
      <c r="GP324" s="31"/>
      <c r="GQ324" s="31"/>
      <c r="GR324" s="31"/>
      <c r="GS324" s="31"/>
      <c r="GT324" s="31"/>
      <c r="GU324" s="31"/>
      <c r="GV324" s="31"/>
      <c r="GW324" s="31"/>
      <c r="GX324" s="31"/>
      <c r="GY324" s="31"/>
      <c r="GZ324" s="31"/>
      <c r="HA324" s="31"/>
      <c r="HB324" s="31"/>
      <c r="HC324" s="31"/>
      <c r="HD324" s="31"/>
      <c r="HE324" s="31"/>
      <c r="HF324" s="31"/>
      <c r="HG324" s="31"/>
      <c r="HH324" s="31"/>
      <c r="HI324" s="31"/>
      <c r="HJ324" s="31"/>
      <c r="HK324" s="31"/>
    </row>
    <row r="325" spans="1:219" s="12" customFormat="1" ht="12.75">
      <c r="A325" s="2">
        <v>65</v>
      </c>
      <c r="B325" s="10" t="s">
        <v>518</v>
      </c>
      <c r="C325" s="2" t="s">
        <v>1604</v>
      </c>
      <c r="D325" s="2" t="s">
        <v>2357</v>
      </c>
      <c r="E325" s="2" t="s">
        <v>2369</v>
      </c>
      <c r="F325" s="2" t="s">
        <v>2369</v>
      </c>
      <c r="G325" s="2"/>
      <c r="H325" s="140">
        <v>2000</v>
      </c>
      <c r="I325" s="2" t="s">
        <v>1526</v>
      </c>
      <c r="J325" s="105"/>
      <c r="K325" s="2" t="s">
        <v>282</v>
      </c>
      <c r="L325" s="2" t="s">
        <v>44</v>
      </c>
      <c r="M325" s="2" t="s">
        <v>3329</v>
      </c>
      <c r="N325" s="2" t="s">
        <v>653</v>
      </c>
      <c r="O325" s="2" t="s">
        <v>1636</v>
      </c>
      <c r="P325" s="2"/>
      <c r="Q325" s="2" t="s">
        <v>626</v>
      </c>
      <c r="R325" s="2" t="s">
        <v>626</v>
      </c>
      <c r="S325" s="2" t="s">
        <v>631</v>
      </c>
      <c r="T325" s="2" t="s">
        <v>626</v>
      </c>
      <c r="U325" s="2" t="s">
        <v>631</v>
      </c>
      <c r="V325" s="2" t="s">
        <v>631</v>
      </c>
      <c r="W325" s="108"/>
      <c r="X325" s="108"/>
      <c r="Y325" s="110"/>
      <c r="Z325" s="109"/>
      <c r="AA325" s="2" t="s">
        <v>2369</v>
      </c>
      <c r="AB325" s="2" t="s">
        <v>2369</v>
      </c>
      <c r="AC325" s="2" t="s">
        <v>2369</v>
      </c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  <c r="BZ325" s="31"/>
      <c r="CA325" s="31"/>
      <c r="CB325" s="31"/>
      <c r="CC325" s="31"/>
      <c r="CD325" s="31"/>
      <c r="CE325" s="31"/>
      <c r="CF325" s="31"/>
      <c r="CG325" s="31"/>
      <c r="CH325" s="31"/>
      <c r="CI325" s="31"/>
      <c r="CJ325" s="31"/>
      <c r="CK325" s="31"/>
      <c r="CL325" s="31"/>
      <c r="CM325" s="31"/>
      <c r="CN325" s="31"/>
      <c r="CO325" s="31"/>
      <c r="CP325" s="31"/>
      <c r="CQ325" s="31"/>
      <c r="CR325" s="31"/>
      <c r="CS325" s="31"/>
      <c r="CT325" s="31"/>
      <c r="CU325" s="31"/>
      <c r="CV325" s="31"/>
      <c r="CW325" s="31"/>
      <c r="CX325" s="31"/>
      <c r="CY325" s="31"/>
      <c r="CZ325" s="31"/>
      <c r="DA325" s="31"/>
      <c r="DB325" s="31"/>
      <c r="DC325" s="31"/>
      <c r="DD325" s="31"/>
      <c r="DE325" s="31"/>
      <c r="DF325" s="31"/>
      <c r="DG325" s="31"/>
      <c r="DH325" s="31"/>
      <c r="DI325" s="31"/>
      <c r="DJ325" s="31"/>
      <c r="DK325" s="31"/>
      <c r="DL325" s="31"/>
      <c r="DM325" s="31"/>
      <c r="DN325" s="31"/>
      <c r="DO325" s="31"/>
      <c r="DP325" s="31"/>
      <c r="DQ325" s="31"/>
      <c r="DR325" s="31"/>
      <c r="DS325" s="31"/>
      <c r="DT325" s="31"/>
      <c r="DU325" s="31"/>
      <c r="DV325" s="31"/>
      <c r="DW325" s="31"/>
      <c r="DX325" s="31"/>
      <c r="DY325" s="31"/>
      <c r="DZ325" s="31"/>
      <c r="EA325" s="31"/>
      <c r="EB325" s="31"/>
      <c r="EC325" s="31"/>
      <c r="ED325" s="31"/>
      <c r="EE325" s="31"/>
      <c r="EF325" s="31"/>
      <c r="EG325" s="31"/>
      <c r="EH325" s="31"/>
      <c r="EI325" s="31"/>
      <c r="EJ325" s="31"/>
      <c r="EK325" s="31"/>
      <c r="EL325" s="31"/>
      <c r="EM325" s="31"/>
      <c r="EN325" s="31"/>
      <c r="EO325" s="31"/>
      <c r="EP325" s="31"/>
      <c r="EQ325" s="31"/>
      <c r="ER325" s="31"/>
      <c r="ES325" s="31"/>
      <c r="ET325" s="31"/>
      <c r="EU325" s="31"/>
      <c r="EV325" s="31"/>
      <c r="EW325" s="31"/>
      <c r="EX325" s="31"/>
      <c r="EY325" s="31"/>
      <c r="EZ325" s="31"/>
      <c r="FA325" s="31"/>
      <c r="FB325" s="31"/>
      <c r="FC325" s="31"/>
      <c r="FD325" s="31"/>
      <c r="FE325" s="31"/>
      <c r="FF325" s="31"/>
      <c r="FG325" s="31"/>
      <c r="FH325" s="31"/>
      <c r="FI325" s="31"/>
      <c r="FJ325" s="31"/>
      <c r="FK325" s="31"/>
      <c r="FL325" s="31"/>
      <c r="FM325" s="31"/>
      <c r="FN325" s="31"/>
      <c r="FO325" s="31"/>
      <c r="FP325" s="31"/>
      <c r="FQ325" s="31"/>
      <c r="FR325" s="31"/>
      <c r="FS325" s="31"/>
      <c r="FT325" s="31"/>
      <c r="FU325" s="31"/>
      <c r="FV325" s="31"/>
      <c r="FW325" s="31"/>
      <c r="FX325" s="31"/>
      <c r="FY325" s="31"/>
      <c r="FZ325" s="31"/>
      <c r="GA325" s="31"/>
      <c r="GB325" s="31"/>
      <c r="GC325" s="31"/>
      <c r="GD325" s="31"/>
      <c r="GE325" s="31"/>
      <c r="GF325" s="31"/>
      <c r="GG325" s="31"/>
      <c r="GH325" s="31"/>
      <c r="GI325" s="31"/>
      <c r="GJ325" s="31"/>
      <c r="GK325" s="31"/>
      <c r="GL325" s="31"/>
      <c r="GM325" s="31"/>
      <c r="GN325" s="31"/>
      <c r="GO325" s="31"/>
      <c r="GP325" s="31"/>
      <c r="GQ325" s="31"/>
      <c r="GR325" s="31"/>
      <c r="GS325" s="31"/>
      <c r="GT325" s="31"/>
      <c r="GU325" s="31"/>
      <c r="GV325" s="31"/>
      <c r="GW325" s="31"/>
      <c r="GX325" s="31"/>
      <c r="GY325" s="31"/>
      <c r="GZ325" s="31"/>
      <c r="HA325" s="31"/>
      <c r="HB325" s="31"/>
      <c r="HC325" s="31"/>
      <c r="HD325" s="31"/>
      <c r="HE325" s="31"/>
      <c r="HF325" s="31"/>
      <c r="HG325" s="31"/>
      <c r="HH325" s="31"/>
      <c r="HI325" s="31"/>
      <c r="HJ325" s="31"/>
      <c r="HK325" s="31"/>
    </row>
    <row r="326" spans="1:219" s="12" customFormat="1" ht="12.75">
      <c r="A326" s="2">
        <v>66</v>
      </c>
      <c r="B326" s="10" t="s">
        <v>1630</v>
      </c>
      <c r="C326" s="2" t="s">
        <v>1604</v>
      </c>
      <c r="D326" s="2" t="s">
        <v>2357</v>
      </c>
      <c r="E326" s="2" t="s">
        <v>2369</v>
      </c>
      <c r="F326" s="2" t="s">
        <v>2369</v>
      </c>
      <c r="G326" s="2">
        <v>1927</v>
      </c>
      <c r="H326" s="140">
        <v>27023.68</v>
      </c>
      <c r="I326" s="2" t="s">
        <v>1526</v>
      </c>
      <c r="J326" s="105"/>
      <c r="K326" s="2" t="s">
        <v>283</v>
      </c>
      <c r="L326" s="2" t="s">
        <v>2389</v>
      </c>
      <c r="M326" s="2" t="s">
        <v>3329</v>
      </c>
      <c r="N326" s="2" t="s">
        <v>653</v>
      </c>
      <c r="O326" s="2" t="s">
        <v>1638</v>
      </c>
      <c r="P326" s="2"/>
      <c r="Q326" s="2" t="s">
        <v>1453</v>
      </c>
      <c r="R326" s="2" t="s">
        <v>1452</v>
      </c>
      <c r="S326" s="2" t="s">
        <v>626</v>
      </c>
      <c r="T326" s="2" t="s">
        <v>626</v>
      </c>
      <c r="U326" s="2" t="s">
        <v>626</v>
      </c>
      <c r="V326" s="2" t="s">
        <v>626</v>
      </c>
      <c r="W326" s="108"/>
      <c r="X326" s="108">
        <v>218</v>
      </c>
      <c r="Y326" s="110">
        <v>1048</v>
      </c>
      <c r="Z326" s="109"/>
      <c r="AA326" s="2" t="s">
        <v>2357</v>
      </c>
      <c r="AB326" s="2" t="s">
        <v>2357</v>
      </c>
      <c r="AC326" s="2" t="s">
        <v>2369</v>
      </c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31"/>
      <c r="BZ326" s="31"/>
      <c r="CA326" s="31"/>
      <c r="CB326" s="31"/>
      <c r="CC326" s="31"/>
      <c r="CD326" s="31"/>
      <c r="CE326" s="31"/>
      <c r="CF326" s="31"/>
      <c r="CG326" s="31"/>
      <c r="CH326" s="31"/>
      <c r="CI326" s="31"/>
      <c r="CJ326" s="31"/>
      <c r="CK326" s="31"/>
      <c r="CL326" s="31"/>
      <c r="CM326" s="31"/>
      <c r="CN326" s="31"/>
      <c r="CO326" s="31"/>
      <c r="CP326" s="31"/>
      <c r="CQ326" s="31"/>
      <c r="CR326" s="31"/>
      <c r="CS326" s="31"/>
      <c r="CT326" s="31"/>
      <c r="CU326" s="31"/>
      <c r="CV326" s="31"/>
      <c r="CW326" s="31"/>
      <c r="CX326" s="31"/>
      <c r="CY326" s="31"/>
      <c r="CZ326" s="31"/>
      <c r="DA326" s="31"/>
      <c r="DB326" s="31"/>
      <c r="DC326" s="31"/>
      <c r="DD326" s="31"/>
      <c r="DE326" s="31"/>
      <c r="DF326" s="31"/>
      <c r="DG326" s="31"/>
      <c r="DH326" s="31"/>
      <c r="DI326" s="31"/>
      <c r="DJ326" s="31"/>
      <c r="DK326" s="31"/>
      <c r="DL326" s="31"/>
      <c r="DM326" s="31"/>
      <c r="DN326" s="31"/>
      <c r="DO326" s="31"/>
      <c r="DP326" s="31"/>
      <c r="DQ326" s="31"/>
      <c r="DR326" s="31"/>
      <c r="DS326" s="31"/>
      <c r="DT326" s="31"/>
      <c r="DU326" s="31"/>
      <c r="DV326" s="31"/>
      <c r="DW326" s="31"/>
      <c r="DX326" s="31"/>
      <c r="DY326" s="31"/>
      <c r="DZ326" s="31"/>
      <c r="EA326" s="31"/>
      <c r="EB326" s="31"/>
      <c r="EC326" s="31"/>
      <c r="ED326" s="31"/>
      <c r="EE326" s="31"/>
      <c r="EF326" s="31"/>
      <c r="EG326" s="31"/>
      <c r="EH326" s="31"/>
      <c r="EI326" s="31"/>
      <c r="EJ326" s="31"/>
      <c r="EK326" s="31"/>
      <c r="EL326" s="31"/>
      <c r="EM326" s="31"/>
      <c r="EN326" s="31"/>
      <c r="EO326" s="31"/>
      <c r="EP326" s="31"/>
      <c r="EQ326" s="31"/>
      <c r="ER326" s="31"/>
      <c r="ES326" s="31"/>
      <c r="ET326" s="31"/>
      <c r="EU326" s="31"/>
      <c r="EV326" s="31"/>
      <c r="EW326" s="31"/>
      <c r="EX326" s="31"/>
      <c r="EY326" s="31"/>
      <c r="EZ326" s="31"/>
      <c r="FA326" s="31"/>
      <c r="FB326" s="31"/>
      <c r="FC326" s="31"/>
      <c r="FD326" s="31"/>
      <c r="FE326" s="31"/>
      <c r="FF326" s="31"/>
      <c r="FG326" s="31"/>
      <c r="FH326" s="31"/>
      <c r="FI326" s="31"/>
      <c r="FJ326" s="31"/>
      <c r="FK326" s="31"/>
      <c r="FL326" s="31"/>
      <c r="FM326" s="31"/>
      <c r="FN326" s="31"/>
      <c r="FO326" s="31"/>
      <c r="FP326" s="31"/>
      <c r="FQ326" s="31"/>
      <c r="FR326" s="31"/>
      <c r="FS326" s="31"/>
      <c r="FT326" s="31"/>
      <c r="FU326" s="31"/>
      <c r="FV326" s="31"/>
      <c r="FW326" s="31"/>
      <c r="FX326" s="31"/>
      <c r="FY326" s="31"/>
      <c r="FZ326" s="31"/>
      <c r="GA326" s="31"/>
      <c r="GB326" s="31"/>
      <c r="GC326" s="31"/>
      <c r="GD326" s="31"/>
      <c r="GE326" s="31"/>
      <c r="GF326" s="31"/>
      <c r="GG326" s="31"/>
      <c r="GH326" s="31"/>
      <c r="GI326" s="31"/>
      <c r="GJ326" s="31"/>
      <c r="GK326" s="31"/>
      <c r="GL326" s="31"/>
      <c r="GM326" s="31"/>
      <c r="GN326" s="31"/>
      <c r="GO326" s="31"/>
      <c r="GP326" s="31"/>
      <c r="GQ326" s="31"/>
      <c r="GR326" s="31"/>
      <c r="GS326" s="31"/>
      <c r="GT326" s="31"/>
      <c r="GU326" s="31"/>
      <c r="GV326" s="31"/>
      <c r="GW326" s="31"/>
      <c r="GX326" s="31"/>
      <c r="GY326" s="31"/>
      <c r="GZ326" s="31"/>
      <c r="HA326" s="31"/>
      <c r="HB326" s="31"/>
      <c r="HC326" s="31"/>
      <c r="HD326" s="31"/>
      <c r="HE326" s="31"/>
      <c r="HF326" s="31"/>
      <c r="HG326" s="31"/>
      <c r="HH326" s="31"/>
      <c r="HI326" s="31"/>
      <c r="HJ326" s="31"/>
      <c r="HK326" s="31"/>
    </row>
    <row r="327" spans="1:219" s="12" customFormat="1" ht="12.75">
      <c r="A327" s="2">
        <v>67</v>
      </c>
      <c r="B327" s="10" t="s">
        <v>1630</v>
      </c>
      <c r="C327" s="2" t="s">
        <v>1604</v>
      </c>
      <c r="D327" s="2" t="s">
        <v>2357</v>
      </c>
      <c r="E327" s="2" t="s">
        <v>2369</v>
      </c>
      <c r="F327" s="2" t="s">
        <v>2369</v>
      </c>
      <c r="G327" s="2">
        <v>1938</v>
      </c>
      <c r="H327" s="140">
        <v>250090.03</v>
      </c>
      <c r="I327" s="2" t="s">
        <v>1526</v>
      </c>
      <c r="J327" s="105"/>
      <c r="K327" s="2" t="s">
        <v>284</v>
      </c>
      <c r="L327" s="2" t="s">
        <v>2389</v>
      </c>
      <c r="M327" s="2" t="s">
        <v>3329</v>
      </c>
      <c r="N327" s="2" t="s">
        <v>3316</v>
      </c>
      <c r="O327" s="2" t="s">
        <v>1451</v>
      </c>
      <c r="P327" s="2"/>
      <c r="Q327" s="2" t="s">
        <v>1454</v>
      </c>
      <c r="R327" s="2" t="s">
        <v>626</v>
      </c>
      <c r="S327" s="2" t="s">
        <v>626</v>
      </c>
      <c r="T327" s="2" t="s">
        <v>626</v>
      </c>
      <c r="U327" s="2" t="s">
        <v>626</v>
      </c>
      <c r="V327" s="2" t="s">
        <v>626</v>
      </c>
      <c r="W327" s="108"/>
      <c r="X327" s="108">
        <v>339</v>
      </c>
      <c r="Y327" s="110">
        <v>1928</v>
      </c>
      <c r="Z327" s="2">
        <v>2</v>
      </c>
      <c r="AA327" s="2" t="s">
        <v>2357</v>
      </c>
      <c r="AB327" s="2" t="s">
        <v>2357</v>
      </c>
      <c r="AC327" s="2" t="s">
        <v>2369</v>
      </c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31"/>
      <c r="BZ327" s="31"/>
      <c r="CA327" s="31"/>
      <c r="CB327" s="31"/>
      <c r="CC327" s="31"/>
      <c r="CD327" s="31"/>
      <c r="CE327" s="31"/>
      <c r="CF327" s="31"/>
      <c r="CG327" s="31"/>
      <c r="CH327" s="31"/>
      <c r="CI327" s="31"/>
      <c r="CJ327" s="31"/>
      <c r="CK327" s="31"/>
      <c r="CL327" s="31"/>
      <c r="CM327" s="31"/>
      <c r="CN327" s="31"/>
      <c r="CO327" s="31"/>
      <c r="CP327" s="31"/>
      <c r="CQ327" s="31"/>
      <c r="CR327" s="31"/>
      <c r="CS327" s="31"/>
      <c r="CT327" s="31"/>
      <c r="CU327" s="31"/>
      <c r="CV327" s="31"/>
      <c r="CW327" s="31"/>
      <c r="CX327" s="31"/>
      <c r="CY327" s="31"/>
      <c r="CZ327" s="31"/>
      <c r="DA327" s="31"/>
      <c r="DB327" s="31"/>
      <c r="DC327" s="31"/>
      <c r="DD327" s="31"/>
      <c r="DE327" s="31"/>
      <c r="DF327" s="31"/>
      <c r="DG327" s="31"/>
      <c r="DH327" s="31"/>
      <c r="DI327" s="31"/>
      <c r="DJ327" s="31"/>
      <c r="DK327" s="31"/>
      <c r="DL327" s="31"/>
      <c r="DM327" s="31"/>
      <c r="DN327" s="31"/>
      <c r="DO327" s="31"/>
      <c r="DP327" s="31"/>
      <c r="DQ327" s="31"/>
      <c r="DR327" s="31"/>
      <c r="DS327" s="31"/>
      <c r="DT327" s="31"/>
      <c r="DU327" s="31"/>
      <c r="DV327" s="31"/>
      <c r="DW327" s="31"/>
      <c r="DX327" s="31"/>
      <c r="DY327" s="31"/>
      <c r="DZ327" s="31"/>
      <c r="EA327" s="31"/>
      <c r="EB327" s="31"/>
      <c r="EC327" s="31"/>
      <c r="ED327" s="31"/>
      <c r="EE327" s="31"/>
      <c r="EF327" s="31"/>
      <c r="EG327" s="31"/>
      <c r="EH327" s="31"/>
      <c r="EI327" s="31"/>
      <c r="EJ327" s="31"/>
      <c r="EK327" s="31"/>
      <c r="EL327" s="31"/>
      <c r="EM327" s="31"/>
      <c r="EN327" s="31"/>
      <c r="EO327" s="31"/>
      <c r="EP327" s="31"/>
      <c r="EQ327" s="31"/>
      <c r="ER327" s="31"/>
      <c r="ES327" s="31"/>
      <c r="ET327" s="31"/>
      <c r="EU327" s="31"/>
      <c r="EV327" s="31"/>
      <c r="EW327" s="31"/>
      <c r="EX327" s="31"/>
      <c r="EY327" s="31"/>
      <c r="EZ327" s="31"/>
      <c r="FA327" s="31"/>
      <c r="FB327" s="31"/>
      <c r="FC327" s="31"/>
      <c r="FD327" s="31"/>
      <c r="FE327" s="31"/>
      <c r="FF327" s="31"/>
      <c r="FG327" s="31"/>
      <c r="FH327" s="31"/>
      <c r="FI327" s="31"/>
      <c r="FJ327" s="31"/>
      <c r="FK327" s="31"/>
      <c r="FL327" s="31"/>
      <c r="FM327" s="31"/>
      <c r="FN327" s="31"/>
      <c r="FO327" s="31"/>
      <c r="FP327" s="31"/>
      <c r="FQ327" s="31"/>
      <c r="FR327" s="31"/>
      <c r="FS327" s="31"/>
      <c r="FT327" s="31"/>
      <c r="FU327" s="31"/>
      <c r="FV327" s="31"/>
      <c r="FW327" s="31"/>
      <c r="FX327" s="31"/>
      <c r="FY327" s="31"/>
      <c r="FZ327" s="31"/>
      <c r="GA327" s="31"/>
      <c r="GB327" s="31"/>
      <c r="GC327" s="31"/>
      <c r="GD327" s="31"/>
      <c r="GE327" s="31"/>
      <c r="GF327" s="31"/>
      <c r="GG327" s="31"/>
      <c r="GH327" s="31"/>
      <c r="GI327" s="31"/>
      <c r="GJ327" s="31"/>
      <c r="GK327" s="31"/>
      <c r="GL327" s="31"/>
      <c r="GM327" s="31"/>
      <c r="GN327" s="31"/>
      <c r="GO327" s="31"/>
      <c r="GP327" s="31"/>
      <c r="GQ327" s="31"/>
      <c r="GR327" s="31"/>
      <c r="GS327" s="31"/>
      <c r="GT327" s="31"/>
      <c r="GU327" s="31"/>
      <c r="GV327" s="31"/>
      <c r="GW327" s="31"/>
      <c r="GX327" s="31"/>
      <c r="GY327" s="31"/>
      <c r="GZ327" s="31"/>
      <c r="HA327" s="31"/>
      <c r="HB327" s="31"/>
      <c r="HC327" s="31"/>
      <c r="HD327" s="31"/>
      <c r="HE327" s="31"/>
      <c r="HF327" s="31"/>
      <c r="HG327" s="31"/>
      <c r="HH327" s="31"/>
      <c r="HI327" s="31"/>
      <c r="HJ327" s="31"/>
      <c r="HK327" s="31"/>
    </row>
    <row r="328" spans="1:219" s="12" customFormat="1" ht="12.75">
      <c r="A328" s="2">
        <v>68</v>
      </c>
      <c r="B328" s="10" t="s">
        <v>1603</v>
      </c>
      <c r="C328" s="2" t="s">
        <v>1631</v>
      </c>
      <c r="D328" s="2" t="s">
        <v>2357</v>
      </c>
      <c r="E328" s="2" t="s">
        <v>2369</v>
      </c>
      <c r="F328" s="2" t="s">
        <v>2369</v>
      </c>
      <c r="G328" s="2">
        <v>1938</v>
      </c>
      <c r="H328" s="140">
        <v>348750.91</v>
      </c>
      <c r="I328" s="2" t="s">
        <v>1526</v>
      </c>
      <c r="J328" s="105"/>
      <c r="K328" s="2" t="s">
        <v>285</v>
      </c>
      <c r="L328" s="2" t="s">
        <v>2389</v>
      </c>
      <c r="M328" s="2" t="s">
        <v>3329</v>
      </c>
      <c r="N328" s="2" t="s">
        <v>3316</v>
      </c>
      <c r="O328" s="2" t="s">
        <v>1451</v>
      </c>
      <c r="P328" s="2"/>
      <c r="Q328" s="2" t="s">
        <v>1454</v>
      </c>
      <c r="R328" s="2" t="s">
        <v>626</v>
      </c>
      <c r="S328" s="2" t="s">
        <v>626</v>
      </c>
      <c r="T328" s="2" t="s">
        <v>626</v>
      </c>
      <c r="U328" s="2" t="s">
        <v>626</v>
      </c>
      <c r="V328" s="2" t="s">
        <v>626</v>
      </c>
      <c r="W328" s="108"/>
      <c r="X328" s="108">
        <v>339</v>
      </c>
      <c r="Y328" s="110">
        <v>1928</v>
      </c>
      <c r="Z328" s="2">
        <v>2</v>
      </c>
      <c r="AA328" s="2" t="s">
        <v>2357</v>
      </c>
      <c r="AB328" s="2" t="s">
        <v>2357</v>
      </c>
      <c r="AC328" s="2" t="s">
        <v>2369</v>
      </c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1"/>
      <c r="BY328" s="31"/>
      <c r="BZ328" s="31"/>
      <c r="CA328" s="31"/>
      <c r="CB328" s="31"/>
      <c r="CC328" s="31"/>
      <c r="CD328" s="31"/>
      <c r="CE328" s="31"/>
      <c r="CF328" s="31"/>
      <c r="CG328" s="31"/>
      <c r="CH328" s="31"/>
      <c r="CI328" s="31"/>
      <c r="CJ328" s="31"/>
      <c r="CK328" s="31"/>
      <c r="CL328" s="31"/>
      <c r="CM328" s="31"/>
      <c r="CN328" s="31"/>
      <c r="CO328" s="31"/>
      <c r="CP328" s="31"/>
      <c r="CQ328" s="31"/>
      <c r="CR328" s="31"/>
      <c r="CS328" s="31"/>
      <c r="CT328" s="31"/>
      <c r="CU328" s="31"/>
      <c r="CV328" s="31"/>
      <c r="CW328" s="31"/>
      <c r="CX328" s="31"/>
      <c r="CY328" s="31"/>
      <c r="CZ328" s="31"/>
      <c r="DA328" s="31"/>
      <c r="DB328" s="31"/>
      <c r="DC328" s="31"/>
      <c r="DD328" s="31"/>
      <c r="DE328" s="31"/>
      <c r="DF328" s="31"/>
      <c r="DG328" s="31"/>
      <c r="DH328" s="31"/>
      <c r="DI328" s="31"/>
      <c r="DJ328" s="31"/>
      <c r="DK328" s="31"/>
      <c r="DL328" s="31"/>
      <c r="DM328" s="31"/>
      <c r="DN328" s="31"/>
      <c r="DO328" s="31"/>
      <c r="DP328" s="31"/>
      <c r="DQ328" s="31"/>
      <c r="DR328" s="31"/>
      <c r="DS328" s="31"/>
      <c r="DT328" s="31"/>
      <c r="DU328" s="31"/>
      <c r="DV328" s="31"/>
      <c r="DW328" s="31"/>
      <c r="DX328" s="31"/>
      <c r="DY328" s="31"/>
      <c r="DZ328" s="31"/>
      <c r="EA328" s="31"/>
      <c r="EB328" s="31"/>
      <c r="EC328" s="31"/>
      <c r="ED328" s="31"/>
      <c r="EE328" s="31"/>
      <c r="EF328" s="31"/>
      <c r="EG328" s="31"/>
      <c r="EH328" s="31"/>
      <c r="EI328" s="31"/>
      <c r="EJ328" s="31"/>
      <c r="EK328" s="31"/>
      <c r="EL328" s="31"/>
      <c r="EM328" s="31"/>
      <c r="EN328" s="31"/>
      <c r="EO328" s="31"/>
      <c r="EP328" s="31"/>
      <c r="EQ328" s="31"/>
      <c r="ER328" s="31"/>
      <c r="ES328" s="31"/>
      <c r="ET328" s="31"/>
      <c r="EU328" s="31"/>
      <c r="EV328" s="31"/>
      <c r="EW328" s="31"/>
      <c r="EX328" s="31"/>
      <c r="EY328" s="31"/>
      <c r="EZ328" s="31"/>
      <c r="FA328" s="31"/>
      <c r="FB328" s="31"/>
      <c r="FC328" s="31"/>
      <c r="FD328" s="31"/>
      <c r="FE328" s="31"/>
      <c r="FF328" s="31"/>
      <c r="FG328" s="31"/>
      <c r="FH328" s="31"/>
      <c r="FI328" s="31"/>
      <c r="FJ328" s="31"/>
      <c r="FK328" s="31"/>
      <c r="FL328" s="31"/>
      <c r="FM328" s="31"/>
      <c r="FN328" s="31"/>
      <c r="FO328" s="31"/>
      <c r="FP328" s="31"/>
      <c r="FQ328" s="31"/>
      <c r="FR328" s="31"/>
      <c r="FS328" s="31"/>
      <c r="FT328" s="31"/>
      <c r="FU328" s="31"/>
      <c r="FV328" s="31"/>
      <c r="FW328" s="31"/>
      <c r="FX328" s="31"/>
      <c r="FY328" s="31"/>
      <c r="FZ328" s="31"/>
      <c r="GA328" s="31"/>
      <c r="GB328" s="31"/>
      <c r="GC328" s="31"/>
      <c r="GD328" s="31"/>
      <c r="GE328" s="31"/>
      <c r="GF328" s="31"/>
      <c r="GG328" s="31"/>
      <c r="GH328" s="31"/>
      <c r="GI328" s="31"/>
      <c r="GJ328" s="31"/>
      <c r="GK328" s="31"/>
      <c r="GL328" s="31"/>
      <c r="GM328" s="31"/>
      <c r="GN328" s="31"/>
      <c r="GO328" s="31"/>
      <c r="GP328" s="31"/>
      <c r="GQ328" s="31"/>
      <c r="GR328" s="31"/>
      <c r="GS328" s="31"/>
      <c r="GT328" s="31"/>
      <c r="GU328" s="31"/>
      <c r="GV328" s="31"/>
      <c r="GW328" s="31"/>
      <c r="GX328" s="31"/>
      <c r="GY328" s="31"/>
      <c r="GZ328" s="31"/>
      <c r="HA328" s="31"/>
      <c r="HB328" s="31"/>
      <c r="HC328" s="31"/>
      <c r="HD328" s="31"/>
      <c r="HE328" s="31"/>
      <c r="HF328" s="31"/>
      <c r="HG328" s="31"/>
      <c r="HH328" s="31"/>
      <c r="HI328" s="31"/>
      <c r="HJ328" s="31"/>
      <c r="HK328" s="31"/>
    </row>
    <row r="329" spans="1:219" s="12" customFormat="1" ht="12.75">
      <c r="A329" s="2">
        <v>69</v>
      </c>
      <c r="B329" s="10" t="s">
        <v>1630</v>
      </c>
      <c r="C329" s="2" t="s">
        <v>1604</v>
      </c>
      <c r="D329" s="2" t="s">
        <v>2357</v>
      </c>
      <c r="E329" s="2" t="s">
        <v>2369</v>
      </c>
      <c r="F329" s="2" t="s">
        <v>2369</v>
      </c>
      <c r="G329" s="2">
        <v>2011</v>
      </c>
      <c r="H329" s="455">
        <v>1945214.07</v>
      </c>
      <c r="I329" s="2" t="s">
        <v>1526</v>
      </c>
      <c r="J329" s="105"/>
      <c r="K329" s="2" t="s">
        <v>287</v>
      </c>
      <c r="L329" s="2"/>
      <c r="M329" s="2"/>
      <c r="N329" s="2"/>
      <c r="O329" s="2" t="s">
        <v>1430</v>
      </c>
      <c r="P329" s="2"/>
      <c r="Q329" s="2" t="s">
        <v>1453</v>
      </c>
      <c r="R329" s="2" t="s">
        <v>1453</v>
      </c>
      <c r="S329" s="2" t="s">
        <v>1453</v>
      </c>
      <c r="T329" s="2" t="s">
        <v>1453</v>
      </c>
      <c r="U329" s="2" t="s">
        <v>1453</v>
      </c>
      <c r="V329" s="2" t="s">
        <v>1453</v>
      </c>
      <c r="W329" s="108">
        <v>367.59</v>
      </c>
      <c r="X329" s="108">
        <v>771.32</v>
      </c>
      <c r="Y329" s="110">
        <v>3648.44</v>
      </c>
      <c r="Z329" s="109">
        <v>3</v>
      </c>
      <c r="AA329" s="2" t="s">
        <v>2369</v>
      </c>
      <c r="AB329" s="2" t="s">
        <v>2357</v>
      </c>
      <c r="AC329" s="2" t="s">
        <v>2369</v>
      </c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  <c r="BY329" s="31"/>
      <c r="BZ329" s="31"/>
      <c r="CA329" s="31"/>
      <c r="CB329" s="31"/>
      <c r="CC329" s="31"/>
      <c r="CD329" s="31"/>
      <c r="CE329" s="31"/>
      <c r="CF329" s="31"/>
      <c r="CG329" s="31"/>
      <c r="CH329" s="31"/>
      <c r="CI329" s="31"/>
      <c r="CJ329" s="31"/>
      <c r="CK329" s="31"/>
      <c r="CL329" s="31"/>
      <c r="CM329" s="31"/>
      <c r="CN329" s="31"/>
      <c r="CO329" s="31"/>
      <c r="CP329" s="31"/>
      <c r="CQ329" s="31"/>
      <c r="CR329" s="31"/>
      <c r="CS329" s="31"/>
      <c r="CT329" s="31"/>
      <c r="CU329" s="31"/>
      <c r="CV329" s="31"/>
      <c r="CW329" s="31"/>
      <c r="CX329" s="31"/>
      <c r="CY329" s="31"/>
      <c r="CZ329" s="31"/>
      <c r="DA329" s="31"/>
      <c r="DB329" s="31"/>
      <c r="DC329" s="31"/>
      <c r="DD329" s="31"/>
      <c r="DE329" s="31"/>
      <c r="DF329" s="31"/>
      <c r="DG329" s="31"/>
      <c r="DH329" s="31"/>
      <c r="DI329" s="31"/>
      <c r="DJ329" s="31"/>
      <c r="DK329" s="31"/>
      <c r="DL329" s="31"/>
      <c r="DM329" s="31"/>
      <c r="DN329" s="31"/>
      <c r="DO329" s="31"/>
      <c r="DP329" s="31"/>
      <c r="DQ329" s="31"/>
      <c r="DR329" s="31"/>
      <c r="DS329" s="31"/>
      <c r="DT329" s="31"/>
      <c r="DU329" s="31"/>
      <c r="DV329" s="31"/>
      <c r="DW329" s="31"/>
      <c r="DX329" s="31"/>
      <c r="DY329" s="31"/>
      <c r="DZ329" s="31"/>
      <c r="EA329" s="31"/>
      <c r="EB329" s="31"/>
      <c r="EC329" s="31"/>
      <c r="ED329" s="31"/>
      <c r="EE329" s="31"/>
      <c r="EF329" s="31"/>
      <c r="EG329" s="31"/>
      <c r="EH329" s="31"/>
      <c r="EI329" s="31"/>
      <c r="EJ329" s="31"/>
      <c r="EK329" s="31"/>
      <c r="EL329" s="31"/>
      <c r="EM329" s="31"/>
      <c r="EN329" s="31"/>
      <c r="EO329" s="31"/>
      <c r="EP329" s="31"/>
      <c r="EQ329" s="31"/>
      <c r="ER329" s="31"/>
      <c r="ES329" s="31"/>
      <c r="ET329" s="31"/>
      <c r="EU329" s="31"/>
      <c r="EV329" s="31"/>
      <c r="EW329" s="31"/>
      <c r="EX329" s="31"/>
      <c r="EY329" s="31"/>
      <c r="EZ329" s="31"/>
      <c r="FA329" s="31"/>
      <c r="FB329" s="31"/>
      <c r="FC329" s="31"/>
      <c r="FD329" s="31"/>
      <c r="FE329" s="31"/>
      <c r="FF329" s="31"/>
      <c r="FG329" s="31"/>
      <c r="FH329" s="31"/>
      <c r="FI329" s="31"/>
      <c r="FJ329" s="31"/>
      <c r="FK329" s="31"/>
      <c r="FL329" s="31"/>
      <c r="FM329" s="31"/>
      <c r="FN329" s="31"/>
      <c r="FO329" s="31"/>
      <c r="FP329" s="31"/>
      <c r="FQ329" s="31"/>
      <c r="FR329" s="31"/>
      <c r="FS329" s="31"/>
      <c r="FT329" s="31"/>
      <c r="FU329" s="31"/>
      <c r="FV329" s="31"/>
      <c r="FW329" s="31"/>
      <c r="FX329" s="31"/>
      <c r="FY329" s="31"/>
      <c r="FZ329" s="31"/>
      <c r="GA329" s="31"/>
      <c r="GB329" s="31"/>
      <c r="GC329" s="31"/>
      <c r="GD329" s="31"/>
      <c r="GE329" s="31"/>
      <c r="GF329" s="31"/>
      <c r="GG329" s="31"/>
      <c r="GH329" s="31"/>
      <c r="GI329" s="31"/>
      <c r="GJ329" s="31"/>
      <c r="GK329" s="31"/>
      <c r="GL329" s="31"/>
      <c r="GM329" s="31"/>
      <c r="GN329" s="31"/>
      <c r="GO329" s="31"/>
      <c r="GP329" s="31"/>
      <c r="GQ329" s="31"/>
      <c r="GR329" s="31"/>
      <c r="GS329" s="31"/>
      <c r="GT329" s="31"/>
      <c r="GU329" s="31"/>
      <c r="GV329" s="31"/>
      <c r="GW329" s="31"/>
      <c r="GX329" s="31"/>
      <c r="GY329" s="31"/>
      <c r="GZ329" s="31"/>
      <c r="HA329" s="31"/>
      <c r="HB329" s="31"/>
      <c r="HC329" s="31"/>
      <c r="HD329" s="31"/>
      <c r="HE329" s="31"/>
      <c r="HF329" s="31"/>
      <c r="HG329" s="31"/>
      <c r="HH329" s="31"/>
      <c r="HI329" s="31"/>
      <c r="HJ329" s="31"/>
      <c r="HK329" s="31"/>
    </row>
    <row r="330" spans="1:219" s="12" customFormat="1" ht="12.75">
      <c r="A330" s="2">
        <v>70</v>
      </c>
      <c r="B330" s="10" t="s">
        <v>1630</v>
      </c>
      <c r="C330" s="2" t="s">
        <v>1604</v>
      </c>
      <c r="D330" s="2" t="s">
        <v>2357</v>
      </c>
      <c r="E330" s="2" t="s">
        <v>2369</v>
      </c>
      <c r="F330" s="2" t="s">
        <v>2369</v>
      </c>
      <c r="G330" s="2">
        <v>2011</v>
      </c>
      <c r="H330" s="455">
        <v>1956376.94</v>
      </c>
      <c r="I330" s="2" t="s">
        <v>1526</v>
      </c>
      <c r="J330" s="105"/>
      <c r="K330" s="2" t="s">
        <v>288</v>
      </c>
      <c r="L330" s="2"/>
      <c r="M330" s="2"/>
      <c r="N330" s="2"/>
      <c r="O330" s="2" t="s">
        <v>1430</v>
      </c>
      <c r="P330" s="2"/>
      <c r="Q330" s="2" t="s">
        <v>1453</v>
      </c>
      <c r="R330" s="2" t="s">
        <v>1453</v>
      </c>
      <c r="S330" s="2" t="s">
        <v>1453</v>
      </c>
      <c r="T330" s="2" t="s">
        <v>1453</v>
      </c>
      <c r="U330" s="2" t="s">
        <v>1453</v>
      </c>
      <c r="V330" s="2" t="s">
        <v>2736</v>
      </c>
      <c r="W330" s="108">
        <v>367.59</v>
      </c>
      <c r="X330" s="108">
        <v>771.32</v>
      </c>
      <c r="Y330" s="108">
        <v>3648.44</v>
      </c>
      <c r="Z330" s="109">
        <v>3</v>
      </c>
      <c r="AA330" s="2" t="s">
        <v>2369</v>
      </c>
      <c r="AB330" s="2" t="s">
        <v>2357</v>
      </c>
      <c r="AC330" s="2" t="s">
        <v>2369</v>
      </c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1"/>
      <c r="BY330" s="31"/>
      <c r="BZ330" s="31"/>
      <c r="CA330" s="31"/>
      <c r="CB330" s="31"/>
      <c r="CC330" s="31"/>
      <c r="CD330" s="31"/>
      <c r="CE330" s="31"/>
      <c r="CF330" s="31"/>
      <c r="CG330" s="31"/>
      <c r="CH330" s="31"/>
      <c r="CI330" s="31"/>
      <c r="CJ330" s="31"/>
      <c r="CK330" s="31"/>
      <c r="CL330" s="31"/>
      <c r="CM330" s="31"/>
      <c r="CN330" s="31"/>
      <c r="CO330" s="31"/>
      <c r="CP330" s="31"/>
      <c r="CQ330" s="31"/>
      <c r="CR330" s="31"/>
      <c r="CS330" s="31"/>
      <c r="CT330" s="31"/>
      <c r="CU330" s="31"/>
      <c r="CV330" s="31"/>
      <c r="CW330" s="31"/>
      <c r="CX330" s="31"/>
      <c r="CY330" s="31"/>
      <c r="CZ330" s="31"/>
      <c r="DA330" s="31"/>
      <c r="DB330" s="31"/>
      <c r="DC330" s="31"/>
      <c r="DD330" s="31"/>
      <c r="DE330" s="31"/>
      <c r="DF330" s="31"/>
      <c r="DG330" s="31"/>
      <c r="DH330" s="31"/>
      <c r="DI330" s="31"/>
      <c r="DJ330" s="31"/>
      <c r="DK330" s="31"/>
      <c r="DL330" s="31"/>
      <c r="DM330" s="31"/>
      <c r="DN330" s="31"/>
      <c r="DO330" s="31"/>
      <c r="DP330" s="31"/>
      <c r="DQ330" s="31"/>
      <c r="DR330" s="31"/>
      <c r="DS330" s="31"/>
      <c r="DT330" s="31"/>
      <c r="DU330" s="31"/>
      <c r="DV330" s="31"/>
      <c r="DW330" s="31"/>
      <c r="DX330" s="31"/>
      <c r="DY330" s="31"/>
      <c r="DZ330" s="31"/>
      <c r="EA330" s="31"/>
      <c r="EB330" s="31"/>
      <c r="EC330" s="31"/>
      <c r="ED330" s="31"/>
      <c r="EE330" s="31"/>
      <c r="EF330" s="31"/>
      <c r="EG330" s="31"/>
      <c r="EH330" s="31"/>
      <c r="EI330" s="31"/>
      <c r="EJ330" s="31"/>
      <c r="EK330" s="31"/>
      <c r="EL330" s="31"/>
      <c r="EM330" s="31"/>
      <c r="EN330" s="31"/>
      <c r="EO330" s="31"/>
      <c r="EP330" s="31"/>
      <c r="EQ330" s="31"/>
      <c r="ER330" s="31"/>
      <c r="ES330" s="31"/>
      <c r="ET330" s="31"/>
      <c r="EU330" s="31"/>
      <c r="EV330" s="31"/>
      <c r="EW330" s="31"/>
      <c r="EX330" s="31"/>
      <c r="EY330" s="31"/>
      <c r="EZ330" s="31"/>
      <c r="FA330" s="31"/>
      <c r="FB330" s="31"/>
      <c r="FC330" s="31"/>
      <c r="FD330" s="31"/>
      <c r="FE330" s="31"/>
      <c r="FF330" s="31"/>
      <c r="FG330" s="31"/>
      <c r="FH330" s="31"/>
      <c r="FI330" s="31"/>
      <c r="FJ330" s="31"/>
      <c r="FK330" s="31"/>
      <c r="FL330" s="31"/>
      <c r="FM330" s="31"/>
      <c r="FN330" s="31"/>
      <c r="FO330" s="31"/>
      <c r="FP330" s="31"/>
      <c r="FQ330" s="31"/>
      <c r="FR330" s="31"/>
      <c r="FS330" s="31"/>
      <c r="FT330" s="31"/>
      <c r="FU330" s="31"/>
      <c r="FV330" s="31"/>
      <c r="FW330" s="31"/>
      <c r="FX330" s="31"/>
      <c r="FY330" s="31"/>
      <c r="FZ330" s="31"/>
      <c r="GA330" s="31"/>
      <c r="GB330" s="31"/>
      <c r="GC330" s="31"/>
      <c r="GD330" s="31"/>
      <c r="GE330" s="31"/>
      <c r="GF330" s="31"/>
      <c r="GG330" s="31"/>
      <c r="GH330" s="31"/>
      <c r="GI330" s="31"/>
      <c r="GJ330" s="31"/>
      <c r="GK330" s="31"/>
      <c r="GL330" s="31"/>
      <c r="GM330" s="31"/>
      <c r="GN330" s="31"/>
      <c r="GO330" s="31"/>
      <c r="GP330" s="31"/>
      <c r="GQ330" s="31"/>
      <c r="GR330" s="31"/>
      <c r="GS330" s="31"/>
      <c r="GT330" s="31"/>
      <c r="GU330" s="31"/>
      <c r="GV330" s="31"/>
      <c r="GW330" s="31"/>
      <c r="GX330" s="31"/>
      <c r="GY330" s="31"/>
      <c r="GZ330" s="31"/>
      <c r="HA330" s="31"/>
      <c r="HB330" s="31"/>
      <c r="HC330" s="31"/>
      <c r="HD330" s="31"/>
      <c r="HE330" s="31"/>
      <c r="HF330" s="31"/>
      <c r="HG330" s="31"/>
      <c r="HH330" s="31"/>
      <c r="HI330" s="31"/>
      <c r="HJ330" s="31"/>
      <c r="HK330" s="31"/>
    </row>
    <row r="331" spans="1:219" s="12" customFormat="1" ht="12.75">
      <c r="A331" s="2">
        <v>71</v>
      </c>
      <c r="B331" s="1" t="s">
        <v>1603</v>
      </c>
      <c r="C331" s="2" t="s">
        <v>322</v>
      </c>
      <c r="D331" s="2" t="s">
        <v>2357</v>
      </c>
      <c r="E331" s="2" t="s">
        <v>2369</v>
      </c>
      <c r="F331" s="2" t="s">
        <v>2369</v>
      </c>
      <c r="G331" s="2" t="s">
        <v>323</v>
      </c>
      <c r="H331" s="455">
        <v>5148000</v>
      </c>
      <c r="I331" s="2" t="s">
        <v>1526</v>
      </c>
      <c r="J331" s="1"/>
      <c r="K331" s="2" t="s">
        <v>324</v>
      </c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108"/>
      <c r="X331" s="108"/>
      <c r="Y331" s="108"/>
      <c r="Z331" s="109"/>
      <c r="AA331" s="2"/>
      <c r="AB331" s="2"/>
      <c r="AC331" s="2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  <c r="BZ331" s="31"/>
      <c r="CA331" s="31"/>
      <c r="CB331" s="31"/>
      <c r="CC331" s="31"/>
      <c r="CD331" s="31"/>
      <c r="CE331" s="31"/>
      <c r="CF331" s="31"/>
      <c r="CG331" s="31"/>
      <c r="CH331" s="31"/>
      <c r="CI331" s="31"/>
      <c r="CJ331" s="31"/>
      <c r="CK331" s="31"/>
      <c r="CL331" s="31"/>
      <c r="CM331" s="31"/>
      <c r="CN331" s="31"/>
      <c r="CO331" s="31"/>
      <c r="CP331" s="31"/>
      <c r="CQ331" s="31"/>
      <c r="CR331" s="31"/>
      <c r="CS331" s="31"/>
      <c r="CT331" s="31"/>
      <c r="CU331" s="31"/>
      <c r="CV331" s="31"/>
      <c r="CW331" s="31"/>
      <c r="CX331" s="31"/>
      <c r="CY331" s="31"/>
      <c r="CZ331" s="31"/>
      <c r="DA331" s="31"/>
      <c r="DB331" s="31"/>
      <c r="DC331" s="31"/>
      <c r="DD331" s="31"/>
      <c r="DE331" s="31"/>
      <c r="DF331" s="31"/>
      <c r="DG331" s="31"/>
      <c r="DH331" s="31"/>
      <c r="DI331" s="31"/>
      <c r="DJ331" s="31"/>
      <c r="DK331" s="31"/>
      <c r="DL331" s="31"/>
      <c r="DM331" s="31"/>
      <c r="DN331" s="31"/>
      <c r="DO331" s="31"/>
      <c r="DP331" s="31"/>
      <c r="DQ331" s="31"/>
      <c r="DR331" s="31"/>
      <c r="DS331" s="31"/>
      <c r="DT331" s="31"/>
      <c r="DU331" s="31"/>
      <c r="DV331" s="31"/>
      <c r="DW331" s="31"/>
      <c r="DX331" s="31"/>
      <c r="DY331" s="31"/>
      <c r="DZ331" s="31"/>
      <c r="EA331" s="31"/>
      <c r="EB331" s="31"/>
      <c r="EC331" s="31"/>
      <c r="ED331" s="31"/>
      <c r="EE331" s="31"/>
      <c r="EF331" s="31"/>
      <c r="EG331" s="31"/>
      <c r="EH331" s="31"/>
      <c r="EI331" s="31"/>
      <c r="EJ331" s="31"/>
      <c r="EK331" s="31"/>
      <c r="EL331" s="31"/>
      <c r="EM331" s="31"/>
      <c r="EN331" s="31"/>
      <c r="EO331" s="31"/>
      <c r="EP331" s="31"/>
      <c r="EQ331" s="31"/>
      <c r="ER331" s="31"/>
      <c r="ES331" s="31"/>
      <c r="ET331" s="31"/>
      <c r="EU331" s="31"/>
      <c r="EV331" s="31"/>
      <c r="EW331" s="31"/>
      <c r="EX331" s="31"/>
      <c r="EY331" s="31"/>
      <c r="EZ331" s="31"/>
      <c r="FA331" s="31"/>
      <c r="FB331" s="31"/>
      <c r="FC331" s="31"/>
      <c r="FD331" s="31"/>
      <c r="FE331" s="31"/>
      <c r="FF331" s="31"/>
      <c r="FG331" s="31"/>
      <c r="FH331" s="31"/>
      <c r="FI331" s="31"/>
      <c r="FJ331" s="31"/>
      <c r="FK331" s="31"/>
      <c r="FL331" s="31"/>
      <c r="FM331" s="31"/>
      <c r="FN331" s="31"/>
      <c r="FO331" s="31"/>
      <c r="FP331" s="31"/>
      <c r="FQ331" s="31"/>
      <c r="FR331" s="31"/>
      <c r="FS331" s="31"/>
      <c r="FT331" s="31"/>
      <c r="FU331" s="31"/>
      <c r="FV331" s="31"/>
      <c r="FW331" s="31"/>
      <c r="FX331" s="31"/>
      <c r="FY331" s="31"/>
      <c r="FZ331" s="31"/>
      <c r="GA331" s="31"/>
      <c r="GB331" s="31"/>
      <c r="GC331" s="31"/>
      <c r="GD331" s="31"/>
      <c r="GE331" s="31"/>
      <c r="GF331" s="31"/>
      <c r="GG331" s="31"/>
      <c r="GH331" s="31"/>
      <c r="GI331" s="31"/>
      <c r="GJ331" s="31"/>
      <c r="GK331" s="31"/>
      <c r="GL331" s="31"/>
      <c r="GM331" s="31"/>
      <c r="GN331" s="31"/>
      <c r="GO331" s="31"/>
      <c r="GP331" s="31"/>
      <c r="GQ331" s="31"/>
      <c r="GR331" s="31"/>
      <c r="GS331" s="31"/>
      <c r="GT331" s="31"/>
      <c r="GU331" s="31"/>
      <c r="GV331" s="31"/>
      <c r="GW331" s="31"/>
      <c r="GX331" s="31"/>
      <c r="GY331" s="31"/>
      <c r="GZ331" s="31"/>
      <c r="HA331" s="31"/>
      <c r="HB331" s="31"/>
      <c r="HC331" s="31"/>
      <c r="HD331" s="31"/>
      <c r="HE331" s="31"/>
      <c r="HF331" s="31"/>
      <c r="HG331" s="31"/>
      <c r="HH331" s="31"/>
      <c r="HI331" s="31"/>
      <c r="HJ331" s="31"/>
      <c r="HK331" s="31"/>
    </row>
    <row r="332" spans="1:219" s="12" customFormat="1" ht="12.75">
      <c r="A332" s="2">
        <v>72</v>
      </c>
      <c r="B332" s="1" t="s">
        <v>1621</v>
      </c>
      <c r="C332" s="2" t="s">
        <v>3900</v>
      </c>
      <c r="D332" s="2"/>
      <c r="E332" s="2"/>
      <c r="F332" s="2"/>
      <c r="G332" s="2"/>
      <c r="H332" s="136">
        <v>6135.64</v>
      </c>
      <c r="I332" s="2" t="s">
        <v>1526</v>
      </c>
      <c r="J332" s="1"/>
      <c r="K332" s="2" t="s">
        <v>3300</v>
      </c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108"/>
      <c r="X332" s="108"/>
      <c r="Y332" s="108"/>
      <c r="Z332" s="109"/>
      <c r="AA332" s="2"/>
      <c r="AB332" s="2"/>
      <c r="AC332" s="2"/>
      <c r="AD332" s="31" t="s">
        <v>1578</v>
      </c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  <c r="BZ332" s="31"/>
      <c r="CA332" s="31"/>
      <c r="CB332" s="31"/>
      <c r="CC332" s="31"/>
      <c r="CD332" s="31"/>
      <c r="CE332" s="31"/>
      <c r="CF332" s="31"/>
      <c r="CG332" s="31"/>
      <c r="CH332" s="31"/>
      <c r="CI332" s="31"/>
      <c r="CJ332" s="31"/>
      <c r="CK332" s="31"/>
      <c r="CL332" s="31"/>
      <c r="CM332" s="31"/>
      <c r="CN332" s="31"/>
      <c r="CO332" s="31"/>
      <c r="CP332" s="31"/>
      <c r="CQ332" s="31"/>
      <c r="CR332" s="31"/>
      <c r="CS332" s="31"/>
      <c r="CT332" s="31"/>
      <c r="CU332" s="31"/>
      <c r="CV332" s="31"/>
      <c r="CW332" s="31"/>
      <c r="CX332" s="31"/>
      <c r="CY332" s="31"/>
      <c r="CZ332" s="31"/>
      <c r="DA332" s="31"/>
      <c r="DB332" s="31"/>
      <c r="DC332" s="31"/>
      <c r="DD332" s="31"/>
      <c r="DE332" s="31"/>
      <c r="DF332" s="31"/>
      <c r="DG332" s="31"/>
      <c r="DH332" s="31"/>
      <c r="DI332" s="31"/>
      <c r="DJ332" s="31"/>
      <c r="DK332" s="31"/>
      <c r="DL332" s="31"/>
      <c r="DM332" s="31"/>
      <c r="DN332" s="31"/>
      <c r="DO332" s="31"/>
      <c r="DP332" s="31"/>
      <c r="DQ332" s="31"/>
      <c r="DR332" s="31"/>
      <c r="DS332" s="31"/>
      <c r="DT332" s="31"/>
      <c r="DU332" s="31"/>
      <c r="DV332" s="31"/>
      <c r="DW332" s="31"/>
      <c r="DX332" s="31"/>
      <c r="DY332" s="31"/>
      <c r="DZ332" s="31"/>
      <c r="EA332" s="31"/>
      <c r="EB332" s="31"/>
      <c r="EC332" s="31"/>
      <c r="ED332" s="31"/>
      <c r="EE332" s="31"/>
      <c r="EF332" s="31"/>
      <c r="EG332" s="31"/>
      <c r="EH332" s="31"/>
      <c r="EI332" s="31"/>
      <c r="EJ332" s="31"/>
      <c r="EK332" s="31"/>
      <c r="EL332" s="31"/>
      <c r="EM332" s="31"/>
      <c r="EN332" s="31"/>
      <c r="EO332" s="31"/>
      <c r="EP332" s="31"/>
      <c r="EQ332" s="31"/>
      <c r="ER332" s="31"/>
      <c r="ES332" s="31"/>
      <c r="ET332" s="31"/>
      <c r="EU332" s="31"/>
      <c r="EV332" s="31"/>
      <c r="EW332" s="31"/>
      <c r="EX332" s="31"/>
      <c r="EY332" s="31"/>
      <c r="EZ332" s="31"/>
      <c r="FA332" s="31"/>
      <c r="FB332" s="31"/>
      <c r="FC332" s="31"/>
      <c r="FD332" s="31"/>
      <c r="FE332" s="31"/>
      <c r="FF332" s="31"/>
      <c r="FG332" s="31"/>
      <c r="FH332" s="31"/>
      <c r="FI332" s="31"/>
      <c r="FJ332" s="31"/>
      <c r="FK332" s="31"/>
      <c r="FL332" s="31"/>
      <c r="FM332" s="31"/>
      <c r="FN332" s="31"/>
      <c r="FO332" s="31"/>
      <c r="FP332" s="31"/>
      <c r="FQ332" s="31"/>
      <c r="FR332" s="31"/>
      <c r="FS332" s="31"/>
      <c r="FT332" s="31"/>
      <c r="FU332" s="31"/>
      <c r="FV332" s="31"/>
      <c r="FW332" s="31"/>
      <c r="FX332" s="31"/>
      <c r="FY332" s="31"/>
      <c r="FZ332" s="31"/>
      <c r="GA332" s="31"/>
      <c r="GB332" s="31"/>
      <c r="GC332" s="31"/>
      <c r="GD332" s="31"/>
      <c r="GE332" s="31"/>
      <c r="GF332" s="31"/>
      <c r="GG332" s="31"/>
      <c r="GH332" s="31"/>
      <c r="GI332" s="31"/>
      <c r="GJ332" s="31"/>
      <c r="GK332" s="31"/>
      <c r="GL332" s="31"/>
      <c r="GM332" s="31"/>
      <c r="GN332" s="31"/>
      <c r="GO332" s="31"/>
      <c r="GP332" s="31"/>
      <c r="GQ332" s="31"/>
      <c r="GR332" s="31"/>
      <c r="GS332" s="31"/>
      <c r="GT332" s="31"/>
      <c r="GU332" s="31"/>
      <c r="GV332" s="31"/>
      <c r="GW332" s="31"/>
      <c r="GX332" s="31"/>
      <c r="GY332" s="31"/>
      <c r="GZ332" s="31"/>
      <c r="HA332" s="31"/>
      <c r="HB332" s="31"/>
      <c r="HC332" s="31"/>
      <c r="HD332" s="31"/>
      <c r="HE332" s="31"/>
      <c r="HF332" s="31"/>
      <c r="HG332" s="31"/>
      <c r="HH332" s="31"/>
      <c r="HI332" s="31"/>
      <c r="HJ332" s="31"/>
      <c r="HK332" s="31"/>
    </row>
    <row r="333" spans="1:219" s="12" customFormat="1" ht="12.75">
      <c r="A333" s="2">
        <v>73</v>
      </c>
      <c r="B333" s="1" t="s">
        <v>325</v>
      </c>
      <c r="C333" s="2" t="s">
        <v>326</v>
      </c>
      <c r="D333" s="2" t="s">
        <v>2369</v>
      </c>
      <c r="E333" s="2" t="s">
        <v>2369</v>
      </c>
      <c r="F333" s="2" t="s">
        <v>2369</v>
      </c>
      <c r="G333" s="2">
        <v>1941</v>
      </c>
      <c r="H333" s="136">
        <v>493782</v>
      </c>
      <c r="I333" s="2" t="s">
        <v>1526</v>
      </c>
      <c r="J333" s="1"/>
      <c r="K333" s="2" t="s">
        <v>327</v>
      </c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108"/>
      <c r="X333" s="108"/>
      <c r="Y333" s="108"/>
      <c r="Z333" s="109"/>
      <c r="AA333" s="2"/>
      <c r="AB333" s="2"/>
      <c r="AC333" s="2"/>
      <c r="AD333" s="31" t="s">
        <v>1578</v>
      </c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  <c r="BZ333" s="31"/>
      <c r="CA333" s="31"/>
      <c r="CB333" s="31"/>
      <c r="CC333" s="31"/>
      <c r="CD333" s="31"/>
      <c r="CE333" s="31"/>
      <c r="CF333" s="31"/>
      <c r="CG333" s="31"/>
      <c r="CH333" s="31"/>
      <c r="CI333" s="31"/>
      <c r="CJ333" s="31"/>
      <c r="CK333" s="31"/>
      <c r="CL333" s="31"/>
      <c r="CM333" s="31"/>
      <c r="CN333" s="31"/>
      <c r="CO333" s="31"/>
      <c r="CP333" s="31"/>
      <c r="CQ333" s="31"/>
      <c r="CR333" s="31"/>
      <c r="CS333" s="31"/>
      <c r="CT333" s="31"/>
      <c r="CU333" s="31"/>
      <c r="CV333" s="31"/>
      <c r="CW333" s="31"/>
      <c r="CX333" s="31"/>
      <c r="CY333" s="31"/>
      <c r="CZ333" s="31"/>
      <c r="DA333" s="31"/>
      <c r="DB333" s="31"/>
      <c r="DC333" s="31"/>
      <c r="DD333" s="31"/>
      <c r="DE333" s="31"/>
      <c r="DF333" s="31"/>
      <c r="DG333" s="31"/>
      <c r="DH333" s="31"/>
      <c r="DI333" s="31"/>
      <c r="DJ333" s="31"/>
      <c r="DK333" s="31"/>
      <c r="DL333" s="31"/>
      <c r="DM333" s="31"/>
      <c r="DN333" s="31"/>
      <c r="DO333" s="31"/>
      <c r="DP333" s="31"/>
      <c r="DQ333" s="31"/>
      <c r="DR333" s="31"/>
      <c r="DS333" s="31"/>
      <c r="DT333" s="31"/>
      <c r="DU333" s="31"/>
      <c r="DV333" s="31"/>
      <c r="DW333" s="31"/>
      <c r="DX333" s="31"/>
      <c r="DY333" s="31"/>
      <c r="DZ333" s="31"/>
      <c r="EA333" s="31"/>
      <c r="EB333" s="31"/>
      <c r="EC333" s="31"/>
      <c r="ED333" s="31"/>
      <c r="EE333" s="31"/>
      <c r="EF333" s="31"/>
      <c r="EG333" s="31"/>
      <c r="EH333" s="31"/>
      <c r="EI333" s="31"/>
      <c r="EJ333" s="31"/>
      <c r="EK333" s="31"/>
      <c r="EL333" s="31"/>
      <c r="EM333" s="31"/>
      <c r="EN333" s="31"/>
      <c r="EO333" s="31"/>
      <c r="EP333" s="31"/>
      <c r="EQ333" s="31"/>
      <c r="ER333" s="31"/>
      <c r="ES333" s="31"/>
      <c r="ET333" s="31"/>
      <c r="EU333" s="31"/>
      <c r="EV333" s="31"/>
      <c r="EW333" s="31"/>
      <c r="EX333" s="31"/>
      <c r="EY333" s="31"/>
      <c r="EZ333" s="31"/>
      <c r="FA333" s="31"/>
      <c r="FB333" s="31"/>
      <c r="FC333" s="31"/>
      <c r="FD333" s="31"/>
      <c r="FE333" s="31"/>
      <c r="FF333" s="31"/>
      <c r="FG333" s="31"/>
      <c r="FH333" s="31"/>
      <c r="FI333" s="31"/>
      <c r="FJ333" s="31"/>
      <c r="FK333" s="31"/>
      <c r="FL333" s="31"/>
      <c r="FM333" s="31"/>
      <c r="FN333" s="31"/>
      <c r="FO333" s="31"/>
      <c r="FP333" s="31"/>
      <c r="FQ333" s="31"/>
      <c r="FR333" s="31"/>
      <c r="FS333" s="31"/>
      <c r="FT333" s="31"/>
      <c r="FU333" s="31"/>
      <c r="FV333" s="31"/>
      <c r="FW333" s="31"/>
      <c r="FX333" s="31"/>
      <c r="FY333" s="31"/>
      <c r="FZ333" s="31"/>
      <c r="GA333" s="31"/>
      <c r="GB333" s="31"/>
      <c r="GC333" s="31"/>
      <c r="GD333" s="31"/>
      <c r="GE333" s="31"/>
      <c r="GF333" s="31"/>
      <c r="GG333" s="31"/>
      <c r="GH333" s="31"/>
      <c r="GI333" s="31"/>
      <c r="GJ333" s="31"/>
      <c r="GK333" s="31"/>
      <c r="GL333" s="31"/>
      <c r="GM333" s="31"/>
      <c r="GN333" s="31"/>
      <c r="GO333" s="31"/>
      <c r="GP333" s="31"/>
      <c r="GQ333" s="31"/>
      <c r="GR333" s="31"/>
      <c r="GS333" s="31"/>
      <c r="GT333" s="31"/>
      <c r="GU333" s="31"/>
      <c r="GV333" s="31"/>
      <c r="GW333" s="31"/>
      <c r="GX333" s="31"/>
      <c r="GY333" s="31"/>
      <c r="GZ333" s="31"/>
      <c r="HA333" s="31"/>
      <c r="HB333" s="31"/>
      <c r="HC333" s="31"/>
      <c r="HD333" s="31"/>
      <c r="HE333" s="31"/>
      <c r="HF333" s="31"/>
      <c r="HG333" s="31"/>
      <c r="HH333" s="31"/>
      <c r="HI333" s="31"/>
      <c r="HJ333" s="31"/>
      <c r="HK333" s="31"/>
    </row>
    <row r="334" spans="1:219" s="12" customFormat="1" ht="12.75">
      <c r="A334" s="2">
        <v>74</v>
      </c>
      <c r="B334" s="1" t="s">
        <v>328</v>
      </c>
      <c r="C334" s="2"/>
      <c r="D334" s="2"/>
      <c r="E334" s="2"/>
      <c r="F334" s="2"/>
      <c r="G334" s="2">
        <v>2013</v>
      </c>
      <c r="H334" s="136">
        <v>444506.75</v>
      </c>
      <c r="I334" s="2" t="s">
        <v>1526</v>
      </c>
      <c r="J334" s="1"/>
      <c r="K334" s="2" t="s">
        <v>329</v>
      </c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108"/>
      <c r="X334" s="108"/>
      <c r="Y334" s="108"/>
      <c r="Z334" s="109"/>
      <c r="AA334" s="2"/>
      <c r="AB334" s="2"/>
      <c r="AC334" s="2"/>
      <c r="AD334" s="31" t="s">
        <v>1578</v>
      </c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31"/>
      <c r="BZ334" s="31"/>
      <c r="CA334" s="31"/>
      <c r="CB334" s="31"/>
      <c r="CC334" s="31"/>
      <c r="CD334" s="31"/>
      <c r="CE334" s="31"/>
      <c r="CF334" s="31"/>
      <c r="CG334" s="31"/>
      <c r="CH334" s="31"/>
      <c r="CI334" s="31"/>
      <c r="CJ334" s="31"/>
      <c r="CK334" s="31"/>
      <c r="CL334" s="31"/>
      <c r="CM334" s="31"/>
      <c r="CN334" s="31"/>
      <c r="CO334" s="31"/>
      <c r="CP334" s="31"/>
      <c r="CQ334" s="31"/>
      <c r="CR334" s="31"/>
      <c r="CS334" s="31"/>
      <c r="CT334" s="31"/>
      <c r="CU334" s="31"/>
      <c r="CV334" s="31"/>
      <c r="CW334" s="31"/>
      <c r="CX334" s="31"/>
      <c r="CY334" s="31"/>
      <c r="CZ334" s="31"/>
      <c r="DA334" s="31"/>
      <c r="DB334" s="31"/>
      <c r="DC334" s="31"/>
      <c r="DD334" s="31"/>
      <c r="DE334" s="31"/>
      <c r="DF334" s="31"/>
      <c r="DG334" s="31"/>
      <c r="DH334" s="31"/>
      <c r="DI334" s="31"/>
      <c r="DJ334" s="31"/>
      <c r="DK334" s="31"/>
      <c r="DL334" s="31"/>
      <c r="DM334" s="31"/>
      <c r="DN334" s="31"/>
      <c r="DO334" s="31"/>
      <c r="DP334" s="31"/>
      <c r="DQ334" s="31"/>
      <c r="DR334" s="31"/>
      <c r="DS334" s="31"/>
      <c r="DT334" s="31"/>
      <c r="DU334" s="31"/>
      <c r="DV334" s="31"/>
      <c r="DW334" s="31"/>
      <c r="DX334" s="31"/>
      <c r="DY334" s="31"/>
      <c r="DZ334" s="31"/>
      <c r="EA334" s="31"/>
      <c r="EB334" s="31"/>
      <c r="EC334" s="31"/>
      <c r="ED334" s="31"/>
      <c r="EE334" s="31"/>
      <c r="EF334" s="31"/>
      <c r="EG334" s="31"/>
      <c r="EH334" s="31"/>
      <c r="EI334" s="31"/>
      <c r="EJ334" s="31"/>
      <c r="EK334" s="31"/>
      <c r="EL334" s="31"/>
      <c r="EM334" s="31"/>
      <c r="EN334" s="31"/>
      <c r="EO334" s="31"/>
      <c r="EP334" s="31"/>
      <c r="EQ334" s="31"/>
      <c r="ER334" s="31"/>
      <c r="ES334" s="31"/>
      <c r="ET334" s="31"/>
      <c r="EU334" s="31"/>
      <c r="EV334" s="31"/>
      <c r="EW334" s="31"/>
      <c r="EX334" s="31"/>
      <c r="EY334" s="31"/>
      <c r="EZ334" s="31"/>
      <c r="FA334" s="31"/>
      <c r="FB334" s="31"/>
      <c r="FC334" s="31"/>
      <c r="FD334" s="31"/>
      <c r="FE334" s="31"/>
      <c r="FF334" s="31"/>
      <c r="FG334" s="31"/>
      <c r="FH334" s="31"/>
      <c r="FI334" s="31"/>
      <c r="FJ334" s="31"/>
      <c r="FK334" s="31"/>
      <c r="FL334" s="31"/>
      <c r="FM334" s="31"/>
      <c r="FN334" s="31"/>
      <c r="FO334" s="31"/>
      <c r="FP334" s="31"/>
      <c r="FQ334" s="31"/>
      <c r="FR334" s="31"/>
      <c r="FS334" s="31"/>
      <c r="FT334" s="31"/>
      <c r="FU334" s="31"/>
      <c r="FV334" s="31"/>
      <c r="FW334" s="31"/>
      <c r="FX334" s="31"/>
      <c r="FY334" s="31"/>
      <c r="FZ334" s="31"/>
      <c r="GA334" s="31"/>
      <c r="GB334" s="31"/>
      <c r="GC334" s="31"/>
      <c r="GD334" s="31"/>
      <c r="GE334" s="31"/>
      <c r="GF334" s="31"/>
      <c r="GG334" s="31"/>
      <c r="GH334" s="31"/>
      <c r="GI334" s="31"/>
      <c r="GJ334" s="31"/>
      <c r="GK334" s="31"/>
      <c r="GL334" s="31"/>
      <c r="GM334" s="31"/>
      <c r="GN334" s="31"/>
      <c r="GO334" s="31"/>
      <c r="GP334" s="31"/>
      <c r="GQ334" s="31"/>
      <c r="GR334" s="31"/>
      <c r="GS334" s="31"/>
      <c r="GT334" s="31"/>
      <c r="GU334" s="31"/>
      <c r="GV334" s="31"/>
      <c r="GW334" s="31"/>
      <c r="GX334" s="31"/>
      <c r="GY334" s="31"/>
      <c r="GZ334" s="31"/>
      <c r="HA334" s="31"/>
      <c r="HB334" s="31"/>
      <c r="HC334" s="31"/>
      <c r="HD334" s="31"/>
      <c r="HE334" s="31"/>
      <c r="HF334" s="31"/>
      <c r="HG334" s="31"/>
      <c r="HH334" s="31"/>
      <c r="HI334" s="31"/>
      <c r="HJ334" s="31"/>
      <c r="HK334" s="31"/>
    </row>
    <row r="335" spans="1:219" s="12" customFormat="1" ht="12.75">
      <c r="A335" s="2">
        <v>75</v>
      </c>
      <c r="B335" s="1" t="s">
        <v>330</v>
      </c>
      <c r="C335" s="2" t="s">
        <v>331</v>
      </c>
      <c r="D335" s="1"/>
      <c r="E335" s="1"/>
      <c r="F335" s="1"/>
      <c r="G335" s="2">
        <v>2012</v>
      </c>
      <c r="H335" s="136">
        <v>34150.84</v>
      </c>
      <c r="I335" s="2" t="s">
        <v>1526</v>
      </c>
      <c r="J335" s="1"/>
      <c r="K335" s="2" t="s">
        <v>332</v>
      </c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108"/>
      <c r="X335" s="108"/>
      <c r="Y335" s="108"/>
      <c r="Z335" s="109"/>
      <c r="AA335" s="2"/>
      <c r="AB335" s="2"/>
      <c r="AC335" s="2"/>
      <c r="AD335" s="31" t="s">
        <v>1578</v>
      </c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31"/>
      <c r="BZ335" s="31"/>
      <c r="CA335" s="31"/>
      <c r="CB335" s="31"/>
      <c r="CC335" s="31"/>
      <c r="CD335" s="31"/>
      <c r="CE335" s="31"/>
      <c r="CF335" s="31"/>
      <c r="CG335" s="31"/>
      <c r="CH335" s="31"/>
      <c r="CI335" s="31"/>
      <c r="CJ335" s="31"/>
      <c r="CK335" s="31"/>
      <c r="CL335" s="31"/>
      <c r="CM335" s="31"/>
      <c r="CN335" s="31"/>
      <c r="CO335" s="31"/>
      <c r="CP335" s="31"/>
      <c r="CQ335" s="31"/>
      <c r="CR335" s="31"/>
      <c r="CS335" s="31"/>
      <c r="CT335" s="31"/>
      <c r="CU335" s="31"/>
      <c r="CV335" s="31"/>
      <c r="CW335" s="31"/>
      <c r="CX335" s="31"/>
      <c r="CY335" s="31"/>
      <c r="CZ335" s="31"/>
      <c r="DA335" s="31"/>
      <c r="DB335" s="31"/>
      <c r="DC335" s="31"/>
      <c r="DD335" s="31"/>
      <c r="DE335" s="31"/>
      <c r="DF335" s="31"/>
      <c r="DG335" s="31"/>
      <c r="DH335" s="31"/>
      <c r="DI335" s="31"/>
      <c r="DJ335" s="31"/>
      <c r="DK335" s="31"/>
      <c r="DL335" s="31"/>
      <c r="DM335" s="31"/>
      <c r="DN335" s="31"/>
      <c r="DO335" s="31"/>
      <c r="DP335" s="31"/>
      <c r="DQ335" s="31"/>
      <c r="DR335" s="31"/>
      <c r="DS335" s="31"/>
      <c r="DT335" s="31"/>
      <c r="DU335" s="31"/>
      <c r="DV335" s="31"/>
      <c r="DW335" s="31"/>
      <c r="DX335" s="31"/>
      <c r="DY335" s="31"/>
      <c r="DZ335" s="31"/>
      <c r="EA335" s="31"/>
      <c r="EB335" s="31"/>
      <c r="EC335" s="31"/>
      <c r="ED335" s="31"/>
      <c r="EE335" s="31"/>
      <c r="EF335" s="31"/>
      <c r="EG335" s="31"/>
      <c r="EH335" s="31"/>
      <c r="EI335" s="31"/>
      <c r="EJ335" s="31"/>
      <c r="EK335" s="31"/>
      <c r="EL335" s="31"/>
      <c r="EM335" s="31"/>
      <c r="EN335" s="31"/>
      <c r="EO335" s="31"/>
      <c r="EP335" s="31"/>
      <c r="EQ335" s="31"/>
      <c r="ER335" s="31"/>
      <c r="ES335" s="31"/>
      <c r="ET335" s="31"/>
      <c r="EU335" s="31"/>
      <c r="EV335" s="31"/>
      <c r="EW335" s="31"/>
      <c r="EX335" s="31"/>
      <c r="EY335" s="31"/>
      <c r="EZ335" s="31"/>
      <c r="FA335" s="31"/>
      <c r="FB335" s="31"/>
      <c r="FC335" s="31"/>
      <c r="FD335" s="31"/>
      <c r="FE335" s="31"/>
      <c r="FF335" s="31"/>
      <c r="FG335" s="31"/>
      <c r="FH335" s="31"/>
      <c r="FI335" s="31"/>
      <c r="FJ335" s="31"/>
      <c r="FK335" s="31"/>
      <c r="FL335" s="31"/>
      <c r="FM335" s="31"/>
      <c r="FN335" s="31"/>
      <c r="FO335" s="31"/>
      <c r="FP335" s="31"/>
      <c r="FQ335" s="31"/>
      <c r="FR335" s="31"/>
      <c r="FS335" s="31"/>
      <c r="FT335" s="31"/>
      <c r="FU335" s="31"/>
      <c r="FV335" s="31"/>
      <c r="FW335" s="31"/>
      <c r="FX335" s="31"/>
      <c r="FY335" s="31"/>
      <c r="FZ335" s="31"/>
      <c r="GA335" s="31"/>
      <c r="GB335" s="31"/>
      <c r="GC335" s="31"/>
      <c r="GD335" s="31"/>
      <c r="GE335" s="31"/>
      <c r="GF335" s="31"/>
      <c r="GG335" s="31"/>
      <c r="GH335" s="31"/>
      <c r="GI335" s="31"/>
      <c r="GJ335" s="31"/>
      <c r="GK335" s="31"/>
      <c r="GL335" s="31"/>
      <c r="GM335" s="31"/>
      <c r="GN335" s="31"/>
      <c r="GO335" s="31"/>
      <c r="GP335" s="31"/>
      <c r="GQ335" s="31"/>
      <c r="GR335" s="31"/>
      <c r="GS335" s="31"/>
      <c r="GT335" s="31"/>
      <c r="GU335" s="31"/>
      <c r="GV335" s="31"/>
      <c r="GW335" s="31"/>
      <c r="GX335" s="31"/>
      <c r="GY335" s="31"/>
      <c r="GZ335" s="31"/>
      <c r="HA335" s="31"/>
      <c r="HB335" s="31"/>
      <c r="HC335" s="31"/>
      <c r="HD335" s="31"/>
      <c r="HE335" s="31"/>
      <c r="HF335" s="31"/>
      <c r="HG335" s="31"/>
      <c r="HH335" s="31"/>
      <c r="HI335" s="31"/>
      <c r="HJ335" s="31"/>
      <c r="HK335" s="31"/>
    </row>
    <row r="336" spans="1:219" s="12" customFormat="1" ht="12.75">
      <c r="A336" s="2">
        <v>76</v>
      </c>
      <c r="B336" s="1" t="s">
        <v>2722</v>
      </c>
      <c r="C336" s="2" t="s">
        <v>2723</v>
      </c>
      <c r="D336" s="1"/>
      <c r="E336" s="1"/>
      <c r="F336" s="1"/>
      <c r="G336" s="2">
        <v>2001</v>
      </c>
      <c r="H336" s="136">
        <v>12060.88</v>
      </c>
      <c r="I336" s="2" t="s">
        <v>1526</v>
      </c>
      <c r="J336" s="1"/>
      <c r="K336" s="2" t="s">
        <v>1635</v>
      </c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108"/>
      <c r="X336" s="108"/>
      <c r="Y336" s="108"/>
      <c r="Z336" s="109"/>
      <c r="AA336" s="2"/>
      <c r="AB336" s="2"/>
      <c r="AC336" s="2"/>
      <c r="AD336" s="31" t="s">
        <v>1578</v>
      </c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  <c r="BZ336" s="31"/>
      <c r="CA336" s="31"/>
      <c r="CB336" s="31"/>
      <c r="CC336" s="31"/>
      <c r="CD336" s="31"/>
      <c r="CE336" s="31"/>
      <c r="CF336" s="31"/>
      <c r="CG336" s="31"/>
      <c r="CH336" s="31"/>
      <c r="CI336" s="31"/>
      <c r="CJ336" s="31"/>
      <c r="CK336" s="31"/>
      <c r="CL336" s="31"/>
      <c r="CM336" s="31"/>
      <c r="CN336" s="31"/>
      <c r="CO336" s="31"/>
      <c r="CP336" s="31"/>
      <c r="CQ336" s="31"/>
      <c r="CR336" s="31"/>
      <c r="CS336" s="31"/>
      <c r="CT336" s="31"/>
      <c r="CU336" s="31"/>
      <c r="CV336" s="31"/>
      <c r="CW336" s="31"/>
      <c r="CX336" s="31"/>
      <c r="CY336" s="31"/>
      <c r="CZ336" s="31"/>
      <c r="DA336" s="31"/>
      <c r="DB336" s="31"/>
      <c r="DC336" s="31"/>
      <c r="DD336" s="31"/>
      <c r="DE336" s="31"/>
      <c r="DF336" s="31"/>
      <c r="DG336" s="31"/>
      <c r="DH336" s="31"/>
      <c r="DI336" s="31"/>
      <c r="DJ336" s="31"/>
      <c r="DK336" s="31"/>
      <c r="DL336" s="31"/>
      <c r="DM336" s="31"/>
      <c r="DN336" s="31"/>
      <c r="DO336" s="31"/>
      <c r="DP336" s="31"/>
      <c r="DQ336" s="31"/>
      <c r="DR336" s="31"/>
      <c r="DS336" s="31"/>
      <c r="DT336" s="31"/>
      <c r="DU336" s="31"/>
      <c r="DV336" s="31"/>
      <c r="DW336" s="31"/>
      <c r="DX336" s="31"/>
      <c r="DY336" s="31"/>
      <c r="DZ336" s="31"/>
      <c r="EA336" s="31"/>
      <c r="EB336" s="31"/>
      <c r="EC336" s="31"/>
      <c r="ED336" s="31"/>
      <c r="EE336" s="31"/>
      <c r="EF336" s="31"/>
      <c r="EG336" s="31"/>
      <c r="EH336" s="31"/>
      <c r="EI336" s="31"/>
      <c r="EJ336" s="31"/>
      <c r="EK336" s="31"/>
      <c r="EL336" s="31"/>
      <c r="EM336" s="31"/>
      <c r="EN336" s="31"/>
      <c r="EO336" s="31"/>
      <c r="EP336" s="31"/>
      <c r="EQ336" s="31"/>
      <c r="ER336" s="31"/>
      <c r="ES336" s="31"/>
      <c r="ET336" s="31"/>
      <c r="EU336" s="31"/>
      <c r="EV336" s="31"/>
      <c r="EW336" s="31"/>
      <c r="EX336" s="31"/>
      <c r="EY336" s="31"/>
      <c r="EZ336" s="31"/>
      <c r="FA336" s="31"/>
      <c r="FB336" s="31"/>
      <c r="FC336" s="31"/>
      <c r="FD336" s="31"/>
      <c r="FE336" s="31"/>
      <c r="FF336" s="31"/>
      <c r="FG336" s="31"/>
      <c r="FH336" s="31"/>
      <c r="FI336" s="31"/>
      <c r="FJ336" s="31"/>
      <c r="FK336" s="31"/>
      <c r="FL336" s="31"/>
      <c r="FM336" s="31"/>
      <c r="FN336" s="31"/>
      <c r="FO336" s="31"/>
      <c r="FP336" s="31"/>
      <c r="FQ336" s="31"/>
      <c r="FR336" s="31"/>
      <c r="FS336" s="31"/>
      <c r="FT336" s="31"/>
      <c r="FU336" s="31"/>
      <c r="FV336" s="31"/>
      <c r="FW336" s="31"/>
      <c r="FX336" s="31"/>
      <c r="FY336" s="31"/>
      <c r="FZ336" s="31"/>
      <c r="GA336" s="31"/>
      <c r="GB336" s="31"/>
      <c r="GC336" s="31"/>
      <c r="GD336" s="31"/>
      <c r="GE336" s="31"/>
      <c r="GF336" s="31"/>
      <c r="GG336" s="31"/>
      <c r="GH336" s="31"/>
      <c r="GI336" s="31"/>
      <c r="GJ336" s="31"/>
      <c r="GK336" s="31"/>
      <c r="GL336" s="31"/>
      <c r="GM336" s="31"/>
      <c r="GN336" s="31"/>
      <c r="GO336" s="31"/>
      <c r="GP336" s="31"/>
      <c r="GQ336" s="31"/>
      <c r="GR336" s="31"/>
      <c r="GS336" s="31"/>
      <c r="GT336" s="31"/>
      <c r="GU336" s="31"/>
      <c r="GV336" s="31"/>
      <c r="GW336" s="31"/>
      <c r="GX336" s="31"/>
      <c r="GY336" s="31"/>
      <c r="GZ336" s="31"/>
      <c r="HA336" s="31"/>
      <c r="HB336" s="31"/>
      <c r="HC336" s="31"/>
      <c r="HD336" s="31"/>
      <c r="HE336" s="31"/>
      <c r="HF336" s="31"/>
      <c r="HG336" s="31"/>
      <c r="HH336" s="31"/>
      <c r="HI336" s="31"/>
      <c r="HJ336" s="31"/>
      <c r="HK336" s="31"/>
    </row>
    <row r="337" spans="1:219" s="12" customFormat="1" ht="12.75">
      <c r="A337" s="2">
        <v>77</v>
      </c>
      <c r="B337" s="1" t="s">
        <v>2724</v>
      </c>
      <c r="C337" s="2" t="s">
        <v>2725</v>
      </c>
      <c r="D337" s="1"/>
      <c r="E337" s="1"/>
      <c r="F337" s="1"/>
      <c r="G337" s="2">
        <v>1930</v>
      </c>
      <c r="H337" s="136">
        <v>102022.95</v>
      </c>
      <c r="I337" s="2" t="s">
        <v>1526</v>
      </c>
      <c r="J337" s="1"/>
      <c r="K337" s="2" t="s">
        <v>1463</v>
      </c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108"/>
      <c r="X337" s="108"/>
      <c r="Y337" s="108"/>
      <c r="Z337" s="109"/>
      <c r="AA337" s="2"/>
      <c r="AB337" s="2"/>
      <c r="AC337" s="2"/>
      <c r="AD337" s="31" t="s">
        <v>1578</v>
      </c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  <c r="CA337" s="31"/>
      <c r="CB337" s="31"/>
      <c r="CC337" s="31"/>
      <c r="CD337" s="31"/>
      <c r="CE337" s="31"/>
      <c r="CF337" s="31"/>
      <c r="CG337" s="31"/>
      <c r="CH337" s="31"/>
      <c r="CI337" s="31"/>
      <c r="CJ337" s="31"/>
      <c r="CK337" s="31"/>
      <c r="CL337" s="31"/>
      <c r="CM337" s="31"/>
      <c r="CN337" s="31"/>
      <c r="CO337" s="31"/>
      <c r="CP337" s="31"/>
      <c r="CQ337" s="31"/>
      <c r="CR337" s="31"/>
      <c r="CS337" s="31"/>
      <c r="CT337" s="31"/>
      <c r="CU337" s="31"/>
      <c r="CV337" s="31"/>
      <c r="CW337" s="31"/>
      <c r="CX337" s="31"/>
      <c r="CY337" s="31"/>
      <c r="CZ337" s="31"/>
      <c r="DA337" s="31"/>
      <c r="DB337" s="31"/>
      <c r="DC337" s="31"/>
      <c r="DD337" s="31"/>
      <c r="DE337" s="31"/>
      <c r="DF337" s="31"/>
      <c r="DG337" s="31"/>
      <c r="DH337" s="31"/>
      <c r="DI337" s="31"/>
      <c r="DJ337" s="31"/>
      <c r="DK337" s="31"/>
      <c r="DL337" s="31"/>
      <c r="DM337" s="31"/>
      <c r="DN337" s="31"/>
      <c r="DO337" s="31"/>
      <c r="DP337" s="31"/>
      <c r="DQ337" s="31"/>
      <c r="DR337" s="31"/>
      <c r="DS337" s="31"/>
      <c r="DT337" s="31"/>
      <c r="DU337" s="31"/>
      <c r="DV337" s="31"/>
      <c r="DW337" s="31"/>
      <c r="DX337" s="31"/>
      <c r="DY337" s="31"/>
      <c r="DZ337" s="31"/>
      <c r="EA337" s="31"/>
      <c r="EB337" s="31"/>
      <c r="EC337" s="31"/>
      <c r="ED337" s="31"/>
      <c r="EE337" s="31"/>
      <c r="EF337" s="31"/>
      <c r="EG337" s="31"/>
      <c r="EH337" s="31"/>
      <c r="EI337" s="31"/>
      <c r="EJ337" s="31"/>
      <c r="EK337" s="31"/>
      <c r="EL337" s="31"/>
      <c r="EM337" s="31"/>
      <c r="EN337" s="31"/>
      <c r="EO337" s="31"/>
      <c r="EP337" s="31"/>
      <c r="EQ337" s="31"/>
      <c r="ER337" s="31"/>
      <c r="ES337" s="31"/>
      <c r="ET337" s="31"/>
      <c r="EU337" s="31"/>
      <c r="EV337" s="31"/>
      <c r="EW337" s="31"/>
      <c r="EX337" s="31"/>
      <c r="EY337" s="31"/>
      <c r="EZ337" s="31"/>
      <c r="FA337" s="31"/>
      <c r="FB337" s="31"/>
      <c r="FC337" s="31"/>
      <c r="FD337" s="31"/>
      <c r="FE337" s="31"/>
      <c r="FF337" s="31"/>
      <c r="FG337" s="31"/>
      <c r="FH337" s="31"/>
      <c r="FI337" s="31"/>
      <c r="FJ337" s="31"/>
      <c r="FK337" s="31"/>
      <c r="FL337" s="31"/>
      <c r="FM337" s="31"/>
      <c r="FN337" s="31"/>
      <c r="FO337" s="31"/>
      <c r="FP337" s="31"/>
      <c r="FQ337" s="31"/>
      <c r="FR337" s="31"/>
      <c r="FS337" s="31"/>
      <c r="FT337" s="31"/>
      <c r="FU337" s="31"/>
      <c r="FV337" s="31"/>
      <c r="FW337" s="31"/>
      <c r="FX337" s="31"/>
      <c r="FY337" s="31"/>
      <c r="FZ337" s="31"/>
      <c r="GA337" s="31"/>
      <c r="GB337" s="31"/>
      <c r="GC337" s="31"/>
      <c r="GD337" s="31"/>
      <c r="GE337" s="31"/>
      <c r="GF337" s="31"/>
      <c r="GG337" s="31"/>
      <c r="GH337" s="31"/>
      <c r="GI337" s="31"/>
      <c r="GJ337" s="31"/>
      <c r="GK337" s="31"/>
      <c r="GL337" s="31"/>
      <c r="GM337" s="31"/>
      <c r="GN337" s="31"/>
      <c r="GO337" s="31"/>
      <c r="GP337" s="31"/>
      <c r="GQ337" s="31"/>
      <c r="GR337" s="31"/>
      <c r="GS337" s="31"/>
      <c r="GT337" s="31"/>
      <c r="GU337" s="31"/>
      <c r="GV337" s="31"/>
      <c r="GW337" s="31"/>
      <c r="GX337" s="31"/>
      <c r="GY337" s="31"/>
      <c r="GZ337" s="31"/>
      <c r="HA337" s="31"/>
      <c r="HB337" s="31"/>
      <c r="HC337" s="31"/>
      <c r="HD337" s="31"/>
      <c r="HE337" s="31"/>
      <c r="HF337" s="31"/>
      <c r="HG337" s="31"/>
      <c r="HH337" s="31"/>
      <c r="HI337" s="31"/>
      <c r="HJ337" s="31"/>
      <c r="HK337" s="31"/>
    </row>
    <row r="338" spans="1:219" s="12" customFormat="1" ht="12.75">
      <c r="A338" s="2">
        <v>78</v>
      </c>
      <c r="B338" s="1" t="s">
        <v>2726</v>
      </c>
      <c r="C338" s="2" t="s">
        <v>2723</v>
      </c>
      <c r="D338" s="1"/>
      <c r="E338" s="1"/>
      <c r="F338" s="1"/>
      <c r="G338" s="2">
        <v>1930</v>
      </c>
      <c r="H338" s="136">
        <v>3465.02</v>
      </c>
      <c r="I338" s="2" t="s">
        <v>1526</v>
      </c>
      <c r="J338" s="1"/>
      <c r="K338" s="2" t="s">
        <v>1463</v>
      </c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108"/>
      <c r="X338" s="108"/>
      <c r="Y338" s="108"/>
      <c r="Z338" s="109"/>
      <c r="AA338" s="2"/>
      <c r="AB338" s="2"/>
      <c r="AC338" s="2"/>
      <c r="AD338" s="31" t="s">
        <v>1578</v>
      </c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  <c r="CA338" s="31"/>
      <c r="CB338" s="31"/>
      <c r="CC338" s="31"/>
      <c r="CD338" s="31"/>
      <c r="CE338" s="31"/>
      <c r="CF338" s="31"/>
      <c r="CG338" s="31"/>
      <c r="CH338" s="31"/>
      <c r="CI338" s="31"/>
      <c r="CJ338" s="31"/>
      <c r="CK338" s="31"/>
      <c r="CL338" s="31"/>
      <c r="CM338" s="31"/>
      <c r="CN338" s="31"/>
      <c r="CO338" s="31"/>
      <c r="CP338" s="31"/>
      <c r="CQ338" s="31"/>
      <c r="CR338" s="31"/>
      <c r="CS338" s="31"/>
      <c r="CT338" s="31"/>
      <c r="CU338" s="31"/>
      <c r="CV338" s="31"/>
      <c r="CW338" s="31"/>
      <c r="CX338" s="31"/>
      <c r="CY338" s="31"/>
      <c r="CZ338" s="31"/>
      <c r="DA338" s="31"/>
      <c r="DB338" s="31"/>
      <c r="DC338" s="31"/>
      <c r="DD338" s="31"/>
      <c r="DE338" s="31"/>
      <c r="DF338" s="31"/>
      <c r="DG338" s="31"/>
      <c r="DH338" s="31"/>
      <c r="DI338" s="31"/>
      <c r="DJ338" s="31"/>
      <c r="DK338" s="31"/>
      <c r="DL338" s="31"/>
      <c r="DM338" s="31"/>
      <c r="DN338" s="31"/>
      <c r="DO338" s="31"/>
      <c r="DP338" s="31"/>
      <c r="DQ338" s="31"/>
      <c r="DR338" s="31"/>
      <c r="DS338" s="31"/>
      <c r="DT338" s="31"/>
      <c r="DU338" s="31"/>
      <c r="DV338" s="31"/>
      <c r="DW338" s="31"/>
      <c r="DX338" s="31"/>
      <c r="DY338" s="31"/>
      <c r="DZ338" s="31"/>
      <c r="EA338" s="31"/>
      <c r="EB338" s="31"/>
      <c r="EC338" s="31"/>
      <c r="ED338" s="31"/>
      <c r="EE338" s="31"/>
      <c r="EF338" s="31"/>
      <c r="EG338" s="31"/>
      <c r="EH338" s="31"/>
      <c r="EI338" s="31"/>
      <c r="EJ338" s="31"/>
      <c r="EK338" s="31"/>
      <c r="EL338" s="31"/>
      <c r="EM338" s="31"/>
      <c r="EN338" s="31"/>
      <c r="EO338" s="31"/>
      <c r="EP338" s="31"/>
      <c r="EQ338" s="31"/>
      <c r="ER338" s="31"/>
      <c r="ES338" s="31"/>
      <c r="ET338" s="31"/>
      <c r="EU338" s="31"/>
      <c r="EV338" s="31"/>
      <c r="EW338" s="31"/>
      <c r="EX338" s="31"/>
      <c r="EY338" s="31"/>
      <c r="EZ338" s="31"/>
      <c r="FA338" s="31"/>
      <c r="FB338" s="31"/>
      <c r="FC338" s="31"/>
      <c r="FD338" s="31"/>
      <c r="FE338" s="31"/>
      <c r="FF338" s="31"/>
      <c r="FG338" s="31"/>
      <c r="FH338" s="31"/>
      <c r="FI338" s="31"/>
      <c r="FJ338" s="31"/>
      <c r="FK338" s="31"/>
      <c r="FL338" s="31"/>
      <c r="FM338" s="31"/>
      <c r="FN338" s="31"/>
      <c r="FO338" s="31"/>
      <c r="FP338" s="31"/>
      <c r="FQ338" s="31"/>
      <c r="FR338" s="31"/>
      <c r="FS338" s="31"/>
      <c r="FT338" s="31"/>
      <c r="FU338" s="31"/>
      <c r="FV338" s="31"/>
      <c r="FW338" s="31"/>
      <c r="FX338" s="31"/>
      <c r="FY338" s="31"/>
      <c r="FZ338" s="31"/>
      <c r="GA338" s="31"/>
      <c r="GB338" s="31"/>
      <c r="GC338" s="31"/>
      <c r="GD338" s="31"/>
      <c r="GE338" s="31"/>
      <c r="GF338" s="31"/>
      <c r="GG338" s="31"/>
      <c r="GH338" s="31"/>
      <c r="GI338" s="31"/>
      <c r="GJ338" s="31"/>
      <c r="GK338" s="31"/>
      <c r="GL338" s="31"/>
      <c r="GM338" s="31"/>
      <c r="GN338" s="31"/>
      <c r="GO338" s="31"/>
      <c r="GP338" s="31"/>
      <c r="GQ338" s="31"/>
      <c r="GR338" s="31"/>
      <c r="GS338" s="31"/>
      <c r="GT338" s="31"/>
      <c r="GU338" s="31"/>
      <c r="GV338" s="31"/>
      <c r="GW338" s="31"/>
      <c r="GX338" s="31"/>
      <c r="GY338" s="31"/>
      <c r="GZ338" s="31"/>
      <c r="HA338" s="31"/>
      <c r="HB338" s="31"/>
      <c r="HC338" s="31"/>
      <c r="HD338" s="31"/>
      <c r="HE338" s="31"/>
      <c r="HF338" s="31"/>
      <c r="HG338" s="31"/>
      <c r="HH338" s="31"/>
      <c r="HI338" s="31"/>
      <c r="HJ338" s="31"/>
      <c r="HK338" s="31"/>
    </row>
    <row r="339" spans="1:219" s="12" customFormat="1" ht="12.75">
      <c r="A339" s="2">
        <v>79</v>
      </c>
      <c r="B339" s="1" t="s">
        <v>2727</v>
      </c>
      <c r="C339" s="2" t="s">
        <v>2728</v>
      </c>
      <c r="D339" s="1"/>
      <c r="E339" s="1"/>
      <c r="F339" s="1"/>
      <c r="G339" s="2">
        <v>1966</v>
      </c>
      <c r="H339" s="136">
        <v>76765.41</v>
      </c>
      <c r="I339" s="2" t="s">
        <v>1526</v>
      </c>
      <c r="J339" s="1"/>
      <c r="K339" s="2" t="s">
        <v>2729</v>
      </c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108"/>
      <c r="X339" s="108"/>
      <c r="Y339" s="108"/>
      <c r="Z339" s="109"/>
      <c r="AA339" s="2"/>
      <c r="AB339" s="2"/>
      <c r="AC339" s="2"/>
      <c r="AD339" s="31" t="s">
        <v>1578</v>
      </c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  <c r="BZ339" s="31"/>
      <c r="CA339" s="31"/>
      <c r="CB339" s="31"/>
      <c r="CC339" s="31"/>
      <c r="CD339" s="31"/>
      <c r="CE339" s="31"/>
      <c r="CF339" s="31"/>
      <c r="CG339" s="31"/>
      <c r="CH339" s="31"/>
      <c r="CI339" s="31"/>
      <c r="CJ339" s="31"/>
      <c r="CK339" s="31"/>
      <c r="CL339" s="31"/>
      <c r="CM339" s="31"/>
      <c r="CN339" s="31"/>
      <c r="CO339" s="31"/>
      <c r="CP339" s="31"/>
      <c r="CQ339" s="31"/>
      <c r="CR339" s="31"/>
      <c r="CS339" s="31"/>
      <c r="CT339" s="31"/>
      <c r="CU339" s="31"/>
      <c r="CV339" s="31"/>
      <c r="CW339" s="31"/>
      <c r="CX339" s="31"/>
      <c r="CY339" s="31"/>
      <c r="CZ339" s="31"/>
      <c r="DA339" s="31"/>
      <c r="DB339" s="31"/>
      <c r="DC339" s="31"/>
      <c r="DD339" s="31"/>
      <c r="DE339" s="31"/>
      <c r="DF339" s="31"/>
      <c r="DG339" s="31"/>
      <c r="DH339" s="31"/>
      <c r="DI339" s="31"/>
      <c r="DJ339" s="31"/>
      <c r="DK339" s="31"/>
      <c r="DL339" s="31"/>
      <c r="DM339" s="31"/>
      <c r="DN339" s="31"/>
      <c r="DO339" s="31"/>
      <c r="DP339" s="31"/>
      <c r="DQ339" s="31"/>
      <c r="DR339" s="31"/>
      <c r="DS339" s="31"/>
      <c r="DT339" s="31"/>
      <c r="DU339" s="31"/>
      <c r="DV339" s="31"/>
      <c r="DW339" s="31"/>
      <c r="DX339" s="31"/>
      <c r="DY339" s="31"/>
      <c r="DZ339" s="31"/>
      <c r="EA339" s="31"/>
      <c r="EB339" s="31"/>
      <c r="EC339" s="31"/>
      <c r="ED339" s="31"/>
      <c r="EE339" s="31"/>
      <c r="EF339" s="31"/>
      <c r="EG339" s="31"/>
      <c r="EH339" s="31"/>
      <c r="EI339" s="31"/>
      <c r="EJ339" s="31"/>
      <c r="EK339" s="31"/>
      <c r="EL339" s="31"/>
      <c r="EM339" s="31"/>
      <c r="EN339" s="31"/>
      <c r="EO339" s="31"/>
      <c r="EP339" s="31"/>
      <c r="EQ339" s="31"/>
      <c r="ER339" s="31"/>
      <c r="ES339" s="31"/>
      <c r="ET339" s="31"/>
      <c r="EU339" s="31"/>
      <c r="EV339" s="31"/>
      <c r="EW339" s="31"/>
      <c r="EX339" s="31"/>
      <c r="EY339" s="31"/>
      <c r="EZ339" s="31"/>
      <c r="FA339" s="31"/>
      <c r="FB339" s="31"/>
      <c r="FC339" s="31"/>
      <c r="FD339" s="31"/>
      <c r="FE339" s="31"/>
      <c r="FF339" s="31"/>
      <c r="FG339" s="31"/>
      <c r="FH339" s="31"/>
      <c r="FI339" s="31"/>
      <c r="FJ339" s="31"/>
      <c r="FK339" s="31"/>
      <c r="FL339" s="31"/>
      <c r="FM339" s="31"/>
      <c r="FN339" s="31"/>
      <c r="FO339" s="31"/>
      <c r="FP339" s="31"/>
      <c r="FQ339" s="31"/>
      <c r="FR339" s="31"/>
      <c r="FS339" s="31"/>
      <c r="FT339" s="31"/>
      <c r="FU339" s="31"/>
      <c r="FV339" s="31"/>
      <c r="FW339" s="31"/>
      <c r="FX339" s="31"/>
      <c r="FY339" s="31"/>
      <c r="FZ339" s="31"/>
      <c r="GA339" s="31"/>
      <c r="GB339" s="31"/>
      <c r="GC339" s="31"/>
      <c r="GD339" s="31"/>
      <c r="GE339" s="31"/>
      <c r="GF339" s="31"/>
      <c r="GG339" s="31"/>
      <c r="GH339" s="31"/>
      <c r="GI339" s="31"/>
      <c r="GJ339" s="31"/>
      <c r="GK339" s="31"/>
      <c r="GL339" s="31"/>
      <c r="GM339" s="31"/>
      <c r="GN339" s="31"/>
      <c r="GO339" s="31"/>
      <c r="GP339" s="31"/>
      <c r="GQ339" s="31"/>
      <c r="GR339" s="31"/>
      <c r="GS339" s="31"/>
      <c r="GT339" s="31"/>
      <c r="GU339" s="31"/>
      <c r="GV339" s="31"/>
      <c r="GW339" s="31"/>
      <c r="GX339" s="31"/>
      <c r="GY339" s="31"/>
      <c r="GZ339" s="31"/>
      <c r="HA339" s="31"/>
      <c r="HB339" s="31"/>
      <c r="HC339" s="31"/>
      <c r="HD339" s="31"/>
      <c r="HE339" s="31"/>
      <c r="HF339" s="31"/>
      <c r="HG339" s="31"/>
      <c r="HH339" s="31"/>
      <c r="HI339" s="31"/>
      <c r="HJ339" s="31"/>
      <c r="HK339" s="31"/>
    </row>
    <row r="340" spans="1:219" s="12" customFormat="1" ht="12.75">
      <c r="A340" s="2">
        <v>80</v>
      </c>
      <c r="B340" s="1" t="s">
        <v>2730</v>
      </c>
      <c r="C340" s="2" t="s">
        <v>1341</v>
      </c>
      <c r="D340" s="1"/>
      <c r="E340" s="1"/>
      <c r="F340" s="1"/>
      <c r="G340" s="2"/>
      <c r="H340" s="136">
        <v>1012.6</v>
      </c>
      <c r="I340" s="2" t="s">
        <v>1526</v>
      </c>
      <c r="J340" s="1"/>
      <c r="K340" s="2" t="s">
        <v>286</v>
      </c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108"/>
      <c r="X340" s="108"/>
      <c r="Y340" s="108"/>
      <c r="Z340" s="109"/>
      <c r="AA340" s="2"/>
      <c r="AB340" s="2"/>
      <c r="AC340" s="2"/>
      <c r="AD340" s="31" t="s">
        <v>1578</v>
      </c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  <c r="BZ340" s="31"/>
      <c r="CA340" s="31"/>
      <c r="CB340" s="31"/>
      <c r="CC340" s="31"/>
      <c r="CD340" s="31"/>
      <c r="CE340" s="31"/>
      <c r="CF340" s="31"/>
      <c r="CG340" s="31"/>
      <c r="CH340" s="31"/>
      <c r="CI340" s="31"/>
      <c r="CJ340" s="31"/>
      <c r="CK340" s="31"/>
      <c r="CL340" s="31"/>
      <c r="CM340" s="31"/>
      <c r="CN340" s="31"/>
      <c r="CO340" s="31"/>
      <c r="CP340" s="31"/>
      <c r="CQ340" s="31"/>
      <c r="CR340" s="31"/>
      <c r="CS340" s="31"/>
      <c r="CT340" s="31"/>
      <c r="CU340" s="31"/>
      <c r="CV340" s="31"/>
      <c r="CW340" s="31"/>
      <c r="CX340" s="31"/>
      <c r="CY340" s="31"/>
      <c r="CZ340" s="31"/>
      <c r="DA340" s="31"/>
      <c r="DB340" s="31"/>
      <c r="DC340" s="31"/>
      <c r="DD340" s="31"/>
      <c r="DE340" s="31"/>
      <c r="DF340" s="31"/>
      <c r="DG340" s="31"/>
      <c r="DH340" s="31"/>
      <c r="DI340" s="31"/>
      <c r="DJ340" s="31"/>
      <c r="DK340" s="31"/>
      <c r="DL340" s="31"/>
      <c r="DM340" s="31"/>
      <c r="DN340" s="31"/>
      <c r="DO340" s="31"/>
      <c r="DP340" s="31"/>
      <c r="DQ340" s="31"/>
      <c r="DR340" s="31"/>
      <c r="DS340" s="31"/>
      <c r="DT340" s="31"/>
      <c r="DU340" s="31"/>
      <c r="DV340" s="31"/>
      <c r="DW340" s="31"/>
      <c r="DX340" s="31"/>
      <c r="DY340" s="31"/>
      <c r="DZ340" s="31"/>
      <c r="EA340" s="31"/>
      <c r="EB340" s="31"/>
      <c r="EC340" s="31"/>
      <c r="ED340" s="31"/>
      <c r="EE340" s="31"/>
      <c r="EF340" s="31"/>
      <c r="EG340" s="31"/>
      <c r="EH340" s="31"/>
      <c r="EI340" s="31"/>
      <c r="EJ340" s="31"/>
      <c r="EK340" s="31"/>
      <c r="EL340" s="31"/>
      <c r="EM340" s="31"/>
      <c r="EN340" s="31"/>
      <c r="EO340" s="31"/>
      <c r="EP340" s="31"/>
      <c r="EQ340" s="31"/>
      <c r="ER340" s="31"/>
      <c r="ES340" s="31"/>
      <c r="ET340" s="31"/>
      <c r="EU340" s="31"/>
      <c r="EV340" s="31"/>
      <c r="EW340" s="31"/>
      <c r="EX340" s="31"/>
      <c r="EY340" s="31"/>
      <c r="EZ340" s="31"/>
      <c r="FA340" s="31"/>
      <c r="FB340" s="31"/>
      <c r="FC340" s="31"/>
      <c r="FD340" s="31"/>
      <c r="FE340" s="31"/>
      <c r="FF340" s="31"/>
      <c r="FG340" s="31"/>
      <c r="FH340" s="31"/>
      <c r="FI340" s="31"/>
      <c r="FJ340" s="31"/>
      <c r="FK340" s="31"/>
      <c r="FL340" s="31"/>
      <c r="FM340" s="31"/>
      <c r="FN340" s="31"/>
      <c r="FO340" s="31"/>
      <c r="FP340" s="31"/>
      <c r="FQ340" s="31"/>
      <c r="FR340" s="31"/>
      <c r="FS340" s="31"/>
      <c r="FT340" s="31"/>
      <c r="FU340" s="31"/>
      <c r="FV340" s="31"/>
      <c r="FW340" s="31"/>
      <c r="FX340" s="31"/>
      <c r="FY340" s="31"/>
      <c r="FZ340" s="31"/>
      <c r="GA340" s="31"/>
      <c r="GB340" s="31"/>
      <c r="GC340" s="31"/>
      <c r="GD340" s="31"/>
      <c r="GE340" s="31"/>
      <c r="GF340" s="31"/>
      <c r="GG340" s="31"/>
      <c r="GH340" s="31"/>
      <c r="GI340" s="31"/>
      <c r="GJ340" s="31"/>
      <c r="GK340" s="31"/>
      <c r="GL340" s="31"/>
      <c r="GM340" s="31"/>
      <c r="GN340" s="31"/>
      <c r="GO340" s="31"/>
      <c r="GP340" s="31"/>
      <c r="GQ340" s="31"/>
      <c r="GR340" s="31"/>
      <c r="GS340" s="31"/>
      <c r="GT340" s="31"/>
      <c r="GU340" s="31"/>
      <c r="GV340" s="31"/>
      <c r="GW340" s="31"/>
      <c r="GX340" s="31"/>
      <c r="GY340" s="31"/>
      <c r="GZ340" s="31"/>
      <c r="HA340" s="31"/>
      <c r="HB340" s="31"/>
      <c r="HC340" s="31"/>
      <c r="HD340" s="31"/>
      <c r="HE340" s="31"/>
      <c r="HF340" s="31"/>
      <c r="HG340" s="31"/>
      <c r="HH340" s="31"/>
      <c r="HI340" s="31"/>
      <c r="HJ340" s="31"/>
      <c r="HK340" s="31"/>
    </row>
    <row r="341" spans="1:219" s="12" customFormat="1" ht="12.75">
      <c r="A341" s="2">
        <v>81</v>
      </c>
      <c r="B341" s="1" t="s">
        <v>2730</v>
      </c>
      <c r="C341" s="2" t="s">
        <v>1341</v>
      </c>
      <c r="D341" s="1"/>
      <c r="E341" s="1"/>
      <c r="F341" s="1"/>
      <c r="G341" s="2"/>
      <c r="H341" s="136">
        <v>202.54</v>
      </c>
      <c r="I341" s="2" t="s">
        <v>1526</v>
      </c>
      <c r="J341" s="1"/>
      <c r="K341" s="2" t="s">
        <v>286</v>
      </c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108"/>
      <c r="X341" s="108"/>
      <c r="Y341" s="108"/>
      <c r="Z341" s="109"/>
      <c r="AA341" s="2"/>
      <c r="AB341" s="2"/>
      <c r="AC341" s="2"/>
      <c r="AD341" s="31" t="s">
        <v>1578</v>
      </c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  <c r="BZ341" s="31"/>
      <c r="CA341" s="31"/>
      <c r="CB341" s="31"/>
      <c r="CC341" s="31"/>
      <c r="CD341" s="31"/>
      <c r="CE341" s="31"/>
      <c r="CF341" s="31"/>
      <c r="CG341" s="31"/>
      <c r="CH341" s="31"/>
      <c r="CI341" s="31"/>
      <c r="CJ341" s="31"/>
      <c r="CK341" s="31"/>
      <c r="CL341" s="31"/>
      <c r="CM341" s="31"/>
      <c r="CN341" s="31"/>
      <c r="CO341" s="31"/>
      <c r="CP341" s="31"/>
      <c r="CQ341" s="31"/>
      <c r="CR341" s="31"/>
      <c r="CS341" s="31"/>
      <c r="CT341" s="31"/>
      <c r="CU341" s="31"/>
      <c r="CV341" s="31"/>
      <c r="CW341" s="31"/>
      <c r="CX341" s="31"/>
      <c r="CY341" s="31"/>
      <c r="CZ341" s="31"/>
      <c r="DA341" s="31"/>
      <c r="DB341" s="31"/>
      <c r="DC341" s="31"/>
      <c r="DD341" s="31"/>
      <c r="DE341" s="31"/>
      <c r="DF341" s="31"/>
      <c r="DG341" s="31"/>
      <c r="DH341" s="31"/>
      <c r="DI341" s="31"/>
      <c r="DJ341" s="31"/>
      <c r="DK341" s="31"/>
      <c r="DL341" s="31"/>
      <c r="DM341" s="31"/>
      <c r="DN341" s="31"/>
      <c r="DO341" s="31"/>
      <c r="DP341" s="31"/>
      <c r="DQ341" s="31"/>
      <c r="DR341" s="31"/>
      <c r="DS341" s="31"/>
      <c r="DT341" s="31"/>
      <c r="DU341" s="31"/>
      <c r="DV341" s="31"/>
      <c r="DW341" s="31"/>
      <c r="DX341" s="31"/>
      <c r="DY341" s="31"/>
      <c r="DZ341" s="31"/>
      <c r="EA341" s="31"/>
      <c r="EB341" s="31"/>
      <c r="EC341" s="31"/>
      <c r="ED341" s="31"/>
      <c r="EE341" s="31"/>
      <c r="EF341" s="31"/>
      <c r="EG341" s="31"/>
      <c r="EH341" s="31"/>
      <c r="EI341" s="31"/>
      <c r="EJ341" s="31"/>
      <c r="EK341" s="31"/>
      <c r="EL341" s="31"/>
      <c r="EM341" s="31"/>
      <c r="EN341" s="31"/>
      <c r="EO341" s="31"/>
      <c r="EP341" s="31"/>
      <c r="EQ341" s="31"/>
      <c r="ER341" s="31"/>
      <c r="ES341" s="31"/>
      <c r="ET341" s="31"/>
      <c r="EU341" s="31"/>
      <c r="EV341" s="31"/>
      <c r="EW341" s="31"/>
      <c r="EX341" s="31"/>
      <c r="EY341" s="31"/>
      <c r="EZ341" s="31"/>
      <c r="FA341" s="31"/>
      <c r="FB341" s="31"/>
      <c r="FC341" s="31"/>
      <c r="FD341" s="31"/>
      <c r="FE341" s="31"/>
      <c r="FF341" s="31"/>
      <c r="FG341" s="31"/>
      <c r="FH341" s="31"/>
      <c r="FI341" s="31"/>
      <c r="FJ341" s="31"/>
      <c r="FK341" s="31"/>
      <c r="FL341" s="31"/>
      <c r="FM341" s="31"/>
      <c r="FN341" s="31"/>
      <c r="FO341" s="31"/>
      <c r="FP341" s="31"/>
      <c r="FQ341" s="31"/>
      <c r="FR341" s="31"/>
      <c r="FS341" s="31"/>
      <c r="FT341" s="31"/>
      <c r="FU341" s="31"/>
      <c r="FV341" s="31"/>
      <c r="FW341" s="31"/>
      <c r="FX341" s="31"/>
      <c r="FY341" s="31"/>
      <c r="FZ341" s="31"/>
      <c r="GA341" s="31"/>
      <c r="GB341" s="31"/>
      <c r="GC341" s="31"/>
      <c r="GD341" s="31"/>
      <c r="GE341" s="31"/>
      <c r="GF341" s="31"/>
      <c r="GG341" s="31"/>
      <c r="GH341" s="31"/>
      <c r="GI341" s="31"/>
      <c r="GJ341" s="31"/>
      <c r="GK341" s="31"/>
      <c r="GL341" s="31"/>
      <c r="GM341" s="31"/>
      <c r="GN341" s="31"/>
      <c r="GO341" s="31"/>
      <c r="GP341" s="31"/>
      <c r="GQ341" s="31"/>
      <c r="GR341" s="31"/>
      <c r="GS341" s="31"/>
      <c r="GT341" s="31"/>
      <c r="GU341" s="31"/>
      <c r="GV341" s="31"/>
      <c r="GW341" s="31"/>
      <c r="GX341" s="31"/>
      <c r="GY341" s="31"/>
      <c r="GZ341" s="31"/>
      <c r="HA341" s="31"/>
      <c r="HB341" s="31"/>
      <c r="HC341" s="31"/>
      <c r="HD341" s="31"/>
      <c r="HE341" s="31"/>
      <c r="HF341" s="31"/>
      <c r="HG341" s="31"/>
      <c r="HH341" s="31"/>
      <c r="HI341" s="31"/>
      <c r="HJ341" s="31"/>
      <c r="HK341" s="31"/>
    </row>
    <row r="342" spans="1:219" s="12" customFormat="1" ht="12.75">
      <c r="A342" s="2">
        <v>82</v>
      </c>
      <c r="B342" s="1" t="s">
        <v>2731</v>
      </c>
      <c r="C342" s="2" t="s">
        <v>2732</v>
      </c>
      <c r="D342" s="1"/>
      <c r="E342" s="1"/>
      <c r="F342" s="1"/>
      <c r="G342" s="2"/>
      <c r="H342" s="136">
        <v>6716.26</v>
      </c>
      <c r="I342" s="2" t="s">
        <v>1526</v>
      </c>
      <c r="J342" s="1"/>
      <c r="K342" s="2" t="s">
        <v>2733</v>
      </c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108"/>
      <c r="X342" s="108"/>
      <c r="Y342" s="108"/>
      <c r="Z342" s="109"/>
      <c r="AA342" s="2"/>
      <c r="AB342" s="2"/>
      <c r="AC342" s="2"/>
      <c r="AD342" s="31" t="s">
        <v>1578</v>
      </c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1"/>
      <c r="BY342" s="31"/>
      <c r="BZ342" s="31"/>
      <c r="CA342" s="31"/>
      <c r="CB342" s="31"/>
      <c r="CC342" s="31"/>
      <c r="CD342" s="31"/>
      <c r="CE342" s="31"/>
      <c r="CF342" s="31"/>
      <c r="CG342" s="31"/>
      <c r="CH342" s="31"/>
      <c r="CI342" s="31"/>
      <c r="CJ342" s="31"/>
      <c r="CK342" s="31"/>
      <c r="CL342" s="31"/>
      <c r="CM342" s="31"/>
      <c r="CN342" s="31"/>
      <c r="CO342" s="31"/>
      <c r="CP342" s="31"/>
      <c r="CQ342" s="31"/>
      <c r="CR342" s="31"/>
      <c r="CS342" s="31"/>
      <c r="CT342" s="31"/>
      <c r="CU342" s="31"/>
      <c r="CV342" s="31"/>
      <c r="CW342" s="31"/>
      <c r="CX342" s="31"/>
      <c r="CY342" s="31"/>
      <c r="CZ342" s="31"/>
      <c r="DA342" s="31"/>
      <c r="DB342" s="31"/>
      <c r="DC342" s="31"/>
      <c r="DD342" s="31"/>
      <c r="DE342" s="31"/>
      <c r="DF342" s="31"/>
      <c r="DG342" s="31"/>
      <c r="DH342" s="31"/>
      <c r="DI342" s="31"/>
      <c r="DJ342" s="31"/>
      <c r="DK342" s="31"/>
      <c r="DL342" s="31"/>
      <c r="DM342" s="31"/>
      <c r="DN342" s="31"/>
      <c r="DO342" s="31"/>
      <c r="DP342" s="31"/>
      <c r="DQ342" s="31"/>
      <c r="DR342" s="31"/>
      <c r="DS342" s="31"/>
      <c r="DT342" s="31"/>
      <c r="DU342" s="31"/>
      <c r="DV342" s="31"/>
      <c r="DW342" s="31"/>
      <c r="DX342" s="31"/>
      <c r="DY342" s="31"/>
      <c r="DZ342" s="31"/>
      <c r="EA342" s="31"/>
      <c r="EB342" s="31"/>
      <c r="EC342" s="31"/>
      <c r="ED342" s="31"/>
      <c r="EE342" s="31"/>
      <c r="EF342" s="31"/>
      <c r="EG342" s="31"/>
      <c r="EH342" s="31"/>
      <c r="EI342" s="31"/>
      <c r="EJ342" s="31"/>
      <c r="EK342" s="31"/>
      <c r="EL342" s="31"/>
      <c r="EM342" s="31"/>
      <c r="EN342" s="31"/>
      <c r="EO342" s="31"/>
      <c r="EP342" s="31"/>
      <c r="EQ342" s="31"/>
      <c r="ER342" s="31"/>
      <c r="ES342" s="31"/>
      <c r="ET342" s="31"/>
      <c r="EU342" s="31"/>
      <c r="EV342" s="31"/>
      <c r="EW342" s="31"/>
      <c r="EX342" s="31"/>
      <c r="EY342" s="31"/>
      <c r="EZ342" s="31"/>
      <c r="FA342" s="31"/>
      <c r="FB342" s="31"/>
      <c r="FC342" s="31"/>
      <c r="FD342" s="31"/>
      <c r="FE342" s="31"/>
      <c r="FF342" s="31"/>
      <c r="FG342" s="31"/>
      <c r="FH342" s="31"/>
      <c r="FI342" s="31"/>
      <c r="FJ342" s="31"/>
      <c r="FK342" s="31"/>
      <c r="FL342" s="31"/>
      <c r="FM342" s="31"/>
      <c r="FN342" s="31"/>
      <c r="FO342" s="31"/>
      <c r="FP342" s="31"/>
      <c r="FQ342" s="31"/>
      <c r="FR342" s="31"/>
      <c r="FS342" s="31"/>
      <c r="FT342" s="31"/>
      <c r="FU342" s="31"/>
      <c r="FV342" s="31"/>
      <c r="FW342" s="31"/>
      <c r="FX342" s="31"/>
      <c r="FY342" s="31"/>
      <c r="FZ342" s="31"/>
      <c r="GA342" s="31"/>
      <c r="GB342" s="31"/>
      <c r="GC342" s="31"/>
      <c r="GD342" s="31"/>
      <c r="GE342" s="31"/>
      <c r="GF342" s="31"/>
      <c r="GG342" s="31"/>
      <c r="GH342" s="31"/>
      <c r="GI342" s="31"/>
      <c r="GJ342" s="31"/>
      <c r="GK342" s="31"/>
      <c r="GL342" s="31"/>
      <c r="GM342" s="31"/>
      <c r="GN342" s="31"/>
      <c r="GO342" s="31"/>
      <c r="GP342" s="31"/>
      <c r="GQ342" s="31"/>
      <c r="GR342" s="31"/>
      <c r="GS342" s="31"/>
      <c r="GT342" s="31"/>
      <c r="GU342" s="31"/>
      <c r="GV342" s="31"/>
      <c r="GW342" s="31"/>
      <c r="GX342" s="31"/>
      <c r="GY342" s="31"/>
      <c r="GZ342" s="31"/>
      <c r="HA342" s="31"/>
      <c r="HB342" s="31"/>
      <c r="HC342" s="31"/>
      <c r="HD342" s="31"/>
      <c r="HE342" s="31"/>
      <c r="HF342" s="31"/>
      <c r="HG342" s="31"/>
      <c r="HH342" s="31"/>
      <c r="HI342" s="31"/>
      <c r="HJ342" s="31"/>
      <c r="HK342" s="31"/>
    </row>
    <row r="343" spans="1:219" s="12" customFormat="1" ht="12.75">
      <c r="A343" s="2">
        <v>83</v>
      </c>
      <c r="B343" s="1" t="s">
        <v>2731</v>
      </c>
      <c r="C343" s="2" t="s">
        <v>2732</v>
      </c>
      <c r="D343" s="1"/>
      <c r="E343" s="1"/>
      <c r="F343" s="1"/>
      <c r="G343" s="2"/>
      <c r="H343" s="136">
        <v>6960.1</v>
      </c>
      <c r="I343" s="2" t="s">
        <v>1526</v>
      </c>
      <c r="J343" s="1"/>
      <c r="K343" s="2" t="s">
        <v>286</v>
      </c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108"/>
      <c r="X343" s="108"/>
      <c r="Y343" s="108"/>
      <c r="Z343" s="109"/>
      <c r="AA343" s="2"/>
      <c r="AB343" s="2"/>
      <c r="AC343" s="2"/>
      <c r="AD343" s="31" t="s">
        <v>1578</v>
      </c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  <c r="BZ343" s="31"/>
      <c r="CA343" s="31"/>
      <c r="CB343" s="31"/>
      <c r="CC343" s="31"/>
      <c r="CD343" s="31"/>
      <c r="CE343" s="31"/>
      <c r="CF343" s="31"/>
      <c r="CG343" s="31"/>
      <c r="CH343" s="31"/>
      <c r="CI343" s="31"/>
      <c r="CJ343" s="31"/>
      <c r="CK343" s="31"/>
      <c r="CL343" s="31"/>
      <c r="CM343" s="31"/>
      <c r="CN343" s="31"/>
      <c r="CO343" s="31"/>
      <c r="CP343" s="31"/>
      <c r="CQ343" s="31"/>
      <c r="CR343" s="31"/>
      <c r="CS343" s="31"/>
      <c r="CT343" s="31"/>
      <c r="CU343" s="31"/>
      <c r="CV343" s="31"/>
      <c r="CW343" s="31"/>
      <c r="CX343" s="31"/>
      <c r="CY343" s="31"/>
      <c r="CZ343" s="31"/>
      <c r="DA343" s="31"/>
      <c r="DB343" s="31"/>
      <c r="DC343" s="31"/>
      <c r="DD343" s="31"/>
      <c r="DE343" s="31"/>
      <c r="DF343" s="31"/>
      <c r="DG343" s="31"/>
      <c r="DH343" s="31"/>
      <c r="DI343" s="31"/>
      <c r="DJ343" s="31"/>
      <c r="DK343" s="31"/>
      <c r="DL343" s="31"/>
      <c r="DM343" s="31"/>
      <c r="DN343" s="31"/>
      <c r="DO343" s="31"/>
      <c r="DP343" s="31"/>
      <c r="DQ343" s="31"/>
      <c r="DR343" s="31"/>
      <c r="DS343" s="31"/>
      <c r="DT343" s="31"/>
      <c r="DU343" s="31"/>
      <c r="DV343" s="31"/>
      <c r="DW343" s="31"/>
      <c r="DX343" s="31"/>
      <c r="DY343" s="31"/>
      <c r="DZ343" s="31"/>
      <c r="EA343" s="31"/>
      <c r="EB343" s="31"/>
      <c r="EC343" s="31"/>
      <c r="ED343" s="31"/>
      <c r="EE343" s="31"/>
      <c r="EF343" s="31"/>
      <c r="EG343" s="31"/>
      <c r="EH343" s="31"/>
      <c r="EI343" s="31"/>
      <c r="EJ343" s="31"/>
      <c r="EK343" s="31"/>
      <c r="EL343" s="31"/>
      <c r="EM343" s="31"/>
      <c r="EN343" s="31"/>
      <c r="EO343" s="31"/>
      <c r="EP343" s="31"/>
      <c r="EQ343" s="31"/>
      <c r="ER343" s="31"/>
      <c r="ES343" s="31"/>
      <c r="ET343" s="31"/>
      <c r="EU343" s="31"/>
      <c r="EV343" s="31"/>
      <c r="EW343" s="31"/>
      <c r="EX343" s="31"/>
      <c r="EY343" s="31"/>
      <c r="EZ343" s="31"/>
      <c r="FA343" s="31"/>
      <c r="FB343" s="31"/>
      <c r="FC343" s="31"/>
      <c r="FD343" s="31"/>
      <c r="FE343" s="31"/>
      <c r="FF343" s="31"/>
      <c r="FG343" s="31"/>
      <c r="FH343" s="31"/>
      <c r="FI343" s="31"/>
      <c r="FJ343" s="31"/>
      <c r="FK343" s="31"/>
      <c r="FL343" s="31"/>
      <c r="FM343" s="31"/>
      <c r="FN343" s="31"/>
      <c r="FO343" s="31"/>
      <c r="FP343" s="31"/>
      <c r="FQ343" s="31"/>
      <c r="FR343" s="31"/>
      <c r="FS343" s="31"/>
      <c r="FT343" s="31"/>
      <c r="FU343" s="31"/>
      <c r="FV343" s="31"/>
      <c r="FW343" s="31"/>
      <c r="FX343" s="31"/>
      <c r="FY343" s="31"/>
      <c r="FZ343" s="31"/>
      <c r="GA343" s="31"/>
      <c r="GB343" s="31"/>
      <c r="GC343" s="31"/>
      <c r="GD343" s="31"/>
      <c r="GE343" s="31"/>
      <c r="GF343" s="31"/>
      <c r="GG343" s="31"/>
      <c r="GH343" s="31"/>
      <c r="GI343" s="31"/>
      <c r="GJ343" s="31"/>
      <c r="GK343" s="31"/>
      <c r="GL343" s="31"/>
      <c r="GM343" s="31"/>
      <c r="GN343" s="31"/>
      <c r="GO343" s="31"/>
      <c r="GP343" s="31"/>
      <c r="GQ343" s="31"/>
      <c r="GR343" s="31"/>
      <c r="GS343" s="31"/>
      <c r="GT343" s="31"/>
      <c r="GU343" s="31"/>
      <c r="GV343" s="31"/>
      <c r="GW343" s="31"/>
      <c r="GX343" s="31"/>
      <c r="GY343" s="31"/>
      <c r="GZ343" s="31"/>
      <c r="HA343" s="31"/>
      <c r="HB343" s="31"/>
      <c r="HC343" s="31"/>
      <c r="HD343" s="31"/>
      <c r="HE343" s="31"/>
      <c r="HF343" s="31"/>
      <c r="HG343" s="31"/>
      <c r="HH343" s="31"/>
      <c r="HI343" s="31"/>
      <c r="HJ343" s="31"/>
      <c r="HK343" s="31"/>
    </row>
    <row r="344" spans="1:219" s="12" customFormat="1" ht="12.75">
      <c r="A344" s="2">
        <v>84</v>
      </c>
      <c r="B344" s="1" t="s">
        <v>2734</v>
      </c>
      <c r="C344" s="2"/>
      <c r="D344" s="1"/>
      <c r="E344" s="1"/>
      <c r="F344" s="1"/>
      <c r="G344" s="2"/>
      <c r="H344" s="136">
        <v>16050</v>
      </c>
      <c r="I344" s="2" t="s">
        <v>1526</v>
      </c>
      <c r="J344" s="1"/>
      <c r="K344" s="2" t="s">
        <v>2735</v>
      </c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108"/>
      <c r="X344" s="108"/>
      <c r="Y344" s="108"/>
      <c r="Z344" s="109"/>
      <c r="AA344" s="2"/>
      <c r="AB344" s="2"/>
      <c r="AC344" s="2"/>
      <c r="AD344" s="31" t="s">
        <v>1578</v>
      </c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  <c r="BY344" s="31"/>
      <c r="BZ344" s="31"/>
      <c r="CA344" s="31"/>
      <c r="CB344" s="31"/>
      <c r="CC344" s="31"/>
      <c r="CD344" s="31"/>
      <c r="CE344" s="31"/>
      <c r="CF344" s="31"/>
      <c r="CG344" s="31"/>
      <c r="CH344" s="31"/>
      <c r="CI344" s="31"/>
      <c r="CJ344" s="31"/>
      <c r="CK344" s="31"/>
      <c r="CL344" s="31"/>
      <c r="CM344" s="31"/>
      <c r="CN344" s="31"/>
      <c r="CO344" s="31"/>
      <c r="CP344" s="31"/>
      <c r="CQ344" s="31"/>
      <c r="CR344" s="31"/>
      <c r="CS344" s="31"/>
      <c r="CT344" s="31"/>
      <c r="CU344" s="31"/>
      <c r="CV344" s="31"/>
      <c r="CW344" s="31"/>
      <c r="CX344" s="31"/>
      <c r="CY344" s="31"/>
      <c r="CZ344" s="31"/>
      <c r="DA344" s="31"/>
      <c r="DB344" s="31"/>
      <c r="DC344" s="31"/>
      <c r="DD344" s="31"/>
      <c r="DE344" s="31"/>
      <c r="DF344" s="31"/>
      <c r="DG344" s="31"/>
      <c r="DH344" s="31"/>
      <c r="DI344" s="31"/>
      <c r="DJ344" s="31"/>
      <c r="DK344" s="31"/>
      <c r="DL344" s="31"/>
      <c r="DM344" s="31"/>
      <c r="DN344" s="31"/>
      <c r="DO344" s="31"/>
      <c r="DP344" s="31"/>
      <c r="DQ344" s="31"/>
      <c r="DR344" s="31"/>
      <c r="DS344" s="31"/>
      <c r="DT344" s="31"/>
      <c r="DU344" s="31"/>
      <c r="DV344" s="31"/>
      <c r="DW344" s="31"/>
      <c r="DX344" s="31"/>
      <c r="DY344" s="31"/>
      <c r="DZ344" s="31"/>
      <c r="EA344" s="31"/>
      <c r="EB344" s="31"/>
      <c r="EC344" s="31"/>
      <c r="ED344" s="31"/>
      <c r="EE344" s="31"/>
      <c r="EF344" s="31"/>
      <c r="EG344" s="31"/>
      <c r="EH344" s="31"/>
      <c r="EI344" s="31"/>
      <c r="EJ344" s="31"/>
      <c r="EK344" s="31"/>
      <c r="EL344" s="31"/>
      <c r="EM344" s="31"/>
      <c r="EN344" s="31"/>
      <c r="EO344" s="31"/>
      <c r="EP344" s="31"/>
      <c r="EQ344" s="31"/>
      <c r="ER344" s="31"/>
      <c r="ES344" s="31"/>
      <c r="ET344" s="31"/>
      <c r="EU344" s="31"/>
      <c r="EV344" s="31"/>
      <c r="EW344" s="31"/>
      <c r="EX344" s="31"/>
      <c r="EY344" s="31"/>
      <c r="EZ344" s="31"/>
      <c r="FA344" s="31"/>
      <c r="FB344" s="31"/>
      <c r="FC344" s="31"/>
      <c r="FD344" s="31"/>
      <c r="FE344" s="31"/>
      <c r="FF344" s="31"/>
      <c r="FG344" s="31"/>
      <c r="FH344" s="31"/>
      <c r="FI344" s="31"/>
      <c r="FJ344" s="31"/>
      <c r="FK344" s="31"/>
      <c r="FL344" s="31"/>
      <c r="FM344" s="31"/>
      <c r="FN344" s="31"/>
      <c r="FO344" s="31"/>
      <c r="FP344" s="31"/>
      <c r="FQ344" s="31"/>
      <c r="FR344" s="31"/>
      <c r="FS344" s="31"/>
      <c r="FT344" s="31"/>
      <c r="FU344" s="31"/>
      <c r="FV344" s="31"/>
      <c r="FW344" s="31"/>
      <c r="FX344" s="31"/>
      <c r="FY344" s="31"/>
      <c r="FZ344" s="31"/>
      <c r="GA344" s="31"/>
      <c r="GB344" s="31"/>
      <c r="GC344" s="31"/>
      <c r="GD344" s="31"/>
      <c r="GE344" s="31"/>
      <c r="GF344" s="31"/>
      <c r="GG344" s="31"/>
      <c r="GH344" s="31"/>
      <c r="GI344" s="31"/>
      <c r="GJ344" s="31"/>
      <c r="GK344" s="31"/>
      <c r="GL344" s="31"/>
      <c r="GM344" s="31"/>
      <c r="GN344" s="31"/>
      <c r="GO344" s="31"/>
      <c r="GP344" s="31"/>
      <c r="GQ344" s="31"/>
      <c r="GR344" s="31"/>
      <c r="GS344" s="31"/>
      <c r="GT344" s="31"/>
      <c r="GU344" s="31"/>
      <c r="GV344" s="31"/>
      <c r="GW344" s="31"/>
      <c r="GX344" s="31"/>
      <c r="GY344" s="31"/>
      <c r="GZ344" s="31"/>
      <c r="HA344" s="31"/>
      <c r="HB344" s="31"/>
      <c r="HC344" s="31"/>
      <c r="HD344" s="31"/>
      <c r="HE344" s="31"/>
      <c r="HF344" s="31"/>
      <c r="HG344" s="31"/>
      <c r="HH344" s="31"/>
      <c r="HI344" s="31"/>
      <c r="HJ344" s="31"/>
      <c r="HK344" s="31"/>
    </row>
    <row r="345" spans="1:219" s="134" customFormat="1" ht="25.5">
      <c r="A345" s="2">
        <v>85</v>
      </c>
      <c r="B345" s="1" t="s">
        <v>1462</v>
      </c>
      <c r="C345" s="1"/>
      <c r="D345" s="1"/>
      <c r="E345" s="1"/>
      <c r="F345" s="1"/>
      <c r="G345" s="2"/>
      <c r="H345" s="136">
        <v>3916.8</v>
      </c>
      <c r="I345" s="2" t="s">
        <v>1526</v>
      </c>
      <c r="J345" s="1"/>
      <c r="K345" s="2" t="s">
        <v>1463</v>
      </c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108"/>
      <c r="X345" s="108"/>
      <c r="Y345" s="108"/>
      <c r="Z345" s="109"/>
      <c r="AA345" s="2"/>
      <c r="AB345" s="2"/>
      <c r="AC345" s="2"/>
      <c r="AD345" s="133"/>
      <c r="AE345" s="133"/>
      <c r="AF345" s="133"/>
      <c r="AG345" s="133"/>
      <c r="AH345" s="133"/>
      <c r="AI345" s="133"/>
      <c r="AJ345" s="133"/>
      <c r="AK345" s="133"/>
      <c r="AL345" s="133"/>
      <c r="AM345" s="133"/>
      <c r="AN345" s="133"/>
      <c r="AO345" s="133"/>
      <c r="AP345" s="133"/>
      <c r="AQ345" s="133"/>
      <c r="AR345" s="133"/>
      <c r="AS345" s="133"/>
      <c r="AT345" s="133"/>
      <c r="AU345" s="133"/>
      <c r="AV345" s="133"/>
      <c r="AW345" s="133"/>
      <c r="AX345" s="133"/>
      <c r="AY345" s="133"/>
      <c r="AZ345" s="133"/>
      <c r="BA345" s="133"/>
      <c r="BB345" s="133"/>
      <c r="BC345" s="133"/>
      <c r="BD345" s="133"/>
      <c r="BE345" s="133"/>
      <c r="BF345" s="133"/>
      <c r="BG345" s="133"/>
      <c r="BH345" s="133"/>
      <c r="BI345" s="133"/>
      <c r="BJ345" s="133"/>
      <c r="BK345" s="133"/>
      <c r="BL345" s="133"/>
      <c r="BM345" s="133"/>
      <c r="BN345" s="133"/>
      <c r="BO345" s="133"/>
      <c r="BP345" s="133"/>
      <c r="BQ345" s="133"/>
      <c r="BR345" s="133"/>
      <c r="BS345" s="133"/>
      <c r="BT345" s="133"/>
      <c r="BU345" s="133"/>
      <c r="BV345" s="133"/>
      <c r="BW345" s="133"/>
      <c r="BX345" s="133"/>
      <c r="BY345" s="133"/>
      <c r="BZ345" s="133"/>
      <c r="CA345" s="133"/>
      <c r="CB345" s="133"/>
      <c r="CC345" s="133"/>
      <c r="CD345" s="133"/>
      <c r="CE345" s="133"/>
      <c r="CF345" s="133"/>
      <c r="CG345" s="133"/>
      <c r="CH345" s="133"/>
      <c r="CI345" s="133"/>
      <c r="CJ345" s="133"/>
      <c r="CK345" s="133"/>
      <c r="CL345" s="133"/>
      <c r="CM345" s="133"/>
      <c r="CN345" s="133"/>
      <c r="CO345" s="133"/>
      <c r="CP345" s="133"/>
      <c r="CQ345" s="133"/>
      <c r="CR345" s="133"/>
      <c r="CS345" s="133"/>
      <c r="CT345" s="133"/>
      <c r="CU345" s="133"/>
      <c r="CV345" s="133"/>
      <c r="CW345" s="133"/>
      <c r="CX345" s="133"/>
      <c r="CY345" s="133"/>
      <c r="CZ345" s="133"/>
      <c r="DA345" s="133"/>
      <c r="DB345" s="133"/>
      <c r="DC345" s="133"/>
      <c r="DD345" s="133"/>
      <c r="DE345" s="133"/>
      <c r="DF345" s="133"/>
      <c r="DG345" s="133"/>
      <c r="DH345" s="133"/>
      <c r="DI345" s="133"/>
      <c r="DJ345" s="133"/>
      <c r="DK345" s="133"/>
      <c r="DL345" s="133"/>
      <c r="DM345" s="133"/>
      <c r="DN345" s="133"/>
      <c r="DO345" s="133"/>
      <c r="DP345" s="133"/>
      <c r="DQ345" s="133"/>
      <c r="DR345" s="133"/>
      <c r="DS345" s="133"/>
      <c r="DT345" s="133"/>
      <c r="DU345" s="133"/>
      <c r="DV345" s="133"/>
      <c r="DW345" s="133"/>
      <c r="DX345" s="133"/>
      <c r="DY345" s="133"/>
      <c r="DZ345" s="133"/>
      <c r="EA345" s="133"/>
      <c r="EB345" s="133"/>
      <c r="EC345" s="133"/>
      <c r="ED345" s="133"/>
      <c r="EE345" s="133"/>
      <c r="EF345" s="133"/>
      <c r="EG345" s="133"/>
      <c r="EH345" s="133"/>
      <c r="EI345" s="133"/>
      <c r="EJ345" s="133"/>
      <c r="EK345" s="133"/>
      <c r="EL345" s="133"/>
      <c r="EM345" s="133"/>
      <c r="EN345" s="133"/>
      <c r="EO345" s="133"/>
      <c r="EP345" s="133"/>
      <c r="EQ345" s="133"/>
      <c r="ER345" s="133"/>
      <c r="ES345" s="133"/>
      <c r="ET345" s="133"/>
      <c r="EU345" s="133"/>
      <c r="EV345" s="133"/>
      <c r="EW345" s="133"/>
      <c r="EX345" s="133"/>
      <c r="EY345" s="133"/>
      <c r="EZ345" s="133"/>
      <c r="FA345" s="133"/>
      <c r="FB345" s="133"/>
      <c r="FC345" s="133"/>
      <c r="FD345" s="133"/>
      <c r="FE345" s="133"/>
      <c r="FF345" s="133"/>
      <c r="FG345" s="133"/>
      <c r="FH345" s="133"/>
      <c r="FI345" s="133"/>
      <c r="FJ345" s="133"/>
      <c r="FK345" s="133"/>
      <c r="FL345" s="133"/>
      <c r="FM345" s="133"/>
      <c r="FN345" s="133"/>
      <c r="FO345" s="133"/>
      <c r="FP345" s="133"/>
      <c r="FQ345" s="133"/>
      <c r="FR345" s="133"/>
      <c r="FS345" s="133"/>
      <c r="FT345" s="133"/>
      <c r="FU345" s="133"/>
      <c r="FV345" s="133"/>
      <c r="FW345" s="133"/>
      <c r="FX345" s="133"/>
      <c r="FY345" s="133"/>
      <c r="FZ345" s="133"/>
      <c r="GA345" s="133"/>
      <c r="GB345" s="133"/>
      <c r="GC345" s="133"/>
      <c r="GD345" s="133"/>
      <c r="GE345" s="133"/>
      <c r="GF345" s="133"/>
      <c r="GG345" s="133"/>
      <c r="GH345" s="133"/>
      <c r="GI345" s="133"/>
      <c r="GJ345" s="133"/>
      <c r="GK345" s="133"/>
      <c r="GL345" s="133"/>
      <c r="GM345" s="133"/>
      <c r="GN345" s="133"/>
      <c r="GO345" s="133"/>
      <c r="GP345" s="133"/>
      <c r="GQ345" s="133"/>
      <c r="GR345" s="133"/>
      <c r="GS345" s="133"/>
      <c r="GT345" s="133"/>
      <c r="GU345" s="133"/>
      <c r="GV345" s="133"/>
      <c r="GW345" s="133"/>
      <c r="GX345" s="133"/>
      <c r="GY345" s="133"/>
      <c r="GZ345" s="133"/>
      <c r="HA345" s="133"/>
      <c r="HB345" s="133"/>
      <c r="HC345" s="133"/>
      <c r="HD345" s="133"/>
      <c r="HE345" s="133"/>
      <c r="HF345" s="133"/>
      <c r="HG345" s="133"/>
      <c r="HH345" s="133"/>
      <c r="HI345" s="133"/>
      <c r="HJ345" s="133"/>
      <c r="HK345" s="133"/>
    </row>
    <row r="346" spans="1:219" s="134" customFormat="1" ht="12.75">
      <c r="A346" s="2">
        <v>86</v>
      </c>
      <c r="B346" s="1" t="s">
        <v>1464</v>
      </c>
      <c r="C346" s="1"/>
      <c r="D346" s="1"/>
      <c r="E346" s="1"/>
      <c r="F346" s="1"/>
      <c r="G346" s="2"/>
      <c r="H346" s="136">
        <v>8106.47</v>
      </c>
      <c r="I346" s="2" t="s">
        <v>1526</v>
      </c>
      <c r="J346" s="1"/>
      <c r="K346" s="2" t="s">
        <v>1463</v>
      </c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108"/>
      <c r="X346" s="108"/>
      <c r="Y346" s="108"/>
      <c r="Z346" s="109"/>
      <c r="AA346" s="2"/>
      <c r="AB346" s="2"/>
      <c r="AC346" s="2"/>
      <c r="AD346" s="133"/>
      <c r="AE346" s="133"/>
      <c r="AF346" s="133"/>
      <c r="AG346" s="133"/>
      <c r="AH346" s="133"/>
      <c r="AI346" s="133"/>
      <c r="AJ346" s="133"/>
      <c r="AK346" s="133"/>
      <c r="AL346" s="133"/>
      <c r="AM346" s="133"/>
      <c r="AN346" s="133"/>
      <c r="AO346" s="133"/>
      <c r="AP346" s="133"/>
      <c r="AQ346" s="133"/>
      <c r="AR346" s="133"/>
      <c r="AS346" s="133"/>
      <c r="AT346" s="133"/>
      <c r="AU346" s="133"/>
      <c r="AV346" s="133"/>
      <c r="AW346" s="133"/>
      <c r="AX346" s="133"/>
      <c r="AY346" s="133"/>
      <c r="AZ346" s="133"/>
      <c r="BA346" s="133"/>
      <c r="BB346" s="133"/>
      <c r="BC346" s="133"/>
      <c r="BD346" s="133"/>
      <c r="BE346" s="133"/>
      <c r="BF346" s="133"/>
      <c r="BG346" s="133"/>
      <c r="BH346" s="133"/>
      <c r="BI346" s="133"/>
      <c r="BJ346" s="133"/>
      <c r="BK346" s="133"/>
      <c r="BL346" s="133"/>
      <c r="BM346" s="133"/>
      <c r="BN346" s="133"/>
      <c r="BO346" s="133"/>
      <c r="BP346" s="133"/>
      <c r="BQ346" s="133"/>
      <c r="BR346" s="133"/>
      <c r="BS346" s="133"/>
      <c r="BT346" s="133"/>
      <c r="BU346" s="133"/>
      <c r="BV346" s="133"/>
      <c r="BW346" s="133"/>
      <c r="BX346" s="133"/>
      <c r="BY346" s="133"/>
      <c r="BZ346" s="133"/>
      <c r="CA346" s="133"/>
      <c r="CB346" s="133"/>
      <c r="CC346" s="133"/>
      <c r="CD346" s="133"/>
      <c r="CE346" s="133"/>
      <c r="CF346" s="133"/>
      <c r="CG346" s="133"/>
      <c r="CH346" s="133"/>
      <c r="CI346" s="133"/>
      <c r="CJ346" s="133"/>
      <c r="CK346" s="133"/>
      <c r="CL346" s="133"/>
      <c r="CM346" s="133"/>
      <c r="CN346" s="133"/>
      <c r="CO346" s="133"/>
      <c r="CP346" s="133"/>
      <c r="CQ346" s="133"/>
      <c r="CR346" s="133"/>
      <c r="CS346" s="133"/>
      <c r="CT346" s="133"/>
      <c r="CU346" s="133"/>
      <c r="CV346" s="133"/>
      <c r="CW346" s="133"/>
      <c r="CX346" s="133"/>
      <c r="CY346" s="133"/>
      <c r="CZ346" s="133"/>
      <c r="DA346" s="133"/>
      <c r="DB346" s="133"/>
      <c r="DC346" s="133"/>
      <c r="DD346" s="133"/>
      <c r="DE346" s="133"/>
      <c r="DF346" s="133"/>
      <c r="DG346" s="133"/>
      <c r="DH346" s="133"/>
      <c r="DI346" s="133"/>
      <c r="DJ346" s="133"/>
      <c r="DK346" s="133"/>
      <c r="DL346" s="133"/>
      <c r="DM346" s="133"/>
      <c r="DN346" s="133"/>
      <c r="DO346" s="133"/>
      <c r="DP346" s="133"/>
      <c r="DQ346" s="133"/>
      <c r="DR346" s="133"/>
      <c r="DS346" s="133"/>
      <c r="DT346" s="133"/>
      <c r="DU346" s="133"/>
      <c r="DV346" s="133"/>
      <c r="DW346" s="133"/>
      <c r="DX346" s="133"/>
      <c r="DY346" s="133"/>
      <c r="DZ346" s="133"/>
      <c r="EA346" s="133"/>
      <c r="EB346" s="133"/>
      <c r="EC346" s="133"/>
      <c r="ED346" s="133"/>
      <c r="EE346" s="133"/>
      <c r="EF346" s="133"/>
      <c r="EG346" s="133"/>
      <c r="EH346" s="133"/>
      <c r="EI346" s="133"/>
      <c r="EJ346" s="133"/>
      <c r="EK346" s="133"/>
      <c r="EL346" s="133"/>
      <c r="EM346" s="133"/>
      <c r="EN346" s="133"/>
      <c r="EO346" s="133"/>
      <c r="EP346" s="133"/>
      <c r="EQ346" s="133"/>
      <c r="ER346" s="133"/>
      <c r="ES346" s="133"/>
      <c r="ET346" s="133"/>
      <c r="EU346" s="133"/>
      <c r="EV346" s="133"/>
      <c r="EW346" s="133"/>
      <c r="EX346" s="133"/>
      <c r="EY346" s="133"/>
      <c r="EZ346" s="133"/>
      <c r="FA346" s="133"/>
      <c r="FB346" s="133"/>
      <c r="FC346" s="133"/>
      <c r="FD346" s="133"/>
      <c r="FE346" s="133"/>
      <c r="FF346" s="133"/>
      <c r="FG346" s="133"/>
      <c r="FH346" s="133"/>
      <c r="FI346" s="133"/>
      <c r="FJ346" s="133"/>
      <c r="FK346" s="133"/>
      <c r="FL346" s="133"/>
      <c r="FM346" s="133"/>
      <c r="FN346" s="133"/>
      <c r="FO346" s="133"/>
      <c r="FP346" s="133"/>
      <c r="FQ346" s="133"/>
      <c r="FR346" s="133"/>
      <c r="FS346" s="133"/>
      <c r="FT346" s="133"/>
      <c r="FU346" s="133"/>
      <c r="FV346" s="133"/>
      <c r="FW346" s="133"/>
      <c r="FX346" s="133"/>
      <c r="FY346" s="133"/>
      <c r="FZ346" s="133"/>
      <c r="GA346" s="133"/>
      <c r="GB346" s="133"/>
      <c r="GC346" s="133"/>
      <c r="GD346" s="133"/>
      <c r="GE346" s="133"/>
      <c r="GF346" s="133"/>
      <c r="GG346" s="133"/>
      <c r="GH346" s="133"/>
      <c r="GI346" s="133"/>
      <c r="GJ346" s="133"/>
      <c r="GK346" s="133"/>
      <c r="GL346" s="133"/>
      <c r="GM346" s="133"/>
      <c r="GN346" s="133"/>
      <c r="GO346" s="133"/>
      <c r="GP346" s="133"/>
      <c r="GQ346" s="133"/>
      <c r="GR346" s="133"/>
      <c r="GS346" s="133"/>
      <c r="GT346" s="133"/>
      <c r="GU346" s="133"/>
      <c r="GV346" s="133"/>
      <c r="GW346" s="133"/>
      <c r="GX346" s="133"/>
      <c r="GY346" s="133"/>
      <c r="GZ346" s="133"/>
      <c r="HA346" s="133"/>
      <c r="HB346" s="133"/>
      <c r="HC346" s="133"/>
      <c r="HD346" s="133"/>
      <c r="HE346" s="133"/>
      <c r="HF346" s="133"/>
      <c r="HG346" s="133"/>
      <c r="HH346" s="133"/>
      <c r="HI346" s="133"/>
      <c r="HJ346" s="133"/>
      <c r="HK346" s="133"/>
    </row>
    <row r="347" spans="1:219" s="134" customFormat="1" ht="12.75">
      <c r="A347" s="2">
        <v>87</v>
      </c>
      <c r="B347" s="1" t="s">
        <v>3868</v>
      </c>
      <c r="C347" s="1"/>
      <c r="D347" s="1"/>
      <c r="E347" s="1"/>
      <c r="F347" s="1"/>
      <c r="G347" s="2"/>
      <c r="H347" s="136">
        <v>57216</v>
      </c>
      <c r="I347" s="2" t="s">
        <v>1526</v>
      </c>
      <c r="J347" s="1"/>
      <c r="K347" s="2" t="s">
        <v>1463</v>
      </c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108"/>
      <c r="X347" s="108"/>
      <c r="Y347" s="108"/>
      <c r="Z347" s="109"/>
      <c r="AA347" s="2"/>
      <c r="AB347" s="2"/>
      <c r="AC347" s="2"/>
      <c r="AD347" s="133"/>
      <c r="AE347" s="133"/>
      <c r="AF347" s="133"/>
      <c r="AG347" s="133"/>
      <c r="AH347" s="133"/>
      <c r="AI347" s="133"/>
      <c r="AJ347" s="133"/>
      <c r="AK347" s="133"/>
      <c r="AL347" s="133"/>
      <c r="AM347" s="133"/>
      <c r="AN347" s="133"/>
      <c r="AO347" s="133"/>
      <c r="AP347" s="133"/>
      <c r="AQ347" s="133"/>
      <c r="AR347" s="133"/>
      <c r="AS347" s="133"/>
      <c r="AT347" s="133"/>
      <c r="AU347" s="133"/>
      <c r="AV347" s="133"/>
      <c r="AW347" s="133"/>
      <c r="AX347" s="133"/>
      <c r="AY347" s="133"/>
      <c r="AZ347" s="133"/>
      <c r="BA347" s="133"/>
      <c r="BB347" s="133"/>
      <c r="BC347" s="133"/>
      <c r="BD347" s="133"/>
      <c r="BE347" s="133"/>
      <c r="BF347" s="133"/>
      <c r="BG347" s="133"/>
      <c r="BH347" s="133"/>
      <c r="BI347" s="133"/>
      <c r="BJ347" s="133"/>
      <c r="BK347" s="133"/>
      <c r="BL347" s="133"/>
      <c r="BM347" s="133"/>
      <c r="BN347" s="133"/>
      <c r="BO347" s="133"/>
      <c r="BP347" s="133"/>
      <c r="BQ347" s="133"/>
      <c r="BR347" s="133"/>
      <c r="BS347" s="133"/>
      <c r="BT347" s="133"/>
      <c r="BU347" s="133"/>
      <c r="BV347" s="133"/>
      <c r="BW347" s="133"/>
      <c r="BX347" s="133"/>
      <c r="BY347" s="133"/>
      <c r="BZ347" s="133"/>
      <c r="CA347" s="133"/>
      <c r="CB347" s="133"/>
      <c r="CC347" s="133"/>
      <c r="CD347" s="133"/>
      <c r="CE347" s="133"/>
      <c r="CF347" s="133"/>
      <c r="CG347" s="133"/>
      <c r="CH347" s="133"/>
      <c r="CI347" s="133"/>
      <c r="CJ347" s="133"/>
      <c r="CK347" s="133"/>
      <c r="CL347" s="133"/>
      <c r="CM347" s="133"/>
      <c r="CN347" s="133"/>
      <c r="CO347" s="133"/>
      <c r="CP347" s="133"/>
      <c r="CQ347" s="133"/>
      <c r="CR347" s="133"/>
      <c r="CS347" s="133"/>
      <c r="CT347" s="133"/>
      <c r="CU347" s="133"/>
      <c r="CV347" s="133"/>
      <c r="CW347" s="133"/>
      <c r="CX347" s="133"/>
      <c r="CY347" s="133"/>
      <c r="CZ347" s="133"/>
      <c r="DA347" s="133"/>
      <c r="DB347" s="133"/>
      <c r="DC347" s="133"/>
      <c r="DD347" s="133"/>
      <c r="DE347" s="133"/>
      <c r="DF347" s="133"/>
      <c r="DG347" s="133"/>
      <c r="DH347" s="133"/>
      <c r="DI347" s="133"/>
      <c r="DJ347" s="133"/>
      <c r="DK347" s="133"/>
      <c r="DL347" s="133"/>
      <c r="DM347" s="133"/>
      <c r="DN347" s="133"/>
      <c r="DO347" s="133"/>
      <c r="DP347" s="133"/>
      <c r="DQ347" s="133"/>
      <c r="DR347" s="133"/>
      <c r="DS347" s="133"/>
      <c r="DT347" s="133"/>
      <c r="DU347" s="133"/>
      <c r="DV347" s="133"/>
      <c r="DW347" s="133"/>
      <c r="DX347" s="133"/>
      <c r="DY347" s="133"/>
      <c r="DZ347" s="133"/>
      <c r="EA347" s="133"/>
      <c r="EB347" s="133"/>
      <c r="EC347" s="133"/>
      <c r="ED347" s="133"/>
      <c r="EE347" s="133"/>
      <c r="EF347" s="133"/>
      <c r="EG347" s="133"/>
      <c r="EH347" s="133"/>
      <c r="EI347" s="133"/>
      <c r="EJ347" s="133"/>
      <c r="EK347" s="133"/>
      <c r="EL347" s="133"/>
      <c r="EM347" s="133"/>
      <c r="EN347" s="133"/>
      <c r="EO347" s="133"/>
      <c r="EP347" s="133"/>
      <c r="EQ347" s="133"/>
      <c r="ER347" s="133"/>
      <c r="ES347" s="133"/>
      <c r="ET347" s="133"/>
      <c r="EU347" s="133"/>
      <c r="EV347" s="133"/>
      <c r="EW347" s="133"/>
      <c r="EX347" s="133"/>
      <c r="EY347" s="133"/>
      <c r="EZ347" s="133"/>
      <c r="FA347" s="133"/>
      <c r="FB347" s="133"/>
      <c r="FC347" s="133"/>
      <c r="FD347" s="133"/>
      <c r="FE347" s="133"/>
      <c r="FF347" s="133"/>
      <c r="FG347" s="133"/>
      <c r="FH347" s="133"/>
      <c r="FI347" s="133"/>
      <c r="FJ347" s="133"/>
      <c r="FK347" s="133"/>
      <c r="FL347" s="133"/>
      <c r="FM347" s="133"/>
      <c r="FN347" s="133"/>
      <c r="FO347" s="133"/>
      <c r="FP347" s="133"/>
      <c r="FQ347" s="133"/>
      <c r="FR347" s="133"/>
      <c r="FS347" s="133"/>
      <c r="FT347" s="133"/>
      <c r="FU347" s="133"/>
      <c r="FV347" s="133"/>
      <c r="FW347" s="133"/>
      <c r="FX347" s="133"/>
      <c r="FY347" s="133"/>
      <c r="FZ347" s="133"/>
      <c r="GA347" s="133"/>
      <c r="GB347" s="133"/>
      <c r="GC347" s="133"/>
      <c r="GD347" s="133"/>
      <c r="GE347" s="133"/>
      <c r="GF347" s="133"/>
      <c r="GG347" s="133"/>
      <c r="GH347" s="133"/>
      <c r="GI347" s="133"/>
      <c r="GJ347" s="133"/>
      <c r="GK347" s="133"/>
      <c r="GL347" s="133"/>
      <c r="GM347" s="133"/>
      <c r="GN347" s="133"/>
      <c r="GO347" s="133"/>
      <c r="GP347" s="133"/>
      <c r="GQ347" s="133"/>
      <c r="GR347" s="133"/>
      <c r="GS347" s="133"/>
      <c r="GT347" s="133"/>
      <c r="GU347" s="133"/>
      <c r="GV347" s="133"/>
      <c r="GW347" s="133"/>
      <c r="GX347" s="133"/>
      <c r="GY347" s="133"/>
      <c r="GZ347" s="133"/>
      <c r="HA347" s="133"/>
      <c r="HB347" s="133"/>
      <c r="HC347" s="133"/>
      <c r="HD347" s="133"/>
      <c r="HE347" s="133"/>
      <c r="HF347" s="133"/>
      <c r="HG347" s="133"/>
      <c r="HH347" s="133"/>
      <c r="HI347" s="133"/>
      <c r="HJ347" s="133"/>
      <c r="HK347" s="133"/>
    </row>
    <row r="348" spans="1:219" s="12" customFormat="1" ht="12.75">
      <c r="A348" s="2">
        <v>88</v>
      </c>
      <c r="B348" s="10" t="s">
        <v>3831</v>
      </c>
      <c r="C348" s="2" t="s">
        <v>3832</v>
      </c>
      <c r="D348" s="2"/>
      <c r="E348" s="2"/>
      <c r="F348" s="2"/>
      <c r="G348" s="2"/>
      <c r="H348" s="140">
        <v>10826.68</v>
      </c>
      <c r="I348" s="2" t="s">
        <v>1526</v>
      </c>
      <c r="J348" s="105"/>
      <c r="K348" s="2" t="s">
        <v>1463</v>
      </c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108"/>
      <c r="X348" s="108"/>
      <c r="Y348" s="108"/>
      <c r="Z348" s="109"/>
      <c r="AA348" s="2"/>
      <c r="AB348" s="2"/>
      <c r="AC348" s="2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31"/>
      <c r="BZ348" s="31"/>
      <c r="CA348" s="31"/>
      <c r="CB348" s="31"/>
      <c r="CC348" s="31"/>
      <c r="CD348" s="31"/>
      <c r="CE348" s="31"/>
      <c r="CF348" s="31"/>
      <c r="CG348" s="31"/>
      <c r="CH348" s="31"/>
      <c r="CI348" s="31"/>
      <c r="CJ348" s="31"/>
      <c r="CK348" s="31"/>
      <c r="CL348" s="31"/>
      <c r="CM348" s="31"/>
      <c r="CN348" s="31"/>
      <c r="CO348" s="31"/>
      <c r="CP348" s="31"/>
      <c r="CQ348" s="31"/>
      <c r="CR348" s="31"/>
      <c r="CS348" s="31"/>
      <c r="CT348" s="31"/>
      <c r="CU348" s="31"/>
      <c r="CV348" s="31"/>
      <c r="CW348" s="31"/>
      <c r="CX348" s="31"/>
      <c r="CY348" s="31"/>
      <c r="CZ348" s="31"/>
      <c r="DA348" s="31"/>
      <c r="DB348" s="31"/>
      <c r="DC348" s="31"/>
      <c r="DD348" s="31"/>
      <c r="DE348" s="31"/>
      <c r="DF348" s="31"/>
      <c r="DG348" s="31"/>
      <c r="DH348" s="31"/>
      <c r="DI348" s="31"/>
      <c r="DJ348" s="31"/>
      <c r="DK348" s="31"/>
      <c r="DL348" s="31"/>
      <c r="DM348" s="31"/>
      <c r="DN348" s="31"/>
      <c r="DO348" s="31"/>
      <c r="DP348" s="31"/>
      <c r="DQ348" s="31"/>
      <c r="DR348" s="31"/>
      <c r="DS348" s="31"/>
      <c r="DT348" s="31"/>
      <c r="DU348" s="31"/>
      <c r="DV348" s="31"/>
      <c r="DW348" s="31"/>
      <c r="DX348" s="31"/>
      <c r="DY348" s="31"/>
      <c r="DZ348" s="31"/>
      <c r="EA348" s="31"/>
      <c r="EB348" s="31"/>
      <c r="EC348" s="31"/>
      <c r="ED348" s="31"/>
      <c r="EE348" s="31"/>
      <c r="EF348" s="31"/>
      <c r="EG348" s="31"/>
      <c r="EH348" s="31"/>
      <c r="EI348" s="31"/>
      <c r="EJ348" s="31"/>
      <c r="EK348" s="31"/>
      <c r="EL348" s="31"/>
      <c r="EM348" s="31"/>
      <c r="EN348" s="31"/>
      <c r="EO348" s="31"/>
      <c r="EP348" s="31"/>
      <c r="EQ348" s="31"/>
      <c r="ER348" s="31"/>
      <c r="ES348" s="31"/>
      <c r="ET348" s="31"/>
      <c r="EU348" s="31"/>
      <c r="EV348" s="31"/>
      <c r="EW348" s="31"/>
      <c r="EX348" s="31"/>
      <c r="EY348" s="31"/>
      <c r="EZ348" s="31"/>
      <c r="FA348" s="31"/>
      <c r="FB348" s="31"/>
      <c r="FC348" s="31"/>
      <c r="FD348" s="31"/>
      <c r="FE348" s="31"/>
      <c r="FF348" s="31"/>
      <c r="FG348" s="31"/>
      <c r="FH348" s="31"/>
      <c r="FI348" s="31"/>
      <c r="FJ348" s="31"/>
      <c r="FK348" s="31"/>
      <c r="FL348" s="31"/>
      <c r="FM348" s="31"/>
      <c r="FN348" s="31"/>
      <c r="FO348" s="31"/>
      <c r="FP348" s="31"/>
      <c r="FQ348" s="31"/>
      <c r="FR348" s="31"/>
      <c r="FS348" s="31"/>
      <c r="FT348" s="31"/>
      <c r="FU348" s="31"/>
      <c r="FV348" s="31"/>
      <c r="FW348" s="31"/>
      <c r="FX348" s="31"/>
      <c r="FY348" s="31"/>
      <c r="FZ348" s="31"/>
      <c r="GA348" s="31"/>
      <c r="GB348" s="31"/>
      <c r="GC348" s="31"/>
      <c r="GD348" s="31"/>
      <c r="GE348" s="31"/>
      <c r="GF348" s="31"/>
      <c r="GG348" s="31"/>
      <c r="GH348" s="31"/>
      <c r="GI348" s="31"/>
      <c r="GJ348" s="31"/>
      <c r="GK348" s="31"/>
      <c r="GL348" s="31"/>
      <c r="GM348" s="31"/>
      <c r="GN348" s="31"/>
      <c r="GO348" s="31"/>
      <c r="GP348" s="31"/>
      <c r="GQ348" s="31"/>
      <c r="GR348" s="31"/>
      <c r="GS348" s="31"/>
      <c r="GT348" s="31"/>
      <c r="GU348" s="31"/>
      <c r="GV348" s="31"/>
      <c r="GW348" s="31"/>
      <c r="GX348" s="31"/>
      <c r="GY348" s="31"/>
      <c r="GZ348" s="31"/>
      <c r="HA348" s="31"/>
      <c r="HB348" s="31"/>
      <c r="HC348" s="31"/>
      <c r="HD348" s="31"/>
      <c r="HE348" s="31"/>
      <c r="HF348" s="31"/>
      <c r="HG348" s="31"/>
      <c r="HH348" s="31"/>
      <c r="HI348" s="31"/>
      <c r="HJ348" s="31"/>
      <c r="HK348" s="31"/>
    </row>
    <row r="349" spans="1:219" s="69" customFormat="1" ht="12.75">
      <c r="A349" s="584" t="s">
        <v>3256</v>
      </c>
      <c r="B349" s="584"/>
      <c r="C349" s="584"/>
      <c r="D349" s="82"/>
      <c r="E349" s="82"/>
      <c r="F349" s="82"/>
      <c r="G349" s="83"/>
      <c r="H349" s="84">
        <f>SUM(H261:H348)</f>
        <v>27280040.130000003</v>
      </c>
      <c r="I349" s="68"/>
      <c r="J349" s="81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  <c r="AD349" s="79"/>
      <c r="AE349" s="79"/>
      <c r="AF349" s="79"/>
      <c r="AG349" s="79"/>
      <c r="AH349" s="79"/>
      <c r="AI349" s="79"/>
      <c r="AJ349" s="79"/>
      <c r="AK349" s="79"/>
      <c r="AL349" s="79"/>
      <c r="AM349" s="79"/>
      <c r="AN349" s="79"/>
      <c r="AO349" s="79"/>
      <c r="AP349" s="79"/>
      <c r="AQ349" s="79"/>
      <c r="AR349" s="79"/>
      <c r="AS349" s="79"/>
      <c r="AT349" s="79"/>
      <c r="AU349" s="79"/>
      <c r="AV349" s="79"/>
      <c r="AW349" s="79"/>
      <c r="AX349" s="79"/>
      <c r="AY349" s="79"/>
      <c r="AZ349" s="79"/>
      <c r="BA349" s="79"/>
      <c r="BB349" s="79"/>
      <c r="BC349" s="79"/>
      <c r="BD349" s="79"/>
      <c r="BE349" s="79"/>
      <c r="BF349" s="79"/>
      <c r="BG349" s="79"/>
      <c r="BH349" s="79"/>
      <c r="BI349" s="79"/>
      <c r="BJ349" s="79"/>
      <c r="BK349" s="79"/>
      <c r="BL349" s="79"/>
      <c r="BM349" s="79"/>
      <c r="BN349" s="79"/>
      <c r="BO349" s="79"/>
      <c r="BP349" s="79"/>
      <c r="BQ349" s="79"/>
      <c r="BR349" s="79"/>
      <c r="BS349" s="79"/>
      <c r="BT349" s="79"/>
      <c r="BU349" s="79"/>
      <c r="BV349" s="79"/>
      <c r="BW349" s="79"/>
      <c r="BX349" s="79"/>
      <c r="BY349" s="79"/>
      <c r="BZ349" s="79"/>
      <c r="CA349" s="79"/>
      <c r="CB349" s="79"/>
      <c r="CC349" s="79"/>
      <c r="CD349" s="79"/>
      <c r="CE349" s="79"/>
      <c r="CF349" s="79"/>
      <c r="CG349" s="79"/>
      <c r="CH349" s="79"/>
      <c r="CI349" s="79"/>
      <c r="CJ349" s="79"/>
      <c r="CK349" s="79"/>
      <c r="CL349" s="79"/>
      <c r="CM349" s="79"/>
      <c r="CN349" s="79"/>
      <c r="CO349" s="79"/>
      <c r="CP349" s="79"/>
      <c r="CQ349" s="79"/>
      <c r="CR349" s="79"/>
      <c r="CS349" s="79"/>
      <c r="CT349" s="79"/>
      <c r="CU349" s="79"/>
      <c r="CV349" s="79"/>
      <c r="CW349" s="79"/>
      <c r="CX349" s="79"/>
      <c r="CY349" s="79"/>
      <c r="CZ349" s="79"/>
      <c r="DA349" s="79"/>
      <c r="DB349" s="79"/>
      <c r="DC349" s="79"/>
      <c r="DD349" s="79"/>
      <c r="DE349" s="79"/>
      <c r="DF349" s="79"/>
      <c r="DG349" s="79"/>
      <c r="DH349" s="79"/>
      <c r="DI349" s="79"/>
      <c r="DJ349" s="79"/>
      <c r="DK349" s="79"/>
      <c r="DL349" s="79"/>
      <c r="DM349" s="79"/>
      <c r="DN349" s="79"/>
      <c r="DO349" s="79"/>
      <c r="DP349" s="79"/>
      <c r="DQ349" s="79"/>
      <c r="DR349" s="79"/>
      <c r="DS349" s="79"/>
      <c r="DT349" s="79"/>
      <c r="DU349" s="79"/>
      <c r="DV349" s="79"/>
      <c r="DW349" s="79"/>
      <c r="DX349" s="79"/>
      <c r="DY349" s="79"/>
      <c r="DZ349" s="79"/>
      <c r="EA349" s="79"/>
      <c r="EB349" s="79"/>
      <c r="EC349" s="79"/>
      <c r="ED349" s="79"/>
      <c r="EE349" s="79"/>
      <c r="EF349" s="79"/>
      <c r="EG349" s="79"/>
      <c r="EH349" s="79"/>
      <c r="EI349" s="79"/>
      <c r="EJ349" s="79"/>
      <c r="EK349" s="79"/>
      <c r="EL349" s="79"/>
      <c r="EM349" s="79"/>
      <c r="EN349" s="79"/>
      <c r="EO349" s="79"/>
      <c r="EP349" s="79"/>
      <c r="EQ349" s="79"/>
      <c r="ER349" s="79"/>
      <c r="ES349" s="79"/>
      <c r="ET349" s="79"/>
      <c r="EU349" s="79"/>
      <c r="EV349" s="79"/>
      <c r="EW349" s="79"/>
      <c r="EX349" s="79"/>
      <c r="EY349" s="79"/>
      <c r="EZ349" s="79"/>
      <c r="FA349" s="79"/>
      <c r="FB349" s="79"/>
      <c r="FC349" s="79"/>
      <c r="FD349" s="79"/>
      <c r="FE349" s="79"/>
      <c r="FF349" s="79"/>
      <c r="FG349" s="79"/>
      <c r="FH349" s="79"/>
      <c r="FI349" s="79"/>
      <c r="FJ349" s="79"/>
      <c r="FK349" s="79"/>
      <c r="FL349" s="79"/>
      <c r="FM349" s="79"/>
      <c r="FN349" s="79"/>
      <c r="FO349" s="79"/>
      <c r="FP349" s="79"/>
      <c r="FQ349" s="79"/>
      <c r="FR349" s="79"/>
      <c r="FS349" s="79"/>
      <c r="FT349" s="79"/>
      <c r="FU349" s="79"/>
      <c r="FV349" s="79"/>
      <c r="FW349" s="79"/>
      <c r="FX349" s="79"/>
      <c r="FY349" s="79"/>
      <c r="FZ349" s="79"/>
      <c r="GA349" s="79"/>
      <c r="GB349" s="79"/>
      <c r="GC349" s="79"/>
      <c r="GD349" s="79"/>
      <c r="GE349" s="79"/>
      <c r="GF349" s="79"/>
      <c r="GG349" s="79"/>
      <c r="GH349" s="79"/>
      <c r="GI349" s="79"/>
      <c r="GJ349" s="79"/>
      <c r="GK349" s="79"/>
      <c r="GL349" s="79"/>
      <c r="GM349" s="79"/>
      <c r="GN349" s="79"/>
      <c r="GO349" s="79"/>
      <c r="GP349" s="79"/>
      <c r="GQ349" s="79"/>
      <c r="GR349" s="79"/>
      <c r="GS349" s="79"/>
      <c r="GT349" s="79"/>
      <c r="GU349" s="79"/>
      <c r="GV349" s="79"/>
      <c r="GW349" s="79"/>
      <c r="GX349" s="79"/>
      <c r="GY349" s="79"/>
      <c r="GZ349" s="79"/>
      <c r="HA349" s="79"/>
      <c r="HB349" s="79"/>
      <c r="HC349" s="79"/>
      <c r="HD349" s="79"/>
      <c r="HE349" s="79"/>
      <c r="HF349" s="79"/>
      <c r="HG349" s="79"/>
      <c r="HH349" s="79"/>
      <c r="HI349" s="79"/>
      <c r="HJ349" s="79"/>
      <c r="HK349" s="79"/>
    </row>
    <row r="350" spans="1:219" s="12" customFormat="1" ht="12.75">
      <c r="A350" s="594" t="s">
        <v>2320</v>
      </c>
      <c r="B350" s="594"/>
      <c r="C350" s="594"/>
      <c r="D350" s="594"/>
      <c r="E350" s="594"/>
      <c r="F350" s="594"/>
      <c r="G350" s="594"/>
      <c r="H350" s="594"/>
      <c r="I350" s="594"/>
      <c r="J350" s="593"/>
      <c r="K350" s="593"/>
      <c r="L350" s="47"/>
      <c r="M350" s="593"/>
      <c r="N350" s="593"/>
      <c r="O350" s="593"/>
      <c r="P350" s="593"/>
      <c r="Q350" s="47"/>
      <c r="R350" s="593"/>
      <c r="S350" s="593"/>
      <c r="T350" s="593"/>
      <c r="U350" s="593"/>
      <c r="V350" s="47"/>
      <c r="W350" s="593"/>
      <c r="X350" s="593"/>
      <c r="Y350" s="593"/>
      <c r="Z350" s="593"/>
      <c r="AA350" s="593"/>
      <c r="AB350" s="593"/>
      <c r="AC350" s="47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  <c r="BX350" s="31"/>
      <c r="BY350" s="31"/>
      <c r="BZ350" s="31"/>
      <c r="CA350" s="31"/>
      <c r="CB350" s="31"/>
      <c r="CC350" s="31"/>
      <c r="CD350" s="31"/>
      <c r="CE350" s="31"/>
      <c r="CF350" s="31"/>
      <c r="CG350" s="31"/>
      <c r="CH350" s="31"/>
      <c r="CI350" s="31"/>
      <c r="CJ350" s="31"/>
      <c r="CK350" s="31"/>
      <c r="CL350" s="31"/>
      <c r="CM350" s="31"/>
      <c r="CN350" s="31"/>
      <c r="CO350" s="31"/>
      <c r="CP350" s="31"/>
      <c r="CQ350" s="31"/>
      <c r="CR350" s="31"/>
      <c r="CS350" s="31"/>
      <c r="CT350" s="31"/>
      <c r="CU350" s="31"/>
      <c r="CV350" s="31"/>
      <c r="CW350" s="31"/>
      <c r="CX350" s="31"/>
      <c r="CY350" s="31"/>
      <c r="CZ350" s="31"/>
      <c r="DA350" s="31"/>
      <c r="DB350" s="31"/>
      <c r="DC350" s="31"/>
      <c r="DD350" s="31"/>
      <c r="DE350" s="31"/>
      <c r="DF350" s="31"/>
      <c r="DG350" s="31"/>
      <c r="DH350" s="31"/>
      <c r="DI350" s="31"/>
      <c r="DJ350" s="31"/>
      <c r="DK350" s="31"/>
      <c r="DL350" s="31"/>
      <c r="DM350" s="31"/>
      <c r="DN350" s="31"/>
      <c r="DO350" s="31"/>
      <c r="DP350" s="31"/>
      <c r="DQ350" s="31"/>
      <c r="DR350" s="31"/>
      <c r="DS350" s="31"/>
      <c r="DT350" s="31"/>
      <c r="DU350" s="31"/>
      <c r="DV350" s="31"/>
      <c r="DW350" s="31"/>
      <c r="DX350" s="31"/>
      <c r="DY350" s="31"/>
      <c r="DZ350" s="31"/>
      <c r="EA350" s="31"/>
      <c r="EB350" s="31"/>
      <c r="EC350" s="31"/>
      <c r="ED350" s="31"/>
      <c r="EE350" s="31"/>
      <c r="EF350" s="31"/>
      <c r="EG350" s="31"/>
      <c r="EH350" s="31"/>
      <c r="EI350" s="31"/>
      <c r="EJ350" s="31"/>
      <c r="EK350" s="31"/>
      <c r="EL350" s="31"/>
      <c r="EM350" s="31"/>
      <c r="EN350" s="31"/>
      <c r="EO350" s="31"/>
      <c r="EP350" s="31"/>
      <c r="EQ350" s="31"/>
      <c r="ER350" s="31"/>
      <c r="ES350" s="31"/>
      <c r="ET350" s="31"/>
      <c r="EU350" s="31"/>
      <c r="EV350" s="31"/>
      <c r="EW350" s="31"/>
      <c r="EX350" s="31"/>
      <c r="EY350" s="31"/>
      <c r="EZ350" s="31"/>
      <c r="FA350" s="31"/>
      <c r="FB350" s="31"/>
      <c r="FC350" s="31"/>
      <c r="FD350" s="31"/>
      <c r="FE350" s="31"/>
      <c r="FF350" s="31"/>
      <c r="FG350" s="31"/>
      <c r="FH350" s="31"/>
      <c r="FI350" s="31"/>
      <c r="FJ350" s="31"/>
      <c r="FK350" s="31"/>
      <c r="FL350" s="31"/>
      <c r="FM350" s="31"/>
      <c r="FN350" s="31"/>
      <c r="FO350" s="31"/>
      <c r="FP350" s="31"/>
      <c r="FQ350" s="31"/>
      <c r="FR350" s="31"/>
      <c r="FS350" s="31"/>
      <c r="FT350" s="31"/>
      <c r="FU350" s="31"/>
      <c r="FV350" s="31"/>
      <c r="FW350" s="31"/>
      <c r="FX350" s="31"/>
      <c r="FY350" s="31"/>
      <c r="FZ350" s="31"/>
      <c r="GA350" s="31"/>
      <c r="GB350" s="31"/>
      <c r="GC350" s="31"/>
      <c r="GD350" s="31"/>
      <c r="GE350" s="31"/>
      <c r="GF350" s="31"/>
      <c r="GG350" s="31"/>
      <c r="GH350" s="31"/>
      <c r="GI350" s="31"/>
      <c r="GJ350" s="31"/>
      <c r="GK350" s="31"/>
      <c r="GL350" s="31"/>
      <c r="GM350" s="31"/>
      <c r="GN350" s="31"/>
      <c r="GO350" s="31"/>
      <c r="GP350" s="31"/>
      <c r="GQ350" s="31"/>
      <c r="GR350" s="31"/>
      <c r="GS350" s="31"/>
      <c r="GT350" s="31"/>
      <c r="GU350" s="31"/>
      <c r="GV350" s="31"/>
      <c r="GW350" s="31"/>
      <c r="GX350" s="31"/>
      <c r="GY350" s="31"/>
      <c r="GZ350" s="31"/>
      <c r="HA350" s="31"/>
      <c r="HB350" s="31"/>
      <c r="HC350" s="31"/>
      <c r="HD350" s="31"/>
      <c r="HE350" s="31"/>
      <c r="HF350" s="31"/>
      <c r="HG350" s="31"/>
      <c r="HH350" s="31"/>
      <c r="HI350" s="31"/>
      <c r="HJ350" s="31"/>
      <c r="HK350" s="31"/>
    </row>
    <row r="351" spans="1:219" s="12" customFormat="1" ht="25.5">
      <c r="A351" s="2">
        <v>1</v>
      </c>
      <c r="B351" s="10" t="s">
        <v>574</v>
      </c>
      <c r="C351" s="2" t="s">
        <v>575</v>
      </c>
      <c r="D351" s="2" t="s">
        <v>2357</v>
      </c>
      <c r="E351" s="2" t="s">
        <v>2369</v>
      </c>
      <c r="F351" s="2" t="s">
        <v>2369</v>
      </c>
      <c r="G351" s="2">
        <v>1899</v>
      </c>
      <c r="H351" s="103">
        <v>448080</v>
      </c>
      <c r="I351" s="2" t="s">
        <v>3837</v>
      </c>
      <c r="J351" s="104" t="s">
        <v>2911</v>
      </c>
      <c r="K351" s="2" t="s">
        <v>576</v>
      </c>
      <c r="L351" s="2" t="s">
        <v>577</v>
      </c>
      <c r="M351" s="2" t="s">
        <v>634</v>
      </c>
      <c r="N351" s="2" t="s">
        <v>578</v>
      </c>
      <c r="O351" s="2"/>
      <c r="P351" s="2"/>
      <c r="Q351" s="2"/>
      <c r="R351" s="2"/>
      <c r="S351" s="2"/>
      <c r="T351" s="2"/>
      <c r="U351" s="2"/>
      <c r="V351" s="2"/>
      <c r="W351" s="2"/>
      <c r="X351" s="2">
        <v>111</v>
      </c>
      <c r="Y351" s="2"/>
      <c r="Z351" s="2">
        <v>4</v>
      </c>
      <c r="AA351" s="2" t="s">
        <v>2357</v>
      </c>
      <c r="AB351" s="2" t="s">
        <v>2357</v>
      </c>
      <c r="AC351" s="2" t="s">
        <v>2369</v>
      </c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31"/>
      <c r="BT351" s="31"/>
      <c r="BU351" s="31"/>
      <c r="BV351" s="31"/>
      <c r="BW351" s="31"/>
      <c r="BX351" s="31"/>
      <c r="BY351" s="31"/>
      <c r="BZ351" s="31"/>
      <c r="CA351" s="31"/>
      <c r="CB351" s="31"/>
      <c r="CC351" s="31"/>
      <c r="CD351" s="31"/>
      <c r="CE351" s="31"/>
      <c r="CF351" s="31"/>
      <c r="CG351" s="31"/>
      <c r="CH351" s="31"/>
      <c r="CI351" s="31"/>
      <c r="CJ351" s="31"/>
      <c r="CK351" s="31"/>
      <c r="CL351" s="31"/>
      <c r="CM351" s="31"/>
      <c r="CN351" s="31"/>
      <c r="CO351" s="31"/>
      <c r="CP351" s="31"/>
      <c r="CQ351" s="31"/>
      <c r="CR351" s="31"/>
      <c r="CS351" s="31"/>
      <c r="CT351" s="31"/>
      <c r="CU351" s="31"/>
      <c r="CV351" s="31"/>
      <c r="CW351" s="31"/>
      <c r="CX351" s="31"/>
      <c r="CY351" s="31"/>
      <c r="CZ351" s="31"/>
      <c r="DA351" s="31"/>
      <c r="DB351" s="31"/>
      <c r="DC351" s="31"/>
      <c r="DD351" s="31"/>
      <c r="DE351" s="31"/>
      <c r="DF351" s="31"/>
      <c r="DG351" s="31"/>
      <c r="DH351" s="31"/>
      <c r="DI351" s="31"/>
      <c r="DJ351" s="31"/>
      <c r="DK351" s="31"/>
      <c r="DL351" s="31"/>
      <c r="DM351" s="31"/>
      <c r="DN351" s="31"/>
      <c r="DO351" s="31"/>
      <c r="DP351" s="31"/>
      <c r="DQ351" s="31"/>
      <c r="DR351" s="31"/>
      <c r="DS351" s="31"/>
      <c r="DT351" s="31"/>
      <c r="DU351" s="31"/>
      <c r="DV351" s="31"/>
      <c r="DW351" s="31"/>
      <c r="DX351" s="31"/>
      <c r="DY351" s="31"/>
      <c r="DZ351" s="31"/>
      <c r="EA351" s="31"/>
      <c r="EB351" s="31"/>
      <c r="EC351" s="31"/>
      <c r="ED351" s="31"/>
      <c r="EE351" s="31"/>
      <c r="EF351" s="31"/>
      <c r="EG351" s="31"/>
      <c r="EH351" s="31"/>
      <c r="EI351" s="31"/>
      <c r="EJ351" s="31"/>
      <c r="EK351" s="31"/>
      <c r="EL351" s="31"/>
      <c r="EM351" s="31"/>
      <c r="EN351" s="31"/>
      <c r="EO351" s="31"/>
      <c r="EP351" s="31"/>
      <c r="EQ351" s="31"/>
      <c r="ER351" s="31"/>
      <c r="ES351" s="31"/>
      <c r="ET351" s="31"/>
      <c r="EU351" s="31"/>
      <c r="EV351" s="31"/>
      <c r="EW351" s="31"/>
      <c r="EX351" s="31"/>
      <c r="EY351" s="31"/>
      <c r="EZ351" s="31"/>
      <c r="FA351" s="31"/>
      <c r="FB351" s="31"/>
      <c r="FC351" s="31"/>
      <c r="FD351" s="31"/>
      <c r="FE351" s="31"/>
      <c r="FF351" s="31"/>
      <c r="FG351" s="31"/>
      <c r="FH351" s="31"/>
      <c r="FI351" s="31"/>
      <c r="FJ351" s="31"/>
      <c r="FK351" s="31"/>
      <c r="FL351" s="31"/>
      <c r="FM351" s="31"/>
      <c r="FN351" s="31"/>
      <c r="FO351" s="31"/>
      <c r="FP351" s="31"/>
      <c r="FQ351" s="31"/>
      <c r="FR351" s="31"/>
      <c r="FS351" s="31"/>
      <c r="FT351" s="31"/>
      <c r="FU351" s="31"/>
      <c r="FV351" s="31"/>
      <c r="FW351" s="31"/>
      <c r="FX351" s="31"/>
      <c r="FY351" s="31"/>
      <c r="FZ351" s="31"/>
      <c r="GA351" s="31"/>
      <c r="GB351" s="31"/>
      <c r="GC351" s="31"/>
      <c r="GD351" s="31"/>
      <c r="GE351" s="31"/>
      <c r="GF351" s="31"/>
      <c r="GG351" s="31"/>
      <c r="GH351" s="31"/>
      <c r="GI351" s="31"/>
      <c r="GJ351" s="31"/>
      <c r="GK351" s="31"/>
      <c r="GL351" s="31"/>
      <c r="GM351" s="31"/>
      <c r="GN351" s="31"/>
      <c r="GO351" s="31"/>
      <c r="GP351" s="31"/>
      <c r="GQ351" s="31"/>
      <c r="GR351" s="31"/>
      <c r="GS351" s="31"/>
      <c r="GT351" s="31"/>
      <c r="GU351" s="31"/>
      <c r="GV351" s="31"/>
      <c r="GW351" s="31"/>
      <c r="GX351" s="31"/>
      <c r="GY351" s="31"/>
      <c r="GZ351" s="31"/>
      <c r="HA351" s="31"/>
      <c r="HB351" s="31"/>
      <c r="HC351" s="31"/>
      <c r="HD351" s="31"/>
      <c r="HE351" s="31"/>
      <c r="HF351" s="31"/>
      <c r="HG351" s="31"/>
      <c r="HH351" s="31"/>
      <c r="HI351" s="31"/>
      <c r="HJ351" s="31"/>
      <c r="HK351" s="31"/>
    </row>
    <row r="352" spans="1:219" s="69" customFormat="1" ht="12.75">
      <c r="A352" s="584" t="s">
        <v>3256</v>
      </c>
      <c r="B352" s="584"/>
      <c r="C352" s="584"/>
      <c r="D352" s="82"/>
      <c r="E352" s="82"/>
      <c r="F352" s="82"/>
      <c r="G352" s="83"/>
      <c r="H352" s="84">
        <f>SUM(H351)</f>
        <v>448080</v>
      </c>
      <c r="I352" s="68"/>
      <c r="J352" s="81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  <c r="AB352" s="68"/>
      <c r="AC352" s="68"/>
      <c r="AD352" s="79"/>
      <c r="AE352" s="79"/>
      <c r="AF352" s="79"/>
      <c r="AG352" s="79"/>
      <c r="AH352" s="79"/>
      <c r="AI352" s="79"/>
      <c r="AJ352" s="79"/>
      <c r="AK352" s="79"/>
      <c r="AL352" s="79"/>
      <c r="AM352" s="79"/>
      <c r="AN352" s="79"/>
      <c r="AO352" s="79"/>
      <c r="AP352" s="79"/>
      <c r="AQ352" s="79"/>
      <c r="AR352" s="79"/>
      <c r="AS352" s="79"/>
      <c r="AT352" s="79"/>
      <c r="AU352" s="79"/>
      <c r="AV352" s="79"/>
      <c r="AW352" s="79"/>
      <c r="AX352" s="79"/>
      <c r="AY352" s="79"/>
      <c r="AZ352" s="79"/>
      <c r="BA352" s="79"/>
      <c r="BB352" s="79"/>
      <c r="BC352" s="79"/>
      <c r="BD352" s="79"/>
      <c r="BE352" s="79"/>
      <c r="BF352" s="79"/>
      <c r="BG352" s="79"/>
      <c r="BH352" s="79"/>
      <c r="BI352" s="79"/>
      <c r="BJ352" s="79"/>
      <c r="BK352" s="79"/>
      <c r="BL352" s="79"/>
      <c r="BM352" s="79"/>
      <c r="BN352" s="79"/>
      <c r="BO352" s="79"/>
      <c r="BP352" s="79"/>
      <c r="BQ352" s="79"/>
      <c r="BR352" s="79"/>
      <c r="BS352" s="79"/>
      <c r="BT352" s="79"/>
      <c r="BU352" s="79"/>
      <c r="BV352" s="79"/>
      <c r="BW352" s="79"/>
      <c r="BX352" s="79"/>
      <c r="BY352" s="79"/>
      <c r="BZ352" s="79"/>
      <c r="CA352" s="79"/>
      <c r="CB352" s="79"/>
      <c r="CC352" s="79"/>
      <c r="CD352" s="79"/>
      <c r="CE352" s="79"/>
      <c r="CF352" s="79"/>
      <c r="CG352" s="79"/>
      <c r="CH352" s="79"/>
      <c r="CI352" s="79"/>
      <c r="CJ352" s="79"/>
      <c r="CK352" s="79"/>
      <c r="CL352" s="79"/>
      <c r="CM352" s="79"/>
      <c r="CN352" s="79"/>
      <c r="CO352" s="79"/>
      <c r="CP352" s="79"/>
      <c r="CQ352" s="79"/>
      <c r="CR352" s="79"/>
      <c r="CS352" s="79"/>
      <c r="CT352" s="79"/>
      <c r="CU352" s="79"/>
      <c r="CV352" s="79"/>
      <c r="CW352" s="79"/>
      <c r="CX352" s="79"/>
      <c r="CY352" s="79"/>
      <c r="CZ352" s="79"/>
      <c r="DA352" s="79"/>
      <c r="DB352" s="79"/>
      <c r="DC352" s="79"/>
      <c r="DD352" s="79"/>
      <c r="DE352" s="79"/>
      <c r="DF352" s="79"/>
      <c r="DG352" s="79"/>
      <c r="DH352" s="79"/>
      <c r="DI352" s="79"/>
      <c r="DJ352" s="79"/>
      <c r="DK352" s="79"/>
      <c r="DL352" s="79"/>
      <c r="DM352" s="79"/>
      <c r="DN352" s="79"/>
      <c r="DO352" s="79"/>
      <c r="DP352" s="79"/>
      <c r="DQ352" s="79"/>
      <c r="DR352" s="79"/>
      <c r="DS352" s="79"/>
      <c r="DT352" s="79"/>
      <c r="DU352" s="79"/>
      <c r="DV352" s="79"/>
      <c r="DW352" s="79"/>
      <c r="DX352" s="79"/>
      <c r="DY352" s="79"/>
      <c r="DZ352" s="79"/>
      <c r="EA352" s="79"/>
      <c r="EB352" s="79"/>
      <c r="EC352" s="79"/>
      <c r="ED352" s="79"/>
      <c r="EE352" s="79"/>
      <c r="EF352" s="79"/>
      <c r="EG352" s="79"/>
      <c r="EH352" s="79"/>
      <c r="EI352" s="79"/>
      <c r="EJ352" s="79"/>
      <c r="EK352" s="79"/>
      <c r="EL352" s="79"/>
      <c r="EM352" s="79"/>
      <c r="EN352" s="79"/>
      <c r="EO352" s="79"/>
      <c r="EP352" s="79"/>
      <c r="EQ352" s="79"/>
      <c r="ER352" s="79"/>
      <c r="ES352" s="79"/>
      <c r="ET352" s="79"/>
      <c r="EU352" s="79"/>
      <c r="EV352" s="79"/>
      <c r="EW352" s="79"/>
      <c r="EX352" s="79"/>
      <c r="EY352" s="79"/>
      <c r="EZ352" s="79"/>
      <c r="FA352" s="79"/>
      <c r="FB352" s="79"/>
      <c r="FC352" s="79"/>
      <c r="FD352" s="79"/>
      <c r="FE352" s="79"/>
      <c r="FF352" s="79"/>
      <c r="FG352" s="79"/>
      <c r="FH352" s="79"/>
      <c r="FI352" s="79"/>
      <c r="FJ352" s="79"/>
      <c r="FK352" s="79"/>
      <c r="FL352" s="79"/>
      <c r="FM352" s="79"/>
      <c r="FN352" s="79"/>
      <c r="FO352" s="79"/>
      <c r="FP352" s="79"/>
      <c r="FQ352" s="79"/>
      <c r="FR352" s="79"/>
      <c r="FS352" s="79"/>
      <c r="FT352" s="79"/>
      <c r="FU352" s="79"/>
      <c r="FV352" s="79"/>
      <c r="FW352" s="79"/>
      <c r="FX352" s="79"/>
      <c r="FY352" s="79"/>
      <c r="FZ352" s="79"/>
      <c r="GA352" s="79"/>
      <c r="GB352" s="79"/>
      <c r="GC352" s="79"/>
      <c r="GD352" s="79"/>
      <c r="GE352" s="79"/>
      <c r="GF352" s="79"/>
      <c r="GG352" s="79"/>
      <c r="GH352" s="79"/>
      <c r="GI352" s="79"/>
      <c r="GJ352" s="79"/>
      <c r="GK352" s="79"/>
      <c r="GL352" s="79"/>
      <c r="GM352" s="79"/>
      <c r="GN352" s="79"/>
      <c r="GO352" s="79"/>
      <c r="GP352" s="79"/>
      <c r="GQ352" s="79"/>
      <c r="GR352" s="79"/>
      <c r="GS352" s="79"/>
      <c r="GT352" s="79"/>
      <c r="GU352" s="79"/>
      <c r="GV352" s="79"/>
      <c r="GW352" s="79"/>
      <c r="GX352" s="79"/>
      <c r="GY352" s="79"/>
      <c r="GZ352" s="79"/>
      <c r="HA352" s="79"/>
      <c r="HB352" s="79"/>
      <c r="HC352" s="79"/>
      <c r="HD352" s="79"/>
      <c r="HE352" s="79"/>
      <c r="HF352" s="79"/>
      <c r="HG352" s="79"/>
      <c r="HH352" s="79"/>
      <c r="HI352" s="79"/>
      <c r="HJ352" s="79"/>
      <c r="HK352" s="79"/>
    </row>
    <row r="353" spans="1:219" s="12" customFormat="1" ht="12.75">
      <c r="A353" s="594" t="s">
        <v>2321</v>
      </c>
      <c r="B353" s="594"/>
      <c r="C353" s="594"/>
      <c r="D353" s="594"/>
      <c r="E353" s="594"/>
      <c r="F353" s="594"/>
      <c r="G353" s="594"/>
      <c r="H353" s="594"/>
      <c r="I353" s="594"/>
      <c r="J353" s="593"/>
      <c r="K353" s="593"/>
      <c r="L353" s="47"/>
      <c r="M353" s="593"/>
      <c r="N353" s="593"/>
      <c r="O353" s="593"/>
      <c r="P353" s="593"/>
      <c r="Q353" s="47"/>
      <c r="R353" s="593"/>
      <c r="S353" s="593"/>
      <c r="T353" s="593"/>
      <c r="U353" s="593"/>
      <c r="V353" s="47"/>
      <c r="W353" s="593"/>
      <c r="X353" s="593"/>
      <c r="Y353" s="593"/>
      <c r="Z353" s="593"/>
      <c r="AA353" s="593"/>
      <c r="AB353" s="593"/>
      <c r="AC353" s="47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  <c r="BZ353" s="31"/>
      <c r="CA353" s="31"/>
      <c r="CB353" s="31"/>
      <c r="CC353" s="31"/>
      <c r="CD353" s="31"/>
      <c r="CE353" s="31"/>
      <c r="CF353" s="31"/>
      <c r="CG353" s="31"/>
      <c r="CH353" s="31"/>
      <c r="CI353" s="31"/>
      <c r="CJ353" s="31"/>
      <c r="CK353" s="31"/>
      <c r="CL353" s="31"/>
      <c r="CM353" s="31"/>
      <c r="CN353" s="31"/>
      <c r="CO353" s="31"/>
      <c r="CP353" s="31"/>
      <c r="CQ353" s="31"/>
      <c r="CR353" s="31"/>
      <c r="CS353" s="31"/>
      <c r="CT353" s="31"/>
      <c r="CU353" s="31"/>
      <c r="CV353" s="31"/>
      <c r="CW353" s="31"/>
      <c r="CX353" s="31"/>
      <c r="CY353" s="31"/>
      <c r="CZ353" s="31"/>
      <c r="DA353" s="31"/>
      <c r="DB353" s="31"/>
      <c r="DC353" s="31"/>
      <c r="DD353" s="31"/>
      <c r="DE353" s="31"/>
      <c r="DF353" s="31"/>
      <c r="DG353" s="31"/>
      <c r="DH353" s="31"/>
      <c r="DI353" s="31"/>
      <c r="DJ353" s="31"/>
      <c r="DK353" s="31"/>
      <c r="DL353" s="31"/>
      <c r="DM353" s="31"/>
      <c r="DN353" s="31"/>
      <c r="DO353" s="31"/>
      <c r="DP353" s="31"/>
      <c r="DQ353" s="31"/>
      <c r="DR353" s="31"/>
      <c r="DS353" s="31"/>
      <c r="DT353" s="31"/>
      <c r="DU353" s="31"/>
      <c r="DV353" s="31"/>
      <c r="DW353" s="31"/>
      <c r="DX353" s="31"/>
      <c r="DY353" s="31"/>
      <c r="DZ353" s="31"/>
      <c r="EA353" s="31"/>
      <c r="EB353" s="31"/>
      <c r="EC353" s="31"/>
      <c r="ED353" s="31"/>
      <c r="EE353" s="31"/>
      <c r="EF353" s="31"/>
      <c r="EG353" s="31"/>
      <c r="EH353" s="31"/>
      <c r="EI353" s="31"/>
      <c r="EJ353" s="31"/>
      <c r="EK353" s="31"/>
      <c r="EL353" s="31"/>
      <c r="EM353" s="31"/>
      <c r="EN353" s="31"/>
      <c r="EO353" s="31"/>
      <c r="EP353" s="31"/>
      <c r="EQ353" s="31"/>
      <c r="ER353" s="31"/>
      <c r="ES353" s="31"/>
      <c r="ET353" s="31"/>
      <c r="EU353" s="31"/>
      <c r="EV353" s="31"/>
      <c r="EW353" s="31"/>
      <c r="EX353" s="31"/>
      <c r="EY353" s="31"/>
      <c r="EZ353" s="31"/>
      <c r="FA353" s="31"/>
      <c r="FB353" s="31"/>
      <c r="FC353" s="31"/>
      <c r="FD353" s="31"/>
      <c r="FE353" s="31"/>
      <c r="FF353" s="31"/>
      <c r="FG353" s="31"/>
      <c r="FH353" s="31"/>
      <c r="FI353" s="31"/>
      <c r="FJ353" s="31"/>
      <c r="FK353" s="31"/>
      <c r="FL353" s="31"/>
      <c r="FM353" s="31"/>
      <c r="FN353" s="31"/>
      <c r="FO353" s="31"/>
      <c r="FP353" s="31"/>
      <c r="FQ353" s="31"/>
      <c r="FR353" s="31"/>
      <c r="FS353" s="31"/>
      <c r="FT353" s="31"/>
      <c r="FU353" s="31"/>
      <c r="FV353" s="31"/>
      <c r="FW353" s="31"/>
      <c r="FX353" s="31"/>
      <c r="FY353" s="31"/>
      <c r="FZ353" s="31"/>
      <c r="GA353" s="31"/>
      <c r="GB353" s="31"/>
      <c r="GC353" s="31"/>
      <c r="GD353" s="31"/>
      <c r="GE353" s="31"/>
      <c r="GF353" s="31"/>
      <c r="GG353" s="31"/>
      <c r="GH353" s="31"/>
      <c r="GI353" s="31"/>
      <c r="GJ353" s="31"/>
      <c r="GK353" s="31"/>
      <c r="GL353" s="31"/>
      <c r="GM353" s="31"/>
      <c r="GN353" s="31"/>
      <c r="GO353" s="31"/>
      <c r="GP353" s="31"/>
      <c r="GQ353" s="31"/>
      <c r="GR353" s="31"/>
      <c r="GS353" s="31"/>
      <c r="GT353" s="31"/>
      <c r="GU353" s="31"/>
      <c r="GV353" s="31"/>
      <c r="GW353" s="31"/>
      <c r="GX353" s="31"/>
      <c r="GY353" s="31"/>
      <c r="GZ353" s="31"/>
      <c r="HA353" s="31"/>
      <c r="HB353" s="31"/>
      <c r="HC353" s="31"/>
      <c r="HD353" s="31"/>
      <c r="HE353" s="31"/>
      <c r="HF353" s="31"/>
      <c r="HG353" s="31"/>
      <c r="HH353" s="31"/>
      <c r="HI353" s="31"/>
      <c r="HJ353" s="31"/>
      <c r="HK353" s="31"/>
    </row>
    <row r="354" spans="1:219" s="12" customFormat="1" ht="63.75">
      <c r="A354" s="2">
        <v>1</v>
      </c>
      <c r="B354" s="10" t="s">
        <v>445</v>
      </c>
      <c r="C354" s="2" t="s">
        <v>446</v>
      </c>
      <c r="D354" s="2" t="s">
        <v>298</v>
      </c>
      <c r="E354" s="2" t="s">
        <v>172</v>
      </c>
      <c r="F354" s="2" t="s">
        <v>172</v>
      </c>
      <c r="G354" s="2" t="s">
        <v>447</v>
      </c>
      <c r="H354" s="103">
        <v>2085540.07</v>
      </c>
      <c r="I354" s="2" t="s">
        <v>1526</v>
      </c>
      <c r="J354" s="104" t="s">
        <v>2986</v>
      </c>
      <c r="K354" s="2" t="s">
        <v>2987</v>
      </c>
      <c r="L354" s="2" t="s">
        <v>3196</v>
      </c>
      <c r="M354" s="2" t="s">
        <v>3197</v>
      </c>
      <c r="N354" s="2" t="s">
        <v>3198</v>
      </c>
      <c r="O354" s="2" t="s">
        <v>2395</v>
      </c>
      <c r="P354" s="2" t="s">
        <v>2396</v>
      </c>
      <c r="Q354" s="2" t="s">
        <v>2397</v>
      </c>
      <c r="R354" s="2" t="s">
        <v>656</v>
      </c>
      <c r="S354" s="2" t="s">
        <v>656</v>
      </c>
      <c r="T354" s="2" t="s">
        <v>656</v>
      </c>
      <c r="U354" s="2" t="s">
        <v>656</v>
      </c>
      <c r="V354" s="2" t="s">
        <v>656</v>
      </c>
      <c r="W354" s="2">
        <v>549.58</v>
      </c>
      <c r="X354" s="2">
        <v>906.85</v>
      </c>
      <c r="Y354" s="17">
        <v>5894</v>
      </c>
      <c r="Z354" s="2" t="s">
        <v>2398</v>
      </c>
      <c r="AA354" s="2" t="s">
        <v>172</v>
      </c>
      <c r="AB354" s="2" t="s">
        <v>298</v>
      </c>
      <c r="AC354" s="2" t="s">
        <v>172</v>
      </c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31"/>
      <c r="BZ354" s="31"/>
      <c r="CA354" s="31"/>
      <c r="CB354" s="31"/>
      <c r="CC354" s="31"/>
      <c r="CD354" s="31"/>
      <c r="CE354" s="31"/>
      <c r="CF354" s="31"/>
      <c r="CG354" s="31"/>
      <c r="CH354" s="31"/>
      <c r="CI354" s="31"/>
      <c r="CJ354" s="31"/>
      <c r="CK354" s="31"/>
      <c r="CL354" s="31"/>
      <c r="CM354" s="31"/>
      <c r="CN354" s="31"/>
      <c r="CO354" s="31"/>
      <c r="CP354" s="31"/>
      <c r="CQ354" s="31"/>
      <c r="CR354" s="31"/>
      <c r="CS354" s="31"/>
      <c r="CT354" s="31"/>
      <c r="CU354" s="31"/>
      <c r="CV354" s="31"/>
      <c r="CW354" s="31"/>
      <c r="CX354" s="31"/>
      <c r="CY354" s="31"/>
      <c r="CZ354" s="31"/>
      <c r="DA354" s="31"/>
      <c r="DB354" s="31"/>
      <c r="DC354" s="31"/>
      <c r="DD354" s="31"/>
      <c r="DE354" s="31"/>
      <c r="DF354" s="31"/>
      <c r="DG354" s="31"/>
      <c r="DH354" s="31"/>
      <c r="DI354" s="31"/>
      <c r="DJ354" s="31"/>
      <c r="DK354" s="31"/>
      <c r="DL354" s="31"/>
      <c r="DM354" s="31"/>
      <c r="DN354" s="31"/>
      <c r="DO354" s="31"/>
      <c r="DP354" s="31"/>
      <c r="DQ354" s="31"/>
      <c r="DR354" s="31"/>
      <c r="DS354" s="31"/>
      <c r="DT354" s="31"/>
      <c r="DU354" s="31"/>
      <c r="DV354" s="31"/>
      <c r="DW354" s="31"/>
      <c r="DX354" s="31"/>
      <c r="DY354" s="31"/>
      <c r="DZ354" s="31"/>
      <c r="EA354" s="31"/>
      <c r="EB354" s="31"/>
      <c r="EC354" s="31"/>
      <c r="ED354" s="31"/>
      <c r="EE354" s="31"/>
      <c r="EF354" s="31"/>
      <c r="EG354" s="31"/>
      <c r="EH354" s="31"/>
      <c r="EI354" s="31"/>
      <c r="EJ354" s="31"/>
      <c r="EK354" s="31"/>
      <c r="EL354" s="31"/>
      <c r="EM354" s="31"/>
      <c r="EN354" s="31"/>
      <c r="EO354" s="31"/>
      <c r="EP354" s="31"/>
      <c r="EQ354" s="31"/>
      <c r="ER354" s="31"/>
      <c r="ES354" s="31"/>
      <c r="ET354" s="31"/>
      <c r="EU354" s="31"/>
      <c r="EV354" s="31"/>
      <c r="EW354" s="31"/>
      <c r="EX354" s="31"/>
      <c r="EY354" s="31"/>
      <c r="EZ354" s="31"/>
      <c r="FA354" s="31"/>
      <c r="FB354" s="31"/>
      <c r="FC354" s="31"/>
      <c r="FD354" s="31"/>
      <c r="FE354" s="31"/>
      <c r="FF354" s="31"/>
      <c r="FG354" s="31"/>
      <c r="FH354" s="31"/>
      <c r="FI354" s="31"/>
      <c r="FJ354" s="31"/>
      <c r="FK354" s="31"/>
      <c r="FL354" s="31"/>
      <c r="FM354" s="31"/>
      <c r="FN354" s="31"/>
      <c r="FO354" s="31"/>
      <c r="FP354" s="31"/>
      <c r="FQ354" s="31"/>
      <c r="FR354" s="31"/>
      <c r="FS354" s="31"/>
      <c r="FT354" s="31"/>
      <c r="FU354" s="31"/>
      <c r="FV354" s="31"/>
      <c r="FW354" s="31"/>
      <c r="FX354" s="31"/>
      <c r="FY354" s="31"/>
      <c r="FZ354" s="31"/>
      <c r="GA354" s="31"/>
      <c r="GB354" s="31"/>
      <c r="GC354" s="31"/>
      <c r="GD354" s="31"/>
      <c r="GE354" s="31"/>
      <c r="GF354" s="31"/>
      <c r="GG354" s="31"/>
      <c r="GH354" s="31"/>
      <c r="GI354" s="31"/>
      <c r="GJ354" s="31"/>
      <c r="GK354" s="31"/>
      <c r="GL354" s="31"/>
      <c r="GM354" s="31"/>
      <c r="GN354" s="31"/>
      <c r="GO354" s="31"/>
      <c r="GP354" s="31"/>
      <c r="GQ354" s="31"/>
      <c r="GR354" s="31"/>
      <c r="GS354" s="31"/>
      <c r="GT354" s="31"/>
      <c r="GU354" s="31"/>
      <c r="GV354" s="31"/>
      <c r="GW354" s="31"/>
      <c r="GX354" s="31"/>
      <c r="GY354" s="31"/>
      <c r="GZ354" s="31"/>
      <c r="HA354" s="31"/>
      <c r="HB354" s="31"/>
      <c r="HC354" s="31"/>
      <c r="HD354" s="31"/>
      <c r="HE354" s="31"/>
      <c r="HF354" s="31"/>
      <c r="HG354" s="31"/>
      <c r="HH354" s="31"/>
      <c r="HI354" s="31"/>
      <c r="HJ354" s="31"/>
      <c r="HK354" s="31"/>
    </row>
    <row r="355" spans="1:219" s="12" customFormat="1" ht="25.5">
      <c r="A355" s="2">
        <v>2</v>
      </c>
      <c r="B355" s="10" t="s">
        <v>448</v>
      </c>
      <c r="C355" s="2" t="s">
        <v>449</v>
      </c>
      <c r="D355" s="2" t="s">
        <v>298</v>
      </c>
      <c r="E355" s="2" t="s">
        <v>172</v>
      </c>
      <c r="F355" s="2" t="s">
        <v>172</v>
      </c>
      <c r="G355" s="2">
        <v>1998</v>
      </c>
      <c r="H355" s="103">
        <v>1108711.49</v>
      </c>
      <c r="I355" s="2" t="s">
        <v>1526</v>
      </c>
      <c r="J355" s="105" t="s">
        <v>2988</v>
      </c>
      <c r="K355" s="2" t="s">
        <v>2989</v>
      </c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31"/>
      <c r="BZ355" s="31"/>
      <c r="CA355" s="31"/>
      <c r="CB355" s="31"/>
      <c r="CC355" s="31"/>
      <c r="CD355" s="31"/>
      <c r="CE355" s="31"/>
      <c r="CF355" s="31"/>
      <c r="CG355" s="31"/>
      <c r="CH355" s="31"/>
      <c r="CI355" s="31"/>
      <c r="CJ355" s="31"/>
      <c r="CK355" s="31"/>
      <c r="CL355" s="31"/>
      <c r="CM355" s="31"/>
      <c r="CN355" s="31"/>
      <c r="CO355" s="31"/>
      <c r="CP355" s="31"/>
      <c r="CQ355" s="31"/>
      <c r="CR355" s="31"/>
      <c r="CS355" s="31"/>
      <c r="CT355" s="31"/>
      <c r="CU355" s="31"/>
      <c r="CV355" s="31"/>
      <c r="CW355" s="31"/>
      <c r="CX355" s="31"/>
      <c r="CY355" s="31"/>
      <c r="CZ355" s="31"/>
      <c r="DA355" s="31"/>
      <c r="DB355" s="31"/>
      <c r="DC355" s="31"/>
      <c r="DD355" s="31"/>
      <c r="DE355" s="31"/>
      <c r="DF355" s="31"/>
      <c r="DG355" s="31"/>
      <c r="DH355" s="31"/>
      <c r="DI355" s="31"/>
      <c r="DJ355" s="31"/>
      <c r="DK355" s="31"/>
      <c r="DL355" s="31"/>
      <c r="DM355" s="31"/>
      <c r="DN355" s="31"/>
      <c r="DO355" s="31"/>
      <c r="DP355" s="31"/>
      <c r="DQ355" s="31"/>
      <c r="DR355" s="31"/>
      <c r="DS355" s="31"/>
      <c r="DT355" s="31"/>
      <c r="DU355" s="31"/>
      <c r="DV355" s="31"/>
      <c r="DW355" s="31"/>
      <c r="DX355" s="31"/>
      <c r="DY355" s="31"/>
      <c r="DZ355" s="31"/>
      <c r="EA355" s="31"/>
      <c r="EB355" s="31"/>
      <c r="EC355" s="31"/>
      <c r="ED355" s="31"/>
      <c r="EE355" s="31"/>
      <c r="EF355" s="31"/>
      <c r="EG355" s="31"/>
      <c r="EH355" s="31"/>
      <c r="EI355" s="31"/>
      <c r="EJ355" s="31"/>
      <c r="EK355" s="31"/>
      <c r="EL355" s="31"/>
      <c r="EM355" s="31"/>
      <c r="EN355" s="31"/>
      <c r="EO355" s="31"/>
      <c r="EP355" s="31"/>
      <c r="EQ355" s="31"/>
      <c r="ER355" s="31"/>
      <c r="ES355" s="31"/>
      <c r="ET355" s="31"/>
      <c r="EU355" s="31"/>
      <c r="EV355" s="31"/>
      <c r="EW355" s="31"/>
      <c r="EX355" s="31"/>
      <c r="EY355" s="31"/>
      <c r="EZ355" s="31"/>
      <c r="FA355" s="31"/>
      <c r="FB355" s="31"/>
      <c r="FC355" s="31"/>
      <c r="FD355" s="31"/>
      <c r="FE355" s="31"/>
      <c r="FF355" s="31"/>
      <c r="FG355" s="31"/>
      <c r="FH355" s="31"/>
      <c r="FI355" s="31"/>
      <c r="FJ355" s="31"/>
      <c r="FK355" s="31"/>
      <c r="FL355" s="31"/>
      <c r="FM355" s="31"/>
      <c r="FN355" s="31"/>
      <c r="FO355" s="31"/>
      <c r="FP355" s="31"/>
      <c r="FQ355" s="31"/>
      <c r="FR355" s="31"/>
      <c r="FS355" s="31"/>
      <c r="FT355" s="31"/>
      <c r="FU355" s="31"/>
      <c r="FV355" s="31"/>
      <c r="FW355" s="31"/>
      <c r="FX355" s="31"/>
      <c r="FY355" s="31"/>
      <c r="FZ355" s="31"/>
      <c r="GA355" s="31"/>
      <c r="GB355" s="31"/>
      <c r="GC355" s="31"/>
      <c r="GD355" s="31"/>
      <c r="GE355" s="31"/>
      <c r="GF355" s="31"/>
      <c r="GG355" s="31"/>
      <c r="GH355" s="31"/>
      <c r="GI355" s="31"/>
      <c r="GJ355" s="31"/>
      <c r="GK355" s="31"/>
      <c r="GL355" s="31"/>
      <c r="GM355" s="31"/>
      <c r="GN355" s="31"/>
      <c r="GO355" s="31"/>
      <c r="GP355" s="31"/>
      <c r="GQ355" s="31"/>
      <c r="GR355" s="31"/>
      <c r="GS355" s="31"/>
      <c r="GT355" s="31"/>
      <c r="GU355" s="31"/>
      <c r="GV355" s="31"/>
      <c r="GW355" s="31"/>
      <c r="GX355" s="31"/>
      <c r="GY355" s="31"/>
      <c r="GZ355" s="31"/>
      <c r="HA355" s="31"/>
      <c r="HB355" s="31"/>
      <c r="HC355" s="31"/>
      <c r="HD355" s="31"/>
      <c r="HE355" s="31"/>
      <c r="HF355" s="31"/>
      <c r="HG355" s="31"/>
      <c r="HH355" s="31"/>
      <c r="HI355" s="31"/>
      <c r="HJ355" s="31"/>
      <c r="HK355" s="31"/>
    </row>
    <row r="356" spans="1:219" s="12" customFormat="1" ht="25.5">
      <c r="A356" s="2">
        <v>3</v>
      </c>
      <c r="B356" s="10" t="s">
        <v>450</v>
      </c>
      <c r="C356" s="2" t="s">
        <v>449</v>
      </c>
      <c r="D356" s="2" t="s">
        <v>298</v>
      </c>
      <c r="E356" s="2" t="s">
        <v>172</v>
      </c>
      <c r="F356" s="2" t="s">
        <v>172</v>
      </c>
      <c r="G356" s="2">
        <v>1980</v>
      </c>
      <c r="H356" s="103">
        <v>172441.43</v>
      </c>
      <c r="I356" s="2" t="s">
        <v>1526</v>
      </c>
      <c r="J356" s="105" t="s">
        <v>2990</v>
      </c>
      <c r="K356" s="2" t="s">
        <v>2991</v>
      </c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31"/>
      <c r="BZ356" s="31"/>
      <c r="CA356" s="31"/>
      <c r="CB356" s="31"/>
      <c r="CC356" s="31"/>
      <c r="CD356" s="31"/>
      <c r="CE356" s="31"/>
      <c r="CF356" s="31"/>
      <c r="CG356" s="31"/>
      <c r="CH356" s="31"/>
      <c r="CI356" s="31"/>
      <c r="CJ356" s="31"/>
      <c r="CK356" s="31"/>
      <c r="CL356" s="31"/>
      <c r="CM356" s="31"/>
      <c r="CN356" s="31"/>
      <c r="CO356" s="31"/>
      <c r="CP356" s="31"/>
      <c r="CQ356" s="31"/>
      <c r="CR356" s="31"/>
      <c r="CS356" s="31"/>
      <c r="CT356" s="31"/>
      <c r="CU356" s="31"/>
      <c r="CV356" s="31"/>
      <c r="CW356" s="31"/>
      <c r="CX356" s="31"/>
      <c r="CY356" s="31"/>
      <c r="CZ356" s="31"/>
      <c r="DA356" s="31"/>
      <c r="DB356" s="31"/>
      <c r="DC356" s="31"/>
      <c r="DD356" s="31"/>
      <c r="DE356" s="31"/>
      <c r="DF356" s="31"/>
      <c r="DG356" s="31"/>
      <c r="DH356" s="31"/>
      <c r="DI356" s="31"/>
      <c r="DJ356" s="31"/>
      <c r="DK356" s="31"/>
      <c r="DL356" s="31"/>
      <c r="DM356" s="31"/>
      <c r="DN356" s="31"/>
      <c r="DO356" s="31"/>
      <c r="DP356" s="31"/>
      <c r="DQ356" s="31"/>
      <c r="DR356" s="31"/>
      <c r="DS356" s="31"/>
      <c r="DT356" s="31"/>
      <c r="DU356" s="31"/>
      <c r="DV356" s="31"/>
      <c r="DW356" s="31"/>
      <c r="DX356" s="31"/>
      <c r="DY356" s="31"/>
      <c r="DZ356" s="31"/>
      <c r="EA356" s="31"/>
      <c r="EB356" s="31"/>
      <c r="EC356" s="31"/>
      <c r="ED356" s="31"/>
      <c r="EE356" s="31"/>
      <c r="EF356" s="31"/>
      <c r="EG356" s="31"/>
      <c r="EH356" s="31"/>
      <c r="EI356" s="31"/>
      <c r="EJ356" s="31"/>
      <c r="EK356" s="31"/>
      <c r="EL356" s="31"/>
      <c r="EM356" s="31"/>
      <c r="EN356" s="31"/>
      <c r="EO356" s="31"/>
      <c r="EP356" s="31"/>
      <c r="EQ356" s="31"/>
      <c r="ER356" s="31"/>
      <c r="ES356" s="31"/>
      <c r="ET356" s="31"/>
      <c r="EU356" s="31"/>
      <c r="EV356" s="31"/>
      <c r="EW356" s="31"/>
      <c r="EX356" s="31"/>
      <c r="EY356" s="31"/>
      <c r="EZ356" s="31"/>
      <c r="FA356" s="31"/>
      <c r="FB356" s="31"/>
      <c r="FC356" s="31"/>
      <c r="FD356" s="31"/>
      <c r="FE356" s="31"/>
      <c r="FF356" s="31"/>
      <c r="FG356" s="31"/>
      <c r="FH356" s="31"/>
      <c r="FI356" s="31"/>
      <c r="FJ356" s="31"/>
      <c r="FK356" s="31"/>
      <c r="FL356" s="31"/>
      <c r="FM356" s="31"/>
      <c r="FN356" s="31"/>
      <c r="FO356" s="31"/>
      <c r="FP356" s="31"/>
      <c r="FQ356" s="31"/>
      <c r="FR356" s="31"/>
      <c r="FS356" s="31"/>
      <c r="FT356" s="31"/>
      <c r="FU356" s="31"/>
      <c r="FV356" s="31"/>
      <c r="FW356" s="31"/>
      <c r="FX356" s="31"/>
      <c r="FY356" s="31"/>
      <c r="FZ356" s="31"/>
      <c r="GA356" s="31"/>
      <c r="GB356" s="31"/>
      <c r="GC356" s="31"/>
      <c r="GD356" s="31"/>
      <c r="GE356" s="31"/>
      <c r="GF356" s="31"/>
      <c r="GG356" s="31"/>
      <c r="GH356" s="31"/>
      <c r="GI356" s="31"/>
      <c r="GJ356" s="31"/>
      <c r="GK356" s="31"/>
      <c r="GL356" s="31"/>
      <c r="GM356" s="31"/>
      <c r="GN356" s="31"/>
      <c r="GO356" s="31"/>
      <c r="GP356" s="31"/>
      <c r="GQ356" s="31"/>
      <c r="GR356" s="31"/>
      <c r="GS356" s="31"/>
      <c r="GT356" s="31"/>
      <c r="GU356" s="31"/>
      <c r="GV356" s="31"/>
      <c r="GW356" s="31"/>
      <c r="GX356" s="31"/>
      <c r="GY356" s="31"/>
      <c r="GZ356" s="31"/>
      <c r="HA356" s="31"/>
      <c r="HB356" s="31"/>
      <c r="HC356" s="31"/>
      <c r="HD356" s="31"/>
      <c r="HE356" s="31"/>
      <c r="HF356" s="31"/>
      <c r="HG356" s="31"/>
      <c r="HH356" s="31"/>
      <c r="HI356" s="31"/>
      <c r="HJ356" s="31"/>
      <c r="HK356" s="31"/>
    </row>
    <row r="357" spans="1:219" s="12" customFormat="1" ht="25.5">
      <c r="A357" s="2">
        <v>4</v>
      </c>
      <c r="B357" s="10" t="s">
        <v>2958</v>
      </c>
      <c r="C357" s="2" t="s">
        <v>449</v>
      </c>
      <c r="D357" s="2" t="s">
        <v>298</v>
      </c>
      <c r="E357" s="2" t="s">
        <v>172</v>
      </c>
      <c r="F357" s="2" t="s">
        <v>172</v>
      </c>
      <c r="G357" s="2">
        <v>1980</v>
      </c>
      <c r="H357" s="103">
        <v>48054.84</v>
      </c>
      <c r="I357" s="2" t="s">
        <v>1526</v>
      </c>
      <c r="J357" s="105" t="s">
        <v>2990</v>
      </c>
      <c r="K357" s="2" t="s">
        <v>2991</v>
      </c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  <c r="BY357" s="31"/>
      <c r="BZ357" s="31"/>
      <c r="CA357" s="31"/>
      <c r="CB357" s="31"/>
      <c r="CC357" s="31"/>
      <c r="CD357" s="31"/>
      <c r="CE357" s="31"/>
      <c r="CF357" s="31"/>
      <c r="CG357" s="31"/>
      <c r="CH357" s="31"/>
      <c r="CI357" s="31"/>
      <c r="CJ357" s="31"/>
      <c r="CK357" s="31"/>
      <c r="CL357" s="31"/>
      <c r="CM357" s="31"/>
      <c r="CN357" s="31"/>
      <c r="CO357" s="31"/>
      <c r="CP357" s="31"/>
      <c r="CQ357" s="31"/>
      <c r="CR357" s="31"/>
      <c r="CS357" s="31"/>
      <c r="CT357" s="31"/>
      <c r="CU357" s="31"/>
      <c r="CV357" s="31"/>
      <c r="CW357" s="31"/>
      <c r="CX357" s="31"/>
      <c r="CY357" s="31"/>
      <c r="CZ357" s="31"/>
      <c r="DA357" s="31"/>
      <c r="DB357" s="31"/>
      <c r="DC357" s="31"/>
      <c r="DD357" s="31"/>
      <c r="DE357" s="31"/>
      <c r="DF357" s="31"/>
      <c r="DG357" s="31"/>
      <c r="DH357" s="31"/>
      <c r="DI357" s="31"/>
      <c r="DJ357" s="31"/>
      <c r="DK357" s="31"/>
      <c r="DL357" s="31"/>
      <c r="DM357" s="31"/>
      <c r="DN357" s="31"/>
      <c r="DO357" s="31"/>
      <c r="DP357" s="31"/>
      <c r="DQ357" s="31"/>
      <c r="DR357" s="31"/>
      <c r="DS357" s="31"/>
      <c r="DT357" s="31"/>
      <c r="DU357" s="31"/>
      <c r="DV357" s="31"/>
      <c r="DW357" s="31"/>
      <c r="DX357" s="31"/>
      <c r="DY357" s="31"/>
      <c r="DZ357" s="31"/>
      <c r="EA357" s="31"/>
      <c r="EB357" s="31"/>
      <c r="EC357" s="31"/>
      <c r="ED357" s="31"/>
      <c r="EE357" s="31"/>
      <c r="EF357" s="31"/>
      <c r="EG357" s="31"/>
      <c r="EH357" s="31"/>
      <c r="EI357" s="31"/>
      <c r="EJ357" s="31"/>
      <c r="EK357" s="31"/>
      <c r="EL357" s="31"/>
      <c r="EM357" s="31"/>
      <c r="EN357" s="31"/>
      <c r="EO357" s="31"/>
      <c r="EP357" s="31"/>
      <c r="EQ357" s="31"/>
      <c r="ER357" s="31"/>
      <c r="ES357" s="31"/>
      <c r="ET357" s="31"/>
      <c r="EU357" s="31"/>
      <c r="EV357" s="31"/>
      <c r="EW357" s="31"/>
      <c r="EX357" s="31"/>
      <c r="EY357" s="31"/>
      <c r="EZ357" s="31"/>
      <c r="FA357" s="31"/>
      <c r="FB357" s="31"/>
      <c r="FC357" s="31"/>
      <c r="FD357" s="31"/>
      <c r="FE357" s="31"/>
      <c r="FF357" s="31"/>
      <c r="FG357" s="31"/>
      <c r="FH357" s="31"/>
      <c r="FI357" s="31"/>
      <c r="FJ357" s="31"/>
      <c r="FK357" s="31"/>
      <c r="FL357" s="31"/>
      <c r="FM357" s="31"/>
      <c r="FN357" s="31"/>
      <c r="FO357" s="31"/>
      <c r="FP357" s="31"/>
      <c r="FQ357" s="31"/>
      <c r="FR357" s="31"/>
      <c r="FS357" s="31"/>
      <c r="FT357" s="31"/>
      <c r="FU357" s="31"/>
      <c r="FV357" s="31"/>
      <c r="FW357" s="31"/>
      <c r="FX357" s="31"/>
      <c r="FY357" s="31"/>
      <c r="FZ357" s="31"/>
      <c r="GA357" s="31"/>
      <c r="GB357" s="31"/>
      <c r="GC357" s="31"/>
      <c r="GD357" s="31"/>
      <c r="GE357" s="31"/>
      <c r="GF357" s="31"/>
      <c r="GG357" s="31"/>
      <c r="GH357" s="31"/>
      <c r="GI357" s="31"/>
      <c r="GJ357" s="31"/>
      <c r="GK357" s="31"/>
      <c r="GL357" s="31"/>
      <c r="GM357" s="31"/>
      <c r="GN357" s="31"/>
      <c r="GO357" s="31"/>
      <c r="GP357" s="31"/>
      <c r="GQ357" s="31"/>
      <c r="GR357" s="31"/>
      <c r="GS357" s="31"/>
      <c r="GT357" s="31"/>
      <c r="GU357" s="31"/>
      <c r="GV357" s="31"/>
      <c r="GW357" s="31"/>
      <c r="GX357" s="31"/>
      <c r="GY357" s="31"/>
      <c r="GZ357" s="31"/>
      <c r="HA357" s="31"/>
      <c r="HB357" s="31"/>
      <c r="HC357" s="31"/>
      <c r="HD357" s="31"/>
      <c r="HE357" s="31"/>
      <c r="HF357" s="31"/>
      <c r="HG357" s="31"/>
      <c r="HH357" s="31"/>
      <c r="HI357" s="31"/>
      <c r="HJ357" s="31"/>
      <c r="HK357" s="31"/>
    </row>
    <row r="358" spans="1:219" s="12" customFormat="1" ht="25.5">
      <c r="A358" s="2">
        <v>5</v>
      </c>
      <c r="B358" s="10" t="s">
        <v>2959</v>
      </c>
      <c r="C358" s="2" t="s">
        <v>449</v>
      </c>
      <c r="D358" s="2" t="s">
        <v>298</v>
      </c>
      <c r="E358" s="2" t="s">
        <v>172</v>
      </c>
      <c r="F358" s="2" t="s">
        <v>172</v>
      </c>
      <c r="G358" s="2">
        <v>2004</v>
      </c>
      <c r="H358" s="103">
        <v>368575.08</v>
      </c>
      <c r="I358" s="2" t="s">
        <v>1526</v>
      </c>
      <c r="J358" s="105" t="s">
        <v>2992</v>
      </c>
      <c r="K358" s="2" t="s">
        <v>2993</v>
      </c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  <c r="BQ358" s="31"/>
      <c r="BR358" s="31"/>
      <c r="BS358" s="31"/>
      <c r="BT358" s="31"/>
      <c r="BU358" s="31"/>
      <c r="BV358" s="31"/>
      <c r="BW358" s="31"/>
      <c r="BX358" s="31"/>
      <c r="BY358" s="31"/>
      <c r="BZ358" s="31"/>
      <c r="CA358" s="31"/>
      <c r="CB358" s="31"/>
      <c r="CC358" s="31"/>
      <c r="CD358" s="31"/>
      <c r="CE358" s="31"/>
      <c r="CF358" s="31"/>
      <c r="CG358" s="31"/>
      <c r="CH358" s="31"/>
      <c r="CI358" s="31"/>
      <c r="CJ358" s="31"/>
      <c r="CK358" s="31"/>
      <c r="CL358" s="31"/>
      <c r="CM358" s="31"/>
      <c r="CN358" s="31"/>
      <c r="CO358" s="31"/>
      <c r="CP358" s="31"/>
      <c r="CQ358" s="31"/>
      <c r="CR358" s="31"/>
      <c r="CS358" s="31"/>
      <c r="CT358" s="31"/>
      <c r="CU358" s="31"/>
      <c r="CV358" s="31"/>
      <c r="CW358" s="31"/>
      <c r="CX358" s="31"/>
      <c r="CY358" s="31"/>
      <c r="CZ358" s="31"/>
      <c r="DA358" s="31"/>
      <c r="DB358" s="31"/>
      <c r="DC358" s="31"/>
      <c r="DD358" s="31"/>
      <c r="DE358" s="31"/>
      <c r="DF358" s="31"/>
      <c r="DG358" s="31"/>
      <c r="DH358" s="31"/>
      <c r="DI358" s="31"/>
      <c r="DJ358" s="31"/>
      <c r="DK358" s="31"/>
      <c r="DL358" s="31"/>
      <c r="DM358" s="31"/>
      <c r="DN358" s="31"/>
      <c r="DO358" s="31"/>
      <c r="DP358" s="31"/>
      <c r="DQ358" s="31"/>
      <c r="DR358" s="31"/>
      <c r="DS358" s="31"/>
      <c r="DT358" s="31"/>
      <c r="DU358" s="31"/>
      <c r="DV358" s="31"/>
      <c r="DW358" s="31"/>
      <c r="DX358" s="31"/>
      <c r="DY358" s="31"/>
      <c r="DZ358" s="31"/>
      <c r="EA358" s="31"/>
      <c r="EB358" s="31"/>
      <c r="EC358" s="31"/>
      <c r="ED358" s="31"/>
      <c r="EE358" s="31"/>
      <c r="EF358" s="31"/>
      <c r="EG358" s="31"/>
      <c r="EH358" s="31"/>
      <c r="EI358" s="31"/>
      <c r="EJ358" s="31"/>
      <c r="EK358" s="31"/>
      <c r="EL358" s="31"/>
      <c r="EM358" s="31"/>
      <c r="EN358" s="31"/>
      <c r="EO358" s="31"/>
      <c r="EP358" s="31"/>
      <c r="EQ358" s="31"/>
      <c r="ER358" s="31"/>
      <c r="ES358" s="31"/>
      <c r="ET358" s="31"/>
      <c r="EU358" s="31"/>
      <c r="EV358" s="31"/>
      <c r="EW358" s="31"/>
      <c r="EX358" s="31"/>
      <c r="EY358" s="31"/>
      <c r="EZ358" s="31"/>
      <c r="FA358" s="31"/>
      <c r="FB358" s="31"/>
      <c r="FC358" s="31"/>
      <c r="FD358" s="31"/>
      <c r="FE358" s="31"/>
      <c r="FF358" s="31"/>
      <c r="FG358" s="31"/>
      <c r="FH358" s="31"/>
      <c r="FI358" s="31"/>
      <c r="FJ358" s="31"/>
      <c r="FK358" s="31"/>
      <c r="FL358" s="31"/>
      <c r="FM358" s="31"/>
      <c r="FN358" s="31"/>
      <c r="FO358" s="31"/>
      <c r="FP358" s="31"/>
      <c r="FQ358" s="31"/>
      <c r="FR358" s="31"/>
      <c r="FS358" s="31"/>
      <c r="FT358" s="31"/>
      <c r="FU358" s="31"/>
      <c r="FV358" s="31"/>
      <c r="FW358" s="31"/>
      <c r="FX358" s="31"/>
      <c r="FY358" s="31"/>
      <c r="FZ358" s="31"/>
      <c r="GA358" s="31"/>
      <c r="GB358" s="31"/>
      <c r="GC358" s="31"/>
      <c r="GD358" s="31"/>
      <c r="GE358" s="31"/>
      <c r="GF358" s="31"/>
      <c r="GG358" s="31"/>
      <c r="GH358" s="31"/>
      <c r="GI358" s="31"/>
      <c r="GJ358" s="31"/>
      <c r="GK358" s="31"/>
      <c r="GL358" s="31"/>
      <c r="GM358" s="31"/>
      <c r="GN358" s="31"/>
      <c r="GO358" s="31"/>
      <c r="GP358" s="31"/>
      <c r="GQ358" s="31"/>
      <c r="GR358" s="31"/>
      <c r="GS358" s="31"/>
      <c r="GT358" s="31"/>
      <c r="GU358" s="31"/>
      <c r="GV358" s="31"/>
      <c r="GW358" s="31"/>
      <c r="GX358" s="31"/>
      <c r="GY358" s="31"/>
      <c r="GZ358" s="31"/>
      <c r="HA358" s="31"/>
      <c r="HB358" s="31"/>
      <c r="HC358" s="31"/>
      <c r="HD358" s="31"/>
      <c r="HE358" s="31"/>
      <c r="HF358" s="31"/>
      <c r="HG358" s="31"/>
      <c r="HH358" s="31"/>
      <c r="HI358" s="31"/>
      <c r="HJ358" s="31"/>
      <c r="HK358" s="31"/>
    </row>
    <row r="359" spans="1:219" s="12" customFormat="1" ht="25.5">
      <c r="A359" s="2">
        <v>6</v>
      </c>
      <c r="B359" s="10" t="s">
        <v>2960</v>
      </c>
      <c r="C359" s="2" t="s">
        <v>449</v>
      </c>
      <c r="D359" s="2" t="s">
        <v>298</v>
      </c>
      <c r="E359" s="2" t="s">
        <v>172</v>
      </c>
      <c r="F359" s="2" t="s">
        <v>172</v>
      </c>
      <c r="G359" s="2">
        <v>1998</v>
      </c>
      <c r="H359" s="103">
        <v>1527730.69</v>
      </c>
      <c r="I359" s="2" t="s">
        <v>1526</v>
      </c>
      <c r="J359" s="105" t="s">
        <v>3771</v>
      </c>
      <c r="K359" s="2" t="s">
        <v>3772</v>
      </c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  <c r="BR359" s="31"/>
      <c r="BS359" s="31"/>
      <c r="BT359" s="31"/>
      <c r="BU359" s="31"/>
      <c r="BV359" s="31"/>
      <c r="BW359" s="31"/>
      <c r="BX359" s="31"/>
      <c r="BY359" s="31"/>
      <c r="BZ359" s="31"/>
      <c r="CA359" s="31"/>
      <c r="CB359" s="31"/>
      <c r="CC359" s="31"/>
      <c r="CD359" s="31"/>
      <c r="CE359" s="31"/>
      <c r="CF359" s="31"/>
      <c r="CG359" s="31"/>
      <c r="CH359" s="31"/>
      <c r="CI359" s="31"/>
      <c r="CJ359" s="31"/>
      <c r="CK359" s="31"/>
      <c r="CL359" s="31"/>
      <c r="CM359" s="31"/>
      <c r="CN359" s="31"/>
      <c r="CO359" s="31"/>
      <c r="CP359" s="31"/>
      <c r="CQ359" s="31"/>
      <c r="CR359" s="31"/>
      <c r="CS359" s="31"/>
      <c r="CT359" s="31"/>
      <c r="CU359" s="31"/>
      <c r="CV359" s="31"/>
      <c r="CW359" s="31"/>
      <c r="CX359" s="31"/>
      <c r="CY359" s="31"/>
      <c r="CZ359" s="31"/>
      <c r="DA359" s="31"/>
      <c r="DB359" s="31"/>
      <c r="DC359" s="31"/>
      <c r="DD359" s="31"/>
      <c r="DE359" s="31"/>
      <c r="DF359" s="31"/>
      <c r="DG359" s="31"/>
      <c r="DH359" s="31"/>
      <c r="DI359" s="31"/>
      <c r="DJ359" s="31"/>
      <c r="DK359" s="31"/>
      <c r="DL359" s="31"/>
      <c r="DM359" s="31"/>
      <c r="DN359" s="31"/>
      <c r="DO359" s="31"/>
      <c r="DP359" s="31"/>
      <c r="DQ359" s="31"/>
      <c r="DR359" s="31"/>
      <c r="DS359" s="31"/>
      <c r="DT359" s="31"/>
      <c r="DU359" s="31"/>
      <c r="DV359" s="31"/>
      <c r="DW359" s="31"/>
      <c r="DX359" s="31"/>
      <c r="DY359" s="31"/>
      <c r="DZ359" s="31"/>
      <c r="EA359" s="31"/>
      <c r="EB359" s="31"/>
      <c r="EC359" s="31"/>
      <c r="ED359" s="31"/>
      <c r="EE359" s="31"/>
      <c r="EF359" s="31"/>
      <c r="EG359" s="31"/>
      <c r="EH359" s="31"/>
      <c r="EI359" s="31"/>
      <c r="EJ359" s="31"/>
      <c r="EK359" s="31"/>
      <c r="EL359" s="31"/>
      <c r="EM359" s="31"/>
      <c r="EN359" s="31"/>
      <c r="EO359" s="31"/>
      <c r="EP359" s="31"/>
      <c r="EQ359" s="31"/>
      <c r="ER359" s="31"/>
      <c r="ES359" s="31"/>
      <c r="ET359" s="31"/>
      <c r="EU359" s="31"/>
      <c r="EV359" s="31"/>
      <c r="EW359" s="31"/>
      <c r="EX359" s="31"/>
      <c r="EY359" s="31"/>
      <c r="EZ359" s="31"/>
      <c r="FA359" s="31"/>
      <c r="FB359" s="31"/>
      <c r="FC359" s="31"/>
      <c r="FD359" s="31"/>
      <c r="FE359" s="31"/>
      <c r="FF359" s="31"/>
      <c r="FG359" s="31"/>
      <c r="FH359" s="31"/>
      <c r="FI359" s="31"/>
      <c r="FJ359" s="31"/>
      <c r="FK359" s="31"/>
      <c r="FL359" s="31"/>
      <c r="FM359" s="31"/>
      <c r="FN359" s="31"/>
      <c r="FO359" s="31"/>
      <c r="FP359" s="31"/>
      <c r="FQ359" s="31"/>
      <c r="FR359" s="31"/>
      <c r="FS359" s="31"/>
      <c r="FT359" s="31"/>
      <c r="FU359" s="31"/>
      <c r="FV359" s="31"/>
      <c r="FW359" s="31"/>
      <c r="FX359" s="31"/>
      <c r="FY359" s="31"/>
      <c r="FZ359" s="31"/>
      <c r="GA359" s="31"/>
      <c r="GB359" s="31"/>
      <c r="GC359" s="31"/>
      <c r="GD359" s="31"/>
      <c r="GE359" s="31"/>
      <c r="GF359" s="31"/>
      <c r="GG359" s="31"/>
      <c r="GH359" s="31"/>
      <c r="GI359" s="31"/>
      <c r="GJ359" s="31"/>
      <c r="GK359" s="31"/>
      <c r="GL359" s="31"/>
      <c r="GM359" s="31"/>
      <c r="GN359" s="31"/>
      <c r="GO359" s="31"/>
      <c r="GP359" s="31"/>
      <c r="GQ359" s="31"/>
      <c r="GR359" s="31"/>
      <c r="GS359" s="31"/>
      <c r="GT359" s="31"/>
      <c r="GU359" s="31"/>
      <c r="GV359" s="31"/>
      <c r="GW359" s="31"/>
      <c r="GX359" s="31"/>
      <c r="GY359" s="31"/>
      <c r="GZ359" s="31"/>
      <c r="HA359" s="31"/>
      <c r="HB359" s="31"/>
      <c r="HC359" s="31"/>
      <c r="HD359" s="31"/>
      <c r="HE359" s="31"/>
      <c r="HF359" s="31"/>
      <c r="HG359" s="31"/>
      <c r="HH359" s="31"/>
      <c r="HI359" s="31"/>
      <c r="HJ359" s="31"/>
      <c r="HK359" s="31"/>
    </row>
    <row r="360" spans="1:219" s="12" customFormat="1" ht="25.5">
      <c r="A360" s="2">
        <v>7</v>
      </c>
      <c r="B360" s="10" t="s">
        <v>2961</v>
      </c>
      <c r="C360" s="2" t="s">
        <v>449</v>
      </c>
      <c r="D360" s="2" t="s">
        <v>298</v>
      </c>
      <c r="E360" s="2" t="s">
        <v>3314</v>
      </c>
      <c r="F360" s="2" t="s">
        <v>172</v>
      </c>
      <c r="G360" s="2">
        <v>1998</v>
      </c>
      <c r="H360" s="103">
        <v>3443241.12</v>
      </c>
      <c r="I360" s="2" t="s">
        <v>1526</v>
      </c>
      <c r="J360" s="105"/>
      <c r="K360" s="2" t="s">
        <v>3773</v>
      </c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  <c r="BR360" s="31"/>
      <c r="BS360" s="31"/>
      <c r="BT360" s="31"/>
      <c r="BU360" s="31"/>
      <c r="BV360" s="31"/>
      <c r="BW360" s="31"/>
      <c r="BX360" s="31"/>
      <c r="BY360" s="31"/>
      <c r="BZ360" s="31"/>
      <c r="CA360" s="31"/>
      <c r="CB360" s="31"/>
      <c r="CC360" s="31"/>
      <c r="CD360" s="31"/>
      <c r="CE360" s="31"/>
      <c r="CF360" s="31"/>
      <c r="CG360" s="31"/>
      <c r="CH360" s="31"/>
      <c r="CI360" s="31"/>
      <c r="CJ360" s="31"/>
      <c r="CK360" s="31"/>
      <c r="CL360" s="31"/>
      <c r="CM360" s="31"/>
      <c r="CN360" s="31"/>
      <c r="CO360" s="31"/>
      <c r="CP360" s="31"/>
      <c r="CQ360" s="31"/>
      <c r="CR360" s="31"/>
      <c r="CS360" s="31"/>
      <c r="CT360" s="31"/>
      <c r="CU360" s="31"/>
      <c r="CV360" s="31"/>
      <c r="CW360" s="31"/>
      <c r="CX360" s="31"/>
      <c r="CY360" s="31"/>
      <c r="CZ360" s="31"/>
      <c r="DA360" s="31"/>
      <c r="DB360" s="31"/>
      <c r="DC360" s="31"/>
      <c r="DD360" s="31"/>
      <c r="DE360" s="31"/>
      <c r="DF360" s="31"/>
      <c r="DG360" s="31"/>
      <c r="DH360" s="31"/>
      <c r="DI360" s="31"/>
      <c r="DJ360" s="31"/>
      <c r="DK360" s="31"/>
      <c r="DL360" s="31"/>
      <c r="DM360" s="31"/>
      <c r="DN360" s="31"/>
      <c r="DO360" s="31"/>
      <c r="DP360" s="31"/>
      <c r="DQ360" s="31"/>
      <c r="DR360" s="31"/>
      <c r="DS360" s="31"/>
      <c r="DT360" s="31"/>
      <c r="DU360" s="31"/>
      <c r="DV360" s="31"/>
      <c r="DW360" s="31"/>
      <c r="DX360" s="31"/>
      <c r="DY360" s="31"/>
      <c r="DZ360" s="31"/>
      <c r="EA360" s="31"/>
      <c r="EB360" s="31"/>
      <c r="EC360" s="31"/>
      <c r="ED360" s="31"/>
      <c r="EE360" s="31"/>
      <c r="EF360" s="31"/>
      <c r="EG360" s="31"/>
      <c r="EH360" s="31"/>
      <c r="EI360" s="31"/>
      <c r="EJ360" s="31"/>
      <c r="EK360" s="31"/>
      <c r="EL360" s="31"/>
      <c r="EM360" s="31"/>
      <c r="EN360" s="31"/>
      <c r="EO360" s="31"/>
      <c r="EP360" s="31"/>
      <c r="EQ360" s="31"/>
      <c r="ER360" s="31"/>
      <c r="ES360" s="31"/>
      <c r="ET360" s="31"/>
      <c r="EU360" s="31"/>
      <c r="EV360" s="31"/>
      <c r="EW360" s="31"/>
      <c r="EX360" s="31"/>
      <c r="EY360" s="31"/>
      <c r="EZ360" s="31"/>
      <c r="FA360" s="31"/>
      <c r="FB360" s="31"/>
      <c r="FC360" s="31"/>
      <c r="FD360" s="31"/>
      <c r="FE360" s="31"/>
      <c r="FF360" s="31"/>
      <c r="FG360" s="31"/>
      <c r="FH360" s="31"/>
      <c r="FI360" s="31"/>
      <c r="FJ360" s="31"/>
      <c r="FK360" s="31"/>
      <c r="FL360" s="31"/>
      <c r="FM360" s="31"/>
      <c r="FN360" s="31"/>
      <c r="FO360" s="31"/>
      <c r="FP360" s="31"/>
      <c r="FQ360" s="31"/>
      <c r="FR360" s="31"/>
      <c r="FS360" s="31"/>
      <c r="FT360" s="31"/>
      <c r="FU360" s="31"/>
      <c r="FV360" s="31"/>
      <c r="FW360" s="31"/>
      <c r="FX360" s="31"/>
      <c r="FY360" s="31"/>
      <c r="FZ360" s="31"/>
      <c r="GA360" s="31"/>
      <c r="GB360" s="31"/>
      <c r="GC360" s="31"/>
      <c r="GD360" s="31"/>
      <c r="GE360" s="31"/>
      <c r="GF360" s="31"/>
      <c r="GG360" s="31"/>
      <c r="GH360" s="31"/>
      <c r="GI360" s="31"/>
      <c r="GJ360" s="31"/>
      <c r="GK360" s="31"/>
      <c r="GL360" s="31"/>
      <c r="GM360" s="31"/>
      <c r="GN360" s="31"/>
      <c r="GO360" s="31"/>
      <c r="GP360" s="31"/>
      <c r="GQ360" s="31"/>
      <c r="GR360" s="31"/>
      <c r="GS360" s="31"/>
      <c r="GT360" s="31"/>
      <c r="GU360" s="31"/>
      <c r="GV360" s="31"/>
      <c r="GW360" s="31"/>
      <c r="GX360" s="31"/>
      <c r="GY360" s="31"/>
      <c r="GZ360" s="31"/>
      <c r="HA360" s="31"/>
      <c r="HB360" s="31"/>
      <c r="HC360" s="31"/>
      <c r="HD360" s="31"/>
      <c r="HE360" s="31"/>
      <c r="HF360" s="31"/>
      <c r="HG360" s="31"/>
      <c r="HH360" s="31"/>
      <c r="HI360" s="31"/>
      <c r="HJ360" s="31"/>
      <c r="HK360" s="31"/>
    </row>
    <row r="361" spans="1:219" s="12" customFormat="1" ht="25.5">
      <c r="A361" s="2">
        <v>8</v>
      </c>
      <c r="B361" s="10" t="s">
        <v>2962</v>
      </c>
      <c r="C361" s="2" t="s">
        <v>449</v>
      </c>
      <c r="D361" s="2" t="s">
        <v>298</v>
      </c>
      <c r="E361" s="2" t="s">
        <v>172</v>
      </c>
      <c r="F361" s="2" t="s">
        <v>172</v>
      </c>
      <c r="G361" s="2">
        <v>1998</v>
      </c>
      <c r="H361" s="103">
        <v>143781</v>
      </c>
      <c r="I361" s="2" t="s">
        <v>1526</v>
      </c>
      <c r="J361" s="105" t="s">
        <v>3771</v>
      </c>
      <c r="K361" s="2" t="s">
        <v>3772</v>
      </c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  <c r="BQ361" s="31"/>
      <c r="BR361" s="31"/>
      <c r="BS361" s="31"/>
      <c r="BT361" s="31"/>
      <c r="BU361" s="31"/>
      <c r="BV361" s="31"/>
      <c r="BW361" s="31"/>
      <c r="BX361" s="31"/>
      <c r="BY361" s="31"/>
      <c r="BZ361" s="31"/>
      <c r="CA361" s="31"/>
      <c r="CB361" s="31"/>
      <c r="CC361" s="31"/>
      <c r="CD361" s="31"/>
      <c r="CE361" s="31"/>
      <c r="CF361" s="31"/>
      <c r="CG361" s="31"/>
      <c r="CH361" s="31"/>
      <c r="CI361" s="31"/>
      <c r="CJ361" s="31"/>
      <c r="CK361" s="31"/>
      <c r="CL361" s="31"/>
      <c r="CM361" s="31"/>
      <c r="CN361" s="31"/>
      <c r="CO361" s="31"/>
      <c r="CP361" s="31"/>
      <c r="CQ361" s="31"/>
      <c r="CR361" s="31"/>
      <c r="CS361" s="31"/>
      <c r="CT361" s="31"/>
      <c r="CU361" s="31"/>
      <c r="CV361" s="31"/>
      <c r="CW361" s="31"/>
      <c r="CX361" s="31"/>
      <c r="CY361" s="31"/>
      <c r="CZ361" s="31"/>
      <c r="DA361" s="31"/>
      <c r="DB361" s="31"/>
      <c r="DC361" s="31"/>
      <c r="DD361" s="31"/>
      <c r="DE361" s="31"/>
      <c r="DF361" s="31"/>
      <c r="DG361" s="31"/>
      <c r="DH361" s="31"/>
      <c r="DI361" s="31"/>
      <c r="DJ361" s="31"/>
      <c r="DK361" s="31"/>
      <c r="DL361" s="31"/>
      <c r="DM361" s="31"/>
      <c r="DN361" s="31"/>
      <c r="DO361" s="31"/>
      <c r="DP361" s="31"/>
      <c r="DQ361" s="31"/>
      <c r="DR361" s="31"/>
      <c r="DS361" s="31"/>
      <c r="DT361" s="31"/>
      <c r="DU361" s="31"/>
      <c r="DV361" s="31"/>
      <c r="DW361" s="31"/>
      <c r="DX361" s="31"/>
      <c r="DY361" s="31"/>
      <c r="DZ361" s="31"/>
      <c r="EA361" s="31"/>
      <c r="EB361" s="31"/>
      <c r="EC361" s="31"/>
      <c r="ED361" s="31"/>
      <c r="EE361" s="31"/>
      <c r="EF361" s="31"/>
      <c r="EG361" s="31"/>
      <c r="EH361" s="31"/>
      <c r="EI361" s="31"/>
      <c r="EJ361" s="31"/>
      <c r="EK361" s="31"/>
      <c r="EL361" s="31"/>
      <c r="EM361" s="31"/>
      <c r="EN361" s="31"/>
      <c r="EO361" s="31"/>
      <c r="EP361" s="31"/>
      <c r="EQ361" s="31"/>
      <c r="ER361" s="31"/>
      <c r="ES361" s="31"/>
      <c r="ET361" s="31"/>
      <c r="EU361" s="31"/>
      <c r="EV361" s="31"/>
      <c r="EW361" s="31"/>
      <c r="EX361" s="31"/>
      <c r="EY361" s="31"/>
      <c r="EZ361" s="31"/>
      <c r="FA361" s="31"/>
      <c r="FB361" s="31"/>
      <c r="FC361" s="31"/>
      <c r="FD361" s="31"/>
      <c r="FE361" s="31"/>
      <c r="FF361" s="31"/>
      <c r="FG361" s="31"/>
      <c r="FH361" s="31"/>
      <c r="FI361" s="31"/>
      <c r="FJ361" s="31"/>
      <c r="FK361" s="31"/>
      <c r="FL361" s="31"/>
      <c r="FM361" s="31"/>
      <c r="FN361" s="31"/>
      <c r="FO361" s="31"/>
      <c r="FP361" s="31"/>
      <c r="FQ361" s="31"/>
      <c r="FR361" s="31"/>
      <c r="FS361" s="31"/>
      <c r="FT361" s="31"/>
      <c r="FU361" s="31"/>
      <c r="FV361" s="31"/>
      <c r="FW361" s="31"/>
      <c r="FX361" s="31"/>
      <c r="FY361" s="31"/>
      <c r="FZ361" s="31"/>
      <c r="GA361" s="31"/>
      <c r="GB361" s="31"/>
      <c r="GC361" s="31"/>
      <c r="GD361" s="31"/>
      <c r="GE361" s="31"/>
      <c r="GF361" s="31"/>
      <c r="GG361" s="31"/>
      <c r="GH361" s="31"/>
      <c r="GI361" s="31"/>
      <c r="GJ361" s="31"/>
      <c r="GK361" s="31"/>
      <c r="GL361" s="31"/>
      <c r="GM361" s="31"/>
      <c r="GN361" s="31"/>
      <c r="GO361" s="31"/>
      <c r="GP361" s="31"/>
      <c r="GQ361" s="31"/>
      <c r="GR361" s="31"/>
      <c r="GS361" s="31"/>
      <c r="GT361" s="31"/>
      <c r="GU361" s="31"/>
      <c r="GV361" s="31"/>
      <c r="GW361" s="31"/>
      <c r="GX361" s="31"/>
      <c r="GY361" s="31"/>
      <c r="GZ361" s="31"/>
      <c r="HA361" s="31"/>
      <c r="HB361" s="31"/>
      <c r="HC361" s="31"/>
      <c r="HD361" s="31"/>
      <c r="HE361" s="31"/>
      <c r="HF361" s="31"/>
      <c r="HG361" s="31"/>
      <c r="HH361" s="31"/>
      <c r="HI361" s="31"/>
      <c r="HJ361" s="31"/>
      <c r="HK361" s="31"/>
    </row>
    <row r="362" spans="1:219" s="12" customFormat="1" ht="25.5">
      <c r="A362" s="2">
        <v>9</v>
      </c>
      <c r="B362" s="10" t="s">
        <v>2963</v>
      </c>
      <c r="C362" s="2" t="s">
        <v>2964</v>
      </c>
      <c r="D362" s="2" t="s">
        <v>298</v>
      </c>
      <c r="E362" s="2" t="s">
        <v>172</v>
      </c>
      <c r="F362" s="2" t="s">
        <v>172</v>
      </c>
      <c r="G362" s="2">
        <v>1998</v>
      </c>
      <c r="H362" s="103">
        <v>113685.44</v>
      </c>
      <c r="I362" s="2" t="s">
        <v>1526</v>
      </c>
      <c r="J362" s="105" t="s">
        <v>3774</v>
      </c>
      <c r="K362" s="2" t="s">
        <v>3775</v>
      </c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31"/>
      <c r="BK362" s="31"/>
      <c r="BL362" s="31"/>
      <c r="BM362" s="31"/>
      <c r="BN362" s="31"/>
      <c r="BO362" s="31"/>
      <c r="BP362" s="31"/>
      <c r="BQ362" s="31"/>
      <c r="BR362" s="31"/>
      <c r="BS362" s="31"/>
      <c r="BT362" s="31"/>
      <c r="BU362" s="31"/>
      <c r="BV362" s="31"/>
      <c r="BW362" s="31"/>
      <c r="BX362" s="31"/>
      <c r="BY362" s="31"/>
      <c r="BZ362" s="31"/>
      <c r="CA362" s="31"/>
      <c r="CB362" s="31"/>
      <c r="CC362" s="31"/>
      <c r="CD362" s="31"/>
      <c r="CE362" s="31"/>
      <c r="CF362" s="31"/>
      <c r="CG362" s="31"/>
      <c r="CH362" s="31"/>
      <c r="CI362" s="31"/>
      <c r="CJ362" s="31"/>
      <c r="CK362" s="31"/>
      <c r="CL362" s="31"/>
      <c r="CM362" s="31"/>
      <c r="CN362" s="31"/>
      <c r="CO362" s="31"/>
      <c r="CP362" s="31"/>
      <c r="CQ362" s="31"/>
      <c r="CR362" s="31"/>
      <c r="CS362" s="31"/>
      <c r="CT362" s="31"/>
      <c r="CU362" s="31"/>
      <c r="CV362" s="31"/>
      <c r="CW362" s="31"/>
      <c r="CX362" s="31"/>
      <c r="CY362" s="31"/>
      <c r="CZ362" s="31"/>
      <c r="DA362" s="31"/>
      <c r="DB362" s="31"/>
      <c r="DC362" s="31"/>
      <c r="DD362" s="31"/>
      <c r="DE362" s="31"/>
      <c r="DF362" s="31"/>
      <c r="DG362" s="31"/>
      <c r="DH362" s="31"/>
      <c r="DI362" s="31"/>
      <c r="DJ362" s="31"/>
      <c r="DK362" s="31"/>
      <c r="DL362" s="31"/>
      <c r="DM362" s="31"/>
      <c r="DN362" s="31"/>
      <c r="DO362" s="31"/>
      <c r="DP362" s="31"/>
      <c r="DQ362" s="31"/>
      <c r="DR362" s="31"/>
      <c r="DS362" s="31"/>
      <c r="DT362" s="31"/>
      <c r="DU362" s="31"/>
      <c r="DV362" s="31"/>
      <c r="DW362" s="31"/>
      <c r="DX362" s="31"/>
      <c r="DY362" s="31"/>
      <c r="DZ362" s="31"/>
      <c r="EA362" s="31"/>
      <c r="EB362" s="31"/>
      <c r="EC362" s="31"/>
      <c r="ED362" s="31"/>
      <c r="EE362" s="31"/>
      <c r="EF362" s="31"/>
      <c r="EG362" s="31"/>
      <c r="EH362" s="31"/>
      <c r="EI362" s="31"/>
      <c r="EJ362" s="31"/>
      <c r="EK362" s="31"/>
      <c r="EL362" s="31"/>
      <c r="EM362" s="31"/>
      <c r="EN362" s="31"/>
      <c r="EO362" s="31"/>
      <c r="EP362" s="31"/>
      <c r="EQ362" s="31"/>
      <c r="ER362" s="31"/>
      <c r="ES362" s="31"/>
      <c r="ET362" s="31"/>
      <c r="EU362" s="31"/>
      <c r="EV362" s="31"/>
      <c r="EW362" s="31"/>
      <c r="EX362" s="31"/>
      <c r="EY362" s="31"/>
      <c r="EZ362" s="31"/>
      <c r="FA362" s="31"/>
      <c r="FB362" s="31"/>
      <c r="FC362" s="31"/>
      <c r="FD362" s="31"/>
      <c r="FE362" s="31"/>
      <c r="FF362" s="31"/>
      <c r="FG362" s="31"/>
      <c r="FH362" s="31"/>
      <c r="FI362" s="31"/>
      <c r="FJ362" s="31"/>
      <c r="FK362" s="31"/>
      <c r="FL362" s="31"/>
      <c r="FM362" s="31"/>
      <c r="FN362" s="31"/>
      <c r="FO362" s="31"/>
      <c r="FP362" s="31"/>
      <c r="FQ362" s="31"/>
      <c r="FR362" s="31"/>
      <c r="FS362" s="31"/>
      <c r="FT362" s="31"/>
      <c r="FU362" s="31"/>
      <c r="FV362" s="31"/>
      <c r="FW362" s="31"/>
      <c r="FX362" s="31"/>
      <c r="FY362" s="31"/>
      <c r="FZ362" s="31"/>
      <c r="GA362" s="31"/>
      <c r="GB362" s="31"/>
      <c r="GC362" s="31"/>
      <c r="GD362" s="31"/>
      <c r="GE362" s="31"/>
      <c r="GF362" s="31"/>
      <c r="GG362" s="31"/>
      <c r="GH362" s="31"/>
      <c r="GI362" s="31"/>
      <c r="GJ362" s="31"/>
      <c r="GK362" s="31"/>
      <c r="GL362" s="31"/>
      <c r="GM362" s="31"/>
      <c r="GN362" s="31"/>
      <c r="GO362" s="31"/>
      <c r="GP362" s="31"/>
      <c r="GQ362" s="31"/>
      <c r="GR362" s="31"/>
      <c r="GS362" s="31"/>
      <c r="GT362" s="31"/>
      <c r="GU362" s="31"/>
      <c r="GV362" s="31"/>
      <c r="GW362" s="31"/>
      <c r="GX362" s="31"/>
      <c r="GY362" s="31"/>
      <c r="GZ362" s="31"/>
      <c r="HA362" s="31"/>
      <c r="HB362" s="31"/>
      <c r="HC362" s="31"/>
      <c r="HD362" s="31"/>
      <c r="HE362" s="31"/>
      <c r="HF362" s="31"/>
      <c r="HG362" s="31"/>
      <c r="HH362" s="31"/>
      <c r="HI362" s="31"/>
      <c r="HJ362" s="31"/>
      <c r="HK362" s="31"/>
    </row>
    <row r="363" spans="1:219" s="12" customFormat="1" ht="38.25">
      <c r="A363" s="2">
        <v>10</v>
      </c>
      <c r="B363" s="10" t="s">
        <v>2965</v>
      </c>
      <c r="C363" s="2" t="s">
        <v>2964</v>
      </c>
      <c r="D363" s="2" t="s">
        <v>298</v>
      </c>
      <c r="E363" s="2" t="s">
        <v>172</v>
      </c>
      <c r="F363" s="2" t="s">
        <v>172</v>
      </c>
      <c r="G363" s="2">
        <v>1981</v>
      </c>
      <c r="H363" s="103">
        <v>285187.37</v>
      </c>
      <c r="I363" s="2" t="s">
        <v>1526</v>
      </c>
      <c r="J363" s="105" t="s">
        <v>3776</v>
      </c>
      <c r="K363" s="2" t="s">
        <v>3777</v>
      </c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31"/>
      <c r="BK363" s="31"/>
      <c r="BL363" s="31"/>
      <c r="BM363" s="31"/>
      <c r="BN363" s="31"/>
      <c r="BO363" s="31"/>
      <c r="BP363" s="31"/>
      <c r="BQ363" s="31"/>
      <c r="BR363" s="31"/>
      <c r="BS363" s="31"/>
      <c r="BT363" s="31"/>
      <c r="BU363" s="31"/>
      <c r="BV363" s="31"/>
      <c r="BW363" s="31"/>
      <c r="BX363" s="31"/>
      <c r="BY363" s="31"/>
      <c r="BZ363" s="31"/>
      <c r="CA363" s="31"/>
      <c r="CB363" s="31"/>
      <c r="CC363" s="31"/>
      <c r="CD363" s="31"/>
      <c r="CE363" s="31"/>
      <c r="CF363" s="31"/>
      <c r="CG363" s="31"/>
      <c r="CH363" s="31"/>
      <c r="CI363" s="31"/>
      <c r="CJ363" s="31"/>
      <c r="CK363" s="31"/>
      <c r="CL363" s="31"/>
      <c r="CM363" s="31"/>
      <c r="CN363" s="31"/>
      <c r="CO363" s="31"/>
      <c r="CP363" s="31"/>
      <c r="CQ363" s="31"/>
      <c r="CR363" s="31"/>
      <c r="CS363" s="31"/>
      <c r="CT363" s="31"/>
      <c r="CU363" s="31"/>
      <c r="CV363" s="31"/>
      <c r="CW363" s="31"/>
      <c r="CX363" s="31"/>
      <c r="CY363" s="31"/>
      <c r="CZ363" s="31"/>
      <c r="DA363" s="31"/>
      <c r="DB363" s="31"/>
      <c r="DC363" s="31"/>
      <c r="DD363" s="31"/>
      <c r="DE363" s="31"/>
      <c r="DF363" s="31"/>
      <c r="DG363" s="31"/>
      <c r="DH363" s="31"/>
      <c r="DI363" s="31"/>
      <c r="DJ363" s="31"/>
      <c r="DK363" s="31"/>
      <c r="DL363" s="31"/>
      <c r="DM363" s="31"/>
      <c r="DN363" s="31"/>
      <c r="DO363" s="31"/>
      <c r="DP363" s="31"/>
      <c r="DQ363" s="31"/>
      <c r="DR363" s="31"/>
      <c r="DS363" s="31"/>
      <c r="DT363" s="31"/>
      <c r="DU363" s="31"/>
      <c r="DV363" s="31"/>
      <c r="DW363" s="31"/>
      <c r="DX363" s="31"/>
      <c r="DY363" s="31"/>
      <c r="DZ363" s="31"/>
      <c r="EA363" s="31"/>
      <c r="EB363" s="31"/>
      <c r="EC363" s="31"/>
      <c r="ED363" s="31"/>
      <c r="EE363" s="31"/>
      <c r="EF363" s="31"/>
      <c r="EG363" s="31"/>
      <c r="EH363" s="31"/>
      <c r="EI363" s="31"/>
      <c r="EJ363" s="31"/>
      <c r="EK363" s="31"/>
      <c r="EL363" s="31"/>
      <c r="EM363" s="31"/>
      <c r="EN363" s="31"/>
      <c r="EO363" s="31"/>
      <c r="EP363" s="31"/>
      <c r="EQ363" s="31"/>
      <c r="ER363" s="31"/>
      <c r="ES363" s="31"/>
      <c r="ET363" s="31"/>
      <c r="EU363" s="31"/>
      <c r="EV363" s="31"/>
      <c r="EW363" s="31"/>
      <c r="EX363" s="31"/>
      <c r="EY363" s="31"/>
      <c r="EZ363" s="31"/>
      <c r="FA363" s="31"/>
      <c r="FB363" s="31"/>
      <c r="FC363" s="31"/>
      <c r="FD363" s="31"/>
      <c r="FE363" s="31"/>
      <c r="FF363" s="31"/>
      <c r="FG363" s="31"/>
      <c r="FH363" s="31"/>
      <c r="FI363" s="31"/>
      <c r="FJ363" s="31"/>
      <c r="FK363" s="31"/>
      <c r="FL363" s="31"/>
      <c r="FM363" s="31"/>
      <c r="FN363" s="31"/>
      <c r="FO363" s="31"/>
      <c r="FP363" s="31"/>
      <c r="FQ363" s="31"/>
      <c r="FR363" s="31"/>
      <c r="FS363" s="31"/>
      <c r="FT363" s="31"/>
      <c r="FU363" s="31"/>
      <c r="FV363" s="31"/>
      <c r="FW363" s="31"/>
      <c r="FX363" s="31"/>
      <c r="FY363" s="31"/>
      <c r="FZ363" s="31"/>
      <c r="GA363" s="31"/>
      <c r="GB363" s="31"/>
      <c r="GC363" s="31"/>
      <c r="GD363" s="31"/>
      <c r="GE363" s="31"/>
      <c r="GF363" s="31"/>
      <c r="GG363" s="31"/>
      <c r="GH363" s="31"/>
      <c r="GI363" s="31"/>
      <c r="GJ363" s="31"/>
      <c r="GK363" s="31"/>
      <c r="GL363" s="31"/>
      <c r="GM363" s="31"/>
      <c r="GN363" s="31"/>
      <c r="GO363" s="31"/>
      <c r="GP363" s="31"/>
      <c r="GQ363" s="31"/>
      <c r="GR363" s="31"/>
      <c r="GS363" s="31"/>
      <c r="GT363" s="31"/>
      <c r="GU363" s="31"/>
      <c r="GV363" s="31"/>
      <c r="GW363" s="31"/>
      <c r="GX363" s="31"/>
      <c r="GY363" s="31"/>
      <c r="GZ363" s="31"/>
      <c r="HA363" s="31"/>
      <c r="HB363" s="31"/>
      <c r="HC363" s="31"/>
      <c r="HD363" s="31"/>
      <c r="HE363" s="31"/>
      <c r="HF363" s="31"/>
      <c r="HG363" s="31"/>
      <c r="HH363" s="31"/>
      <c r="HI363" s="31"/>
      <c r="HJ363" s="31"/>
      <c r="HK363" s="31"/>
    </row>
    <row r="364" spans="1:219" s="12" customFormat="1" ht="38.25">
      <c r="A364" s="2">
        <v>11</v>
      </c>
      <c r="B364" s="10" t="s">
        <v>2966</v>
      </c>
      <c r="C364" s="2" t="s">
        <v>2964</v>
      </c>
      <c r="D364" s="2" t="s">
        <v>298</v>
      </c>
      <c r="E364" s="2" t="s">
        <v>3314</v>
      </c>
      <c r="F364" s="2" t="s">
        <v>172</v>
      </c>
      <c r="G364" s="2">
        <v>1961</v>
      </c>
      <c r="H364" s="103">
        <v>81815.44</v>
      </c>
      <c r="I364" s="2" t="s">
        <v>1526</v>
      </c>
      <c r="J364" s="105" t="s">
        <v>3776</v>
      </c>
      <c r="K364" s="2" t="s">
        <v>3777</v>
      </c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  <c r="BQ364" s="31"/>
      <c r="BR364" s="31"/>
      <c r="BS364" s="31"/>
      <c r="BT364" s="31"/>
      <c r="BU364" s="31"/>
      <c r="BV364" s="31"/>
      <c r="BW364" s="31"/>
      <c r="BX364" s="31"/>
      <c r="BY364" s="31"/>
      <c r="BZ364" s="31"/>
      <c r="CA364" s="31"/>
      <c r="CB364" s="31"/>
      <c r="CC364" s="31"/>
      <c r="CD364" s="31"/>
      <c r="CE364" s="31"/>
      <c r="CF364" s="31"/>
      <c r="CG364" s="31"/>
      <c r="CH364" s="31"/>
      <c r="CI364" s="31"/>
      <c r="CJ364" s="31"/>
      <c r="CK364" s="31"/>
      <c r="CL364" s="31"/>
      <c r="CM364" s="31"/>
      <c r="CN364" s="31"/>
      <c r="CO364" s="31"/>
      <c r="CP364" s="31"/>
      <c r="CQ364" s="31"/>
      <c r="CR364" s="31"/>
      <c r="CS364" s="31"/>
      <c r="CT364" s="31"/>
      <c r="CU364" s="31"/>
      <c r="CV364" s="31"/>
      <c r="CW364" s="31"/>
      <c r="CX364" s="31"/>
      <c r="CY364" s="31"/>
      <c r="CZ364" s="31"/>
      <c r="DA364" s="31"/>
      <c r="DB364" s="31"/>
      <c r="DC364" s="31"/>
      <c r="DD364" s="31"/>
      <c r="DE364" s="31"/>
      <c r="DF364" s="31"/>
      <c r="DG364" s="31"/>
      <c r="DH364" s="31"/>
      <c r="DI364" s="31"/>
      <c r="DJ364" s="31"/>
      <c r="DK364" s="31"/>
      <c r="DL364" s="31"/>
      <c r="DM364" s="31"/>
      <c r="DN364" s="31"/>
      <c r="DO364" s="31"/>
      <c r="DP364" s="31"/>
      <c r="DQ364" s="31"/>
      <c r="DR364" s="31"/>
      <c r="DS364" s="31"/>
      <c r="DT364" s="31"/>
      <c r="DU364" s="31"/>
      <c r="DV364" s="31"/>
      <c r="DW364" s="31"/>
      <c r="DX364" s="31"/>
      <c r="DY364" s="31"/>
      <c r="DZ364" s="31"/>
      <c r="EA364" s="31"/>
      <c r="EB364" s="31"/>
      <c r="EC364" s="31"/>
      <c r="ED364" s="31"/>
      <c r="EE364" s="31"/>
      <c r="EF364" s="31"/>
      <c r="EG364" s="31"/>
      <c r="EH364" s="31"/>
      <c r="EI364" s="31"/>
      <c r="EJ364" s="31"/>
      <c r="EK364" s="31"/>
      <c r="EL364" s="31"/>
      <c r="EM364" s="31"/>
      <c r="EN364" s="31"/>
      <c r="EO364" s="31"/>
      <c r="EP364" s="31"/>
      <c r="EQ364" s="31"/>
      <c r="ER364" s="31"/>
      <c r="ES364" s="31"/>
      <c r="ET364" s="31"/>
      <c r="EU364" s="31"/>
      <c r="EV364" s="31"/>
      <c r="EW364" s="31"/>
      <c r="EX364" s="31"/>
      <c r="EY364" s="31"/>
      <c r="EZ364" s="31"/>
      <c r="FA364" s="31"/>
      <c r="FB364" s="31"/>
      <c r="FC364" s="31"/>
      <c r="FD364" s="31"/>
      <c r="FE364" s="31"/>
      <c r="FF364" s="31"/>
      <c r="FG364" s="31"/>
      <c r="FH364" s="31"/>
      <c r="FI364" s="31"/>
      <c r="FJ364" s="31"/>
      <c r="FK364" s="31"/>
      <c r="FL364" s="31"/>
      <c r="FM364" s="31"/>
      <c r="FN364" s="31"/>
      <c r="FO364" s="31"/>
      <c r="FP364" s="31"/>
      <c r="FQ364" s="31"/>
      <c r="FR364" s="31"/>
      <c r="FS364" s="31"/>
      <c r="FT364" s="31"/>
      <c r="FU364" s="31"/>
      <c r="FV364" s="31"/>
      <c r="FW364" s="31"/>
      <c r="FX364" s="31"/>
      <c r="FY364" s="31"/>
      <c r="FZ364" s="31"/>
      <c r="GA364" s="31"/>
      <c r="GB364" s="31"/>
      <c r="GC364" s="31"/>
      <c r="GD364" s="31"/>
      <c r="GE364" s="31"/>
      <c r="GF364" s="31"/>
      <c r="GG364" s="31"/>
      <c r="GH364" s="31"/>
      <c r="GI364" s="31"/>
      <c r="GJ364" s="31"/>
      <c r="GK364" s="31"/>
      <c r="GL364" s="31"/>
      <c r="GM364" s="31"/>
      <c r="GN364" s="31"/>
      <c r="GO364" s="31"/>
      <c r="GP364" s="31"/>
      <c r="GQ364" s="31"/>
      <c r="GR364" s="31"/>
      <c r="GS364" s="31"/>
      <c r="GT364" s="31"/>
      <c r="GU364" s="31"/>
      <c r="GV364" s="31"/>
      <c r="GW364" s="31"/>
      <c r="GX364" s="31"/>
      <c r="GY364" s="31"/>
      <c r="GZ364" s="31"/>
      <c r="HA364" s="31"/>
      <c r="HB364" s="31"/>
      <c r="HC364" s="31"/>
      <c r="HD364" s="31"/>
      <c r="HE364" s="31"/>
      <c r="HF364" s="31"/>
      <c r="HG364" s="31"/>
      <c r="HH364" s="31"/>
      <c r="HI364" s="31"/>
      <c r="HJ364" s="31"/>
      <c r="HK364" s="31"/>
    </row>
    <row r="365" spans="1:219" s="12" customFormat="1" ht="38.25">
      <c r="A365" s="2">
        <v>12</v>
      </c>
      <c r="B365" s="10" t="s">
        <v>2967</v>
      </c>
      <c r="C365" s="2" t="s">
        <v>2964</v>
      </c>
      <c r="D365" s="2" t="s">
        <v>298</v>
      </c>
      <c r="E365" s="2" t="s">
        <v>172</v>
      </c>
      <c r="F365" s="2" t="s">
        <v>172</v>
      </c>
      <c r="G365" s="2">
        <v>1961</v>
      </c>
      <c r="H365" s="103">
        <v>42598.44</v>
      </c>
      <c r="I365" s="2" t="s">
        <v>1526</v>
      </c>
      <c r="J365" s="105" t="s">
        <v>3776</v>
      </c>
      <c r="K365" s="2" t="s">
        <v>3777</v>
      </c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  <c r="BQ365" s="31"/>
      <c r="BR365" s="31"/>
      <c r="BS365" s="31"/>
      <c r="BT365" s="31"/>
      <c r="BU365" s="31"/>
      <c r="BV365" s="31"/>
      <c r="BW365" s="31"/>
      <c r="BX365" s="31"/>
      <c r="BY365" s="31"/>
      <c r="BZ365" s="31"/>
      <c r="CA365" s="31"/>
      <c r="CB365" s="31"/>
      <c r="CC365" s="31"/>
      <c r="CD365" s="31"/>
      <c r="CE365" s="31"/>
      <c r="CF365" s="31"/>
      <c r="CG365" s="31"/>
      <c r="CH365" s="31"/>
      <c r="CI365" s="31"/>
      <c r="CJ365" s="31"/>
      <c r="CK365" s="31"/>
      <c r="CL365" s="31"/>
      <c r="CM365" s="31"/>
      <c r="CN365" s="31"/>
      <c r="CO365" s="31"/>
      <c r="CP365" s="31"/>
      <c r="CQ365" s="31"/>
      <c r="CR365" s="31"/>
      <c r="CS365" s="31"/>
      <c r="CT365" s="31"/>
      <c r="CU365" s="31"/>
      <c r="CV365" s="31"/>
      <c r="CW365" s="31"/>
      <c r="CX365" s="31"/>
      <c r="CY365" s="31"/>
      <c r="CZ365" s="31"/>
      <c r="DA365" s="31"/>
      <c r="DB365" s="31"/>
      <c r="DC365" s="31"/>
      <c r="DD365" s="31"/>
      <c r="DE365" s="31"/>
      <c r="DF365" s="31"/>
      <c r="DG365" s="31"/>
      <c r="DH365" s="31"/>
      <c r="DI365" s="31"/>
      <c r="DJ365" s="31"/>
      <c r="DK365" s="31"/>
      <c r="DL365" s="31"/>
      <c r="DM365" s="31"/>
      <c r="DN365" s="31"/>
      <c r="DO365" s="31"/>
      <c r="DP365" s="31"/>
      <c r="DQ365" s="31"/>
      <c r="DR365" s="31"/>
      <c r="DS365" s="31"/>
      <c r="DT365" s="31"/>
      <c r="DU365" s="31"/>
      <c r="DV365" s="31"/>
      <c r="DW365" s="31"/>
      <c r="DX365" s="31"/>
      <c r="DY365" s="31"/>
      <c r="DZ365" s="31"/>
      <c r="EA365" s="31"/>
      <c r="EB365" s="31"/>
      <c r="EC365" s="31"/>
      <c r="ED365" s="31"/>
      <c r="EE365" s="31"/>
      <c r="EF365" s="31"/>
      <c r="EG365" s="31"/>
      <c r="EH365" s="31"/>
      <c r="EI365" s="31"/>
      <c r="EJ365" s="31"/>
      <c r="EK365" s="31"/>
      <c r="EL365" s="31"/>
      <c r="EM365" s="31"/>
      <c r="EN365" s="31"/>
      <c r="EO365" s="31"/>
      <c r="EP365" s="31"/>
      <c r="EQ365" s="31"/>
      <c r="ER365" s="31"/>
      <c r="ES365" s="31"/>
      <c r="ET365" s="31"/>
      <c r="EU365" s="31"/>
      <c r="EV365" s="31"/>
      <c r="EW365" s="31"/>
      <c r="EX365" s="31"/>
      <c r="EY365" s="31"/>
      <c r="EZ365" s="31"/>
      <c r="FA365" s="31"/>
      <c r="FB365" s="31"/>
      <c r="FC365" s="31"/>
      <c r="FD365" s="31"/>
      <c r="FE365" s="31"/>
      <c r="FF365" s="31"/>
      <c r="FG365" s="31"/>
      <c r="FH365" s="31"/>
      <c r="FI365" s="31"/>
      <c r="FJ365" s="31"/>
      <c r="FK365" s="31"/>
      <c r="FL365" s="31"/>
      <c r="FM365" s="31"/>
      <c r="FN365" s="31"/>
      <c r="FO365" s="31"/>
      <c r="FP365" s="31"/>
      <c r="FQ365" s="31"/>
      <c r="FR365" s="31"/>
      <c r="FS365" s="31"/>
      <c r="FT365" s="31"/>
      <c r="FU365" s="31"/>
      <c r="FV365" s="31"/>
      <c r="FW365" s="31"/>
      <c r="FX365" s="31"/>
      <c r="FY365" s="31"/>
      <c r="FZ365" s="31"/>
      <c r="GA365" s="31"/>
      <c r="GB365" s="31"/>
      <c r="GC365" s="31"/>
      <c r="GD365" s="31"/>
      <c r="GE365" s="31"/>
      <c r="GF365" s="31"/>
      <c r="GG365" s="31"/>
      <c r="GH365" s="31"/>
      <c r="GI365" s="31"/>
      <c r="GJ365" s="31"/>
      <c r="GK365" s="31"/>
      <c r="GL365" s="31"/>
      <c r="GM365" s="31"/>
      <c r="GN365" s="31"/>
      <c r="GO365" s="31"/>
      <c r="GP365" s="31"/>
      <c r="GQ365" s="31"/>
      <c r="GR365" s="31"/>
      <c r="GS365" s="31"/>
      <c r="GT365" s="31"/>
      <c r="GU365" s="31"/>
      <c r="GV365" s="31"/>
      <c r="GW365" s="31"/>
      <c r="GX365" s="31"/>
      <c r="GY365" s="31"/>
      <c r="GZ365" s="31"/>
      <c r="HA365" s="31"/>
      <c r="HB365" s="31"/>
      <c r="HC365" s="31"/>
      <c r="HD365" s="31"/>
      <c r="HE365" s="31"/>
      <c r="HF365" s="31"/>
      <c r="HG365" s="31"/>
      <c r="HH365" s="31"/>
      <c r="HI365" s="31"/>
      <c r="HJ365" s="31"/>
      <c r="HK365" s="31"/>
    </row>
    <row r="366" spans="1:219" s="12" customFormat="1" ht="38.25">
      <c r="A366" s="2">
        <v>13</v>
      </c>
      <c r="B366" s="10" t="s">
        <v>1524</v>
      </c>
      <c r="C366" s="2" t="s">
        <v>2964</v>
      </c>
      <c r="D366" s="2" t="s">
        <v>298</v>
      </c>
      <c r="E366" s="2" t="s">
        <v>172</v>
      </c>
      <c r="F366" s="2" t="s">
        <v>172</v>
      </c>
      <c r="G366" s="2">
        <v>1961</v>
      </c>
      <c r="H366" s="103">
        <v>9652.55</v>
      </c>
      <c r="I366" s="2" t="s">
        <v>1526</v>
      </c>
      <c r="J366" s="105" t="s">
        <v>3776</v>
      </c>
      <c r="K366" s="2" t="s">
        <v>3777</v>
      </c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  <c r="BY366" s="31"/>
      <c r="BZ366" s="31"/>
      <c r="CA366" s="31"/>
      <c r="CB366" s="31"/>
      <c r="CC366" s="31"/>
      <c r="CD366" s="31"/>
      <c r="CE366" s="31"/>
      <c r="CF366" s="31"/>
      <c r="CG366" s="31"/>
      <c r="CH366" s="31"/>
      <c r="CI366" s="31"/>
      <c r="CJ366" s="31"/>
      <c r="CK366" s="31"/>
      <c r="CL366" s="31"/>
      <c r="CM366" s="31"/>
      <c r="CN366" s="31"/>
      <c r="CO366" s="31"/>
      <c r="CP366" s="31"/>
      <c r="CQ366" s="31"/>
      <c r="CR366" s="31"/>
      <c r="CS366" s="31"/>
      <c r="CT366" s="31"/>
      <c r="CU366" s="31"/>
      <c r="CV366" s="31"/>
      <c r="CW366" s="31"/>
      <c r="CX366" s="31"/>
      <c r="CY366" s="31"/>
      <c r="CZ366" s="31"/>
      <c r="DA366" s="31"/>
      <c r="DB366" s="31"/>
      <c r="DC366" s="31"/>
      <c r="DD366" s="31"/>
      <c r="DE366" s="31"/>
      <c r="DF366" s="31"/>
      <c r="DG366" s="31"/>
      <c r="DH366" s="31"/>
      <c r="DI366" s="31"/>
      <c r="DJ366" s="31"/>
      <c r="DK366" s="31"/>
      <c r="DL366" s="31"/>
      <c r="DM366" s="31"/>
      <c r="DN366" s="31"/>
      <c r="DO366" s="31"/>
      <c r="DP366" s="31"/>
      <c r="DQ366" s="31"/>
      <c r="DR366" s="31"/>
      <c r="DS366" s="31"/>
      <c r="DT366" s="31"/>
      <c r="DU366" s="31"/>
      <c r="DV366" s="31"/>
      <c r="DW366" s="31"/>
      <c r="DX366" s="31"/>
      <c r="DY366" s="31"/>
      <c r="DZ366" s="31"/>
      <c r="EA366" s="31"/>
      <c r="EB366" s="31"/>
      <c r="EC366" s="31"/>
      <c r="ED366" s="31"/>
      <c r="EE366" s="31"/>
      <c r="EF366" s="31"/>
      <c r="EG366" s="31"/>
      <c r="EH366" s="31"/>
      <c r="EI366" s="31"/>
      <c r="EJ366" s="31"/>
      <c r="EK366" s="31"/>
      <c r="EL366" s="31"/>
      <c r="EM366" s="31"/>
      <c r="EN366" s="31"/>
      <c r="EO366" s="31"/>
      <c r="EP366" s="31"/>
      <c r="EQ366" s="31"/>
      <c r="ER366" s="31"/>
      <c r="ES366" s="31"/>
      <c r="ET366" s="31"/>
      <c r="EU366" s="31"/>
      <c r="EV366" s="31"/>
      <c r="EW366" s="31"/>
      <c r="EX366" s="31"/>
      <c r="EY366" s="31"/>
      <c r="EZ366" s="31"/>
      <c r="FA366" s="31"/>
      <c r="FB366" s="31"/>
      <c r="FC366" s="31"/>
      <c r="FD366" s="31"/>
      <c r="FE366" s="31"/>
      <c r="FF366" s="31"/>
      <c r="FG366" s="31"/>
      <c r="FH366" s="31"/>
      <c r="FI366" s="31"/>
      <c r="FJ366" s="31"/>
      <c r="FK366" s="31"/>
      <c r="FL366" s="31"/>
      <c r="FM366" s="31"/>
      <c r="FN366" s="31"/>
      <c r="FO366" s="31"/>
      <c r="FP366" s="31"/>
      <c r="FQ366" s="31"/>
      <c r="FR366" s="31"/>
      <c r="FS366" s="31"/>
      <c r="FT366" s="31"/>
      <c r="FU366" s="31"/>
      <c r="FV366" s="31"/>
      <c r="FW366" s="31"/>
      <c r="FX366" s="31"/>
      <c r="FY366" s="31"/>
      <c r="FZ366" s="31"/>
      <c r="GA366" s="31"/>
      <c r="GB366" s="31"/>
      <c r="GC366" s="31"/>
      <c r="GD366" s="31"/>
      <c r="GE366" s="31"/>
      <c r="GF366" s="31"/>
      <c r="GG366" s="31"/>
      <c r="GH366" s="31"/>
      <c r="GI366" s="31"/>
      <c r="GJ366" s="31"/>
      <c r="GK366" s="31"/>
      <c r="GL366" s="31"/>
      <c r="GM366" s="31"/>
      <c r="GN366" s="31"/>
      <c r="GO366" s="31"/>
      <c r="GP366" s="31"/>
      <c r="GQ366" s="31"/>
      <c r="GR366" s="31"/>
      <c r="GS366" s="31"/>
      <c r="GT366" s="31"/>
      <c r="GU366" s="31"/>
      <c r="GV366" s="31"/>
      <c r="GW366" s="31"/>
      <c r="GX366" s="31"/>
      <c r="GY366" s="31"/>
      <c r="GZ366" s="31"/>
      <c r="HA366" s="31"/>
      <c r="HB366" s="31"/>
      <c r="HC366" s="31"/>
      <c r="HD366" s="31"/>
      <c r="HE366" s="31"/>
      <c r="HF366" s="31"/>
      <c r="HG366" s="31"/>
      <c r="HH366" s="31"/>
      <c r="HI366" s="31"/>
      <c r="HJ366" s="31"/>
      <c r="HK366" s="31"/>
    </row>
    <row r="367" spans="1:219" s="12" customFormat="1" ht="38.25">
      <c r="A367" s="2">
        <v>14</v>
      </c>
      <c r="B367" s="10" t="s">
        <v>2968</v>
      </c>
      <c r="C367" s="2" t="s">
        <v>2964</v>
      </c>
      <c r="D367" s="2" t="s">
        <v>298</v>
      </c>
      <c r="E367" s="2" t="s">
        <v>172</v>
      </c>
      <c r="F367" s="2" t="s">
        <v>172</v>
      </c>
      <c r="G367" s="2">
        <v>1961</v>
      </c>
      <c r="H367" s="103">
        <v>7695.5</v>
      </c>
      <c r="I367" s="2" t="s">
        <v>1526</v>
      </c>
      <c r="J367" s="105" t="s">
        <v>3776</v>
      </c>
      <c r="K367" s="2" t="s">
        <v>3777</v>
      </c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31"/>
      <c r="BZ367" s="31"/>
      <c r="CA367" s="31"/>
      <c r="CB367" s="31"/>
      <c r="CC367" s="31"/>
      <c r="CD367" s="31"/>
      <c r="CE367" s="31"/>
      <c r="CF367" s="31"/>
      <c r="CG367" s="31"/>
      <c r="CH367" s="31"/>
      <c r="CI367" s="31"/>
      <c r="CJ367" s="31"/>
      <c r="CK367" s="31"/>
      <c r="CL367" s="31"/>
      <c r="CM367" s="31"/>
      <c r="CN367" s="31"/>
      <c r="CO367" s="31"/>
      <c r="CP367" s="31"/>
      <c r="CQ367" s="31"/>
      <c r="CR367" s="31"/>
      <c r="CS367" s="31"/>
      <c r="CT367" s="31"/>
      <c r="CU367" s="31"/>
      <c r="CV367" s="31"/>
      <c r="CW367" s="31"/>
      <c r="CX367" s="31"/>
      <c r="CY367" s="31"/>
      <c r="CZ367" s="31"/>
      <c r="DA367" s="31"/>
      <c r="DB367" s="31"/>
      <c r="DC367" s="31"/>
      <c r="DD367" s="31"/>
      <c r="DE367" s="31"/>
      <c r="DF367" s="31"/>
      <c r="DG367" s="31"/>
      <c r="DH367" s="31"/>
      <c r="DI367" s="31"/>
      <c r="DJ367" s="31"/>
      <c r="DK367" s="31"/>
      <c r="DL367" s="31"/>
      <c r="DM367" s="31"/>
      <c r="DN367" s="31"/>
      <c r="DO367" s="31"/>
      <c r="DP367" s="31"/>
      <c r="DQ367" s="31"/>
      <c r="DR367" s="31"/>
      <c r="DS367" s="31"/>
      <c r="DT367" s="31"/>
      <c r="DU367" s="31"/>
      <c r="DV367" s="31"/>
      <c r="DW367" s="31"/>
      <c r="DX367" s="31"/>
      <c r="DY367" s="31"/>
      <c r="DZ367" s="31"/>
      <c r="EA367" s="31"/>
      <c r="EB367" s="31"/>
      <c r="EC367" s="31"/>
      <c r="ED367" s="31"/>
      <c r="EE367" s="31"/>
      <c r="EF367" s="31"/>
      <c r="EG367" s="31"/>
      <c r="EH367" s="31"/>
      <c r="EI367" s="31"/>
      <c r="EJ367" s="31"/>
      <c r="EK367" s="31"/>
      <c r="EL367" s="31"/>
      <c r="EM367" s="31"/>
      <c r="EN367" s="31"/>
      <c r="EO367" s="31"/>
      <c r="EP367" s="31"/>
      <c r="EQ367" s="31"/>
      <c r="ER367" s="31"/>
      <c r="ES367" s="31"/>
      <c r="ET367" s="31"/>
      <c r="EU367" s="31"/>
      <c r="EV367" s="31"/>
      <c r="EW367" s="31"/>
      <c r="EX367" s="31"/>
      <c r="EY367" s="31"/>
      <c r="EZ367" s="31"/>
      <c r="FA367" s="31"/>
      <c r="FB367" s="31"/>
      <c r="FC367" s="31"/>
      <c r="FD367" s="31"/>
      <c r="FE367" s="31"/>
      <c r="FF367" s="31"/>
      <c r="FG367" s="31"/>
      <c r="FH367" s="31"/>
      <c r="FI367" s="31"/>
      <c r="FJ367" s="31"/>
      <c r="FK367" s="31"/>
      <c r="FL367" s="31"/>
      <c r="FM367" s="31"/>
      <c r="FN367" s="31"/>
      <c r="FO367" s="31"/>
      <c r="FP367" s="31"/>
      <c r="FQ367" s="31"/>
      <c r="FR367" s="31"/>
      <c r="FS367" s="31"/>
      <c r="FT367" s="31"/>
      <c r="FU367" s="31"/>
      <c r="FV367" s="31"/>
      <c r="FW367" s="31"/>
      <c r="FX367" s="31"/>
      <c r="FY367" s="31"/>
      <c r="FZ367" s="31"/>
      <c r="GA367" s="31"/>
      <c r="GB367" s="31"/>
      <c r="GC367" s="31"/>
      <c r="GD367" s="31"/>
      <c r="GE367" s="31"/>
      <c r="GF367" s="31"/>
      <c r="GG367" s="31"/>
      <c r="GH367" s="31"/>
      <c r="GI367" s="31"/>
      <c r="GJ367" s="31"/>
      <c r="GK367" s="31"/>
      <c r="GL367" s="31"/>
      <c r="GM367" s="31"/>
      <c r="GN367" s="31"/>
      <c r="GO367" s="31"/>
      <c r="GP367" s="31"/>
      <c r="GQ367" s="31"/>
      <c r="GR367" s="31"/>
      <c r="GS367" s="31"/>
      <c r="GT367" s="31"/>
      <c r="GU367" s="31"/>
      <c r="GV367" s="31"/>
      <c r="GW367" s="31"/>
      <c r="GX367" s="31"/>
      <c r="GY367" s="31"/>
      <c r="GZ367" s="31"/>
      <c r="HA367" s="31"/>
      <c r="HB367" s="31"/>
      <c r="HC367" s="31"/>
      <c r="HD367" s="31"/>
      <c r="HE367" s="31"/>
      <c r="HF367" s="31"/>
      <c r="HG367" s="31"/>
      <c r="HH367" s="31"/>
      <c r="HI367" s="31"/>
      <c r="HJ367" s="31"/>
      <c r="HK367" s="31"/>
    </row>
    <row r="368" spans="1:219" s="12" customFormat="1" ht="38.25">
      <c r="A368" s="2">
        <v>15</v>
      </c>
      <c r="B368" s="10" t="s">
        <v>2902</v>
      </c>
      <c r="C368" s="2" t="s">
        <v>2964</v>
      </c>
      <c r="D368" s="2" t="s">
        <v>298</v>
      </c>
      <c r="E368" s="2" t="s">
        <v>172</v>
      </c>
      <c r="F368" s="2" t="s">
        <v>172</v>
      </c>
      <c r="G368" s="2">
        <v>1998</v>
      </c>
      <c r="H368" s="103">
        <v>4021688.07</v>
      </c>
      <c r="I368" s="2" t="s">
        <v>1526</v>
      </c>
      <c r="J368" s="105" t="s">
        <v>3778</v>
      </c>
      <c r="K368" s="2" t="s">
        <v>3779</v>
      </c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  <c r="BY368" s="31"/>
      <c r="BZ368" s="31"/>
      <c r="CA368" s="31"/>
      <c r="CB368" s="31"/>
      <c r="CC368" s="31"/>
      <c r="CD368" s="31"/>
      <c r="CE368" s="31"/>
      <c r="CF368" s="31"/>
      <c r="CG368" s="31"/>
      <c r="CH368" s="31"/>
      <c r="CI368" s="31"/>
      <c r="CJ368" s="31"/>
      <c r="CK368" s="31"/>
      <c r="CL368" s="31"/>
      <c r="CM368" s="31"/>
      <c r="CN368" s="31"/>
      <c r="CO368" s="31"/>
      <c r="CP368" s="31"/>
      <c r="CQ368" s="31"/>
      <c r="CR368" s="31"/>
      <c r="CS368" s="31"/>
      <c r="CT368" s="31"/>
      <c r="CU368" s="31"/>
      <c r="CV368" s="31"/>
      <c r="CW368" s="31"/>
      <c r="CX368" s="31"/>
      <c r="CY368" s="31"/>
      <c r="CZ368" s="31"/>
      <c r="DA368" s="31"/>
      <c r="DB368" s="31"/>
      <c r="DC368" s="31"/>
      <c r="DD368" s="31"/>
      <c r="DE368" s="31"/>
      <c r="DF368" s="31"/>
      <c r="DG368" s="31"/>
      <c r="DH368" s="31"/>
      <c r="DI368" s="31"/>
      <c r="DJ368" s="31"/>
      <c r="DK368" s="31"/>
      <c r="DL368" s="31"/>
      <c r="DM368" s="31"/>
      <c r="DN368" s="31"/>
      <c r="DO368" s="31"/>
      <c r="DP368" s="31"/>
      <c r="DQ368" s="31"/>
      <c r="DR368" s="31"/>
      <c r="DS368" s="31"/>
      <c r="DT368" s="31"/>
      <c r="DU368" s="31"/>
      <c r="DV368" s="31"/>
      <c r="DW368" s="31"/>
      <c r="DX368" s="31"/>
      <c r="DY368" s="31"/>
      <c r="DZ368" s="31"/>
      <c r="EA368" s="31"/>
      <c r="EB368" s="31"/>
      <c r="EC368" s="31"/>
      <c r="ED368" s="31"/>
      <c r="EE368" s="31"/>
      <c r="EF368" s="31"/>
      <c r="EG368" s="31"/>
      <c r="EH368" s="31"/>
      <c r="EI368" s="31"/>
      <c r="EJ368" s="31"/>
      <c r="EK368" s="31"/>
      <c r="EL368" s="31"/>
      <c r="EM368" s="31"/>
      <c r="EN368" s="31"/>
      <c r="EO368" s="31"/>
      <c r="EP368" s="31"/>
      <c r="EQ368" s="31"/>
      <c r="ER368" s="31"/>
      <c r="ES368" s="31"/>
      <c r="ET368" s="31"/>
      <c r="EU368" s="31"/>
      <c r="EV368" s="31"/>
      <c r="EW368" s="31"/>
      <c r="EX368" s="31"/>
      <c r="EY368" s="31"/>
      <c r="EZ368" s="31"/>
      <c r="FA368" s="31"/>
      <c r="FB368" s="31"/>
      <c r="FC368" s="31"/>
      <c r="FD368" s="31"/>
      <c r="FE368" s="31"/>
      <c r="FF368" s="31"/>
      <c r="FG368" s="31"/>
      <c r="FH368" s="31"/>
      <c r="FI368" s="31"/>
      <c r="FJ368" s="31"/>
      <c r="FK368" s="31"/>
      <c r="FL368" s="31"/>
      <c r="FM368" s="31"/>
      <c r="FN368" s="31"/>
      <c r="FO368" s="31"/>
      <c r="FP368" s="31"/>
      <c r="FQ368" s="31"/>
      <c r="FR368" s="31"/>
      <c r="FS368" s="31"/>
      <c r="FT368" s="31"/>
      <c r="FU368" s="31"/>
      <c r="FV368" s="31"/>
      <c r="FW368" s="31"/>
      <c r="FX368" s="31"/>
      <c r="FY368" s="31"/>
      <c r="FZ368" s="31"/>
      <c r="GA368" s="31"/>
      <c r="GB368" s="31"/>
      <c r="GC368" s="31"/>
      <c r="GD368" s="31"/>
      <c r="GE368" s="31"/>
      <c r="GF368" s="31"/>
      <c r="GG368" s="31"/>
      <c r="GH368" s="31"/>
      <c r="GI368" s="31"/>
      <c r="GJ368" s="31"/>
      <c r="GK368" s="31"/>
      <c r="GL368" s="31"/>
      <c r="GM368" s="31"/>
      <c r="GN368" s="31"/>
      <c r="GO368" s="31"/>
      <c r="GP368" s="31"/>
      <c r="GQ368" s="31"/>
      <c r="GR368" s="31"/>
      <c r="GS368" s="31"/>
      <c r="GT368" s="31"/>
      <c r="GU368" s="31"/>
      <c r="GV368" s="31"/>
      <c r="GW368" s="31"/>
      <c r="GX368" s="31"/>
      <c r="GY368" s="31"/>
      <c r="GZ368" s="31"/>
      <c r="HA368" s="31"/>
      <c r="HB368" s="31"/>
      <c r="HC368" s="31"/>
      <c r="HD368" s="31"/>
      <c r="HE368" s="31"/>
      <c r="HF368" s="31"/>
      <c r="HG368" s="31"/>
      <c r="HH368" s="31"/>
      <c r="HI368" s="31"/>
      <c r="HJ368" s="31"/>
      <c r="HK368" s="31"/>
    </row>
    <row r="369" spans="1:219" s="12" customFormat="1" ht="25.5">
      <c r="A369" s="2">
        <v>16</v>
      </c>
      <c r="B369" s="10" t="s">
        <v>252</v>
      </c>
      <c r="C369" s="2" t="s">
        <v>2964</v>
      </c>
      <c r="D369" s="2" t="s">
        <v>298</v>
      </c>
      <c r="E369" s="2" t="s">
        <v>172</v>
      </c>
      <c r="F369" s="2" t="s">
        <v>172</v>
      </c>
      <c r="G369" s="2">
        <v>1997</v>
      </c>
      <c r="H369" s="103">
        <v>25869.06</v>
      </c>
      <c r="I369" s="2" t="s">
        <v>1526</v>
      </c>
      <c r="J369" s="105" t="s">
        <v>3780</v>
      </c>
      <c r="K369" s="10" t="s">
        <v>3781</v>
      </c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  <c r="BR369" s="31"/>
      <c r="BS369" s="31"/>
      <c r="BT369" s="31"/>
      <c r="BU369" s="31"/>
      <c r="BV369" s="31"/>
      <c r="BW369" s="31"/>
      <c r="BX369" s="31"/>
      <c r="BY369" s="31"/>
      <c r="BZ369" s="31"/>
      <c r="CA369" s="31"/>
      <c r="CB369" s="31"/>
      <c r="CC369" s="31"/>
      <c r="CD369" s="31"/>
      <c r="CE369" s="31"/>
      <c r="CF369" s="31"/>
      <c r="CG369" s="31"/>
      <c r="CH369" s="31"/>
      <c r="CI369" s="31"/>
      <c r="CJ369" s="31"/>
      <c r="CK369" s="31"/>
      <c r="CL369" s="31"/>
      <c r="CM369" s="31"/>
      <c r="CN369" s="31"/>
      <c r="CO369" s="31"/>
      <c r="CP369" s="31"/>
      <c r="CQ369" s="31"/>
      <c r="CR369" s="31"/>
      <c r="CS369" s="31"/>
      <c r="CT369" s="31"/>
      <c r="CU369" s="31"/>
      <c r="CV369" s="31"/>
      <c r="CW369" s="31"/>
      <c r="CX369" s="31"/>
      <c r="CY369" s="31"/>
      <c r="CZ369" s="31"/>
      <c r="DA369" s="31"/>
      <c r="DB369" s="31"/>
      <c r="DC369" s="31"/>
      <c r="DD369" s="31"/>
      <c r="DE369" s="31"/>
      <c r="DF369" s="31"/>
      <c r="DG369" s="31"/>
      <c r="DH369" s="31"/>
      <c r="DI369" s="31"/>
      <c r="DJ369" s="31"/>
      <c r="DK369" s="31"/>
      <c r="DL369" s="31"/>
      <c r="DM369" s="31"/>
      <c r="DN369" s="31"/>
      <c r="DO369" s="31"/>
      <c r="DP369" s="31"/>
      <c r="DQ369" s="31"/>
      <c r="DR369" s="31"/>
      <c r="DS369" s="31"/>
      <c r="DT369" s="31"/>
      <c r="DU369" s="31"/>
      <c r="DV369" s="31"/>
      <c r="DW369" s="31"/>
      <c r="DX369" s="31"/>
      <c r="DY369" s="31"/>
      <c r="DZ369" s="31"/>
      <c r="EA369" s="31"/>
      <c r="EB369" s="31"/>
      <c r="EC369" s="31"/>
      <c r="ED369" s="31"/>
      <c r="EE369" s="31"/>
      <c r="EF369" s="31"/>
      <c r="EG369" s="31"/>
      <c r="EH369" s="31"/>
      <c r="EI369" s="31"/>
      <c r="EJ369" s="31"/>
      <c r="EK369" s="31"/>
      <c r="EL369" s="31"/>
      <c r="EM369" s="31"/>
      <c r="EN369" s="31"/>
      <c r="EO369" s="31"/>
      <c r="EP369" s="31"/>
      <c r="EQ369" s="31"/>
      <c r="ER369" s="31"/>
      <c r="ES369" s="31"/>
      <c r="ET369" s="31"/>
      <c r="EU369" s="31"/>
      <c r="EV369" s="31"/>
      <c r="EW369" s="31"/>
      <c r="EX369" s="31"/>
      <c r="EY369" s="31"/>
      <c r="EZ369" s="31"/>
      <c r="FA369" s="31"/>
      <c r="FB369" s="31"/>
      <c r="FC369" s="31"/>
      <c r="FD369" s="31"/>
      <c r="FE369" s="31"/>
      <c r="FF369" s="31"/>
      <c r="FG369" s="31"/>
      <c r="FH369" s="31"/>
      <c r="FI369" s="31"/>
      <c r="FJ369" s="31"/>
      <c r="FK369" s="31"/>
      <c r="FL369" s="31"/>
      <c r="FM369" s="31"/>
      <c r="FN369" s="31"/>
      <c r="FO369" s="31"/>
      <c r="FP369" s="31"/>
      <c r="FQ369" s="31"/>
      <c r="FR369" s="31"/>
      <c r="FS369" s="31"/>
      <c r="FT369" s="31"/>
      <c r="FU369" s="31"/>
      <c r="FV369" s="31"/>
      <c r="FW369" s="31"/>
      <c r="FX369" s="31"/>
      <c r="FY369" s="31"/>
      <c r="FZ369" s="31"/>
      <c r="GA369" s="31"/>
      <c r="GB369" s="31"/>
      <c r="GC369" s="31"/>
      <c r="GD369" s="31"/>
      <c r="GE369" s="31"/>
      <c r="GF369" s="31"/>
      <c r="GG369" s="31"/>
      <c r="GH369" s="31"/>
      <c r="GI369" s="31"/>
      <c r="GJ369" s="31"/>
      <c r="GK369" s="31"/>
      <c r="GL369" s="31"/>
      <c r="GM369" s="31"/>
      <c r="GN369" s="31"/>
      <c r="GO369" s="31"/>
      <c r="GP369" s="31"/>
      <c r="GQ369" s="31"/>
      <c r="GR369" s="31"/>
      <c r="GS369" s="31"/>
      <c r="GT369" s="31"/>
      <c r="GU369" s="31"/>
      <c r="GV369" s="31"/>
      <c r="GW369" s="31"/>
      <c r="GX369" s="31"/>
      <c r="GY369" s="31"/>
      <c r="GZ369" s="31"/>
      <c r="HA369" s="31"/>
      <c r="HB369" s="31"/>
      <c r="HC369" s="31"/>
      <c r="HD369" s="31"/>
      <c r="HE369" s="31"/>
      <c r="HF369" s="31"/>
      <c r="HG369" s="31"/>
      <c r="HH369" s="31"/>
      <c r="HI369" s="31"/>
      <c r="HJ369" s="31"/>
      <c r="HK369" s="31"/>
    </row>
    <row r="370" spans="1:219" s="12" customFormat="1" ht="25.5">
      <c r="A370" s="2">
        <v>17</v>
      </c>
      <c r="B370" s="10" t="s">
        <v>2903</v>
      </c>
      <c r="C370" s="2" t="s">
        <v>2964</v>
      </c>
      <c r="D370" s="2" t="s">
        <v>2904</v>
      </c>
      <c r="E370" s="2" t="s">
        <v>172</v>
      </c>
      <c r="F370" s="2" t="s">
        <v>172</v>
      </c>
      <c r="G370" s="2">
        <v>1979</v>
      </c>
      <c r="H370" s="103">
        <v>601791.55</v>
      </c>
      <c r="I370" s="2" t="s">
        <v>1526</v>
      </c>
      <c r="J370" s="105" t="s">
        <v>3780</v>
      </c>
      <c r="K370" s="2" t="s">
        <v>3781</v>
      </c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  <c r="BR370" s="31"/>
      <c r="BS370" s="31"/>
      <c r="BT370" s="31"/>
      <c r="BU370" s="31"/>
      <c r="BV370" s="31"/>
      <c r="BW370" s="31"/>
      <c r="BX370" s="31"/>
      <c r="BY370" s="31"/>
      <c r="BZ370" s="31"/>
      <c r="CA370" s="31"/>
      <c r="CB370" s="31"/>
      <c r="CC370" s="31"/>
      <c r="CD370" s="31"/>
      <c r="CE370" s="31"/>
      <c r="CF370" s="31"/>
      <c r="CG370" s="31"/>
      <c r="CH370" s="31"/>
      <c r="CI370" s="31"/>
      <c r="CJ370" s="31"/>
      <c r="CK370" s="31"/>
      <c r="CL370" s="31"/>
      <c r="CM370" s="31"/>
      <c r="CN370" s="31"/>
      <c r="CO370" s="31"/>
      <c r="CP370" s="31"/>
      <c r="CQ370" s="31"/>
      <c r="CR370" s="31"/>
      <c r="CS370" s="31"/>
      <c r="CT370" s="31"/>
      <c r="CU370" s="31"/>
      <c r="CV370" s="31"/>
      <c r="CW370" s="31"/>
      <c r="CX370" s="31"/>
      <c r="CY370" s="31"/>
      <c r="CZ370" s="31"/>
      <c r="DA370" s="31"/>
      <c r="DB370" s="31"/>
      <c r="DC370" s="31"/>
      <c r="DD370" s="31"/>
      <c r="DE370" s="31"/>
      <c r="DF370" s="31"/>
      <c r="DG370" s="31"/>
      <c r="DH370" s="31"/>
      <c r="DI370" s="31"/>
      <c r="DJ370" s="31"/>
      <c r="DK370" s="31"/>
      <c r="DL370" s="31"/>
      <c r="DM370" s="31"/>
      <c r="DN370" s="31"/>
      <c r="DO370" s="31"/>
      <c r="DP370" s="31"/>
      <c r="DQ370" s="31"/>
      <c r="DR370" s="31"/>
      <c r="DS370" s="31"/>
      <c r="DT370" s="31"/>
      <c r="DU370" s="31"/>
      <c r="DV370" s="31"/>
      <c r="DW370" s="31"/>
      <c r="DX370" s="31"/>
      <c r="DY370" s="31"/>
      <c r="DZ370" s="31"/>
      <c r="EA370" s="31"/>
      <c r="EB370" s="31"/>
      <c r="EC370" s="31"/>
      <c r="ED370" s="31"/>
      <c r="EE370" s="31"/>
      <c r="EF370" s="31"/>
      <c r="EG370" s="31"/>
      <c r="EH370" s="31"/>
      <c r="EI370" s="31"/>
      <c r="EJ370" s="31"/>
      <c r="EK370" s="31"/>
      <c r="EL370" s="31"/>
      <c r="EM370" s="31"/>
      <c r="EN370" s="31"/>
      <c r="EO370" s="31"/>
      <c r="EP370" s="31"/>
      <c r="EQ370" s="31"/>
      <c r="ER370" s="31"/>
      <c r="ES370" s="31"/>
      <c r="ET370" s="31"/>
      <c r="EU370" s="31"/>
      <c r="EV370" s="31"/>
      <c r="EW370" s="31"/>
      <c r="EX370" s="31"/>
      <c r="EY370" s="31"/>
      <c r="EZ370" s="31"/>
      <c r="FA370" s="31"/>
      <c r="FB370" s="31"/>
      <c r="FC370" s="31"/>
      <c r="FD370" s="31"/>
      <c r="FE370" s="31"/>
      <c r="FF370" s="31"/>
      <c r="FG370" s="31"/>
      <c r="FH370" s="31"/>
      <c r="FI370" s="31"/>
      <c r="FJ370" s="31"/>
      <c r="FK370" s="31"/>
      <c r="FL370" s="31"/>
      <c r="FM370" s="31"/>
      <c r="FN370" s="31"/>
      <c r="FO370" s="31"/>
      <c r="FP370" s="31"/>
      <c r="FQ370" s="31"/>
      <c r="FR370" s="31"/>
      <c r="FS370" s="31"/>
      <c r="FT370" s="31"/>
      <c r="FU370" s="31"/>
      <c r="FV370" s="31"/>
      <c r="FW370" s="31"/>
      <c r="FX370" s="31"/>
      <c r="FY370" s="31"/>
      <c r="FZ370" s="31"/>
      <c r="GA370" s="31"/>
      <c r="GB370" s="31"/>
      <c r="GC370" s="31"/>
      <c r="GD370" s="31"/>
      <c r="GE370" s="31"/>
      <c r="GF370" s="31"/>
      <c r="GG370" s="31"/>
      <c r="GH370" s="31"/>
      <c r="GI370" s="31"/>
      <c r="GJ370" s="31"/>
      <c r="GK370" s="31"/>
      <c r="GL370" s="31"/>
      <c r="GM370" s="31"/>
      <c r="GN370" s="31"/>
      <c r="GO370" s="31"/>
      <c r="GP370" s="31"/>
      <c r="GQ370" s="31"/>
      <c r="GR370" s="31"/>
      <c r="GS370" s="31"/>
      <c r="GT370" s="31"/>
      <c r="GU370" s="31"/>
      <c r="GV370" s="31"/>
      <c r="GW370" s="31"/>
      <c r="GX370" s="31"/>
      <c r="GY370" s="31"/>
      <c r="GZ370" s="31"/>
      <c r="HA370" s="31"/>
      <c r="HB370" s="31"/>
      <c r="HC370" s="31"/>
      <c r="HD370" s="31"/>
      <c r="HE370" s="31"/>
      <c r="HF370" s="31"/>
      <c r="HG370" s="31"/>
      <c r="HH370" s="31"/>
      <c r="HI370" s="31"/>
      <c r="HJ370" s="31"/>
      <c r="HK370" s="31"/>
    </row>
    <row r="371" spans="1:219" s="12" customFormat="1" ht="25.5">
      <c r="A371" s="2">
        <v>18</v>
      </c>
      <c r="B371" s="10" t="s">
        <v>251</v>
      </c>
      <c r="C371" s="2" t="s">
        <v>2964</v>
      </c>
      <c r="D371" s="2" t="s">
        <v>298</v>
      </c>
      <c r="E371" s="2" t="s">
        <v>172</v>
      </c>
      <c r="F371" s="2" t="s">
        <v>172</v>
      </c>
      <c r="G371" s="2">
        <v>1997</v>
      </c>
      <c r="H371" s="103">
        <v>1395328.36</v>
      </c>
      <c r="I371" s="2" t="s">
        <v>1526</v>
      </c>
      <c r="J371" s="105" t="s">
        <v>3780</v>
      </c>
      <c r="K371" s="2" t="s">
        <v>3781</v>
      </c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1"/>
      <c r="BY371" s="31"/>
      <c r="BZ371" s="31"/>
      <c r="CA371" s="31"/>
      <c r="CB371" s="31"/>
      <c r="CC371" s="31"/>
      <c r="CD371" s="31"/>
      <c r="CE371" s="31"/>
      <c r="CF371" s="31"/>
      <c r="CG371" s="31"/>
      <c r="CH371" s="31"/>
      <c r="CI371" s="31"/>
      <c r="CJ371" s="31"/>
      <c r="CK371" s="31"/>
      <c r="CL371" s="31"/>
      <c r="CM371" s="31"/>
      <c r="CN371" s="31"/>
      <c r="CO371" s="31"/>
      <c r="CP371" s="31"/>
      <c r="CQ371" s="31"/>
      <c r="CR371" s="31"/>
      <c r="CS371" s="31"/>
      <c r="CT371" s="31"/>
      <c r="CU371" s="31"/>
      <c r="CV371" s="31"/>
      <c r="CW371" s="31"/>
      <c r="CX371" s="31"/>
      <c r="CY371" s="31"/>
      <c r="CZ371" s="31"/>
      <c r="DA371" s="31"/>
      <c r="DB371" s="31"/>
      <c r="DC371" s="31"/>
      <c r="DD371" s="31"/>
      <c r="DE371" s="31"/>
      <c r="DF371" s="31"/>
      <c r="DG371" s="31"/>
      <c r="DH371" s="31"/>
      <c r="DI371" s="31"/>
      <c r="DJ371" s="31"/>
      <c r="DK371" s="31"/>
      <c r="DL371" s="31"/>
      <c r="DM371" s="31"/>
      <c r="DN371" s="31"/>
      <c r="DO371" s="31"/>
      <c r="DP371" s="31"/>
      <c r="DQ371" s="31"/>
      <c r="DR371" s="31"/>
      <c r="DS371" s="31"/>
      <c r="DT371" s="31"/>
      <c r="DU371" s="31"/>
      <c r="DV371" s="31"/>
      <c r="DW371" s="31"/>
      <c r="DX371" s="31"/>
      <c r="DY371" s="31"/>
      <c r="DZ371" s="31"/>
      <c r="EA371" s="31"/>
      <c r="EB371" s="31"/>
      <c r="EC371" s="31"/>
      <c r="ED371" s="31"/>
      <c r="EE371" s="31"/>
      <c r="EF371" s="31"/>
      <c r="EG371" s="31"/>
      <c r="EH371" s="31"/>
      <c r="EI371" s="31"/>
      <c r="EJ371" s="31"/>
      <c r="EK371" s="31"/>
      <c r="EL371" s="31"/>
      <c r="EM371" s="31"/>
      <c r="EN371" s="31"/>
      <c r="EO371" s="31"/>
      <c r="EP371" s="31"/>
      <c r="EQ371" s="31"/>
      <c r="ER371" s="31"/>
      <c r="ES371" s="31"/>
      <c r="ET371" s="31"/>
      <c r="EU371" s="31"/>
      <c r="EV371" s="31"/>
      <c r="EW371" s="31"/>
      <c r="EX371" s="31"/>
      <c r="EY371" s="31"/>
      <c r="EZ371" s="31"/>
      <c r="FA371" s="31"/>
      <c r="FB371" s="31"/>
      <c r="FC371" s="31"/>
      <c r="FD371" s="31"/>
      <c r="FE371" s="31"/>
      <c r="FF371" s="31"/>
      <c r="FG371" s="31"/>
      <c r="FH371" s="31"/>
      <c r="FI371" s="31"/>
      <c r="FJ371" s="31"/>
      <c r="FK371" s="31"/>
      <c r="FL371" s="31"/>
      <c r="FM371" s="31"/>
      <c r="FN371" s="31"/>
      <c r="FO371" s="31"/>
      <c r="FP371" s="31"/>
      <c r="FQ371" s="31"/>
      <c r="FR371" s="31"/>
      <c r="FS371" s="31"/>
      <c r="FT371" s="31"/>
      <c r="FU371" s="31"/>
      <c r="FV371" s="31"/>
      <c r="FW371" s="31"/>
      <c r="FX371" s="31"/>
      <c r="FY371" s="31"/>
      <c r="FZ371" s="31"/>
      <c r="GA371" s="31"/>
      <c r="GB371" s="31"/>
      <c r="GC371" s="31"/>
      <c r="GD371" s="31"/>
      <c r="GE371" s="31"/>
      <c r="GF371" s="31"/>
      <c r="GG371" s="31"/>
      <c r="GH371" s="31"/>
      <c r="GI371" s="31"/>
      <c r="GJ371" s="31"/>
      <c r="GK371" s="31"/>
      <c r="GL371" s="31"/>
      <c r="GM371" s="31"/>
      <c r="GN371" s="31"/>
      <c r="GO371" s="31"/>
      <c r="GP371" s="31"/>
      <c r="GQ371" s="31"/>
      <c r="GR371" s="31"/>
      <c r="GS371" s="31"/>
      <c r="GT371" s="31"/>
      <c r="GU371" s="31"/>
      <c r="GV371" s="31"/>
      <c r="GW371" s="31"/>
      <c r="GX371" s="31"/>
      <c r="GY371" s="31"/>
      <c r="GZ371" s="31"/>
      <c r="HA371" s="31"/>
      <c r="HB371" s="31"/>
      <c r="HC371" s="31"/>
      <c r="HD371" s="31"/>
      <c r="HE371" s="31"/>
      <c r="HF371" s="31"/>
      <c r="HG371" s="31"/>
      <c r="HH371" s="31"/>
      <c r="HI371" s="31"/>
      <c r="HJ371" s="31"/>
      <c r="HK371" s="31"/>
    </row>
    <row r="372" spans="1:219" s="12" customFormat="1" ht="25.5">
      <c r="A372" s="2">
        <v>19</v>
      </c>
      <c r="B372" s="10" t="s">
        <v>2905</v>
      </c>
      <c r="C372" s="2" t="s">
        <v>2964</v>
      </c>
      <c r="D372" s="2" t="s">
        <v>298</v>
      </c>
      <c r="E372" s="2" t="s">
        <v>172</v>
      </c>
      <c r="F372" s="2" t="s">
        <v>172</v>
      </c>
      <c r="G372" s="2">
        <v>1961</v>
      </c>
      <c r="H372" s="103">
        <v>53713.41</v>
      </c>
      <c r="I372" s="2" t="s">
        <v>1526</v>
      </c>
      <c r="J372" s="105" t="s">
        <v>3782</v>
      </c>
      <c r="K372" s="2" t="s">
        <v>3783</v>
      </c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  <c r="BQ372" s="31"/>
      <c r="BR372" s="31"/>
      <c r="BS372" s="31"/>
      <c r="BT372" s="31"/>
      <c r="BU372" s="31"/>
      <c r="BV372" s="31"/>
      <c r="BW372" s="31"/>
      <c r="BX372" s="31"/>
      <c r="BY372" s="31"/>
      <c r="BZ372" s="31"/>
      <c r="CA372" s="31"/>
      <c r="CB372" s="31"/>
      <c r="CC372" s="31"/>
      <c r="CD372" s="31"/>
      <c r="CE372" s="31"/>
      <c r="CF372" s="31"/>
      <c r="CG372" s="31"/>
      <c r="CH372" s="31"/>
      <c r="CI372" s="31"/>
      <c r="CJ372" s="31"/>
      <c r="CK372" s="31"/>
      <c r="CL372" s="31"/>
      <c r="CM372" s="31"/>
      <c r="CN372" s="31"/>
      <c r="CO372" s="31"/>
      <c r="CP372" s="31"/>
      <c r="CQ372" s="31"/>
      <c r="CR372" s="31"/>
      <c r="CS372" s="31"/>
      <c r="CT372" s="31"/>
      <c r="CU372" s="31"/>
      <c r="CV372" s="31"/>
      <c r="CW372" s="31"/>
      <c r="CX372" s="31"/>
      <c r="CY372" s="31"/>
      <c r="CZ372" s="31"/>
      <c r="DA372" s="31"/>
      <c r="DB372" s="31"/>
      <c r="DC372" s="31"/>
      <c r="DD372" s="31"/>
      <c r="DE372" s="31"/>
      <c r="DF372" s="31"/>
      <c r="DG372" s="31"/>
      <c r="DH372" s="31"/>
      <c r="DI372" s="31"/>
      <c r="DJ372" s="31"/>
      <c r="DK372" s="31"/>
      <c r="DL372" s="31"/>
      <c r="DM372" s="31"/>
      <c r="DN372" s="31"/>
      <c r="DO372" s="31"/>
      <c r="DP372" s="31"/>
      <c r="DQ372" s="31"/>
      <c r="DR372" s="31"/>
      <c r="DS372" s="31"/>
      <c r="DT372" s="31"/>
      <c r="DU372" s="31"/>
      <c r="DV372" s="31"/>
      <c r="DW372" s="31"/>
      <c r="DX372" s="31"/>
      <c r="DY372" s="31"/>
      <c r="DZ372" s="31"/>
      <c r="EA372" s="31"/>
      <c r="EB372" s="31"/>
      <c r="EC372" s="31"/>
      <c r="ED372" s="31"/>
      <c r="EE372" s="31"/>
      <c r="EF372" s="31"/>
      <c r="EG372" s="31"/>
      <c r="EH372" s="31"/>
      <c r="EI372" s="31"/>
      <c r="EJ372" s="31"/>
      <c r="EK372" s="31"/>
      <c r="EL372" s="31"/>
      <c r="EM372" s="31"/>
      <c r="EN372" s="31"/>
      <c r="EO372" s="31"/>
      <c r="EP372" s="31"/>
      <c r="EQ372" s="31"/>
      <c r="ER372" s="31"/>
      <c r="ES372" s="31"/>
      <c r="ET372" s="31"/>
      <c r="EU372" s="31"/>
      <c r="EV372" s="31"/>
      <c r="EW372" s="31"/>
      <c r="EX372" s="31"/>
      <c r="EY372" s="31"/>
      <c r="EZ372" s="31"/>
      <c r="FA372" s="31"/>
      <c r="FB372" s="31"/>
      <c r="FC372" s="31"/>
      <c r="FD372" s="31"/>
      <c r="FE372" s="31"/>
      <c r="FF372" s="31"/>
      <c r="FG372" s="31"/>
      <c r="FH372" s="31"/>
      <c r="FI372" s="31"/>
      <c r="FJ372" s="31"/>
      <c r="FK372" s="31"/>
      <c r="FL372" s="31"/>
      <c r="FM372" s="31"/>
      <c r="FN372" s="31"/>
      <c r="FO372" s="31"/>
      <c r="FP372" s="31"/>
      <c r="FQ372" s="31"/>
      <c r="FR372" s="31"/>
      <c r="FS372" s="31"/>
      <c r="FT372" s="31"/>
      <c r="FU372" s="31"/>
      <c r="FV372" s="31"/>
      <c r="FW372" s="31"/>
      <c r="FX372" s="31"/>
      <c r="FY372" s="31"/>
      <c r="FZ372" s="31"/>
      <c r="GA372" s="31"/>
      <c r="GB372" s="31"/>
      <c r="GC372" s="31"/>
      <c r="GD372" s="31"/>
      <c r="GE372" s="31"/>
      <c r="GF372" s="31"/>
      <c r="GG372" s="31"/>
      <c r="GH372" s="31"/>
      <c r="GI372" s="31"/>
      <c r="GJ372" s="31"/>
      <c r="GK372" s="31"/>
      <c r="GL372" s="31"/>
      <c r="GM372" s="31"/>
      <c r="GN372" s="31"/>
      <c r="GO372" s="31"/>
      <c r="GP372" s="31"/>
      <c r="GQ372" s="31"/>
      <c r="GR372" s="31"/>
      <c r="GS372" s="31"/>
      <c r="GT372" s="31"/>
      <c r="GU372" s="31"/>
      <c r="GV372" s="31"/>
      <c r="GW372" s="31"/>
      <c r="GX372" s="31"/>
      <c r="GY372" s="31"/>
      <c r="GZ372" s="31"/>
      <c r="HA372" s="31"/>
      <c r="HB372" s="31"/>
      <c r="HC372" s="31"/>
      <c r="HD372" s="31"/>
      <c r="HE372" s="31"/>
      <c r="HF372" s="31"/>
      <c r="HG372" s="31"/>
      <c r="HH372" s="31"/>
      <c r="HI372" s="31"/>
      <c r="HJ372" s="31"/>
      <c r="HK372" s="31"/>
    </row>
    <row r="373" spans="1:219" s="12" customFormat="1" ht="25.5">
      <c r="A373" s="2">
        <v>20</v>
      </c>
      <c r="B373" s="10" t="s">
        <v>2906</v>
      </c>
      <c r="C373" s="2" t="s">
        <v>2964</v>
      </c>
      <c r="D373" s="2" t="s">
        <v>298</v>
      </c>
      <c r="E373" s="2" t="s">
        <v>172</v>
      </c>
      <c r="F373" s="2" t="s">
        <v>172</v>
      </c>
      <c r="G373" s="2">
        <v>1961</v>
      </c>
      <c r="H373" s="103">
        <v>54190.15</v>
      </c>
      <c r="I373" s="2" t="s">
        <v>1526</v>
      </c>
      <c r="J373" s="105" t="s">
        <v>3782</v>
      </c>
      <c r="K373" s="2" t="s">
        <v>3783</v>
      </c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  <c r="BR373" s="31"/>
      <c r="BS373" s="31"/>
      <c r="BT373" s="31"/>
      <c r="BU373" s="31"/>
      <c r="BV373" s="31"/>
      <c r="BW373" s="31"/>
      <c r="BX373" s="31"/>
      <c r="BY373" s="31"/>
      <c r="BZ373" s="31"/>
      <c r="CA373" s="31"/>
      <c r="CB373" s="31"/>
      <c r="CC373" s="31"/>
      <c r="CD373" s="31"/>
      <c r="CE373" s="31"/>
      <c r="CF373" s="31"/>
      <c r="CG373" s="31"/>
      <c r="CH373" s="31"/>
      <c r="CI373" s="31"/>
      <c r="CJ373" s="31"/>
      <c r="CK373" s="31"/>
      <c r="CL373" s="31"/>
      <c r="CM373" s="31"/>
      <c r="CN373" s="31"/>
      <c r="CO373" s="31"/>
      <c r="CP373" s="31"/>
      <c r="CQ373" s="31"/>
      <c r="CR373" s="31"/>
      <c r="CS373" s="31"/>
      <c r="CT373" s="31"/>
      <c r="CU373" s="31"/>
      <c r="CV373" s="31"/>
      <c r="CW373" s="31"/>
      <c r="CX373" s="31"/>
      <c r="CY373" s="31"/>
      <c r="CZ373" s="31"/>
      <c r="DA373" s="31"/>
      <c r="DB373" s="31"/>
      <c r="DC373" s="31"/>
      <c r="DD373" s="31"/>
      <c r="DE373" s="31"/>
      <c r="DF373" s="31"/>
      <c r="DG373" s="31"/>
      <c r="DH373" s="31"/>
      <c r="DI373" s="31"/>
      <c r="DJ373" s="31"/>
      <c r="DK373" s="31"/>
      <c r="DL373" s="31"/>
      <c r="DM373" s="31"/>
      <c r="DN373" s="31"/>
      <c r="DO373" s="31"/>
      <c r="DP373" s="31"/>
      <c r="DQ373" s="31"/>
      <c r="DR373" s="31"/>
      <c r="DS373" s="31"/>
      <c r="DT373" s="31"/>
      <c r="DU373" s="31"/>
      <c r="DV373" s="31"/>
      <c r="DW373" s="31"/>
      <c r="DX373" s="31"/>
      <c r="DY373" s="31"/>
      <c r="DZ373" s="31"/>
      <c r="EA373" s="31"/>
      <c r="EB373" s="31"/>
      <c r="EC373" s="31"/>
      <c r="ED373" s="31"/>
      <c r="EE373" s="31"/>
      <c r="EF373" s="31"/>
      <c r="EG373" s="31"/>
      <c r="EH373" s="31"/>
      <c r="EI373" s="31"/>
      <c r="EJ373" s="31"/>
      <c r="EK373" s="31"/>
      <c r="EL373" s="31"/>
      <c r="EM373" s="31"/>
      <c r="EN373" s="31"/>
      <c r="EO373" s="31"/>
      <c r="EP373" s="31"/>
      <c r="EQ373" s="31"/>
      <c r="ER373" s="31"/>
      <c r="ES373" s="31"/>
      <c r="ET373" s="31"/>
      <c r="EU373" s="31"/>
      <c r="EV373" s="31"/>
      <c r="EW373" s="31"/>
      <c r="EX373" s="31"/>
      <c r="EY373" s="31"/>
      <c r="EZ373" s="31"/>
      <c r="FA373" s="31"/>
      <c r="FB373" s="31"/>
      <c r="FC373" s="31"/>
      <c r="FD373" s="31"/>
      <c r="FE373" s="31"/>
      <c r="FF373" s="31"/>
      <c r="FG373" s="31"/>
      <c r="FH373" s="31"/>
      <c r="FI373" s="31"/>
      <c r="FJ373" s="31"/>
      <c r="FK373" s="31"/>
      <c r="FL373" s="31"/>
      <c r="FM373" s="31"/>
      <c r="FN373" s="31"/>
      <c r="FO373" s="31"/>
      <c r="FP373" s="31"/>
      <c r="FQ373" s="31"/>
      <c r="FR373" s="31"/>
      <c r="FS373" s="31"/>
      <c r="FT373" s="31"/>
      <c r="FU373" s="31"/>
      <c r="FV373" s="31"/>
      <c r="FW373" s="31"/>
      <c r="FX373" s="31"/>
      <c r="FY373" s="31"/>
      <c r="FZ373" s="31"/>
      <c r="GA373" s="31"/>
      <c r="GB373" s="31"/>
      <c r="GC373" s="31"/>
      <c r="GD373" s="31"/>
      <c r="GE373" s="31"/>
      <c r="GF373" s="31"/>
      <c r="GG373" s="31"/>
      <c r="GH373" s="31"/>
      <c r="GI373" s="31"/>
      <c r="GJ373" s="31"/>
      <c r="GK373" s="31"/>
      <c r="GL373" s="31"/>
      <c r="GM373" s="31"/>
      <c r="GN373" s="31"/>
      <c r="GO373" s="31"/>
      <c r="GP373" s="31"/>
      <c r="GQ373" s="31"/>
      <c r="GR373" s="31"/>
      <c r="GS373" s="31"/>
      <c r="GT373" s="31"/>
      <c r="GU373" s="31"/>
      <c r="GV373" s="31"/>
      <c r="GW373" s="31"/>
      <c r="GX373" s="31"/>
      <c r="GY373" s="31"/>
      <c r="GZ373" s="31"/>
      <c r="HA373" s="31"/>
      <c r="HB373" s="31"/>
      <c r="HC373" s="31"/>
      <c r="HD373" s="31"/>
      <c r="HE373" s="31"/>
      <c r="HF373" s="31"/>
      <c r="HG373" s="31"/>
      <c r="HH373" s="31"/>
      <c r="HI373" s="31"/>
      <c r="HJ373" s="31"/>
      <c r="HK373" s="31"/>
    </row>
    <row r="374" spans="1:219" s="12" customFormat="1" ht="25.5">
      <c r="A374" s="2">
        <v>21</v>
      </c>
      <c r="B374" s="10" t="s">
        <v>2907</v>
      </c>
      <c r="C374" s="2" t="s">
        <v>2964</v>
      </c>
      <c r="D374" s="2" t="s">
        <v>298</v>
      </c>
      <c r="E374" s="2" t="s">
        <v>172</v>
      </c>
      <c r="F374" s="2" t="s">
        <v>172</v>
      </c>
      <c r="G374" s="2">
        <v>1963</v>
      </c>
      <c r="H374" s="103">
        <v>20960.22</v>
      </c>
      <c r="I374" s="2" t="s">
        <v>1526</v>
      </c>
      <c r="J374" s="105" t="s">
        <v>3782</v>
      </c>
      <c r="K374" s="2" t="s">
        <v>3783</v>
      </c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  <c r="BQ374" s="31"/>
      <c r="BR374" s="31"/>
      <c r="BS374" s="31"/>
      <c r="BT374" s="31"/>
      <c r="BU374" s="31"/>
      <c r="BV374" s="31"/>
      <c r="BW374" s="31"/>
      <c r="BX374" s="31"/>
      <c r="BY374" s="31"/>
      <c r="BZ374" s="31"/>
      <c r="CA374" s="31"/>
      <c r="CB374" s="31"/>
      <c r="CC374" s="31"/>
      <c r="CD374" s="31"/>
      <c r="CE374" s="31"/>
      <c r="CF374" s="31"/>
      <c r="CG374" s="31"/>
      <c r="CH374" s="31"/>
      <c r="CI374" s="31"/>
      <c r="CJ374" s="31"/>
      <c r="CK374" s="31"/>
      <c r="CL374" s="31"/>
      <c r="CM374" s="31"/>
      <c r="CN374" s="31"/>
      <c r="CO374" s="31"/>
      <c r="CP374" s="31"/>
      <c r="CQ374" s="31"/>
      <c r="CR374" s="31"/>
      <c r="CS374" s="31"/>
      <c r="CT374" s="31"/>
      <c r="CU374" s="31"/>
      <c r="CV374" s="31"/>
      <c r="CW374" s="31"/>
      <c r="CX374" s="31"/>
      <c r="CY374" s="31"/>
      <c r="CZ374" s="31"/>
      <c r="DA374" s="31"/>
      <c r="DB374" s="31"/>
      <c r="DC374" s="31"/>
      <c r="DD374" s="31"/>
      <c r="DE374" s="31"/>
      <c r="DF374" s="31"/>
      <c r="DG374" s="31"/>
      <c r="DH374" s="31"/>
      <c r="DI374" s="31"/>
      <c r="DJ374" s="31"/>
      <c r="DK374" s="31"/>
      <c r="DL374" s="31"/>
      <c r="DM374" s="31"/>
      <c r="DN374" s="31"/>
      <c r="DO374" s="31"/>
      <c r="DP374" s="31"/>
      <c r="DQ374" s="31"/>
      <c r="DR374" s="31"/>
      <c r="DS374" s="31"/>
      <c r="DT374" s="31"/>
      <c r="DU374" s="31"/>
      <c r="DV374" s="31"/>
      <c r="DW374" s="31"/>
      <c r="DX374" s="31"/>
      <c r="DY374" s="31"/>
      <c r="DZ374" s="31"/>
      <c r="EA374" s="31"/>
      <c r="EB374" s="31"/>
      <c r="EC374" s="31"/>
      <c r="ED374" s="31"/>
      <c r="EE374" s="31"/>
      <c r="EF374" s="31"/>
      <c r="EG374" s="31"/>
      <c r="EH374" s="31"/>
      <c r="EI374" s="31"/>
      <c r="EJ374" s="31"/>
      <c r="EK374" s="31"/>
      <c r="EL374" s="31"/>
      <c r="EM374" s="31"/>
      <c r="EN374" s="31"/>
      <c r="EO374" s="31"/>
      <c r="EP374" s="31"/>
      <c r="EQ374" s="31"/>
      <c r="ER374" s="31"/>
      <c r="ES374" s="31"/>
      <c r="ET374" s="31"/>
      <c r="EU374" s="31"/>
      <c r="EV374" s="31"/>
      <c r="EW374" s="31"/>
      <c r="EX374" s="31"/>
      <c r="EY374" s="31"/>
      <c r="EZ374" s="31"/>
      <c r="FA374" s="31"/>
      <c r="FB374" s="31"/>
      <c r="FC374" s="31"/>
      <c r="FD374" s="31"/>
      <c r="FE374" s="31"/>
      <c r="FF374" s="31"/>
      <c r="FG374" s="31"/>
      <c r="FH374" s="31"/>
      <c r="FI374" s="31"/>
      <c r="FJ374" s="31"/>
      <c r="FK374" s="31"/>
      <c r="FL374" s="31"/>
      <c r="FM374" s="31"/>
      <c r="FN374" s="31"/>
      <c r="FO374" s="31"/>
      <c r="FP374" s="31"/>
      <c r="FQ374" s="31"/>
      <c r="FR374" s="31"/>
      <c r="FS374" s="31"/>
      <c r="FT374" s="31"/>
      <c r="FU374" s="31"/>
      <c r="FV374" s="31"/>
      <c r="FW374" s="31"/>
      <c r="FX374" s="31"/>
      <c r="FY374" s="31"/>
      <c r="FZ374" s="31"/>
      <c r="GA374" s="31"/>
      <c r="GB374" s="31"/>
      <c r="GC374" s="31"/>
      <c r="GD374" s="31"/>
      <c r="GE374" s="31"/>
      <c r="GF374" s="31"/>
      <c r="GG374" s="31"/>
      <c r="GH374" s="31"/>
      <c r="GI374" s="31"/>
      <c r="GJ374" s="31"/>
      <c r="GK374" s="31"/>
      <c r="GL374" s="31"/>
      <c r="GM374" s="31"/>
      <c r="GN374" s="31"/>
      <c r="GO374" s="31"/>
      <c r="GP374" s="31"/>
      <c r="GQ374" s="31"/>
      <c r="GR374" s="31"/>
      <c r="GS374" s="31"/>
      <c r="GT374" s="31"/>
      <c r="GU374" s="31"/>
      <c r="GV374" s="31"/>
      <c r="GW374" s="31"/>
      <c r="GX374" s="31"/>
      <c r="GY374" s="31"/>
      <c r="GZ374" s="31"/>
      <c r="HA374" s="31"/>
      <c r="HB374" s="31"/>
      <c r="HC374" s="31"/>
      <c r="HD374" s="31"/>
      <c r="HE374" s="31"/>
      <c r="HF374" s="31"/>
      <c r="HG374" s="31"/>
      <c r="HH374" s="31"/>
      <c r="HI374" s="31"/>
      <c r="HJ374" s="31"/>
      <c r="HK374" s="31"/>
    </row>
    <row r="375" spans="1:219" s="12" customFormat="1" ht="25.5">
      <c r="A375" s="2">
        <v>22</v>
      </c>
      <c r="B375" s="10" t="s">
        <v>2908</v>
      </c>
      <c r="C375" s="2" t="s">
        <v>2964</v>
      </c>
      <c r="D375" s="2" t="s">
        <v>298</v>
      </c>
      <c r="E375" s="2" t="s">
        <v>172</v>
      </c>
      <c r="F375" s="2" t="s">
        <v>172</v>
      </c>
      <c r="G375" s="2">
        <v>1961</v>
      </c>
      <c r="H375" s="103">
        <v>78754.74</v>
      </c>
      <c r="I375" s="2" t="s">
        <v>1526</v>
      </c>
      <c r="J375" s="105" t="s">
        <v>3782</v>
      </c>
      <c r="K375" s="2" t="s">
        <v>3783</v>
      </c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31"/>
      <c r="BK375" s="31"/>
      <c r="BL375" s="31"/>
      <c r="BM375" s="31"/>
      <c r="BN375" s="31"/>
      <c r="BO375" s="31"/>
      <c r="BP375" s="31"/>
      <c r="BQ375" s="31"/>
      <c r="BR375" s="31"/>
      <c r="BS375" s="31"/>
      <c r="BT375" s="31"/>
      <c r="BU375" s="31"/>
      <c r="BV375" s="31"/>
      <c r="BW375" s="31"/>
      <c r="BX375" s="31"/>
      <c r="BY375" s="31"/>
      <c r="BZ375" s="31"/>
      <c r="CA375" s="31"/>
      <c r="CB375" s="31"/>
      <c r="CC375" s="31"/>
      <c r="CD375" s="31"/>
      <c r="CE375" s="31"/>
      <c r="CF375" s="31"/>
      <c r="CG375" s="31"/>
      <c r="CH375" s="31"/>
      <c r="CI375" s="31"/>
      <c r="CJ375" s="31"/>
      <c r="CK375" s="31"/>
      <c r="CL375" s="31"/>
      <c r="CM375" s="31"/>
      <c r="CN375" s="31"/>
      <c r="CO375" s="31"/>
      <c r="CP375" s="31"/>
      <c r="CQ375" s="31"/>
      <c r="CR375" s="31"/>
      <c r="CS375" s="31"/>
      <c r="CT375" s="31"/>
      <c r="CU375" s="31"/>
      <c r="CV375" s="31"/>
      <c r="CW375" s="31"/>
      <c r="CX375" s="31"/>
      <c r="CY375" s="31"/>
      <c r="CZ375" s="31"/>
      <c r="DA375" s="31"/>
      <c r="DB375" s="31"/>
      <c r="DC375" s="31"/>
      <c r="DD375" s="31"/>
      <c r="DE375" s="31"/>
      <c r="DF375" s="31"/>
      <c r="DG375" s="31"/>
      <c r="DH375" s="31"/>
      <c r="DI375" s="31"/>
      <c r="DJ375" s="31"/>
      <c r="DK375" s="31"/>
      <c r="DL375" s="31"/>
      <c r="DM375" s="31"/>
      <c r="DN375" s="31"/>
      <c r="DO375" s="31"/>
      <c r="DP375" s="31"/>
      <c r="DQ375" s="31"/>
      <c r="DR375" s="31"/>
      <c r="DS375" s="31"/>
      <c r="DT375" s="31"/>
      <c r="DU375" s="31"/>
      <c r="DV375" s="31"/>
      <c r="DW375" s="31"/>
      <c r="DX375" s="31"/>
      <c r="DY375" s="31"/>
      <c r="DZ375" s="31"/>
      <c r="EA375" s="31"/>
      <c r="EB375" s="31"/>
      <c r="EC375" s="31"/>
      <c r="ED375" s="31"/>
      <c r="EE375" s="31"/>
      <c r="EF375" s="31"/>
      <c r="EG375" s="31"/>
      <c r="EH375" s="31"/>
      <c r="EI375" s="31"/>
      <c r="EJ375" s="31"/>
      <c r="EK375" s="31"/>
      <c r="EL375" s="31"/>
      <c r="EM375" s="31"/>
      <c r="EN375" s="31"/>
      <c r="EO375" s="31"/>
      <c r="EP375" s="31"/>
      <c r="EQ375" s="31"/>
      <c r="ER375" s="31"/>
      <c r="ES375" s="31"/>
      <c r="ET375" s="31"/>
      <c r="EU375" s="31"/>
      <c r="EV375" s="31"/>
      <c r="EW375" s="31"/>
      <c r="EX375" s="31"/>
      <c r="EY375" s="31"/>
      <c r="EZ375" s="31"/>
      <c r="FA375" s="31"/>
      <c r="FB375" s="31"/>
      <c r="FC375" s="31"/>
      <c r="FD375" s="31"/>
      <c r="FE375" s="31"/>
      <c r="FF375" s="31"/>
      <c r="FG375" s="31"/>
      <c r="FH375" s="31"/>
      <c r="FI375" s="31"/>
      <c r="FJ375" s="31"/>
      <c r="FK375" s="31"/>
      <c r="FL375" s="31"/>
      <c r="FM375" s="31"/>
      <c r="FN375" s="31"/>
      <c r="FO375" s="31"/>
      <c r="FP375" s="31"/>
      <c r="FQ375" s="31"/>
      <c r="FR375" s="31"/>
      <c r="FS375" s="31"/>
      <c r="FT375" s="31"/>
      <c r="FU375" s="31"/>
      <c r="FV375" s="31"/>
      <c r="FW375" s="31"/>
      <c r="FX375" s="31"/>
      <c r="FY375" s="31"/>
      <c r="FZ375" s="31"/>
      <c r="GA375" s="31"/>
      <c r="GB375" s="31"/>
      <c r="GC375" s="31"/>
      <c r="GD375" s="31"/>
      <c r="GE375" s="31"/>
      <c r="GF375" s="31"/>
      <c r="GG375" s="31"/>
      <c r="GH375" s="31"/>
      <c r="GI375" s="31"/>
      <c r="GJ375" s="31"/>
      <c r="GK375" s="31"/>
      <c r="GL375" s="31"/>
      <c r="GM375" s="31"/>
      <c r="GN375" s="31"/>
      <c r="GO375" s="31"/>
      <c r="GP375" s="31"/>
      <c r="GQ375" s="31"/>
      <c r="GR375" s="31"/>
      <c r="GS375" s="31"/>
      <c r="GT375" s="31"/>
      <c r="GU375" s="31"/>
      <c r="GV375" s="31"/>
      <c r="GW375" s="31"/>
      <c r="GX375" s="31"/>
      <c r="GY375" s="31"/>
      <c r="GZ375" s="31"/>
      <c r="HA375" s="31"/>
      <c r="HB375" s="31"/>
      <c r="HC375" s="31"/>
      <c r="HD375" s="31"/>
      <c r="HE375" s="31"/>
      <c r="HF375" s="31"/>
      <c r="HG375" s="31"/>
      <c r="HH375" s="31"/>
      <c r="HI375" s="31"/>
      <c r="HJ375" s="31"/>
      <c r="HK375" s="31"/>
    </row>
    <row r="376" spans="1:219" s="12" customFormat="1" ht="25.5">
      <c r="A376" s="2">
        <v>23</v>
      </c>
      <c r="B376" s="10" t="s">
        <v>2909</v>
      </c>
      <c r="C376" s="2" t="s">
        <v>2964</v>
      </c>
      <c r="D376" s="2" t="s">
        <v>298</v>
      </c>
      <c r="E376" s="2" t="s">
        <v>172</v>
      </c>
      <c r="F376" s="2" t="s">
        <v>172</v>
      </c>
      <c r="G376" s="2">
        <v>1998</v>
      </c>
      <c r="H376" s="103">
        <v>606326.37</v>
      </c>
      <c r="I376" s="2" t="s">
        <v>1526</v>
      </c>
      <c r="J376" s="105" t="s">
        <v>2992</v>
      </c>
      <c r="K376" s="2" t="s">
        <v>2993</v>
      </c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31"/>
      <c r="BQ376" s="31"/>
      <c r="BR376" s="31"/>
      <c r="BS376" s="31"/>
      <c r="BT376" s="31"/>
      <c r="BU376" s="31"/>
      <c r="BV376" s="31"/>
      <c r="BW376" s="31"/>
      <c r="BX376" s="31"/>
      <c r="BY376" s="31"/>
      <c r="BZ376" s="31"/>
      <c r="CA376" s="31"/>
      <c r="CB376" s="31"/>
      <c r="CC376" s="31"/>
      <c r="CD376" s="31"/>
      <c r="CE376" s="31"/>
      <c r="CF376" s="31"/>
      <c r="CG376" s="31"/>
      <c r="CH376" s="31"/>
      <c r="CI376" s="31"/>
      <c r="CJ376" s="31"/>
      <c r="CK376" s="31"/>
      <c r="CL376" s="31"/>
      <c r="CM376" s="31"/>
      <c r="CN376" s="31"/>
      <c r="CO376" s="31"/>
      <c r="CP376" s="31"/>
      <c r="CQ376" s="31"/>
      <c r="CR376" s="31"/>
      <c r="CS376" s="31"/>
      <c r="CT376" s="31"/>
      <c r="CU376" s="31"/>
      <c r="CV376" s="31"/>
      <c r="CW376" s="31"/>
      <c r="CX376" s="31"/>
      <c r="CY376" s="31"/>
      <c r="CZ376" s="31"/>
      <c r="DA376" s="31"/>
      <c r="DB376" s="31"/>
      <c r="DC376" s="31"/>
      <c r="DD376" s="31"/>
      <c r="DE376" s="31"/>
      <c r="DF376" s="31"/>
      <c r="DG376" s="31"/>
      <c r="DH376" s="31"/>
      <c r="DI376" s="31"/>
      <c r="DJ376" s="31"/>
      <c r="DK376" s="31"/>
      <c r="DL376" s="31"/>
      <c r="DM376" s="31"/>
      <c r="DN376" s="31"/>
      <c r="DO376" s="31"/>
      <c r="DP376" s="31"/>
      <c r="DQ376" s="31"/>
      <c r="DR376" s="31"/>
      <c r="DS376" s="31"/>
      <c r="DT376" s="31"/>
      <c r="DU376" s="31"/>
      <c r="DV376" s="31"/>
      <c r="DW376" s="31"/>
      <c r="DX376" s="31"/>
      <c r="DY376" s="31"/>
      <c r="DZ376" s="31"/>
      <c r="EA376" s="31"/>
      <c r="EB376" s="31"/>
      <c r="EC376" s="31"/>
      <c r="ED376" s="31"/>
      <c r="EE376" s="31"/>
      <c r="EF376" s="31"/>
      <c r="EG376" s="31"/>
      <c r="EH376" s="31"/>
      <c r="EI376" s="31"/>
      <c r="EJ376" s="31"/>
      <c r="EK376" s="31"/>
      <c r="EL376" s="31"/>
      <c r="EM376" s="31"/>
      <c r="EN376" s="31"/>
      <c r="EO376" s="31"/>
      <c r="EP376" s="31"/>
      <c r="EQ376" s="31"/>
      <c r="ER376" s="31"/>
      <c r="ES376" s="31"/>
      <c r="ET376" s="31"/>
      <c r="EU376" s="31"/>
      <c r="EV376" s="31"/>
      <c r="EW376" s="31"/>
      <c r="EX376" s="31"/>
      <c r="EY376" s="31"/>
      <c r="EZ376" s="31"/>
      <c r="FA376" s="31"/>
      <c r="FB376" s="31"/>
      <c r="FC376" s="31"/>
      <c r="FD376" s="31"/>
      <c r="FE376" s="31"/>
      <c r="FF376" s="31"/>
      <c r="FG376" s="31"/>
      <c r="FH376" s="31"/>
      <c r="FI376" s="31"/>
      <c r="FJ376" s="31"/>
      <c r="FK376" s="31"/>
      <c r="FL376" s="31"/>
      <c r="FM376" s="31"/>
      <c r="FN376" s="31"/>
      <c r="FO376" s="31"/>
      <c r="FP376" s="31"/>
      <c r="FQ376" s="31"/>
      <c r="FR376" s="31"/>
      <c r="FS376" s="31"/>
      <c r="FT376" s="31"/>
      <c r="FU376" s="31"/>
      <c r="FV376" s="31"/>
      <c r="FW376" s="31"/>
      <c r="FX376" s="31"/>
      <c r="FY376" s="31"/>
      <c r="FZ376" s="31"/>
      <c r="GA376" s="31"/>
      <c r="GB376" s="31"/>
      <c r="GC376" s="31"/>
      <c r="GD376" s="31"/>
      <c r="GE376" s="31"/>
      <c r="GF376" s="31"/>
      <c r="GG376" s="31"/>
      <c r="GH376" s="31"/>
      <c r="GI376" s="31"/>
      <c r="GJ376" s="31"/>
      <c r="GK376" s="31"/>
      <c r="GL376" s="31"/>
      <c r="GM376" s="31"/>
      <c r="GN376" s="31"/>
      <c r="GO376" s="31"/>
      <c r="GP376" s="31"/>
      <c r="GQ376" s="31"/>
      <c r="GR376" s="31"/>
      <c r="GS376" s="31"/>
      <c r="GT376" s="31"/>
      <c r="GU376" s="31"/>
      <c r="GV376" s="31"/>
      <c r="GW376" s="31"/>
      <c r="GX376" s="31"/>
      <c r="GY376" s="31"/>
      <c r="GZ376" s="31"/>
      <c r="HA376" s="31"/>
      <c r="HB376" s="31"/>
      <c r="HC376" s="31"/>
      <c r="HD376" s="31"/>
      <c r="HE376" s="31"/>
      <c r="HF376" s="31"/>
      <c r="HG376" s="31"/>
      <c r="HH376" s="31"/>
      <c r="HI376" s="31"/>
      <c r="HJ376" s="31"/>
      <c r="HK376" s="31"/>
    </row>
    <row r="377" spans="1:219" s="12" customFormat="1" ht="38.25">
      <c r="A377" s="2">
        <v>24</v>
      </c>
      <c r="B377" s="10" t="s">
        <v>591</v>
      </c>
      <c r="C377" s="2" t="s">
        <v>2964</v>
      </c>
      <c r="D377" s="2" t="s">
        <v>298</v>
      </c>
      <c r="E377" s="2" t="s">
        <v>172</v>
      </c>
      <c r="F377" s="2" t="s">
        <v>172</v>
      </c>
      <c r="G377" s="2">
        <v>1998</v>
      </c>
      <c r="H377" s="103">
        <v>1847820.2</v>
      </c>
      <c r="I377" s="2" t="s">
        <v>1526</v>
      </c>
      <c r="J377" s="105" t="s">
        <v>3784</v>
      </c>
      <c r="K377" s="2" t="s">
        <v>3785</v>
      </c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31"/>
      <c r="BK377" s="31"/>
      <c r="BL377" s="31"/>
      <c r="BM377" s="31"/>
      <c r="BN377" s="31"/>
      <c r="BO377" s="31"/>
      <c r="BP377" s="31"/>
      <c r="BQ377" s="31"/>
      <c r="BR377" s="31"/>
      <c r="BS377" s="31"/>
      <c r="BT377" s="31"/>
      <c r="BU377" s="31"/>
      <c r="BV377" s="31"/>
      <c r="BW377" s="31"/>
      <c r="BX377" s="31"/>
      <c r="BY377" s="31"/>
      <c r="BZ377" s="31"/>
      <c r="CA377" s="31"/>
      <c r="CB377" s="31"/>
      <c r="CC377" s="31"/>
      <c r="CD377" s="31"/>
      <c r="CE377" s="31"/>
      <c r="CF377" s="31"/>
      <c r="CG377" s="31"/>
      <c r="CH377" s="31"/>
      <c r="CI377" s="31"/>
      <c r="CJ377" s="31"/>
      <c r="CK377" s="31"/>
      <c r="CL377" s="31"/>
      <c r="CM377" s="31"/>
      <c r="CN377" s="31"/>
      <c r="CO377" s="31"/>
      <c r="CP377" s="31"/>
      <c r="CQ377" s="31"/>
      <c r="CR377" s="31"/>
      <c r="CS377" s="31"/>
      <c r="CT377" s="31"/>
      <c r="CU377" s="31"/>
      <c r="CV377" s="31"/>
      <c r="CW377" s="31"/>
      <c r="CX377" s="31"/>
      <c r="CY377" s="31"/>
      <c r="CZ377" s="31"/>
      <c r="DA377" s="31"/>
      <c r="DB377" s="31"/>
      <c r="DC377" s="31"/>
      <c r="DD377" s="31"/>
      <c r="DE377" s="31"/>
      <c r="DF377" s="31"/>
      <c r="DG377" s="31"/>
      <c r="DH377" s="31"/>
      <c r="DI377" s="31"/>
      <c r="DJ377" s="31"/>
      <c r="DK377" s="31"/>
      <c r="DL377" s="31"/>
      <c r="DM377" s="31"/>
      <c r="DN377" s="31"/>
      <c r="DO377" s="31"/>
      <c r="DP377" s="31"/>
      <c r="DQ377" s="31"/>
      <c r="DR377" s="31"/>
      <c r="DS377" s="31"/>
      <c r="DT377" s="31"/>
      <c r="DU377" s="31"/>
      <c r="DV377" s="31"/>
      <c r="DW377" s="31"/>
      <c r="DX377" s="31"/>
      <c r="DY377" s="31"/>
      <c r="DZ377" s="31"/>
      <c r="EA377" s="31"/>
      <c r="EB377" s="31"/>
      <c r="EC377" s="31"/>
      <c r="ED377" s="31"/>
      <c r="EE377" s="31"/>
      <c r="EF377" s="31"/>
      <c r="EG377" s="31"/>
      <c r="EH377" s="31"/>
      <c r="EI377" s="31"/>
      <c r="EJ377" s="31"/>
      <c r="EK377" s="31"/>
      <c r="EL377" s="31"/>
      <c r="EM377" s="31"/>
      <c r="EN377" s="31"/>
      <c r="EO377" s="31"/>
      <c r="EP377" s="31"/>
      <c r="EQ377" s="31"/>
      <c r="ER377" s="31"/>
      <c r="ES377" s="31"/>
      <c r="ET377" s="31"/>
      <c r="EU377" s="31"/>
      <c r="EV377" s="31"/>
      <c r="EW377" s="31"/>
      <c r="EX377" s="31"/>
      <c r="EY377" s="31"/>
      <c r="EZ377" s="31"/>
      <c r="FA377" s="31"/>
      <c r="FB377" s="31"/>
      <c r="FC377" s="31"/>
      <c r="FD377" s="31"/>
      <c r="FE377" s="31"/>
      <c r="FF377" s="31"/>
      <c r="FG377" s="31"/>
      <c r="FH377" s="31"/>
      <c r="FI377" s="31"/>
      <c r="FJ377" s="31"/>
      <c r="FK377" s="31"/>
      <c r="FL377" s="31"/>
      <c r="FM377" s="31"/>
      <c r="FN377" s="31"/>
      <c r="FO377" s="31"/>
      <c r="FP377" s="31"/>
      <c r="FQ377" s="31"/>
      <c r="FR377" s="31"/>
      <c r="FS377" s="31"/>
      <c r="FT377" s="31"/>
      <c r="FU377" s="31"/>
      <c r="FV377" s="31"/>
      <c r="FW377" s="31"/>
      <c r="FX377" s="31"/>
      <c r="FY377" s="31"/>
      <c r="FZ377" s="31"/>
      <c r="GA377" s="31"/>
      <c r="GB377" s="31"/>
      <c r="GC377" s="31"/>
      <c r="GD377" s="31"/>
      <c r="GE377" s="31"/>
      <c r="GF377" s="31"/>
      <c r="GG377" s="31"/>
      <c r="GH377" s="31"/>
      <c r="GI377" s="31"/>
      <c r="GJ377" s="31"/>
      <c r="GK377" s="31"/>
      <c r="GL377" s="31"/>
      <c r="GM377" s="31"/>
      <c r="GN377" s="31"/>
      <c r="GO377" s="31"/>
      <c r="GP377" s="31"/>
      <c r="GQ377" s="31"/>
      <c r="GR377" s="31"/>
      <c r="GS377" s="31"/>
      <c r="GT377" s="31"/>
      <c r="GU377" s="31"/>
      <c r="GV377" s="31"/>
      <c r="GW377" s="31"/>
      <c r="GX377" s="31"/>
      <c r="GY377" s="31"/>
      <c r="GZ377" s="31"/>
      <c r="HA377" s="31"/>
      <c r="HB377" s="31"/>
      <c r="HC377" s="31"/>
      <c r="HD377" s="31"/>
      <c r="HE377" s="31"/>
      <c r="HF377" s="31"/>
      <c r="HG377" s="31"/>
      <c r="HH377" s="31"/>
      <c r="HI377" s="31"/>
      <c r="HJ377" s="31"/>
      <c r="HK377" s="31"/>
    </row>
    <row r="378" spans="1:219" s="12" customFormat="1" ht="12.75">
      <c r="A378" s="2">
        <v>25</v>
      </c>
      <c r="B378" s="10" t="s">
        <v>592</v>
      </c>
      <c r="C378" s="2" t="s">
        <v>2964</v>
      </c>
      <c r="D378" s="2" t="s">
        <v>298</v>
      </c>
      <c r="E378" s="2" t="s">
        <v>172</v>
      </c>
      <c r="F378" s="2" t="s">
        <v>172</v>
      </c>
      <c r="G378" s="2">
        <v>2000</v>
      </c>
      <c r="H378" s="103">
        <v>1168047.74</v>
      </c>
      <c r="I378" s="2" t="s">
        <v>1526</v>
      </c>
      <c r="J378" s="105"/>
      <c r="K378" s="2" t="s">
        <v>3786</v>
      </c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1"/>
      <c r="BQ378" s="31"/>
      <c r="BR378" s="31"/>
      <c r="BS378" s="31"/>
      <c r="BT378" s="31"/>
      <c r="BU378" s="31"/>
      <c r="BV378" s="31"/>
      <c r="BW378" s="31"/>
      <c r="BX378" s="31"/>
      <c r="BY378" s="31"/>
      <c r="BZ378" s="31"/>
      <c r="CA378" s="31"/>
      <c r="CB378" s="31"/>
      <c r="CC378" s="31"/>
      <c r="CD378" s="31"/>
      <c r="CE378" s="31"/>
      <c r="CF378" s="31"/>
      <c r="CG378" s="31"/>
      <c r="CH378" s="31"/>
      <c r="CI378" s="31"/>
      <c r="CJ378" s="31"/>
      <c r="CK378" s="31"/>
      <c r="CL378" s="31"/>
      <c r="CM378" s="31"/>
      <c r="CN378" s="31"/>
      <c r="CO378" s="31"/>
      <c r="CP378" s="31"/>
      <c r="CQ378" s="31"/>
      <c r="CR378" s="31"/>
      <c r="CS378" s="31"/>
      <c r="CT378" s="31"/>
      <c r="CU378" s="31"/>
      <c r="CV378" s="31"/>
      <c r="CW378" s="31"/>
      <c r="CX378" s="31"/>
      <c r="CY378" s="31"/>
      <c r="CZ378" s="31"/>
      <c r="DA378" s="31"/>
      <c r="DB378" s="31"/>
      <c r="DC378" s="31"/>
      <c r="DD378" s="31"/>
      <c r="DE378" s="31"/>
      <c r="DF378" s="31"/>
      <c r="DG378" s="31"/>
      <c r="DH378" s="31"/>
      <c r="DI378" s="31"/>
      <c r="DJ378" s="31"/>
      <c r="DK378" s="31"/>
      <c r="DL378" s="31"/>
      <c r="DM378" s="31"/>
      <c r="DN378" s="31"/>
      <c r="DO378" s="31"/>
      <c r="DP378" s="31"/>
      <c r="DQ378" s="31"/>
      <c r="DR378" s="31"/>
      <c r="DS378" s="31"/>
      <c r="DT378" s="31"/>
      <c r="DU378" s="31"/>
      <c r="DV378" s="31"/>
      <c r="DW378" s="31"/>
      <c r="DX378" s="31"/>
      <c r="DY378" s="31"/>
      <c r="DZ378" s="31"/>
      <c r="EA378" s="31"/>
      <c r="EB378" s="31"/>
      <c r="EC378" s="31"/>
      <c r="ED378" s="31"/>
      <c r="EE378" s="31"/>
      <c r="EF378" s="31"/>
      <c r="EG378" s="31"/>
      <c r="EH378" s="31"/>
      <c r="EI378" s="31"/>
      <c r="EJ378" s="31"/>
      <c r="EK378" s="31"/>
      <c r="EL378" s="31"/>
      <c r="EM378" s="31"/>
      <c r="EN378" s="31"/>
      <c r="EO378" s="31"/>
      <c r="EP378" s="31"/>
      <c r="EQ378" s="31"/>
      <c r="ER378" s="31"/>
      <c r="ES378" s="31"/>
      <c r="ET378" s="31"/>
      <c r="EU378" s="31"/>
      <c r="EV378" s="31"/>
      <c r="EW378" s="31"/>
      <c r="EX378" s="31"/>
      <c r="EY378" s="31"/>
      <c r="EZ378" s="31"/>
      <c r="FA378" s="31"/>
      <c r="FB378" s="31"/>
      <c r="FC378" s="31"/>
      <c r="FD378" s="31"/>
      <c r="FE378" s="31"/>
      <c r="FF378" s="31"/>
      <c r="FG378" s="31"/>
      <c r="FH378" s="31"/>
      <c r="FI378" s="31"/>
      <c r="FJ378" s="31"/>
      <c r="FK378" s="31"/>
      <c r="FL378" s="31"/>
      <c r="FM378" s="31"/>
      <c r="FN378" s="31"/>
      <c r="FO378" s="31"/>
      <c r="FP378" s="31"/>
      <c r="FQ378" s="31"/>
      <c r="FR378" s="31"/>
      <c r="FS378" s="31"/>
      <c r="FT378" s="31"/>
      <c r="FU378" s="31"/>
      <c r="FV378" s="31"/>
      <c r="FW378" s="31"/>
      <c r="FX378" s="31"/>
      <c r="FY378" s="31"/>
      <c r="FZ378" s="31"/>
      <c r="GA378" s="31"/>
      <c r="GB378" s="31"/>
      <c r="GC378" s="31"/>
      <c r="GD378" s="31"/>
      <c r="GE378" s="31"/>
      <c r="GF378" s="31"/>
      <c r="GG378" s="31"/>
      <c r="GH378" s="31"/>
      <c r="GI378" s="31"/>
      <c r="GJ378" s="31"/>
      <c r="GK378" s="31"/>
      <c r="GL378" s="31"/>
      <c r="GM378" s="31"/>
      <c r="GN378" s="31"/>
      <c r="GO378" s="31"/>
      <c r="GP378" s="31"/>
      <c r="GQ378" s="31"/>
      <c r="GR378" s="31"/>
      <c r="GS378" s="31"/>
      <c r="GT378" s="31"/>
      <c r="GU378" s="31"/>
      <c r="GV378" s="31"/>
      <c r="GW378" s="31"/>
      <c r="GX378" s="31"/>
      <c r="GY378" s="31"/>
      <c r="GZ378" s="31"/>
      <c r="HA378" s="31"/>
      <c r="HB378" s="31"/>
      <c r="HC378" s="31"/>
      <c r="HD378" s="31"/>
      <c r="HE378" s="31"/>
      <c r="HF378" s="31"/>
      <c r="HG378" s="31"/>
      <c r="HH378" s="31"/>
      <c r="HI378" s="31"/>
      <c r="HJ378" s="31"/>
      <c r="HK378" s="31"/>
    </row>
    <row r="379" spans="1:219" s="12" customFormat="1" ht="25.5">
      <c r="A379" s="2">
        <v>26</v>
      </c>
      <c r="B379" s="10" t="s">
        <v>593</v>
      </c>
      <c r="C379" s="2" t="s">
        <v>2964</v>
      </c>
      <c r="D379" s="2" t="s">
        <v>298</v>
      </c>
      <c r="E379" s="2" t="s">
        <v>172</v>
      </c>
      <c r="F379" s="2" t="s">
        <v>172</v>
      </c>
      <c r="G379" s="2">
        <v>1979</v>
      </c>
      <c r="H379" s="103">
        <v>1861525.9</v>
      </c>
      <c r="I379" s="2" t="s">
        <v>1526</v>
      </c>
      <c r="J379" s="105"/>
      <c r="K379" s="2" t="s">
        <v>3787</v>
      </c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  <c r="BQ379" s="31"/>
      <c r="BR379" s="31"/>
      <c r="BS379" s="31"/>
      <c r="BT379" s="31"/>
      <c r="BU379" s="31"/>
      <c r="BV379" s="31"/>
      <c r="BW379" s="31"/>
      <c r="BX379" s="31"/>
      <c r="BY379" s="31"/>
      <c r="BZ379" s="31"/>
      <c r="CA379" s="31"/>
      <c r="CB379" s="31"/>
      <c r="CC379" s="31"/>
      <c r="CD379" s="31"/>
      <c r="CE379" s="31"/>
      <c r="CF379" s="31"/>
      <c r="CG379" s="31"/>
      <c r="CH379" s="31"/>
      <c r="CI379" s="31"/>
      <c r="CJ379" s="31"/>
      <c r="CK379" s="31"/>
      <c r="CL379" s="31"/>
      <c r="CM379" s="31"/>
      <c r="CN379" s="31"/>
      <c r="CO379" s="31"/>
      <c r="CP379" s="31"/>
      <c r="CQ379" s="31"/>
      <c r="CR379" s="31"/>
      <c r="CS379" s="31"/>
      <c r="CT379" s="31"/>
      <c r="CU379" s="31"/>
      <c r="CV379" s="31"/>
      <c r="CW379" s="31"/>
      <c r="CX379" s="31"/>
      <c r="CY379" s="31"/>
      <c r="CZ379" s="31"/>
      <c r="DA379" s="31"/>
      <c r="DB379" s="31"/>
      <c r="DC379" s="31"/>
      <c r="DD379" s="31"/>
      <c r="DE379" s="31"/>
      <c r="DF379" s="31"/>
      <c r="DG379" s="31"/>
      <c r="DH379" s="31"/>
      <c r="DI379" s="31"/>
      <c r="DJ379" s="31"/>
      <c r="DK379" s="31"/>
      <c r="DL379" s="31"/>
      <c r="DM379" s="31"/>
      <c r="DN379" s="31"/>
      <c r="DO379" s="31"/>
      <c r="DP379" s="31"/>
      <c r="DQ379" s="31"/>
      <c r="DR379" s="31"/>
      <c r="DS379" s="31"/>
      <c r="DT379" s="31"/>
      <c r="DU379" s="31"/>
      <c r="DV379" s="31"/>
      <c r="DW379" s="31"/>
      <c r="DX379" s="31"/>
      <c r="DY379" s="31"/>
      <c r="DZ379" s="31"/>
      <c r="EA379" s="31"/>
      <c r="EB379" s="31"/>
      <c r="EC379" s="31"/>
      <c r="ED379" s="31"/>
      <c r="EE379" s="31"/>
      <c r="EF379" s="31"/>
      <c r="EG379" s="31"/>
      <c r="EH379" s="31"/>
      <c r="EI379" s="31"/>
      <c r="EJ379" s="31"/>
      <c r="EK379" s="31"/>
      <c r="EL379" s="31"/>
      <c r="EM379" s="31"/>
      <c r="EN379" s="31"/>
      <c r="EO379" s="31"/>
      <c r="EP379" s="31"/>
      <c r="EQ379" s="31"/>
      <c r="ER379" s="31"/>
      <c r="ES379" s="31"/>
      <c r="ET379" s="31"/>
      <c r="EU379" s="31"/>
      <c r="EV379" s="31"/>
      <c r="EW379" s="31"/>
      <c r="EX379" s="31"/>
      <c r="EY379" s="31"/>
      <c r="EZ379" s="31"/>
      <c r="FA379" s="31"/>
      <c r="FB379" s="31"/>
      <c r="FC379" s="31"/>
      <c r="FD379" s="31"/>
      <c r="FE379" s="31"/>
      <c r="FF379" s="31"/>
      <c r="FG379" s="31"/>
      <c r="FH379" s="31"/>
      <c r="FI379" s="31"/>
      <c r="FJ379" s="31"/>
      <c r="FK379" s="31"/>
      <c r="FL379" s="31"/>
      <c r="FM379" s="31"/>
      <c r="FN379" s="31"/>
      <c r="FO379" s="31"/>
      <c r="FP379" s="31"/>
      <c r="FQ379" s="31"/>
      <c r="FR379" s="31"/>
      <c r="FS379" s="31"/>
      <c r="FT379" s="31"/>
      <c r="FU379" s="31"/>
      <c r="FV379" s="31"/>
      <c r="FW379" s="31"/>
      <c r="FX379" s="31"/>
      <c r="FY379" s="31"/>
      <c r="FZ379" s="31"/>
      <c r="GA379" s="31"/>
      <c r="GB379" s="31"/>
      <c r="GC379" s="31"/>
      <c r="GD379" s="31"/>
      <c r="GE379" s="31"/>
      <c r="GF379" s="31"/>
      <c r="GG379" s="31"/>
      <c r="GH379" s="31"/>
      <c r="GI379" s="31"/>
      <c r="GJ379" s="31"/>
      <c r="GK379" s="31"/>
      <c r="GL379" s="31"/>
      <c r="GM379" s="31"/>
      <c r="GN379" s="31"/>
      <c r="GO379" s="31"/>
      <c r="GP379" s="31"/>
      <c r="GQ379" s="31"/>
      <c r="GR379" s="31"/>
      <c r="GS379" s="31"/>
      <c r="GT379" s="31"/>
      <c r="GU379" s="31"/>
      <c r="GV379" s="31"/>
      <c r="GW379" s="31"/>
      <c r="GX379" s="31"/>
      <c r="GY379" s="31"/>
      <c r="GZ379" s="31"/>
      <c r="HA379" s="31"/>
      <c r="HB379" s="31"/>
      <c r="HC379" s="31"/>
      <c r="HD379" s="31"/>
      <c r="HE379" s="31"/>
      <c r="HF379" s="31"/>
      <c r="HG379" s="31"/>
      <c r="HH379" s="31"/>
      <c r="HI379" s="31"/>
      <c r="HJ379" s="31"/>
      <c r="HK379" s="31"/>
    </row>
    <row r="380" spans="1:219" s="12" customFormat="1" ht="25.5">
      <c r="A380" s="2">
        <v>27</v>
      </c>
      <c r="B380" s="10" t="s">
        <v>594</v>
      </c>
      <c r="C380" s="2" t="s">
        <v>2964</v>
      </c>
      <c r="D380" s="2" t="s">
        <v>298</v>
      </c>
      <c r="E380" s="2" t="s">
        <v>172</v>
      </c>
      <c r="F380" s="2" t="s">
        <v>172</v>
      </c>
      <c r="G380" s="2">
        <v>2008</v>
      </c>
      <c r="H380" s="103">
        <v>52850.04</v>
      </c>
      <c r="I380" s="2" t="s">
        <v>1526</v>
      </c>
      <c r="J380" s="105"/>
      <c r="K380" s="106" t="s">
        <v>3788</v>
      </c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  <c r="BQ380" s="31"/>
      <c r="BR380" s="31"/>
      <c r="BS380" s="31"/>
      <c r="BT380" s="31"/>
      <c r="BU380" s="31"/>
      <c r="BV380" s="31"/>
      <c r="BW380" s="31"/>
      <c r="BX380" s="31"/>
      <c r="BY380" s="31"/>
      <c r="BZ380" s="31"/>
      <c r="CA380" s="31"/>
      <c r="CB380" s="31"/>
      <c r="CC380" s="31"/>
      <c r="CD380" s="31"/>
      <c r="CE380" s="31"/>
      <c r="CF380" s="31"/>
      <c r="CG380" s="31"/>
      <c r="CH380" s="31"/>
      <c r="CI380" s="31"/>
      <c r="CJ380" s="31"/>
      <c r="CK380" s="31"/>
      <c r="CL380" s="31"/>
      <c r="CM380" s="31"/>
      <c r="CN380" s="31"/>
      <c r="CO380" s="31"/>
      <c r="CP380" s="31"/>
      <c r="CQ380" s="31"/>
      <c r="CR380" s="31"/>
      <c r="CS380" s="31"/>
      <c r="CT380" s="31"/>
      <c r="CU380" s="31"/>
      <c r="CV380" s="31"/>
      <c r="CW380" s="31"/>
      <c r="CX380" s="31"/>
      <c r="CY380" s="31"/>
      <c r="CZ380" s="31"/>
      <c r="DA380" s="31"/>
      <c r="DB380" s="31"/>
      <c r="DC380" s="31"/>
      <c r="DD380" s="31"/>
      <c r="DE380" s="31"/>
      <c r="DF380" s="31"/>
      <c r="DG380" s="31"/>
      <c r="DH380" s="31"/>
      <c r="DI380" s="31"/>
      <c r="DJ380" s="31"/>
      <c r="DK380" s="31"/>
      <c r="DL380" s="31"/>
      <c r="DM380" s="31"/>
      <c r="DN380" s="31"/>
      <c r="DO380" s="31"/>
      <c r="DP380" s="31"/>
      <c r="DQ380" s="31"/>
      <c r="DR380" s="31"/>
      <c r="DS380" s="31"/>
      <c r="DT380" s="31"/>
      <c r="DU380" s="31"/>
      <c r="DV380" s="31"/>
      <c r="DW380" s="31"/>
      <c r="DX380" s="31"/>
      <c r="DY380" s="31"/>
      <c r="DZ380" s="31"/>
      <c r="EA380" s="31"/>
      <c r="EB380" s="31"/>
      <c r="EC380" s="31"/>
      <c r="ED380" s="31"/>
      <c r="EE380" s="31"/>
      <c r="EF380" s="31"/>
      <c r="EG380" s="31"/>
      <c r="EH380" s="31"/>
      <c r="EI380" s="31"/>
      <c r="EJ380" s="31"/>
      <c r="EK380" s="31"/>
      <c r="EL380" s="31"/>
      <c r="EM380" s="31"/>
      <c r="EN380" s="31"/>
      <c r="EO380" s="31"/>
      <c r="EP380" s="31"/>
      <c r="EQ380" s="31"/>
      <c r="ER380" s="31"/>
      <c r="ES380" s="31"/>
      <c r="ET380" s="31"/>
      <c r="EU380" s="31"/>
      <c r="EV380" s="31"/>
      <c r="EW380" s="31"/>
      <c r="EX380" s="31"/>
      <c r="EY380" s="31"/>
      <c r="EZ380" s="31"/>
      <c r="FA380" s="31"/>
      <c r="FB380" s="31"/>
      <c r="FC380" s="31"/>
      <c r="FD380" s="31"/>
      <c r="FE380" s="31"/>
      <c r="FF380" s="31"/>
      <c r="FG380" s="31"/>
      <c r="FH380" s="31"/>
      <c r="FI380" s="31"/>
      <c r="FJ380" s="31"/>
      <c r="FK380" s="31"/>
      <c r="FL380" s="31"/>
      <c r="FM380" s="31"/>
      <c r="FN380" s="31"/>
      <c r="FO380" s="31"/>
      <c r="FP380" s="31"/>
      <c r="FQ380" s="31"/>
      <c r="FR380" s="31"/>
      <c r="FS380" s="31"/>
      <c r="FT380" s="31"/>
      <c r="FU380" s="31"/>
      <c r="FV380" s="31"/>
      <c r="FW380" s="31"/>
      <c r="FX380" s="31"/>
      <c r="FY380" s="31"/>
      <c r="FZ380" s="31"/>
      <c r="GA380" s="31"/>
      <c r="GB380" s="31"/>
      <c r="GC380" s="31"/>
      <c r="GD380" s="31"/>
      <c r="GE380" s="31"/>
      <c r="GF380" s="31"/>
      <c r="GG380" s="31"/>
      <c r="GH380" s="31"/>
      <c r="GI380" s="31"/>
      <c r="GJ380" s="31"/>
      <c r="GK380" s="31"/>
      <c r="GL380" s="31"/>
      <c r="GM380" s="31"/>
      <c r="GN380" s="31"/>
      <c r="GO380" s="31"/>
      <c r="GP380" s="31"/>
      <c r="GQ380" s="31"/>
      <c r="GR380" s="31"/>
      <c r="GS380" s="31"/>
      <c r="GT380" s="31"/>
      <c r="GU380" s="31"/>
      <c r="GV380" s="31"/>
      <c r="GW380" s="31"/>
      <c r="GX380" s="31"/>
      <c r="GY380" s="31"/>
      <c r="GZ380" s="31"/>
      <c r="HA380" s="31"/>
      <c r="HB380" s="31"/>
      <c r="HC380" s="31"/>
      <c r="HD380" s="31"/>
      <c r="HE380" s="31"/>
      <c r="HF380" s="31"/>
      <c r="HG380" s="31"/>
      <c r="HH380" s="31"/>
      <c r="HI380" s="31"/>
      <c r="HJ380" s="31"/>
      <c r="HK380" s="31"/>
    </row>
    <row r="381" spans="1:219" s="12" customFormat="1" ht="25.5">
      <c r="A381" s="2">
        <v>28</v>
      </c>
      <c r="B381" s="10" t="s">
        <v>595</v>
      </c>
      <c r="C381" s="2" t="s">
        <v>2964</v>
      </c>
      <c r="D381" s="2" t="s">
        <v>298</v>
      </c>
      <c r="E381" s="2" t="s">
        <v>172</v>
      </c>
      <c r="F381" s="2" t="s">
        <v>172</v>
      </c>
      <c r="G381" s="2">
        <v>2008</v>
      </c>
      <c r="H381" s="103">
        <v>75907.56</v>
      </c>
      <c r="I381" s="2" t="s">
        <v>1526</v>
      </c>
      <c r="J381" s="105"/>
      <c r="K381" s="106" t="s">
        <v>3789</v>
      </c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  <c r="BI381" s="31"/>
      <c r="BJ381" s="31"/>
      <c r="BK381" s="31"/>
      <c r="BL381" s="31"/>
      <c r="BM381" s="31"/>
      <c r="BN381" s="31"/>
      <c r="BO381" s="31"/>
      <c r="BP381" s="31"/>
      <c r="BQ381" s="31"/>
      <c r="BR381" s="31"/>
      <c r="BS381" s="31"/>
      <c r="BT381" s="31"/>
      <c r="BU381" s="31"/>
      <c r="BV381" s="31"/>
      <c r="BW381" s="31"/>
      <c r="BX381" s="31"/>
      <c r="BY381" s="31"/>
      <c r="BZ381" s="31"/>
      <c r="CA381" s="31"/>
      <c r="CB381" s="31"/>
      <c r="CC381" s="31"/>
      <c r="CD381" s="31"/>
      <c r="CE381" s="31"/>
      <c r="CF381" s="31"/>
      <c r="CG381" s="31"/>
      <c r="CH381" s="31"/>
      <c r="CI381" s="31"/>
      <c r="CJ381" s="31"/>
      <c r="CK381" s="31"/>
      <c r="CL381" s="31"/>
      <c r="CM381" s="31"/>
      <c r="CN381" s="31"/>
      <c r="CO381" s="31"/>
      <c r="CP381" s="31"/>
      <c r="CQ381" s="31"/>
      <c r="CR381" s="31"/>
      <c r="CS381" s="31"/>
      <c r="CT381" s="31"/>
      <c r="CU381" s="31"/>
      <c r="CV381" s="31"/>
      <c r="CW381" s="31"/>
      <c r="CX381" s="31"/>
      <c r="CY381" s="31"/>
      <c r="CZ381" s="31"/>
      <c r="DA381" s="31"/>
      <c r="DB381" s="31"/>
      <c r="DC381" s="31"/>
      <c r="DD381" s="31"/>
      <c r="DE381" s="31"/>
      <c r="DF381" s="31"/>
      <c r="DG381" s="31"/>
      <c r="DH381" s="31"/>
      <c r="DI381" s="31"/>
      <c r="DJ381" s="31"/>
      <c r="DK381" s="31"/>
      <c r="DL381" s="31"/>
      <c r="DM381" s="31"/>
      <c r="DN381" s="31"/>
      <c r="DO381" s="31"/>
      <c r="DP381" s="31"/>
      <c r="DQ381" s="31"/>
      <c r="DR381" s="31"/>
      <c r="DS381" s="31"/>
      <c r="DT381" s="31"/>
      <c r="DU381" s="31"/>
      <c r="DV381" s="31"/>
      <c r="DW381" s="31"/>
      <c r="DX381" s="31"/>
      <c r="DY381" s="31"/>
      <c r="DZ381" s="31"/>
      <c r="EA381" s="31"/>
      <c r="EB381" s="31"/>
      <c r="EC381" s="31"/>
      <c r="ED381" s="31"/>
      <c r="EE381" s="31"/>
      <c r="EF381" s="31"/>
      <c r="EG381" s="31"/>
      <c r="EH381" s="31"/>
      <c r="EI381" s="31"/>
      <c r="EJ381" s="31"/>
      <c r="EK381" s="31"/>
      <c r="EL381" s="31"/>
      <c r="EM381" s="31"/>
      <c r="EN381" s="31"/>
      <c r="EO381" s="31"/>
      <c r="EP381" s="31"/>
      <c r="EQ381" s="31"/>
      <c r="ER381" s="31"/>
      <c r="ES381" s="31"/>
      <c r="ET381" s="31"/>
      <c r="EU381" s="31"/>
      <c r="EV381" s="31"/>
      <c r="EW381" s="31"/>
      <c r="EX381" s="31"/>
      <c r="EY381" s="31"/>
      <c r="EZ381" s="31"/>
      <c r="FA381" s="31"/>
      <c r="FB381" s="31"/>
      <c r="FC381" s="31"/>
      <c r="FD381" s="31"/>
      <c r="FE381" s="31"/>
      <c r="FF381" s="31"/>
      <c r="FG381" s="31"/>
      <c r="FH381" s="31"/>
      <c r="FI381" s="31"/>
      <c r="FJ381" s="31"/>
      <c r="FK381" s="31"/>
      <c r="FL381" s="31"/>
      <c r="FM381" s="31"/>
      <c r="FN381" s="31"/>
      <c r="FO381" s="31"/>
      <c r="FP381" s="31"/>
      <c r="FQ381" s="31"/>
      <c r="FR381" s="31"/>
      <c r="FS381" s="31"/>
      <c r="FT381" s="31"/>
      <c r="FU381" s="31"/>
      <c r="FV381" s="31"/>
      <c r="FW381" s="31"/>
      <c r="FX381" s="31"/>
      <c r="FY381" s="31"/>
      <c r="FZ381" s="31"/>
      <c r="GA381" s="31"/>
      <c r="GB381" s="31"/>
      <c r="GC381" s="31"/>
      <c r="GD381" s="31"/>
      <c r="GE381" s="31"/>
      <c r="GF381" s="31"/>
      <c r="GG381" s="31"/>
      <c r="GH381" s="31"/>
      <c r="GI381" s="31"/>
      <c r="GJ381" s="31"/>
      <c r="GK381" s="31"/>
      <c r="GL381" s="31"/>
      <c r="GM381" s="31"/>
      <c r="GN381" s="31"/>
      <c r="GO381" s="31"/>
      <c r="GP381" s="31"/>
      <c r="GQ381" s="31"/>
      <c r="GR381" s="31"/>
      <c r="GS381" s="31"/>
      <c r="GT381" s="31"/>
      <c r="GU381" s="31"/>
      <c r="GV381" s="31"/>
      <c r="GW381" s="31"/>
      <c r="GX381" s="31"/>
      <c r="GY381" s="31"/>
      <c r="GZ381" s="31"/>
      <c r="HA381" s="31"/>
      <c r="HB381" s="31"/>
      <c r="HC381" s="31"/>
      <c r="HD381" s="31"/>
      <c r="HE381" s="31"/>
      <c r="HF381" s="31"/>
      <c r="HG381" s="31"/>
      <c r="HH381" s="31"/>
      <c r="HI381" s="31"/>
      <c r="HJ381" s="31"/>
      <c r="HK381" s="31"/>
    </row>
    <row r="382" spans="1:219" s="12" customFormat="1" ht="12.75">
      <c r="A382" s="2">
        <v>29</v>
      </c>
      <c r="B382" s="10" t="s">
        <v>3854</v>
      </c>
      <c r="C382" s="2" t="s">
        <v>2964</v>
      </c>
      <c r="D382" s="2" t="s">
        <v>298</v>
      </c>
      <c r="E382" s="2" t="s">
        <v>172</v>
      </c>
      <c r="F382" s="2" t="s">
        <v>172</v>
      </c>
      <c r="G382" s="2">
        <v>2008</v>
      </c>
      <c r="H382" s="103">
        <v>242140.62</v>
      </c>
      <c r="I382" s="2" t="s">
        <v>1526</v>
      </c>
      <c r="J382" s="105"/>
      <c r="K382" s="106" t="s">
        <v>3208</v>
      </c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31"/>
      <c r="BQ382" s="31"/>
      <c r="BR382" s="31"/>
      <c r="BS382" s="31"/>
      <c r="BT382" s="31"/>
      <c r="BU382" s="31"/>
      <c r="BV382" s="31"/>
      <c r="BW382" s="31"/>
      <c r="BX382" s="31"/>
      <c r="BY382" s="31"/>
      <c r="BZ382" s="31"/>
      <c r="CA382" s="31"/>
      <c r="CB382" s="31"/>
      <c r="CC382" s="31"/>
      <c r="CD382" s="31"/>
      <c r="CE382" s="31"/>
      <c r="CF382" s="31"/>
      <c r="CG382" s="31"/>
      <c r="CH382" s="31"/>
      <c r="CI382" s="31"/>
      <c r="CJ382" s="31"/>
      <c r="CK382" s="31"/>
      <c r="CL382" s="31"/>
      <c r="CM382" s="31"/>
      <c r="CN382" s="31"/>
      <c r="CO382" s="31"/>
      <c r="CP382" s="31"/>
      <c r="CQ382" s="31"/>
      <c r="CR382" s="31"/>
      <c r="CS382" s="31"/>
      <c r="CT382" s="31"/>
      <c r="CU382" s="31"/>
      <c r="CV382" s="31"/>
      <c r="CW382" s="31"/>
      <c r="CX382" s="31"/>
      <c r="CY382" s="31"/>
      <c r="CZ382" s="31"/>
      <c r="DA382" s="31"/>
      <c r="DB382" s="31"/>
      <c r="DC382" s="31"/>
      <c r="DD382" s="31"/>
      <c r="DE382" s="31"/>
      <c r="DF382" s="31"/>
      <c r="DG382" s="31"/>
      <c r="DH382" s="31"/>
      <c r="DI382" s="31"/>
      <c r="DJ382" s="31"/>
      <c r="DK382" s="31"/>
      <c r="DL382" s="31"/>
      <c r="DM382" s="31"/>
      <c r="DN382" s="31"/>
      <c r="DO382" s="31"/>
      <c r="DP382" s="31"/>
      <c r="DQ382" s="31"/>
      <c r="DR382" s="31"/>
      <c r="DS382" s="31"/>
      <c r="DT382" s="31"/>
      <c r="DU382" s="31"/>
      <c r="DV382" s="31"/>
      <c r="DW382" s="31"/>
      <c r="DX382" s="31"/>
      <c r="DY382" s="31"/>
      <c r="DZ382" s="31"/>
      <c r="EA382" s="31"/>
      <c r="EB382" s="31"/>
      <c r="EC382" s="31"/>
      <c r="ED382" s="31"/>
      <c r="EE382" s="31"/>
      <c r="EF382" s="31"/>
      <c r="EG382" s="31"/>
      <c r="EH382" s="31"/>
      <c r="EI382" s="31"/>
      <c r="EJ382" s="31"/>
      <c r="EK382" s="31"/>
      <c r="EL382" s="31"/>
      <c r="EM382" s="31"/>
      <c r="EN382" s="31"/>
      <c r="EO382" s="31"/>
      <c r="EP382" s="31"/>
      <c r="EQ382" s="31"/>
      <c r="ER382" s="31"/>
      <c r="ES382" s="31"/>
      <c r="ET382" s="31"/>
      <c r="EU382" s="31"/>
      <c r="EV382" s="31"/>
      <c r="EW382" s="31"/>
      <c r="EX382" s="31"/>
      <c r="EY382" s="31"/>
      <c r="EZ382" s="31"/>
      <c r="FA382" s="31"/>
      <c r="FB382" s="31"/>
      <c r="FC382" s="31"/>
      <c r="FD382" s="31"/>
      <c r="FE382" s="31"/>
      <c r="FF382" s="31"/>
      <c r="FG382" s="31"/>
      <c r="FH382" s="31"/>
      <c r="FI382" s="31"/>
      <c r="FJ382" s="31"/>
      <c r="FK382" s="31"/>
      <c r="FL382" s="31"/>
      <c r="FM382" s="31"/>
      <c r="FN382" s="31"/>
      <c r="FO382" s="31"/>
      <c r="FP382" s="31"/>
      <c r="FQ382" s="31"/>
      <c r="FR382" s="31"/>
      <c r="FS382" s="31"/>
      <c r="FT382" s="31"/>
      <c r="FU382" s="31"/>
      <c r="FV382" s="31"/>
      <c r="FW382" s="31"/>
      <c r="FX382" s="31"/>
      <c r="FY382" s="31"/>
      <c r="FZ382" s="31"/>
      <c r="GA382" s="31"/>
      <c r="GB382" s="31"/>
      <c r="GC382" s="31"/>
      <c r="GD382" s="31"/>
      <c r="GE382" s="31"/>
      <c r="GF382" s="31"/>
      <c r="GG382" s="31"/>
      <c r="GH382" s="31"/>
      <c r="GI382" s="31"/>
      <c r="GJ382" s="31"/>
      <c r="GK382" s="31"/>
      <c r="GL382" s="31"/>
      <c r="GM382" s="31"/>
      <c r="GN382" s="31"/>
      <c r="GO382" s="31"/>
      <c r="GP382" s="31"/>
      <c r="GQ382" s="31"/>
      <c r="GR382" s="31"/>
      <c r="GS382" s="31"/>
      <c r="GT382" s="31"/>
      <c r="GU382" s="31"/>
      <c r="GV382" s="31"/>
      <c r="GW382" s="31"/>
      <c r="GX382" s="31"/>
      <c r="GY382" s="31"/>
      <c r="GZ382" s="31"/>
      <c r="HA382" s="31"/>
      <c r="HB382" s="31"/>
      <c r="HC382" s="31"/>
      <c r="HD382" s="31"/>
      <c r="HE382" s="31"/>
      <c r="HF382" s="31"/>
      <c r="HG382" s="31"/>
      <c r="HH382" s="31"/>
      <c r="HI382" s="31"/>
      <c r="HJ382" s="31"/>
      <c r="HK382" s="31"/>
    </row>
    <row r="383" spans="1:219" s="12" customFormat="1" ht="25.5">
      <c r="A383" s="2">
        <v>30</v>
      </c>
      <c r="B383" s="10" t="s">
        <v>596</v>
      </c>
      <c r="C383" s="2" t="s">
        <v>2964</v>
      </c>
      <c r="D383" s="2" t="s">
        <v>298</v>
      </c>
      <c r="E383" s="2" t="s">
        <v>172</v>
      </c>
      <c r="F383" s="2" t="s">
        <v>172</v>
      </c>
      <c r="G383" s="2">
        <v>2008</v>
      </c>
      <c r="H383" s="103">
        <v>77296.72</v>
      </c>
      <c r="I383" s="2" t="s">
        <v>1526</v>
      </c>
      <c r="J383" s="105"/>
      <c r="K383" s="106" t="s">
        <v>3790</v>
      </c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31"/>
      <c r="BQ383" s="31"/>
      <c r="BR383" s="31"/>
      <c r="BS383" s="31"/>
      <c r="BT383" s="31"/>
      <c r="BU383" s="31"/>
      <c r="BV383" s="31"/>
      <c r="BW383" s="31"/>
      <c r="BX383" s="31"/>
      <c r="BY383" s="31"/>
      <c r="BZ383" s="31"/>
      <c r="CA383" s="31"/>
      <c r="CB383" s="31"/>
      <c r="CC383" s="31"/>
      <c r="CD383" s="31"/>
      <c r="CE383" s="31"/>
      <c r="CF383" s="31"/>
      <c r="CG383" s="31"/>
      <c r="CH383" s="31"/>
      <c r="CI383" s="31"/>
      <c r="CJ383" s="31"/>
      <c r="CK383" s="31"/>
      <c r="CL383" s="31"/>
      <c r="CM383" s="31"/>
      <c r="CN383" s="31"/>
      <c r="CO383" s="31"/>
      <c r="CP383" s="31"/>
      <c r="CQ383" s="31"/>
      <c r="CR383" s="31"/>
      <c r="CS383" s="31"/>
      <c r="CT383" s="31"/>
      <c r="CU383" s="31"/>
      <c r="CV383" s="31"/>
      <c r="CW383" s="31"/>
      <c r="CX383" s="31"/>
      <c r="CY383" s="31"/>
      <c r="CZ383" s="31"/>
      <c r="DA383" s="31"/>
      <c r="DB383" s="31"/>
      <c r="DC383" s="31"/>
      <c r="DD383" s="31"/>
      <c r="DE383" s="31"/>
      <c r="DF383" s="31"/>
      <c r="DG383" s="31"/>
      <c r="DH383" s="31"/>
      <c r="DI383" s="31"/>
      <c r="DJ383" s="31"/>
      <c r="DK383" s="31"/>
      <c r="DL383" s="31"/>
      <c r="DM383" s="31"/>
      <c r="DN383" s="31"/>
      <c r="DO383" s="31"/>
      <c r="DP383" s="31"/>
      <c r="DQ383" s="31"/>
      <c r="DR383" s="31"/>
      <c r="DS383" s="31"/>
      <c r="DT383" s="31"/>
      <c r="DU383" s="31"/>
      <c r="DV383" s="31"/>
      <c r="DW383" s="31"/>
      <c r="DX383" s="31"/>
      <c r="DY383" s="31"/>
      <c r="DZ383" s="31"/>
      <c r="EA383" s="31"/>
      <c r="EB383" s="31"/>
      <c r="EC383" s="31"/>
      <c r="ED383" s="31"/>
      <c r="EE383" s="31"/>
      <c r="EF383" s="31"/>
      <c r="EG383" s="31"/>
      <c r="EH383" s="31"/>
      <c r="EI383" s="31"/>
      <c r="EJ383" s="31"/>
      <c r="EK383" s="31"/>
      <c r="EL383" s="31"/>
      <c r="EM383" s="31"/>
      <c r="EN383" s="31"/>
      <c r="EO383" s="31"/>
      <c r="EP383" s="31"/>
      <c r="EQ383" s="31"/>
      <c r="ER383" s="31"/>
      <c r="ES383" s="31"/>
      <c r="ET383" s="31"/>
      <c r="EU383" s="31"/>
      <c r="EV383" s="31"/>
      <c r="EW383" s="31"/>
      <c r="EX383" s="31"/>
      <c r="EY383" s="31"/>
      <c r="EZ383" s="31"/>
      <c r="FA383" s="31"/>
      <c r="FB383" s="31"/>
      <c r="FC383" s="31"/>
      <c r="FD383" s="31"/>
      <c r="FE383" s="31"/>
      <c r="FF383" s="31"/>
      <c r="FG383" s="31"/>
      <c r="FH383" s="31"/>
      <c r="FI383" s="31"/>
      <c r="FJ383" s="31"/>
      <c r="FK383" s="31"/>
      <c r="FL383" s="31"/>
      <c r="FM383" s="31"/>
      <c r="FN383" s="31"/>
      <c r="FO383" s="31"/>
      <c r="FP383" s="31"/>
      <c r="FQ383" s="31"/>
      <c r="FR383" s="31"/>
      <c r="FS383" s="31"/>
      <c r="FT383" s="31"/>
      <c r="FU383" s="31"/>
      <c r="FV383" s="31"/>
      <c r="FW383" s="31"/>
      <c r="FX383" s="31"/>
      <c r="FY383" s="31"/>
      <c r="FZ383" s="31"/>
      <c r="GA383" s="31"/>
      <c r="GB383" s="31"/>
      <c r="GC383" s="31"/>
      <c r="GD383" s="31"/>
      <c r="GE383" s="31"/>
      <c r="GF383" s="31"/>
      <c r="GG383" s="31"/>
      <c r="GH383" s="31"/>
      <c r="GI383" s="31"/>
      <c r="GJ383" s="31"/>
      <c r="GK383" s="31"/>
      <c r="GL383" s="31"/>
      <c r="GM383" s="31"/>
      <c r="GN383" s="31"/>
      <c r="GO383" s="31"/>
      <c r="GP383" s="31"/>
      <c r="GQ383" s="31"/>
      <c r="GR383" s="31"/>
      <c r="GS383" s="31"/>
      <c r="GT383" s="31"/>
      <c r="GU383" s="31"/>
      <c r="GV383" s="31"/>
      <c r="GW383" s="31"/>
      <c r="GX383" s="31"/>
      <c r="GY383" s="31"/>
      <c r="GZ383" s="31"/>
      <c r="HA383" s="31"/>
      <c r="HB383" s="31"/>
      <c r="HC383" s="31"/>
      <c r="HD383" s="31"/>
      <c r="HE383" s="31"/>
      <c r="HF383" s="31"/>
      <c r="HG383" s="31"/>
      <c r="HH383" s="31"/>
      <c r="HI383" s="31"/>
      <c r="HJ383" s="31"/>
      <c r="HK383" s="31"/>
    </row>
    <row r="384" spans="1:219" s="12" customFormat="1" ht="25.5">
      <c r="A384" s="2">
        <v>31</v>
      </c>
      <c r="B384" s="10" t="s">
        <v>597</v>
      </c>
      <c r="C384" s="2" t="s">
        <v>2964</v>
      </c>
      <c r="D384" s="2" t="s">
        <v>298</v>
      </c>
      <c r="E384" s="2" t="s">
        <v>172</v>
      </c>
      <c r="F384" s="2" t="s">
        <v>172</v>
      </c>
      <c r="G384" s="2">
        <v>2008</v>
      </c>
      <c r="H384" s="103">
        <v>67639.75</v>
      </c>
      <c r="I384" s="2" t="s">
        <v>1526</v>
      </c>
      <c r="J384" s="105"/>
      <c r="K384" s="106" t="s">
        <v>1255</v>
      </c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  <c r="BQ384" s="31"/>
      <c r="BR384" s="31"/>
      <c r="BS384" s="31"/>
      <c r="BT384" s="31"/>
      <c r="BU384" s="31"/>
      <c r="BV384" s="31"/>
      <c r="BW384" s="31"/>
      <c r="BX384" s="31"/>
      <c r="BY384" s="31"/>
      <c r="BZ384" s="31"/>
      <c r="CA384" s="31"/>
      <c r="CB384" s="31"/>
      <c r="CC384" s="31"/>
      <c r="CD384" s="31"/>
      <c r="CE384" s="31"/>
      <c r="CF384" s="31"/>
      <c r="CG384" s="31"/>
      <c r="CH384" s="31"/>
      <c r="CI384" s="31"/>
      <c r="CJ384" s="31"/>
      <c r="CK384" s="31"/>
      <c r="CL384" s="31"/>
      <c r="CM384" s="31"/>
      <c r="CN384" s="31"/>
      <c r="CO384" s="31"/>
      <c r="CP384" s="31"/>
      <c r="CQ384" s="31"/>
      <c r="CR384" s="31"/>
      <c r="CS384" s="31"/>
      <c r="CT384" s="31"/>
      <c r="CU384" s="31"/>
      <c r="CV384" s="31"/>
      <c r="CW384" s="31"/>
      <c r="CX384" s="31"/>
      <c r="CY384" s="31"/>
      <c r="CZ384" s="31"/>
      <c r="DA384" s="31"/>
      <c r="DB384" s="31"/>
      <c r="DC384" s="31"/>
      <c r="DD384" s="31"/>
      <c r="DE384" s="31"/>
      <c r="DF384" s="31"/>
      <c r="DG384" s="31"/>
      <c r="DH384" s="31"/>
      <c r="DI384" s="31"/>
      <c r="DJ384" s="31"/>
      <c r="DK384" s="31"/>
      <c r="DL384" s="31"/>
      <c r="DM384" s="31"/>
      <c r="DN384" s="31"/>
      <c r="DO384" s="31"/>
      <c r="DP384" s="31"/>
      <c r="DQ384" s="31"/>
      <c r="DR384" s="31"/>
      <c r="DS384" s="31"/>
      <c r="DT384" s="31"/>
      <c r="DU384" s="31"/>
      <c r="DV384" s="31"/>
      <c r="DW384" s="31"/>
      <c r="DX384" s="31"/>
      <c r="DY384" s="31"/>
      <c r="DZ384" s="31"/>
      <c r="EA384" s="31"/>
      <c r="EB384" s="31"/>
      <c r="EC384" s="31"/>
      <c r="ED384" s="31"/>
      <c r="EE384" s="31"/>
      <c r="EF384" s="31"/>
      <c r="EG384" s="31"/>
      <c r="EH384" s="31"/>
      <c r="EI384" s="31"/>
      <c r="EJ384" s="31"/>
      <c r="EK384" s="31"/>
      <c r="EL384" s="31"/>
      <c r="EM384" s="31"/>
      <c r="EN384" s="31"/>
      <c r="EO384" s="31"/>
      <c r="EP384" s="31"/>
      <c r="EQ384" s="31"/>
      <c r="ER384" s="31"/>
      <c r="ES384" s="31"/>
      <c r="ET384" s="31"/>
      <c r="EU384" s="31"/>
      <c r="EV384" s="31"/>
      <c r="EW384" s="31"/>
      <c r="EX384" s="31"/>
      <c r="EY384" s="31"/>
      <c r="EZ384" s="31"/>
      <c r="FA384" s="31"/>
      <c r="FB384" s="31"/>
      <c r="FC384" s="31"/>
      <c r="FD384" s="31"/>
      <c r="FE384" s="31"/>
      <c r="FF384" s="31"/>
      <c r="FG384" s="31"/>
      <c r="FH384" s="31"/>
      <c r="FI384" s="31"/>
      <c r="FJ384" s="31"/>
      <c r="FK384" s="31"/>
      <c r="FL384" s="31"/>
      <c r="FM384" s="31"/>
      <c r="FN384" s="31"/>
      <c r="FO384" s="31"/>
      <c r="FP384" s="31"/>
      <c r="FQ384" s="31"/>
      <c r="FR384" s="31"/>
      <c r="FS384" s="31"/>
      <c r="FT384" s="31"/>
      <c r="FU384" s="31"/>
      <c r="FV384" s="31"/>
      <c r="FW384" s="31"/>
      <c r="FX384" s="31"/>
      <c r="FY384" s="31"/>
      <c r="FZ384" s="31"/>
      <c r="GA384" s="31"/>
      <c r="GB384" s="31"/>
      <c r="GC384" s="31"/>
      <c r="GD384" s="31"/>
      <c r="GE384" s="31"/>
      <c r="GF384" s="31"/>
      <c r="GG384" s="31"/>
      <c r="GH384" s="31"/>
      <c r="GI384" s="31"/>
      <c r="GJ384" s="31"/>
      <c r="GK384" s="31"/>
      <c r="GL384" s="31"/>
      <c r="GM384" s="31"/>
      <c r="GN384" s="31"/>
      <c r="GO384" s="31"/>
      <c r="GP384" s="31"/>
      <c r="GQ384" s="31"/>
      <c r="GR384" s="31"/>
      <c r="GS384" s="31"/>
      <c r="GT384" s="31"/>
      <c r="GU384" s="31"/>
      <c r="GV384" s="31"/>
      <c r="GW384" s="31"/>
      <c r="GX384" s="31"/>
      <c r="GY384" s="31"/>
      <c r="GZ384" s="31"/>
      <c r="HA384" s="31"/>
      <c r="HB384" s="31"/>
      <c r="HC384" s="31"/>
      <c r="HD384" s="31"/>
      <c r="HE384" s="31"/>
      <c r="HF384" s="31"/>
      <c r="HG384" s="31"/>
      <c r="HH384" s="31"/>
      <c r="HI384" s="31"/>
      <c r="HJ384" s="31"/>
      <c r="HK384" s="31"/>
    </row>
    <row r="385" spans="1:219" s="12" customFormat="1" ht="25.5">
      <c r="A385" s="2">
        <v>32</v>
      </c>
      <c r="B385" s="10" t="s">
        <v>598</v>
      </c>
      <c r="C385" s="2" t="s">
        <v>2964</v>
      </c>
      <c r="D385" s="2" t="s">
        <v>298</v>
      </c>
      <c r="E385" s="2" t="s">
        <v>172</v>
      </c>
      <c r="F385" s="2" t="s">
        <v>172</v>
      </c>
      <c r="G385" s="2">
        <v>2008</v>
      </c>
      <c r="H385" s="103">
        <v>67060.34</v>
      </c>
      <c r="I385" s="2" t="s">
        <v>1526</v>
      </c>
      <c r="J385" s="105"/>
      <c r="K385" s="106" t="s">
        <v>1256</v>
      </c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31"/>
      <c r="BQ385" s="31"/>
      <c r="BR385" s="31"/>
      <c r="BS385" s="31"/>
      <c r="BT385" s="31"/>
      <c r="BU385" s="31"/>
      <c r="BV385" s="31"/>
      <c r="BW385" s="31"/>
      <c r="BX385" s="31"/>
      <c r="BY385" s="31"/>
      <c r="BZ385" s="31"/>
      <c r="CA385" s="31"/>
      <c r="CB385" s="31"/>
      <c r="CC385" s="31"/>
      <c r="CD385" s="31"/>
      <c r="CE385" s="31"/>
      <c r="CF385" s="31"/>
      <c r="CG385" s="31"/>
      <c r="CH385" s="31"/>
      <c r="CI385" s="31"/>
      <c r="CJ385" s="31"/>
      <c r="CK385" s="31"/>
      <c r="CL385" s="31"/>
      <c r="CM385" s="31"/>
      <c r="CN385" s="31"/>
      <c r="CO385" s="31"/>
      <c r="CP385" s="31"/>
      <c r="CQ385" s="31"/>
      <c r="CR385" s="31"/>
      <c r="CS385" s="31"/>
      <c r="CT385" s="31"/>
      <c r="CU385" s="31"/>
      <c r="CV385" s="31"/>
      <c r="CW385" s="31"/>
      <c r="CX385" s="31"/>
      <c r="CY385" s="31"/>
      <c r="CZ385" s="31"/>
      <c r="DA385" s="31"/>
      <c r="DB385" s="31"/>
      <c r="DC385" s="31"/>
      <c r="DD385" s="31"/>
      <c r="DE385" s="31"/>
      <c r="DF385" s="31"/>
      <c r="DG385" s="31"/>
      <c r="DH385" s="31"/>
      <c r="DI385" s="31"/>
      <c r="DJ385" s="31"/>
      <c r="DK385" s="31"/>
      <c r="DL385" s="31"/>
      <c r="DM385" s="31"/>
      <c r="DN385" s="31"/>
      <c r="DO385" s="31"/>
      <c r="DP385" s="31"/>
      <c r="DQ385" s="31"/>
      <c r="DR385" s="31"/>
      <c r="DS385" s="31"/>
      <c r="DT385" s="31"/>
      <c r="DU385" s="31"/>
      <c r="DV385" s="31"/>
      <c r="DW385" s="31"/>
      <c r="DX385" s="31"/>
      <c r="DY385" s="31"/>
      <c r="DZ385" s="31"/>
      <c r="EA385" s="31"/>
      <c r="EB385" s="31"/>
      <c r="EC385" s="31"/>
      <c r="ED385" s="31"/>
      <c r="EE385" s="31"/>
      <c r="EF385" s="31"/>
      <c r="EG385" s="31"/>
      <c r="EH385" s="31"/>
      <c r="EI385" s="31"/>
      <c r="EJ385" s="31"/>
      <c r="EK385" s="31"/>
      <c r="EL385" s="31"/>
      <c r="EM385" s="31"/>
      <c r="EN385" s="31"/>
      <c r="EO385" s="31"/>
      <c r="EP385" s="31"/>
      <c r="EQ385" s="31"/>
      <c r="ER385" s="31"/>
      <c r="ES385" s="31"/>
      <c r="ET385" s="31"/>
      <c r="EU385" s="31"/>
      <c r="EV385" s="31"/>
      <c r="EW385" s="31"/>
      <c r="EX385" s="31"/>
      <c r="EY385" s="31"/>
      <c r="EZ385" s="31"/>
      <c r="FA385" s="31"/>
      <c r="FB385" s="31"/>
      <c r="FC385" s="31"/>
      <c r="FD385" s="31"/>
      <c r="FE385" s="31"/>
      <c r="FF385" s="31"/>
      <c r="FG385" s="31"/>
      <c r="FH385" s="31"/>
      <c r="FI385" s="31"/>
      <c r="FJ385" s="31"/>
      <c r="FK385" s="31"/>
      <c r="FL385" s="31"/>
      <c r="FM385" s="31"/>
      <c r="FN385" s="31"/>
      <c r="FO385" s="31"/>
      <c r="FP385" s="31"/>
      <c r="FQ385" s="31"/>
      <c r="FR385" s="31"/>
      <c r="FS385" s="31"/>
      <c r="FT385" s="31"/>
      <c r="FU385" s="31"/>
      <c r="FV385" s="31"/>
      <c r="FW385" s="31"/>
      <c r="FX385" s="31"/>
      <c r="FY385" s="31"/>
      <c r="FZ385" s="31"/>
      <c r="GA385" s="31"/>
      <c r="GB385" s="31"/>
      <c r="GC385" s="31"/>
      <c r="GD385" s="31"/>
      <c r="GE385" s="31"/>
      <c r="GF385" s="31"/>
      <c r="GG385" s="31"/>
      <c r="GH385" s="31"/>
      <c r="GI385" s="31"/>
      <c r="GJ385" s="31"/>
      <c r="GK385" s="31"/>
      <c r="GL385" s="31"/>
      <c r="GM385" s="31"/>
      <c r="GN385" s="31"/>
      <c r="GO385" s="31"/>
      <c r="GP385" s="31"/>
      <c r="GQ385" s="31"/>
      <c r="GR385" s="31"/>
      <c r="GS385" s="31"/>
      <c r="GT385" s="31"/>
      <c r="GU385" s="31"/>
      <c r="GV385" s="31"/>
      <c r="GW385" s="31"/>
      <c r="GX385" s="31"/>
      <c r="GY385" s="31"/>
      <c r="GZ385" s="31"/>
      <c r="HA385" s="31"/>
      <c r="HB385" s="31"/>
      <c r="HC385" s="31"/>
      <c r="HD385" s="31"/>
      <c r="HE385" s="31"/>
      <c r="HF385" s="31"/>
      <c r="HG385" s="31"/>
      <c r="HH385" s="31"/>
      <c r="HI385" s="31"/>
      <c r="HJ385" s="31"/>
      <c r="HK385" s="31"/>
    </row>
    <row r="386" spans="1:219" s="12" customFormat="1" ht="25.5">
      <c r="A386" s="2">
        <v>33</v>
      </c>
      <c r="B386" s="10" t="s">
        <v>599</v>
      </c>
      <c r="C386" s="2" t="s">
        <v>2964</v>
      </c>
      <c r="D386" s="2" t="s">
        <v>298</v>
      </c>
      <c r="E386" s="2" t="s">
        <v>172</v>
      </c>
      <c r="F386" s="2" t="s">
        <v>172</v>
      </c>
      <c r="G386" s="2">
        <v>2008</v>
      </c>
      <c r="H386" s="103">
        <v>66818.91</v>
      </c>
      <c r="I386" s="2" t="s">
        <v>1526</v>
      </c>
      <c r="J386" s="105"/>
      <c r="K386" s="106" t="s">
        <v>1257</v>
      </c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  <c r="BI386" s="31"/>
      <c r="BJ386" s="31"/>
      <c r="BK386" s="31"/>
      <c r="BL386" s="31"/>
      <c r="BM386" s="31"/>
      <c r="BN386" s="31"/>
      <c r="BO386" s="31"/>
      <c r="BP386" s="31"/>
      <c r="BQ386" s="31"/>
      <c r="BR386" s="31"/>
      <c r="BS386" s="31"/>
      <c r="BT386" s="31"/>
      <c r="BU386" s="31"/>
      <c r="BV386" s="31"/>
      <c r="BW386" s="31"/>
      <c r="BX386" s="31"/>
      <c r="BY386" s="31"/>
      <c r="BZ386" s="31"/>
      <c r="CA386" s="31"/>
      <c r="CB386" s="31"/>
      <c r="CC386" s="31"/>
      <c r="CD386" s="31"/>
      <c r="CE386" s="31"/>
      <c r="CF386" s="31"/>
      <c r="CG386" s="31"/>
      <c r="CH386" s="31"/>
      <c r="CI386" s="31"/>
      <c r="CJ386" s="31"/>
      <c r="CK386" s="31"/>
      <c r="CL386" s="31"/>
      <c r="CM386" s="31"/>
      <c r="CN386" s="31"/>
      <c r="CO386" s="31"/>
      <c r="CP386" s="31"/>
      <c r="CQ386" s="31"/>
      <c r="CR386" s="31"/>
      <c r="CS386" s="31"/>
      <c r="CT386" s="31"/>
      <c r="CU386" s="31"/>
      <c r="CV386" s="31"/>
      <c r="CW386" s="31"/>
      <c r="CX386" s="31"/>
      <c r="CY386" s="31"/>
      <c r="CZ386" s="31"/>
      <c r="DA386" s="31"/>
      <c r="DB386" s="31"/>
      <c r="DC386" s="31"/>
      <c r="DD386" s="31"/>
      <c r="DE386" s="31"/>
      <c r="DF386" s="31"/>
      <c r="DG386" s="31"/>
      <c r="DH386" s="31"/>
      <c r="DI386" s="31"/>
      <c r="DJ386" s="31"/>
      <c r="DK386" s="31"/>
      <c r="DL386" s="31"/>
      <c r="DM386" s="31"/>
      <c r="DN386" s="31"/>
      <c r="DO386" s="31"/>
      <c r="DP386" s="31"/>
      <c r="DQ386" s="31"/>
      <c r="DR386" s="31"/>
      <c r="DS386" s="31"/>
      <c r="DT386" s="31"/>
      <c r="DU386" s="31"/>
      <c r="DV386" s="31"/>
      <c r="DW386" s="31"/>
      <c r="DX386" s="31"/>
      <c r="DY386" s="31"/>
      <c r="DZ386" s="31"/>
      <c r="EA386" s="31"/>
      <c r="EB386" s="31"/>
      <c r="EC386" s="31"/>
      <c r="ED386" s="31"/>
      <c r="EE386" s="31"/>
      <c r="EF386" s="31"/>
      <c r="EG386" s="31"/>
      <c r="EH386" s="31"/>
      <c r="EI386" s="31"/>
      <c r="EJ386" s="31"/>
      <c r="EK386" s="31"/>
      <c r="EL386" s="31"/>
      <c r="EM386" s="31"/>
      <c r="EN386" s="31"/>
      <c r="EO386" s="31"/>
      <c r="EP386" s="31"/>
      <c r="EQ386" s="31"/>
      <c r="ER386" s="31"/>
      <c r="ES386" s="31"/>
      <c r="ET386" s="31"/>
      <c r="EU386" s="31"/>
      <c r="EV386" s="31"/>
      <c r="EW386" s="31"/>
      <c r="EX386" s="31"/>
      <c r="EY386" s="31"/>
      <c r="EZ386" s="31"/>
      <c r="FA386" s="31"/>
      <c r="FB386" s="31"/>
      <c r="FC386" s="31"/>
      <c r="FD386" s="31"/>
      <c r="FE386" s="31"/>
      <c r="FF386" s="31"/>
      <c r="FG386" s="31"/>
      <c r="FH386" s="31"/>
      <c r="FI386" s="31"/>
      <c r="FJ386" s="31"/>
      <c r="FK386" s="31"/>
      <c r="FL386" s="31"/>
      <c r="FM386" s="31"/>
      <c r="FN386" s="31"/>
      <c r="FO386" s="31"/>
      <c r="FP386" s="31"/>
      <c r="FQ386" s="31"/>
      <c r="FR386" s="31"/>
      <c r="FS386" s="31"/>
      <c r="FT386" s="31"/>
      <c r="FU386" s="31"/>
      <c r="FV386" s="31"/>
      <c r="FW386" s="31"/>
      <c r="FX386" s="31"/>
      <c r="FY386" s="31"/>
      <c r="FZ386" s="31"/>
      <c r="GA386" s="31"/>
      <c r="GB386" s="31"/>
      <c r="GC386" s="31"/>
      <c r="GD386" s="31"/>
      <c r="GE386" s="31"/>
      <c r="GF386" s="31"/>
      <c r="GG386" s="31"/>
      <c r="GH386" s="31"/>
      <c r="GI386" s="31"/>
      <c r="GJ386" s="31"/>
      <c r="GK386" s="31"/>
      <c r="GL386" s="31"/>
      <c r="GM386" s="31"/>
      <c r="GN386" s="31"/>
      <c r="GO386" s="31"/>
      <c r="GP386" s="31"/>
      <c r="GQ386" s="31"/>
      <c r="GR386" s="31"/>
      <c r="GS386" s="31"/>
      <c r="GT386" s="31"/>
      <c r="GU386" s="31"/>
      <c r="GV386" s="31"/>
      <c r="GW386" s="31"/>
      <c r="GX386" s="31"/>
      <c r="GY386" s="31"/>
      <c r="GZ386" s="31"/>
      <c r="HA386" s="31"/>
      <c r="HB386" s="31"/>
      <c r="HC386" s="31"/>
      <c r="HD386" s="31"/>
      <c r="HE386" s="31"/>
      <c r="HF386" s="31"/>
      <c r="HG386" s="31"/>
      <c r="HH386" s="31"/>
      <c r="HI386" s="31"/>
      <c r="HJ386" s="31"/>
      <c r="HK386" s="31"/>
    </row>
    <row r="387" spans="1:219" s="12" customFormat="1" ht="25.5">
      <c r="A387" s="2">
        <v>34</v>
      </c>
      <c r="B387" s="10" t="s">
        <v>600</v>
      </c>
      <c r="C387" s="2" t="s">
        <v>2964</v>
      </c>
      <c r="D387" s="2" t="s">
        <v>298</v>
      </c>
      <c r="E387" s="2" t="s">
        <v>172</v>
      </c>
      <c r="F387" s="2" t="s">
        <v>172</v>
      </c>
      <c r="G387" s="2">
        <v>2008</v>
      </c>
      <c r="H387" s="103">
        <v>67205.19</v>
      </c>
      <c r="I387" s="2" t="s">
        <v>1526</v>
      </c>
      <c r="J387" s="105"/>
      <c r="K387" s="106" t="s">
        <v>1258</v>
      </c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  <c r="BP387" s="31"/>
      <c r="BQ387" s="31"/>
      <c r="BR387" s="31"/>
      <c r="BS387" s="31"/>
      <c r="BT387" s="31"/>
      <c r="BU387" s="31"/>
      <c r="BV387" s="31"/>
      <c r="BW387" s="31"/>
      <c r="BX387" s="31"/>
      <c r="BY387" s="31"/>
      <c r="BZ387" s="31"/>
      <c r="CA387" s="31"/>
      <c r="CB387" s="31"/>
      <c r="CC387" s="31"/>
      <c r="CD387" s="31"/>
      <c r="CE387" s="31"/>
      <c r="CF387" s="31"/>
      <c r="CG387" s="31"/>
      <c r="CH387" s="31"/>
      <c r="CI387" s="31"/>
      <c r="CJ387" s="31"/>
      <c r="CK387" s="31"/>
      <c r="CL387" s="31"/>
      <c r="CM387" s="31"/>
      <c r="CN387" s="31"/>
      <c r="CO387" s="31"/>
      <c r="CP387" s="31"/>
      <c r="CQ387" s="31"/>
      <c r="CR387" s="31"/>
      <c r="CS387" s="31"/>
      <c r="CT387" s="31"/>
      <c r="CU387" s="31"/>
      <c r="CV387" s="31"/>
      <c r="CW387" s="31"/>
      <c r="CX387" s="31"/>
      <c r="CY387" s="31"/>
      <c r="CZ387" s="31"/>
      <c r="DA387" s="31"/>
      <c r="DB387" s="31"/>
      <c r="DC387" s="31"/>
      <c r="DD387" s="31"/>
      <c r="DE387" s="31"/>
      <c r="DF387" s="31"/>
      <c r="DG387" s="31"/>
      <c r="DH387" s="31"/>
      <c r="DI387" s="31"/>
      <c r="DJ387" s="31"/>
      <c r="DK387" s="31"/>
      <c r="DL387" s="31"/>
      <c r="DM387" s="31"/>
      <c r="DN387" s="31"/>
      <c r="DO387" s="31"/>
      <c r="DP387" s="31"/>
      <c r="DQ387" s="31"/>
      <c r="DR387" s="31"/>
      <c r="DS387" s="31"/>
      <c r="DT387" s="31"/>
      <c r="DU387" s="31"/>
      <c r="DV387" s="31"/>
      <c r="DW387" s="31"/>
      <c r="DX387" s="31"/>
      <c r="DY387" s="31"/>
      <c r="DZ387" s="31"/>
      <c r="EA387" s="31"/>
      <c r="EB387" s="31"/>
      <c r="EC387" s="31"/>
      <c r="ED387" s="31"/>
      <c r="EE387" s="31"/>
      <c r="EF387" s="31"/>
      <c r="EG387" s="31"/>
      <c r="EH387" s="31"/>
      <c r="EI387" s="31"/>
      <c r="EJ387" s="31"/>
      <c r="EK387" s="31"/>
      <c r="EL387" s="31"/>
      <c r="EM387" s="31"/>
      <c r="EN387" s="31"/>
      <c r="EO387" s="31"/>
      <c r="EP387" s="31"/>
      <c r="EQ387" s="31"/>
      <c r="ER387" s="31"/>
      <c r="ES387" s="31"/>
      <c r="ET387" s="31"/>
      <c r="EU387" s="31"/>
      <c r="EV387" s="31"/>
      <c r="EW387" s="31"/>
      <c r="EX387" s="31"/>
      <c r="EY387" s="31"/>
      <c r="EZ387" s="31"/>
      <c r="FA387" s="31"/>
      <c r="FB387" s="31"/>
      <c r="FC387" s="31"/>
      <c r="FD387" s="31"/>
      <c r="FE387" s="31"/>
      <c r="FF387" s="31"/>
      <c r="FG387" s="31"/>
      <c r="FH387" s="31"/>
      <c r="FI387" s="31"/>
      <c r="FJ387" s="31"/>
      <c r="FK387" s="31"/>
      <c r="FL387" s="31"/>
      <c r="FM387" s="31"/>
      <c r="FN387" s="31"/>
      <c r="FO387" s="31"/>
      <c r="FP387" s="31"/>
      <c r="FQ387" s="31"/>
      <c r="FR387" s="31"/>
      <c r="FS387" s="31"/>
      <c r="FT387" s="31"/>
      <c r="FU387" s="31"/>
      <c r="FV387" s="31"/>
      <c r="FW387" s="31"/>
      <c r="FX387" s="31"/>
      <c r="FY387" s="31"/>
      <c r="FZ387" s="31"/>
      <c r="GA387" s="31"/>
      <c r="GB387" s="31"/>
      <c r="GC387" s="31"/>
      <c r="GD387" s="31"/>
      <c r="GE387" s="31"/>
      <c r="GF387" s="31"/>
      <c r="GG387" s="31"/>
      <c r="GH387" s="31"/>
      <c r="GI387" s="31"/>
      <c r="GJ387" s="31"/>
      <c r="GK387" s="31"/>
      <c r="GL387" s="31"/>
      <c r="GM387" s="31"/>
      <c r="GN387" s="31"/>
      <c r="GO387" s="31"/>
      <c r="GP387" s="31"/>
      <c r="GQ387" s="31"/>
      <c r="GR387" s="31"/>
      <c r="GS387" s="31"/>
      <c r="GT387" s="31"/>
      <c r="GU387" s="31"/>
      <c r="GV387" s="31"/>
      <c r="GW387" s="31"/>
      <c r="GX387" s="31"/>
      <c r="GY387" s="31"/>
      <c r="GZ387" s="31"/>
      <c r="HA387" s="31"/>
      <c r="HB387" s="31"/>
      <c r="HC387" s="31"/>
      <c r="HD387" s="31"/>
      <c r="HE387" s="31"/>
      <c r="HF387" s="31"/>
      <c r="HG387" s="31"/>
      <c r="HH387" s="31"/>
      <c r="HI387" s="31"/>
      <c r="HJ387" s="31"/>
      <c r="HK387" s="31"/>
    </row>
    <row r="388" spans="1:219" s="12" customFormat="1" ht="25.5">
      <c r="A388" s="2">
        <v>35</v>
      </c>
      <c r="B388" s="10" t="s">
        <v>601</v>
      </c>
      <c r="C388" s="2" t="s">
        <v>2964</v>
      </c>
      <c r="D388" s="2" t="s">
        <v>298</v>
      </c>
      <c r="E388" s="2" t="s">
        <v>172</v>
      </c>
      <c r="F388" s="2" t="s">
        <v>172</v>
      </c>
      <c r="G388" s="2">
        <v>2008</v>
      </c>
      <c r="H388" s="103">
        <v>67832.89</v>
      </c>
      <c r="I388" s="2" t="s">
        <v>1526</v>
      </c>
      <c r="J388" s="105"/>
      <c r="K388" s="106" t="s">
        <v>3790</v>
      </c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1"/>
      <c r="BQ388" s="31"/>
      <c r="BR388" s="31"/>
      <c r="BS388" s="31"/>
      <c r="BT388" s="31"/>
      <c r="BU388" s="31"/>
      <c r="BV388" s="31"/>
      <c r="BW388" s="31"/>
      <c r="BX388" s="31"/>
      <c r="BY388" s="31"/>
      <c r="BZ388" s="31"/>
      <c r="CA388" s="31"/>
      <c r="CB388" s="31"/>
      <c r="CC388" s="31"/>
      <c r="CD388" s="31"/>
      <c r="CE388" s="31"/>
      <c r="CF388" s="31"/>
      <c r="CG388" s="31"/>
      <c r="CH388" s="31"/>
      <c r="CI388" s="31"/>
      <c r="CJ388" s="31"/>
      <c r="CK388" s="31"/>
      <c r="CL388" s="31"/>
      <c r="CM388" s="31"/>
      <c r="CN388" s="31"/>
      <c r="CO388" s="31"/>
      <c r="CP388" s="31"/>
      <c r="CQ388" s="31"/>
      <c r="CR388" s="31"/>
      <c r="CS388" s="31"/>
      <c r="CT388" s="31"/>
      <c r="CU388" s="31"/>
      <c r="CV388" s="31"/>
      <c r="CW388" s="31"/>
      <c r="CX388" s="31"/>
      <c r="CY388" s="31"/>
      <c r="CZ388" s="31"/>
      <c r="DA388" s="31"/>
      <c r="DB388" s="31"/>
      <c r="DC388" s="31"/>
      <c r="DD388" s="31"/>
      <c r="DE388" s="31"/>
      <c r="DF388" s="31"/>
      <c r="DG388" s="31"/>
      <c r="DH388" s="31"/>
      <c r="DI388" s="31"/>
      <c r="DJ388" s="31"/>
      <c r="DK388" s="31"/>
      <c r="DL388" s="31"/>
      <c r="DM388" s="31"/>
      <c r="DN388" s="31"/>
      <c r="DO388" s="31"/>
      <c r="DP388" s="31"/>
      <c r="DQ388" s="31"/>
      <c r="DR388" s="31"/>
      <c r="DS388" s="31"/>
      <c r="DT388" s="31"/>
      <c r="DU388" s="31"/>
      <c r="DV388" s="31"/>
      <c r="DW388" s="31"/>
      <c r="DX388" s="31"/>
      <c r="DY388" s="31"/>
      <c r="DZ388" s="31"/>
      <c r="EA388" s="31"/>
      <c r="EB388" s="31"/>
      <c r="EC388" s="31"/>
      <c r="ED388" s="31"/>
      <c r="EE388" s="31"/>
      <c r="EF388" s="31"/>
      <c r="EG388" s="31"/>
      <c r="EH388" s="31"/>
      <c r="EI388" s="31"/>
      <c r="EJ388" s="31"/>
      <c r="EK388" s="31"/>
      <c r="EL388" s="31"/>
      <c r="EM388" s="31"/>
      <c r="EN388" s="31"/>
      <c r="EO388" s="31"/>
      <c r="EP388" s="31"/>
      <c r="EQ388" s="31"/>
      <c r="ER388" s="31"/>
      <c r="ES388" s="31"/>
      <c r="ET388" s="31"/>
      <c r="EU388" s="31"/>
      <c r="EV388" s="31"/>
      <c r="EW388" s="31"/>
      <c r="EX388" s="31"/>
      <c r="EY388" s="31"/>
      <c r="EZ388" s="31"/>
      <c r="FA388" s="31"/>
      <c r="FB388" s="31"/>
      <c r="FC388" s="31"/>
      <c r="FD388" s="31"/>
      <c r="FE388" s="31"/>
      <c r="FF388" s="31"/>
      <c r="FG388" s="31"/>
      <c r="FH388" s="31"/>
      <c r="FI388" s="31"/>
      <c r="FJ388" s="31"/>
      <c r="FK388" s="31"/>
      <c r="FL388" s="31"/>
      <c r="FM388" s="31"/>
      <c r="FN388" s="31"/>
      <c r="FO388" s="31"/>
      <c r="FP388" s="31"/>
      <c r="FQ388" s="31"/>
      <c r="FR388" s="31"/>
      <c r="FS388" s="31"/>
      <c r="FT388" s="31"/>
      <c r="FU388" s="31"/>
      <c r="FV388" s="31"/>
      <c r="FW388" s="31"/>
      <c r="FX388" s="31"/>
      <c r="FY388" s="31"/>
      <c r="FZ388" s="31"/>
      <c r="GA388" s="31"/>
      <c r="GB388" s="31"/>
      <c r="GC388" s="31"/>
      <c r="GD388" s="31"/>
      <c r="GE388" s="31"/>
      <c r="GF388" s="31"/>
      <c r="GG388" s="31"/>
      <c r="GH388" s="31"/>
      <c r="GI388" s="31"/>
      <c r="GJ388" s="31"/>
      <c r="GK388" s="31"/>
      <c r="GL388" s="31"/>
      <c r="GM388" s="31"/>
      <c r="GN388" s="31"/>
      <c r="GO388" s="31"/>
      <c r="GP388" s="31"/>
      <c r="GQ388" s="31"/>
      <c r="GR388" s="31"/>
      <c r="GS388" s="31"/>
      <c r="GT388" s="31"/>
      <c r="GU388" s="31"/>
      <c r="GV388" s="31"/>
      <c r="GW388" s="31"/>
      <c r="GX388" s="31"/>
      <c r="GY388" s="31"/>
      <c r="GZ388" s="31"/>
      <c r="HA388" s="31"/>
      <c r="HB388" s="31"/>
      <c r="HC388" s="31"/>
      <c r="HD388" s="31"/>
      <c r="HE388" s="31"/>
      <c r="HF388" s="31"/>
      <c r="HG388" s="31"/>
      <c r="HH388" s="31"/>
      <c r="HI388" s="31"/>
      <c r="HJ388" s="31"/>
      <c r="HK388" s="31"/>
    </row>
    <row r="389" spans="1:219" s="12" customFormat="1" ht="25.5">
      <c r="A389" s="2">
        <v>36</v>
      </c>
      <c r="B389" s="10" t="s">
        <v>602</v>
      </c>
      <c r="C389" s="2" t="s">
        <v>2964</v>
      </c>
      <c r="D389" s="2" t="s">
        <v>298</v>
      </c>
      <c r="E389" s="2" t="s">
        <v>172</v>
      </c>
      <c r="F389" s="2" t="s">
        <v>172</v>
      </c>
      <c r="G389" s="2">
        <v>2008</v>
      </c>
      <c r="H389" s="103">
        <v>68315.74</v>
      </c>
      <c r="I389" s="2" t="s">
        <v>1526</v>
      </c>
      <c r="J389" s="105"/>
      <c r="K389" s="106" t="s">
        <v>1259</v>
      </c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31"/>
      <c r="BQ389" s="31"/>
      <c r="BR389" s="31"/>
      <c r="BS389" s="31"/>
      <c r="BT389" s="31"/>
      <c r="BU389" s="31"/>
      <c r="BV389" s="31"/>
      <c r="BW389" s="31"/>
      <c r="BX389" s="31"/>
      <c r="BY389" s="31"/>
      <c r="BZ389" s="31"/>
      <c r="CA389" s="31"/>
      <c r="CB389" s="31"/>
      <c r="CC389" s="31"/>
      <c r="CD389" s="31"/>
      <c r="CE389" s="31"/>
      <c r="CF389" s="31"/>
      <c r="CG389" s="31"/>
      <c r="CH389" s="31"/>
      <c r="CI389" s="31"/>
      <c r="CJ389" s="31"/>
      <c r="CK389" s="31"/>
      <c r="CL389" s="31"/>
      <c r="CM389" s="31"/>
      <c r="CN389" s="31"/>
      <c r="CO389" s="31"/>
      <c r="CP389" s="31"/>
      <c r="CQ389" s="31"/>
      <c r="CR389" s="31"/>
      <c r="CS389" s="31"/>
      <c r="CT389" s="31"/>
      <c r="CU389" s="31"/>
      <c r="CV389" s="31"/>
      <c r="CW389" s="31"/>
      <c r="CX389" s="31"/>
      <c r="CY389" s="31"/>
      <c r="CZ389" s="31"/>
      <c r="DA389" s="31"/>
      <c r="DB389" s="31"/>
      <c r="DC389" s="31"/>
      <c r="DD389" s="31"/>
      <c r="DE389" s="31"/>
      <c r="DF389" s="31"/>
      <c r="DG389" s="31"/>
      <c r="DH389" s="31"/>
      <c r="DI389" s="31"/>
      <c r="DJ389" s="31"/>
      <c r="DK389" s="31"/>
      <c r="DL389" s="31"/>
      <c r="DM389" s="31"/>
      <c r="DN389" s="31"/>
      <c r="DO389" s="31"/>
      <c r="DP389" s="31"/>
      <c r="DQ389" s="31"/>
      <c r="DR389" s="31"/>
      <c r="DS389" s="31"/>
      <c r="DT389" s="31"/>
      <c r="DU389" s="31"/>
      <c r="DV389" s="31"/>
      <c r="DW389" s="31"/>
      <c r="DX389" s="31"/>
      <c r="DY389" s="31"/>
      <c r="DZ389" s="31"/>
      <c r="EA389" s="31"/>
      <c r="EB389" s="31"/>
      <c r="EC389" s="31"/>
      <c r="ED389" s="31"/>
      <c r="EE389" s="31"/>
      <c r="EF389" s="31"/>
      <c r="EG389" s="31"/>
      <c r="EH389" s="31"/>
      <c r="EI389" s="31"/>
      <c r="EJ389" s="31"/>
      <c r="EK389" s="31"/>
      <c r="EL389" s="31"/>
      <c r="EM389" s="31"/>
      <c r="EN389" s="31"/>
      <c r="EO389" s="31"/>
      <c r="EP389" s="31"/>
      <c r="EQ389" s="31"/>
      <c r="ER389" s="31"/>
      <c r="ES389" s="31"/>
      <c r="ET389" s="31"/>
      <c r="EU389" s="31"/>
      <c r="EV389" s="31"/>
      <c r="EW389" s="31"/>
      <c r="EX389" s="31"/>
      <c r="EY389" s="31"/>
      <c r="EZ389" s="31"/>
      <c r="FA389" s="31"/>
      <c r="FB389" s="31"/>
      <c r="FC389" s="31"/>
      <c r="FD389" s="31"/>
      <c r="FE389" s="31"/>
      <c r="FF389" s="31"/>
      <c r="FG389" s="31"/>
      <c r="FH389" s="31"/>
      <c r="FI389" s="31"/>
      <c r="FJ389" s="31"/>
      <c r="FK389" s="31"/>
      <c r="FL389" s="31"/>
      <c r="FM389" s="31"/>
      <c r="FN389" s="31"/>
      <c r="FO389" s="31"/>
      <c r="FP389" s="31"/>
      <c r="FQ389" s="31"/>
      <c r="FR389" s="31"/>
      <c r="FS389" s="31"/>
      <c r="FT389" s="31"/>
      <c r="FU389" s="31"/>
      <c r="FV389" s="31"/>
      <c r="FW389" s="31"/>
      <c r="FX389" s="31"/>
      <c r="FY389" s="31"/>
      <c r="FZ389" s="31"/>
      <c r="GA389" s="31"/>
      <c r="GB389" s="31"/>
      <c r="GC389" s="31"/>
      <c r="GD389" s="31"/>
      <c r="GE389" s="31"/>
      <c r="GF389" s="31"/>
      <c r="GG389" s="31"/>
      <c r="GH389" s="31"/>
      <c r="GI389" s="31"/>
      <c r="GJ389" s="31"/>
      <c r="GK389" s="31"/>
      <c r="GL389" s="31"/>
      <c r="GM389" s="31"/>
      <c r="GN389" s="31"/>
      <c r="GO389" s="31"/>
      <c r="GP389" s="31"/>
      <c r="GQ389" s="31"/>
      <c r="GR389" s="31"/>
      <c r="GS389" s="31"/>
      <c r="GT389" s="31"/>
      <c r="GU389" s="31"/>
      <c r="GV389" s="31"/>
      <c r="GW389" s="31"/>
      <c r="GX389" s="31"/>
      <c r="GY389" s="31"/>
      <c r="GZ389" s="31"/>
      <c r="HA389" s="31"/>
      <c r="HB389" s="31"/>
      <c r="HC389" s="31"/>
      <c r="HD389" s="31"/>
      <c r="HE389" s="31"/>
      <c r="HF389" s="31"/>
      <c r="HG389" s="31"/>
      <c r="HH389" s="31"/>
      <c r="HI389" s="31"/>
      <c r="HJ389" s="31"/>
      <c r="HK389" s="31"/>
    </row>
    <row r="390" spans="1:219" s="12" customFormat="1" ht="25.5">
      <c r="A390" s="2">
        <v>37</v>
      </c>
      <c r="B390" s="10" t="s">
        <v>7</v>
      </c>
      <c r="C390" s="2" t="s">
        <v>2964</v>
      </c>
      <c r="D390" s="2" t="s">
        <v>8</v>
      </c>
      <c r="E390" s="2" t="s">
        <v>172</v>
      </c>
      <c r="F390" s="2" t="s">
        <v>172</v>
      </c>
      <c r="G390" s="2">
        <v>2008</v>
      </c>
      <c r="H390" s="103">
        <v>71502.54</v>
      </c>
      <c r="I390" s="2" t="s">
        <v>1526</v>
      </c>
      <c r="J390" s="105"/>
      <c r="K390" s="106" t="s">
        <v>3790</v>
      </c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31"/>
      <c r="BQ390" s="31"/>
      <c r="BR390" s="31"/>
      <c r="BS390" s="31"/>
      <c r="BT390" s="31"/>
      <c r="BU390" s="31"/>
      <c r="BV390" s="31"/>
      <c r="BW390" s="31"/>
      <c r="BX390" s="31"/>
      <c r="BY390" s="31"/>
      <c r="BZ390" s="31"/>
      <c r="CA390" s="31"/>
      <c r="CB390" s="31"/>
      <c r="CC390" s="31"/>
      <c r="CD390" s="31"/>
      <c r="CE390" s="31"/>
      <c r="CF390" s="31"/>
      <c r="CG390" s="31"/>
      <c r="CH390" s="31"/>
      <c r="CI390" s="31"/>
      <c r="CJ390" s="31"/>
      <c r="CK390" s="31"/>
      <c r="CL390" s="31"/>
      <c r="CM390" s="31"/>
      <c r="CN390" s="31"/>
      <c r="CO390" s="31"/>
      <c r="CP390" s="31"/>
      <c r="CQ390" s="31"/>
      <c r="CR390" s="31"/>
      <c r="CS390" s="31"/>
      <c r="CT390" s="31"/>
      <c r="CU390" s="31"/>
      <c r="CV390" s="31"/>
      <c r="CW390" s="31"/>
      <c r="CX390" s="31"/>
      <c r="CY390" s="31"/>
      <c r="CZ390" s="31"/>
      <c r="DA390" s="31"/>
      <c r="DB390" s="31"/>
      <c r="DC390" s="31"/>
      <c r="DD390" s="31"/>
      <c r="DE390" s="31"/>
      <c r="DF390" s="31"/>
      <c r="DG390" s="31"/>
      <c r="DH390" s="31"/>
      <c r="DI390" s="31"/>
      <c r="DJ390" s="31"/>
      <c r="DK390" s="31"/>
      <c r="DL390" s="31"/>
      <c r="DM390" s="31"/>
      <c r="DN390" s="31"/>
      <c r="DO390" s="31"/>
      <c r="DP390" s="31"/>
      <c r="DQ390" s="31"/>
      <c r="DR390" s="31"/>
      <c r="DS390" s="31"/>
      <c r="DT390" s="31"/>
      <c r="DU390" s="31"/>
      <c r="DV390" s="31"/>
      <c r="DW390" s="31"/>
      <c r="DX390" s="31"/>
      <c r="DY390" s="31"/>
      <c r="DZ390" s="31"/>
      <c r="EA390" s="31"/>
      <c r="EB390" s="31"/>
      <c r="EC390" s="31"/>
      <c r="ED390" s="31"/>
      <c r="EE390" s="31"/>
      <c r="EF390" s="31"/>
      <c r="EG390" s="31"/>
      <c r="EH390" s="31"/>
      <c r="EI390" s="31"/>
      <c r="EJ390" s="31"/>
      <c r="EK390" s="31"/>
      <c r="EL390" s="31"/>
      <c r="EM390" s="31"/>
      <c r="EN390" s="31"/>
      <c r="EO390" s="31"/>
      <c r="EP390" s="31"/>
      <c r="EQ390" s="31"/>
      <c r="ER390" s="31"/>
      <c r="ES390" s="31"/>
      <c r="ET390" s="31"/>
      <c r="EU390" s="31"/>
      <c r="EV390" s="31"/>
      <c r="EW390" s="31"/>
      <c r="EX390" s="31"/>
      <c r="EY390" s="31"/>
      <c r="EZ390" s="31"/>
      <c r="FA390" s="31"/>
      <c r="FB390" s="31"/>
      <c r="FC390" s="31"/>
      <c r="FD390" s="31"/>
      <c r="FE390" s="31"/>
      <c r="FF390" s="31"/>
      <c r="FG390" s="31"/>
      <c r="FH390" s="31"/>
      <c r="FI390" s="31"/>
      <c r="FJ390" s="31"/>
      <c r="FK390" s="31"/>
      <c r="FL390" s="31"/>
      <c r="FM390" s="31"/>
      <c r="FN390" s="31"/>
      <c r="FO390" s="31"/>
      <c r="FP390" s="31"/>
      <c r="FQ390" s="31"/>
      <c r="FR390" s="31"/>
      <c r="FS390" s="31"/>
      <c r="FT390" s="31"/>
      <c r="FU390" s="31"/>
      <c r="FV390" s="31"/>
      <c r="FW390" s="31"/>
      <c r="FX390" s="31"/>
      <c r="FY390" s="31"/>
      <c r="FZ390" s="31"/>
      <c r="GA390" s="31"/>
      <c r="GB390" s="31"/>
      <c r="GC390" s="31"/>
      <c r="GD390" s="31"/>
      <c r="GE390" s="31"/>
      <c r="GF390" s="31"/>
      <c r="GG390" s="31"/>
      <c r="GH390" s="31"/>
      <c r="GI390" s="31"/>
      <c r="GJ390" s="31"/>
      <c r="GK390" s="31"/>
      <c r="GL390" s="31"/>
      <c r="GM390" s="31"/>
      <c r="GN390" s="31"/>
      <c r="GO390" s="31"/>
      <c r="GP390" s="31"/>
      <c r="GQ390" s="31"/>
      <c r="GR390" s="31"/>
      <c r="GS390" s="31"/>
      <c r="GT390" s="31"/>
      <c r="GU390" s="31"/>
      <c r="GV390" s="31"/>
      <c r="GW390" s="31"/>
      <c r="GX390" s="31"/>
      <c r="GY390" s="31"/>
      <c r="GZ390" s="31"/>
      <c r="HA390" s="31"/>
      <c r="HB390" s="31"/>
      <c r="HC390" s="31"/>
      <c r="HD390" s="31"/>
      <c r="HE390" s="31"/>
      <c r="HF390" s="31"/>
      <c r="HG390" s="31"/>
      <c r="HH390" s="31"/>
      <c r="HI390" s="31"/>
      <c r="HJ390" s="31"/>
      <c r="HK390" s="31"/>
    </row>
    <row r="391" spans="1:219" s="12" customFormat="1" ht="25.5">
      <c r="A391" s="2">
        <v>38</v>
      </c>
      <c r="B391" s="10" t="s">
        <v>9</v>
      </c>
      <c r="C391" s="2" t="s">
        <v>2964</v>
      </c>
      <c r="D391" s="2" t="s">
        <v>298</v>
      </c>
      <c r="E391" s="2" t="s">
        <v>172</v>
      </c>
      <c r="F391" s="2" t="s">
        <v>172</v>
      </c>
      <c r="G391" s="2">
        <v>2008</v>
      </c>
      <c r="H391" s="103">
        <v>64259.82</v>
      </c>
      <c r="I391" s="2" t="s">
        <v>1526</v>
      </c>
      <c r="J391" s="105"/>
      <c r="K391" s="106" t="s">
        <v>1255</v>
      </c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31"/>
      <c r="BQ391" s="31"/>
      <c r="BR391" s="31"/>
      <c r="BS391" s="31"/>
      <c r="BT391" s="31"/>
      <c r="BU391" s="31"/>
      <c r="BV391" s="31"/>
      <c r="BW391" s="31"/>
      <c r="BX391" s="31"/>
      <c r="BY391" s="31"/>
      <c r="BZ391" s="31"/>
      <c r="CA391" s="31"/>
      <c r="CB391" s="31"/>
      <c r="CC391" s="31"/>
      <c r="CD391" s="31"/>
      <c r="CE391" s="31"/>
      <c r="CF391" s="31"/>
      <c r="CG391" s="31"/>
      <c r="CH391" s="31"/>
      <c r="CI391" s="31"/>
      <c r="CJ391" s="31"/>
      <c r="CK391" s="31"/>
      <c r="CL391" s="31"/>
      <c r="CM391" s="31"/>
      <c r="CN391" s="31"/>
      <c r="CO391" s="31"/>
      <c r="CP391" s="31"/>
      <c r="CQ391" s="31"/>
      <c r="CR391" s="31"/>
      <c r="CS391" s="31"/>
      <c r="CT391" s="31"/>
      <c r="CU391" s="31"/>
      <c r="CV391" s="31"/>
      <c r="CW391" s="31"/>
      <c r="CX391" s="31"/>
      <c r="CY391" s="31"/>
      <c r="CZ391" s="31"/>
      <c r="DA391" s="31"/>
      <c r="DB391" s="31"/>
      <c r="DC391" s="31"/>
      <c r="DD391" s="31"/>
      <c r="DE391" s="31"/>
      <c r="DF391" s="31"/>
      <c r="DG391" s="31"/>
      <c r="DH391" s="31"/>
      <c r="DI391" s="31"/>
      <c r="DJ391" s="31"/>
      <c r="DK391" s="31"/>
      <c r="DL391" s="31"/>
      <c r="DM391" s="31"/>
      <c r="DN391" s="31"/>
      <c r="DO391" s="31"/>
      <c r="DP391" s="31"/>
      <c r="DQ391" s="31"/>
      <c r="DR391" s="31"/>
      <c r="DS391" s="31"/>
      <c r="DT391" s="31"/>
      <c r="DU391" s="31"/>
      <c r="DV391" s="31"/>
      <c r="DW391" s="31"/>
      <c r="DX391" s="31"/>
      <c r="DY391" s="31"/>
      <c r="DZ391" s="31"/>
      <c r="EA391" s="31"/>
      <c r="EB391" s="31"/>
      <c r="EC391" s="31"/>
      <c r="ED391" s="31"/>
      <c r="EE391" s="31"/>
      <c r="EF391" s="31"/>
      <c r="EG391" s="31"/>
      <c r="EH391" s="31"/>
      <c r="EI391" s="31"/>
      <c r="EJ391" s="31"/>
      <c r="EK391" s="31"/>
      <c r="EL391" s="31"/>
      <c r="EM391" s="31"/>
      <c r="EN391" s="31"/>
      <c r="EO391" s="31"/>
      <c r="EP391" s="31"/>
      <c r="EQ391" s="31"/>
      <c r="ER391" s="31"/>
      <c r="ES391" s="31"/>
      <c r="ET391" s="31"/>
      <c r="EU391" s="31"/>
      <c r="EV391" s="31"/>
      <c r="EW391" s="31"/>
      <c r="EX391" s="31"/>
      <c r="EY391" s="31"/>
      <c r="EZ391" s="31"/>
      <c r="FA391" s="31"/>
      <c r="FB391" s="31"/>
      <c r="FC391" s="31"/>
      <c r="FD391" s="31"/>
      <c r="FE391" s="31"/>
      <c r="FF391" s="31"/>
      <c r="FG391" s="31"/>
      <c r="FH391" s="31"/>
      <c r="FI391" s="31"/>
      <c r="FJ391" s="31"/>
      <c r="FK391" s="31"/>
      <c r="FL391" s="31"/>
      <c r="FM391" s="31"/>
      <c r="FN391" s="31"/>
      <c r="FO391" s="31"/>
      <c r="FP391" s="31"/>
      <c r="FQ391" s="31"/>
      <c r="FR391" s="31"/>
      <c r="FS391" s="31"/>
      <c r="FT391" s="31"/>
      <c r="FU391" s="31"/>
      <c r="FV391" s="31"/>
      <c r="FW391" s="31"/>
      <c r="FX391" s="31"/>
      <c r="FY391" s="31"/>
      <c r="FZ391" s="31"/>
      <c r="GA391" s="31"/>
      <c r="GB391" s="31"/>
      <c r="GC391" s="31"/>
      <c r="GD391" s="31"/>
      <c r="GE391" s="31"/>
      <c r="GF391" s="31"/>
      <c r="GG391" s="31"/>
      <c r="GH391" s="31"/>
      <c r="GI391" s="31"/>
      <c r="GJ391" s="31"/>
      <c r="GK391" s="31"/>
      <c r="GL391" s="31"/>
      <c r="GM391" s="31"/>
      <c r="GN391" s="31"/>
      <c r="GO391" s="31"/>
      <c r="GP391" s="31"/>
      <c r="GQ391" s="31"/>
      <c r="GR391" s="31"/>
      <c r="GS391" s="31"/>
      <c r="GT391" s="31"/>
      <c r="GU391" s="31"/>
      <c r="GV391" s="31"/>
      <c r="GW391" s="31"/>
      <c r="GX391" s="31"/>
      <c r="GY391" s="31"/>
      <c r="GZ391" s="31"/>
      <c r="HA391" s="31"/>
      <c r="HB391" s="31"/>
      <c r="HC391" s="31"/>
      <c r="HD391" s="31"/>
      <c r="HE391" s="31"/>
      <c r="HF391" s="31"/>
      <c r="HG391" s="31"/>
      <c r="HH391" s="31"/>
      <c r="HI391" s="31"/>
      <c r="HJ391" s="31"/>
      <c r="HK391" s="31"/>
    </row>
    <row r="392" spans="1:219" s="12" customFormat="1" ht="25.5">
      <c r="A392" s="2">
        <v>39</v>
      </c>
      <c r="B392" s="10" t="s">
        <v>10</v>
      </c>
      <c r="C392" s="2" t="s">
        <v>2964</v>
      </c>
      <c r="D392" s="2" t="s">
        <v>298</v>
      </c>
      <c r="E392" s="2" t="s">
        <v>172</v>
      </c>
      <c r="F392" s="2" t="s">
        <v>172</v>
      </c>
      <c r="G392" s="2">
        <v>2008</v>
      </c>
      <c r="H392" s="103">
        <v>73433.93</v>
      </c>
      <c r="I392" s="2" t="s">
        <v>1526</v>
      </c>
      <c r="J392" s="105"/>
      <c r="K392" s="106" t="s">
        <v>1260</v>
      </c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31"/>
      <c r="BQ392" s="31"/>
      <c r="BR392" s="31"/>
      <c r="BS392" s="31"/>
      <c r="BT392" s="31"/>
      <c r="BU392" s="31"/>
      <c r="BV392" s="31"/>
      <c r="BW392" s="31"/>
      <c r="BX392" s="31"/>
      <c r="BY392" s="31"/>
      <c r="BZ392" s="31"/>
      <c r="CA392" s="31"/>
      <c r="CB392" s="31"/>
      <c r="CC392" s="31"/>
      <c r="CD392" s="31"/>
      <c r="CE392" s="31"/>
      <c r="CF392" s="31"/>
      <c r="CG392" s="31"/>
      <c r="CH392" s="31"/>
      <c r="CI392" s="31"/>
      <c r="CJ392" s="31"/>
      <c r="CK392" s="31"/>
      <c r="CL392" s="31"/>
      <c r="CM392" s="31"/>
      <c r="CN392" s="31"/>
      <c r="CO392" s="31"/>
      <c r="CP392" s="31"/>
      <c r="CQ392" s="31"/>
      <c r="CR392" s="31"/>
      <c r="CS392" s="31"/>
      <c r="CT392" s="31"/>
      <c r="CU392" s="31"/>
      <c r="CV392" s="31"/>
      <c r="CW392" s="31"/>
      <c r="CX392" s="31"/>
      <c r="CY392" s="31"/>
      <c r="CZ392" s="31"/>
      <c r="DA392" s="31"/>
      <c r="DB392" s="31"/>
      <c r="DC392" s="31"/>
      <c r="DD392" s="31"/>
      <c r="DE392" s="31"/>
      <c r="DF392" s="31"/>
      <c r="DG392" s="31"/>
      <c r="DH392" s="31"/>
      <c r="DI392" s="31"/>
      <c r="DJ392" s="31"/>
      <c r="DK392" s="31"/>
      <c r="DL392" s="31"/>
      <c r="DM392" s="31"/>
      <c r="DN392" s="31"/>
      <c r="DO392" s="31"/>
      <c r="DP392" s="31"/>
      <c r="DQ392" s="31"/>
      <c r="DR392" s="31"/>
      <c r="DS392" s="31"/>
      <c r="DT392" s="31"/>
      <c r="DU392" s="31"/>
      <c r="DV392" s="31"/>
      <c r="DW392" s="31"/>
      <c r="DX392" s="31"/>
      <c r="DY392" s="31"/>
      <c r="DZ392" s="31"/>
      <c r="EA392" s="31"/>
      <c r="EB392" s="31"/>
      <c r="EC392" s="31"/>
      <c r="ED392" s="31"/>
      <c r="EE392" s="31"/>
      <c r="EF392" s="31"/>
      <c r="EG392" s="31"/>
      <c r="EH392" s="31"/>
      <c r="EI392" s="31"/>
      <c r="EJ392" s="31"/>
      <c r="EK392" s="31"/>
      <c r="EL392" s="31"/>
      <c r="EM392" s="31"/>
      <c r="EN392" s="31"/>
      <c r="EO392" s="31"/>
      <c r="EP392" s="31"/>
      <c r="EQ392" s="31"/>
      <c r="ER392" s="31"/>
      <c r="ES392" s="31"/>
      <c r="ET392" s="31"/>
      <c r="EU392" s="31"/>
      <c r="EV392" s="31"/>
      <c r="EW392" s="31"/>
      <c r="EX392" s="31"/>
      <c r="EY392" s="31"/>
      <c r="EZ392" s="31"/>
      <c r="FA392" s="31"/>
      <c r="FB392" s="31"/>
      <c r="FC392" s="31"/>
      <c r="FD392" s="31"/>
      <c r="FE392" s="31"/>
      <c r="FF392" s="31"/>
      <c r="FG392" s="31"/>
      <c r="FH392" s="31"/>
      <c r="FI392" s="31"/>
      <c r="FJ392" s="31"/>
      <c r="FK392" s="31"/>
      <c r="FL392" s="31"/>
      <c r="FM392" s="31"/>
      <c r="FN392" s="31"/>
      <c r="FO392" s="31"/>
      <c r="FP392" s="31"/>
      <c r="FQ392" s="31"/>
      <c r="FR392" s="31"/>
      <c r="FS392" s="31"/>
      <c r="FT392" s="31"/>
      <c r="FU392" s="31"/>
      <c r="FV392" s="31"/>
      <c r="FW392" s="31"/>
      <c r="FX392" s="31"/>
      <c r="FY392" s="31"/>
      <c r="FZ392" s="31"/>
      <c r="GA392" s="31"/>
      <c r="GB392" s="31"/>
      <c r="GC392" s="31"/>
      <c r="GD392" s="31"/>
      <c r="GE392" s="31"/>
      <c r="GF392" s="31"/>
      <c r="GG392" s="31"/>
      <c r="GH392" s="31"/>
      <c r="GI392" s="31"/>
      <c r="GJ392" s="31"/>
      <c r="GK392" s="31"/>
      <c r="GL392" s="31"/>
      <c r="GM392" s="31"/>
      <c r="GN392" s="31"/>
      <c r="GO392" s="31"/>
      <c r="GP392" s="31"/>
      <c r="GQ392" s="31"/>
      <c r="GR392" s="31"/>
      <c r="GS392" s="31"/>
      <c r="GT392" s="31"/>
      <c r="GU392" s="31"/>
      <c r="GV392" s="31"/>
      <c r="GW392" s="31"/>
      <c r="GX392" s="31"/>
      <c r="GY392" s="31"/>
      <c r="GZ392" s="31"/>
      <c r="HA392" s="31"/>
      <c r="HB392" s="31"/>
      <c r="HC392" s="31"/>
      <c r="HD392" s="31"/>
      <c r="HE392" s="31"/>
      <c r="HF392" s="31"/>
      <c r="HG392" s="31"/>
      <c r="HH392" s="31"/>
      <c r="HI392" s="31"/>
      <c r="HJ392" s="31"/>
      <c r="HK392" s="31"/>
    </row>
    <row r="393" spans="1:219" s="12" customFormat="1" ht="25.5">
      <c r="A393" s="2">
        <v>40</v>
      </c>
      <c r="B393" s="10" t="s">
        <v>732</v>
      </c>
      <c r="C393" s="2" t="s">
        <v>2964</v>
      </c>
      <c r="D393" s="2" t="s">
        <v>298</v>
      </c>
      <c r="E393" s="2" t="s">
        <v>172</v>
      </c>
      <c r="F393" s="2" t="s">
        <v>172</v>
      </c>
      <c r="G393" s="2">
        <v>2008</v>
      </c>
      <c r="H393" s="103">
        <v>69474.58</v>
      </c>
      <c r="I393" s="2" t="s">
        <v>1526</v>
      </c>
      <c r="J393" s="105"/>
      <c r="K393" s="106" t="s">
        <v>1261</v>
      </c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  <c r="BQ393" s="31"/>
      <c r="BR393" s="31"/>
      <c r="BS393" s="31"/>
      <c r="BT393" s="31"/>
      <c r="BU393" s="31"/>
      <c r="BV393" s="31"/>
      <c r="BW393" s="31"/>
      <c r="BX393" s="31"/>
      <c r="BY393" s="31"/>
      <c r="BZ393" s="31"/>
      <c r="CA393" s="31"/>
      <c r="CB393" s="31"/>
      <c r="CC393" s="31"/>
      <c r="CD393" s="31"/>
      <c r="CE393" s="31"/>
      <c r="CF393" s="31"/>
      <c r="CG393" s="31"/>
      <c r="CH393" s="31"/>
      <c r="CI393" s="31"/>
      <c r="CJ393" s="31"/>
      <c r="CK393" s="31"/>
      <c r="CL393" s="31"/>
      <c r="CM393" s="31"/>
      <c r="CN393" s="31"/>
      <c r="CO393" s="31"/>
      <c r="CP393" s="31"/>
      <c r="CQ393" s="31"/>
      <c r="CR393" s="31"/>
      <c r="CS393" s="31"/>
      <c r="CT393" s="31"/>
      <c r="CU393" s="31"/>
      <c r="CV393" s="31"/>
      <c r="CW393" s="31"/>
      <c r="CX393" s="31"/>
      <c r="CY393" s="31"/>
      <c r="CZ393" s="31"/>
      <c r="DA393" s="31"/>
      <c r="DB393" s="31"/>
      <c r="DC393" s="31"/>
      <c r="DD393" s="31"/>
      <c r="DE393" s="31"/>
      <c r="DF393" s="31"/>
      <c r="DG393" s="31"/>
      <c r="DH393" s="31"/>
      <c r="DI393" s="31"/>
      <c r="DJ393" s="31"/>
      <c r="DK393" s="31"/>
      <c r="DL393" s="31"/>
      <c r="DM393" s="31"/>
      <c r="DN393" s="31"/>
      <c r="DO393" s="31"/>
      <c r="DP393" s="31"/>
      <c r="DQ393" s="31"/>
      <c r="DR393" s="31"/>
      <c r="DS393" s="31"/>
      <c r="DT393" s="31"/>
      <c r="DU393" s="31"/>
      <c r="DV393" s="31"/>
      <c r="DW393" s="31"/>
      <c r="DX393" s="31"/>
      <c r="DY393" s="31"/>
      <c r="DZ393" s="31"/>
      <c r="EA393" s="31"/>
      <c r="EB393" s="31"/>
      <c r="EC393" s="31"/>
      <c r="ED393" s="31"/>
      <c r="EE393" s="31"/>
      <c r="EF393" s="31"/>
      <c r="EG393" s="31"/>
      <c r="EH393" s="31"/>
      <c r="EI393" s="31"/>
      <c r="EJ393" s="31"/>
      <c r="EK393" s="31"/>
      <c r="EL393" s="31"/>
      <c r="EM393" s="31"/>
      <c r="EN393" s="31"/>
      <c r="EO393" s="31"/>
      <c r="EP393" s="31"/>
      <c r="EQ393" s="31"/>
      <c r="ER393" s="31"/>
      <c r="ES393" s="31"/>
      <c r="ET393" s="31"/>
      <c r="EU393" s="31"/>
      <c r="EV393" s="31"/>
      <c r="EW393" s="31"/>
      <c r="EX393" s="31"/>
      <c r="EY393" s="31"/>
      <c r="EZ393" s="31"/>
      <c r="FA393" s="31"/>
      <c r="FB393" s="31"/>
      <c r="FC393" s="31"/>
      <c r="FD393" s="31"/>
      <c r="FE393" s="31"/>
      <c r="FF393" s="31"/>
      <c r="FG393" s="31"/>
      <c r="FH393" s="31"/>
      <c r="FI393" s="31"/>
      <c r="FJ393" s="31"/>
      <c r="FK393" s="31"/>
      <c r="FL393" s="31"/>
      <c r="FM393" s="31"/>
      <c r="FN393" s="31"/>
      <c r="FO393" s="31"/>
      <c r="FP393" s="31"/>
      <c r="FQ393" s="31"/>
      <c r="FR393" s="31"/>
      <c r="FS393" s="31"/>
      <c r="FT393" s="31"/>
      <c r="FU393" s="31"/>
      <c r="FV393" s="31"/>
      <c r="FW393" s="31"/>
      <c r="FX393" s="31"/>
      <c r="FY393" s="31"/>
      <c r="FZ393" s="31"/>
      <c r="GA393" s="31"/>
      <c r="GB393" s="31"/>
      <c r="GC393" s="31"/>
      <c r="GD393" s="31"/>
      <c r="GE393" s="31"/>
      <c r="GF393" s="31"/>
      <c r="GG393" s="31"/>
      <c r="GH393" s="31"/>
      <c r="GI393" s="31"/>
      <c r="GJ393" s="31"/>
      <c r="GK393" s="31"/>
      <c r="GL393" s="31"/>
      <c r="GM393" s="31"/>
      <c r="GN393" s="31"/>
      <c r="GO393" s="31"/>
      <c r="GP393" s="31"/>
      <c r="GQ393" s="31"/>
      <c r="GR393" s="31"/>
      <c r="GS393" s="31"/>
      <c r="GT393" s="31"/>
      <c r="GU393" s="31"/>
      <c r="GV393" s="31"/>
      <c r="GW393" s="31"/>
      <c r="GX393" s="31"/>
      <c r="GY393" s="31"/>
      <c r="GZ393" s="31"/>
      <c r="HA393" s="31"/>
      <c r="HB393" s="31"/>
      <c r="HC393" s="31"/>
      <c r="HD393" s="31"/>
      <c r="HE393" s="31"/>
      <c r="HF393" s="31"/>
      <c r="HG393" s="31"/>
      <c r="HH393" s="31"/>
      <c r="HI393" s="31"/>
      <c r="HJ393" s="31"/>
      <c r="HK393" s="31"/>
    </row>
    <row r="394" spans="1:219" s="12" customFormat="1" ht="25.5">
      <c r="A394" s="2">
        <v>41</v>
      </c>
      <c r="B394" s="10" t="s">
        <v>733</v>
      </c>
      <c r="C394" s="2" t="s">
        <v>2964</v>
      </c>
      <c r="D394" s="2" t="s">
        <v>298</v>
      </c>
      <c r="E394" s="2" t="s">
        <v>172</v>
      </c>
      <c r="F394" s="2" t="s">
        <v>172</v>
      </c>
      <c r="G394" s="2">
        <v>2008</v>
      </c>
      <c r="H394" s="103">
        <v>68508.88</v>
      </c>
      <c r="I394" s="2" t="s">
        <v>1526</v>
      </c>
      <c r="J394" s="105"/>
      <c r="K394" s="106" t="s">
        <v>1262</v>
      </c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  <c r="BY394" s="31"/>
      <c r="BZ394" s="31"/>
      <c r="CA394" s="31"/>
      <c r="CB394" s="31"/>
      <c r="CC394" s="31"/>
      <c r="CD394" s="31"/>
      <c r="CE394" s="31"/>
      <c r="CF394" s="31"/>
      <c r="CG394" s="31"/>
      <c r="CH394" s="31"/>
      <c r="CI394" s="31"/>
      <c r="CJ394" s="31"/>
      <c r="CK394" s="31"/>
      <c r="CL394" s="31"/>
      <c r="CM394" s="31"/>
      <c r="CN394" s="31"/>
      <c r="CO394" s="31"/>
      <c r="CP394" s="31"/>
      <c r="CQ394" s="31"/>
      <c r="CR394" s="31"/>
      <c r="CS394" s="31"/>
      <c r="CT394" s="31"/>
      <c r="CU394" s="31"/>
      <c r="CV394" s="31"/>
      <c r="CW394" s="31"/>
      <c r="CX394" s="31"/>
      <c r="CY394" s="31"/>
      <c r="CZ394" s="31"/>
      <c r="DA394" s="31"/>
      <c r="DB394" s="31"/>
      <c r="DC394" s="31"/>
      <c r="DD394" s="31"/>
      <c r="DE394" s="31"/>
      <c r="DF394" s="31"/>
      <c r="DG394" s="31"/>
      <c r="DH394" s="31"/>
      <c r="DI394" s="31"/>
      <c r="DJ394" s="31"/>
      <c r="DK394" s="31"/>
      <c r="DL394" s="31"/>
      <c r="DM394" s="31"/>
      <c r="DN394" s="31"/>
      <c r="DO394" s="31"/>
      <c r="DP394" s="31"/>
      <c r="DQ394" s="31"/>
      <c r="DR394" s="31"/>
      <c r="DS394" s="31"/>
      <c r="DT394" s="31"/>
      <c r="DU394" s="31"/>
      <c r="DV394" s="31"/>
      <c r="DW394" s="31"/>
      <c r="DX394" s="31"/>
      <c r="DY394" s="31"/>
      <c r="DZ394" s="31"/>
      <c r="EA394" s="31"/>
      <c r="EB394" s="31"/>
      <c r="EC394" s="31"/>
      <c r="ED394" s="31"/>
      <c r="EE394" s="31"/>
      <c r="EF394" s="31"/>
      <c r="EG394" s="31"/>
      <c r="EH394" s="31"/>
      <c r="EI394" s="31"/>
      <c r="EJ394" s="31"/>
      <c r="EK394" s="31"/>
      <c r="EL394" s="31"/>
      <c r="EM394" s="31"/>
      <c r="EN394" s="31"/>
      <c r="EO394" s="31"/>
      <c r="EP394" s="31"/>
      <c r="EQ394" s="31"/>
      <c r="ER394" s="31"/>
      <c r="ES394" s="31"/>
      <c r="ET394" s="31"/>
      <c r="EU394" s="31"/>
      <c r="EV394" s="31"/>
      <c r="EW394" s="31"/>
      <c r="EX394" s="31"/>
      <c r="EY394" s="31"/>
      <c r="EZ394" s="31"/>
      <c r="FA394" s="31"/>
      <c r="FB394" s="31"/>
      <c r="FC394" s="31"/>
      <c r="FD394" s="31"/>
      <c r="FE394" s="31"/>
      <c r="FF394" s="31"/>
      <c r="FG394" s="31"/>
      <c r="FH394" s="31"/>
      <c r="FI394" s="31"/>
      <c r="FJ394" s="31"/>
      <c r="FK394" s="31"/>
      <c r="FL394" s="31"/>
      <c r="FM394" s="31"/>
      <c r="FN394" s="31"/>
      <c r="FO394" s="31"/>
      <c r="FP394" s="31"/>
      <c r="FQ394" s="31"/>
      <c r="FR394" s="31"/>
      <c r="FS394" s="31"/>
      <c r="FT394" s="31"/>
      <c r="FU394" s="31"/>
      <c r="FV394" s="31"/>
      <c r="FW394" s="31"/>
      <c r="FX394" s="31"/>
      <c r="FY394" s="31"/>
      <c r="FZ394" s="31"/>
      <c r="GA394" s="31"/>
      <c r="GB394" s="31"/>
      <c r="GC394" s="31"/>
      <c r="GD394" s="31"/>
      <c r="GE394" s="31"/>
      <c r="GF394" s="31"/>
      <c r="GG394" s="31"/>
      <c r="GH394" s="31"/>
      <c r="GI394" s="31"/>
      <c r="GJ394" s="31"/>
      <c r="GK394" s="31"/>
      <c r="GL394" s="31"/>
      <c r="GM394" s="31"/>
      <c r="GN394" s="31"/>
      <c r="GO394" s="31"/>
      <c r="GP394" s="31"/>
      <c r="GQ394" s="31"/>
      <c r="GR394" s="31"/>
      <c r="GS394" s="31"/>
      <c r="GT394" s="31"/>
      <c r="GU394" s="31"/>
      <c r="GV394" s="31"/>
      <c r="GW394" s="31"/>
      <c r="GX394" s="31"/>
      <c r="GY394" s="31"/>
      <c r="GZ394" s="31"/>
      <c r="HA394" s="31"/>
      <c r="HB394" s="31"/>
      <c r="HC394" s="31"/>
      <c r="HD394" s="31"/>
      <c r="HE394" s="31"/>
      <c r="HF394" s="31"/>
      <c r="HG394" s="31"/>
      <c r="HH394" s="31"/>
      <c r="HI394" s="31"/>
      <c r="HJ394" s="31"/>
      <c r="HK394" s="31"/>
    </row>
    <row r="395" spans="1:219" s="12" customFormat="1" ht="25.5">
      <c r="A395" s="2">
        <v>42</v>
      </c>
      <c r="B395" s="10" t="s">
        <v>734</v>
      </c>
      <c r="C395" s="2" t="s">
        <v>2964</v>
      </c>
      <c r="D395" s="2" t="s">
        <v>298</v>
      </c>
      <c r="E395" s="2" t="s">
        <v>172</v>
      </c>
      <c r="F395" s="2" t="s">
        <v>172</v>
      </c>
      <c r="G395" s="2">
        <v>2008</v>
      </c>
      <c r="H395" s="103">
        <v>68219.17</v>
      </c>
      <c r="I395" s="2" t="s">
        <v>1526</v>
      </c>
      <c r="J395" s="105"/>
      <c r="K395" s="106" t="s">
        <v>1262</v>
      </c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31"/>
      <c r="BZ395" s="31"/>
      <c r="CA395" s="31"/>
      <c r="CB395" s="31"/>
      <c r="CC395" s="31"/>
      <c r="CD395" s="31"/>
      <c r="CE395" s="31"/>
      <c r="CF395" s="31"/>
      <c r="CG395" s="31"/>
      <c r="CH395" s="31"/>
      <c r="CI395" s="31"/>
      <c r="CJ395" s="31"/>
      <c r="CK395" s="31"/>
      <c r="CL395" s="31"/>
      <c r="CM395" s="31"/>
      <c r="CN395" s="31"/>
      <c r="CO395" s="31"/>
      <c r="CP395" s="31"/>
      <c r="CQ395" s="31"/>
      <c r="CR395" s="31"/>
      <c r="CS395" s="31"/>
      <c r="CT395" s="31"/>
      <c r="CU395" s="31"/>
      <c r="CV395" s="31"/>
      <c r="CW395" s="31"/>
      <c r="CX395" s="31"/>
      <c r="CY395" s="31"/>
      <c r="CZ395" s="31"/>
      <c r="DA395" s="31"/>
      <c r="DB395" s="31"/>
      <c r="DC395" s="31"/>
      <c r="DD395" s="31"/>
      <c r="DE395" s="31"/>
      <c r="DF395" s="31"/>
      <c r="DG395" s="31"/>
      <c r="DH395" s="31"/>
      <c r="DI395" s="31"/>
      <c r="DJ395" s="31"/>
      <c r="DK395" s="31"/>
      <c r="DL395" s="31"/>
      <c r="DM395" s="31"/>
      <c r="DN395" s="31"/>
      <c r="DO395" s="31"/>
      <c r="DP395" s="31"/>
      <c r="DQ395" s="31"/>
      <c r="DR395" s="31"/>
      <c r="DS395" s="31"/>
      <c r="DT395" s="31"/>
      <c r="DU395" s="31"/>
      <c r="DV395" s="31"/>
      <c r="DW395" s="31"/>
      <c r="DX395" s="31"/>
      <c r="DY395" s="31"/>
      <c r="DZ395" s="31"/>
      <c r="EA395" s="31"/>
      <c r="EB395" s="31"/>
      <c r="EC395" s="31"/>
      <c r="ED395" s="31"/>
      <c r="EE395" s="31"/>
      <c r="EF395" s="31"/>
      <c r="EG395" s="31"/>
      <c r="EH395" s="31"/>
      <c r="EI395" s="31"/>
      <c r="EJ395" s="31"/>
      <c r="EK395" s="31"/>
      <c r="EL395" s="31"/>
      <c r="EM395" s="31"/>
      <c r="EN395" s="31"/>
      <c r="EO395" s="31"/>
      <c r="EP395" s="31"/>
      <c r="EQ395" s="31"/>
      <c r="ER395" s="31"/>
      <c r="ES395" s="31"/>
      <c r="ET395" s="31"/>
      <c r="EU395" s="31"/>
      <c r="EV395" s="31"/>
      <c r="EW395" s="31"/>
      <c r="EX395" s="31"/>
      <c r="EY395" s="31"/>
      <c r="EZ395" s="31"/>
      <c r="FA395" s="31"/>
      <c r="FB395" s="31"/>
      <c r="FC395" s="31"/>
      <c r="FD395" s="31"/>
      <c r="FE395" s="31"/>
      <c r="FF395" s="31"/>
      <c r="FG395" s="31"/>
      <c r="FH395" s="31"/>
      <c r="FI395" s="31"/>
      <c r="FJ395" s="31"/>
      <c r="FK395" s="31"/>
      <c r="FL395" s="31"/>
      <c r="FM395" s="31"/>
      <c r="FN395" s="31"/>
      <c r="FO395" s="31"/>
      <c r="FP395" s="31"/>
      <c r="FQ395" s="31"/>
      <c r="FR395" s="31"/>
      <c r="FS395" s="31"/>
      <c r="FT395" s="31"/>
      <c r="FU395" s="31"/>
      <c r="FV395" s="31"/>
      <c r="FW395" s="31"/>
      <c r="FX395" s="31"/>
      <c r="FY395" s="31"/>
      <c r="FZ395" s="31"/>
      <c r="GA395" s="31"/>
      <c r="GB395" s="31"/>
      <c r="GC395" s="31"/>
      <c r="GD395" s="31"/>
      <c r="GE395" s="31"/>
      <c r="GF395" s="31"/>
      <c r="GG395" s="31"/>
      <c r="GH395" s="31"/>
      <c r="GI395" s="31"/>
      <c r="GJ395" s="31"/>
      <c r="GK395" s="31"/>
      <c r="GL395" s="31"/>
      <c r="GM395" s="31"/>
      <c r="GN395" s="31"/>
      <c r="GO395" s="31"/>
      <c r="GP395" s="31"/>
      <c r="GQ395" s="31"/>
      <c r="GR395" s="31"/>
      <c r="GS395" s="31"/>
      <c r="GT395" s="31"/>
      <c r="GU395" s="31"/>
      <c r="GV395" s="31"/>
      <c r="GW395" s="31"/>
      <c r="GX395" s="31"/>
      <c r="GY395" s="31"/>
      <c r="GZ395" s="31"/>
      <c r="HA395" s="31"/>
      <c r="HB395" s="31"/>
      <c r="HC395" s="31"/>
      <c r="HD395" s="31"/>
      <c r="HE395" s="31"/>
      <c r="HF395" s="31"/>
      <c r="HG395" s="31"/>
      <c r="HH395" s="31"/>
      <c r="HI395" s="31"/>
      <c r="HJ395" s="31"/>
      <c r="HK395" s="31"/>
    </row>
    <row r="396" spans="1:219" s="12" customFormat="1" ht="25.5">
      <c r="A396" s="2">
        <v>43</v>
      </c>
      <c r="B396" s="10" t="s">
        <v>735</v>
      </c>
      <c r="C396" s="2" t="s">
        <v>2964</v>
      </c>
      <c r="D396" s="2" t="s">
        <v>298</v>
      </c>
      <c r="E396" s="2" t="s">
        <v>172</v>
      </c>
      <c r="F396" s="2" t="s">
        <v>172</v>
      </c>
      <c r="G396" s="2">
        <v>2008</v>
      </c>
      <c r="H396" s="103">
        <v>159966.47</v>
      </c>
      <c r="I396" s="2" t="s">
        <v>1526</v>
      </c>
      <c r="J396" s="105"/>
      <c r="K396" s="106" t="s">
        <v>1263</v>
      </c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31"/>
      <c r="BZ396" s="31"/>
      <c r="CA396" s="31"/>
      <c r="CB396" s="31"/>
      <c r="CC396" s="31"/>
      <c r="CD396" s="31"/>
      <c r="CE396" s="31"/>
      <c r="CF396" s="31"/>
      <c r="CG396" s="31"/>
      <c r="CH396" s="31"/>
      <c r="CI396" s="31"/>
      <c r="CJ396" s="31"/>
      <c r="CK396" s="31"/>
      <c r="CL396" s="31"/>
      <c r="CM396" s="31"/>
      <c r="CN396" s="31"/>
      <c r="CO396" s="31"/>
      <c r="CP396" s="31"/>
      <c r="CQ396" s="31"/>
      <c r="CR396" s="31"/>
      <c r="CS396" s="31"/>
      <c r="CT396" s="31"/>
      <c r="CU396" s="31"/>
      <c r="CV396" s="31"/>
      <c r="CW396" s="31"/>
      <c r="CX396" s="31"/>
      <c r="CY396" s="31"/>
      <c r="CZ396" s="31"/>
      <c r="DA396" s="31"/>
      <c r="DB396" s="31"/>
      <c r="DC396" s="31"/>
      <c r="DD396" s="31"/>
      <c r="DE396" s="31"/>
      <c r="DF396" s="31"/>
      <c r="DG396" s="31"/>
      <c r="DH396" s="31"/>
      <c r="DI396" s="31"/>
      <c r="DJ396" s="31"/>
      <c r="DK396" s="31"/>
      <c r="DL396" s="31"/>
      <c r="DM396" s="31"/>
      <c r="DN396" s="31"/>
      <c r="DO396" s="31"/>
      <c r="DP396" s="31"/>
      <c r="DQ396" s="31"/>
      <c r="DR396" s="31"/>
      <c r="DS396" s="31"/>
      <c r="DT396" s="31"/>
      <c r="DU396" s="31"/>
      <c r="DV396" s="31"/>
      <c r="DW396" s="31"/>
      <c r="DX396" s="31"/>
      <c r="DY396" s="31"/>
      <c r="DZ396" s="31"/>
      <c r="EA396" s="31"/>
      <c r="EB396" s="31"/>
      <c r="EC396" s="31"/>
      <c r="ED396" s="31"/>
      <c r="EE396" s="31"/>
      <c r="EF396" s="31"/>
      <c r="EG396" s="31"/>
      <c r="EH396" s="31"/>
      <c r="EI396" s="31"/>
      <c r="EJ396" s="31"/>
      <c r="EK396" s="31"/>
      <c r="EL396" s="31"/>
      <c r="EM396" s="31"/>
      <c r="EN396" s="31"/>
      <c r="EO396" s="31"/>
      <c r="EP396" s="31"/>
      <c r="EQ396" s="31"/>
      <c r="ER396" s="31"/>
      <c r="ES396" s="31"/>
      <c r="ET396" s="31"/>
      <c r="EU396" s="31"/>
      <c r="EV396" s="31"/>
      <c r="EW396" s="31"/>
      <c r="EX396" s="31"/>
      <c r="EY396" s="31"/>
      <c r="EZ396" s="31"/>
      <c r="FA396" s="31"/>
      <c r="FB396" s="31"/>
      <c r="FC396" s="31"/>
      <c r="FD396" s="31"/>
      <c r="FE396" s="31"/>
      <c r="FF396" s="31"/>
      <c r="FG396" s="31"/>
      <c r="FH396" s="31"/>
      <c r="FI396" s="31"/>
      <c r="FJ396" s="31"/>
      <c r="FK396" s="31"/>
      <c r="FL396" s="31"/>
      <c r="FM396" s="31"/>
      <c r="FN396" s="31"/>
      <c r="FO396" s="31"/>
      <c r="FP396" s="31"/>
      <c r="FQ396" s="31"/>
      <c r="FR396" s="31"/>
      <c r="FS396" s="31"/>
      <c r="FT396" s="31"/>
      <c r="FU396" s="31"/>
      <c r="FV396" s="31"/>
      <c r="FW396" s="31"/>
      <c r="FX396" s="31"/>
      <c r="FY396" s="31"/>
      <c r="FZ396" s="31"/>
      <c r="GA396" s="31"/>
      <c r="GB396" s="31"/>
      <c r="GC396" s="31"/>
      <c r="GD396" s="31"/>
      <c r="GE396" s="31"/>
      <c r="GF396" s="31"/>
      <c r="GG396" s="31"/>
      <c r="GH396" s="31"/>
      <c r="GI396" s="31"/>
      <c r="GJ396" s="31"/>
      <c r="GK396" s="31"/>
      <c r="GL396" s="31"/>
      <c r="GM396" s="31"/>
      <c r="GN396" s="31"/>
      <c r="GO396" s="31"/>
      <c r="GP396" s="31"/>
      <c r="GQ396" s="31"/>
      <c r="GR396" s="31"/>
      <c r="GS396" s="31"/>
      <c r="GT396" s="31"/>
      <c r="GU396" s="31"/>
      <c r="GV396" s="31"/>
      <c r="GW396" s="31"/>
      <c r="GX396" s="31"/>
      <c r="GY396" s="31"/>
      <c r="GZ396" s="31"/>
      <c r="HA396" s="31"/>
      <c r="HB396" s="31"/>
      <c r="HC396" s="31"/>
      <c r="HD396" s="31"/>
      <c r="HE396" s="31"/>
      <c r="HF396" s="31"/>
      <c r="HG396" s="31"/>
      <c r="HH396" s="31"/>
      <c r="HI396" s="31"/>
      <c r="HJ396" s="31"/>
      <c r="HK396" s="31"/>
    </row>
    <row r="397" spans="1:219" s="12" customFormat="1" ht="12.75" customHeight="1">
      <c r="A397" s="2">
        <v>44</v>
      </c>
      <c r="B397" s="10" t="s">
        <v>736</v>
      </c>
      <c r="C397" s="2" t="s">
        <v>2964</v>
      </c>
      <c r="D397" s="2" t="s">
        <v>298</v>
      </c>
      <c r="E397" s="2" t="s">
        <v>172</v>
      </c>
      <c r="F397" s="2" t="s">
        <v>172</v>
      </c>
      <c r="G397" s="2">
        <v>2008</v>
      </c>
      <c r="H397" s="103">
        <v>131375.71</v>
      </c>
      <c r="I397" s="2" t="s">
        <v>1526</v>
      </c>
      <c r="J397" s="105"/>
      <c r="K397" s="106" t="s">
        <v>1264</v>
      </c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  <c r="BY397" s="31"/>
      <c r="BZ397" s="31"/>
      <c r="CA397" s="31"/>
      <c r="CB397" s="31"/>
      <c r="CC397" s="31"/>
      <c r="CD397" s="31"/>
      <c r="CE397" s="31"/>
      <c r="CF397" s="31"/>
      <c r="CG397" s="31"/>
      <c r="CH397" s="31"/>
      <c r="CI397" s="31"/>
      <c r="CJ397" s="31"/>
      <c r="CK397" s="31"/>
      <c r="CL397" s="31"/>
      <c r="CM397" s="31"/>
      <c r="CN397" s="31"/>
      <c r="CO397" s="31"/>
      <c r="CP397" s="31"/>
      <c r="CQ397" s="31"/>
      <c r="CR397" s="31"/>
      <c r="CS397" s="31"/>
      <c r="CT397" s="31"/>
      <c r="CU397" s="31"/>
      <c r="CV397" s="31"/>
      <c r="CW397" s="31"/>
      <c r="CX397" s="31"/>
      <c r="CY397" s="31"/>
      <c r="CZ397" s="31"/>
      <c r="DA397" s="31"/>
      <c r="DB397" s="31"/>
      <c r="DC397" s="31"/>
      <c r="DD397" s="31"/>
      <c r="DE397" s="31"/>
      <c r="DF397" s="31"/>
      <c r="DG397" s="31"/>
      <c r="DH397" s="31"/>
      <c r="DI397" s="31"/>
      <c r="DJ397" s="31"/>
      <c r="DK397" s="31"/>
      <c r="DL397" s="31"/>
      <c r="DM397" s="31"/>
      <c r="DN397" s="31"/>
      <c r="DO397" s="31"/>
      <c r="DP397" s="31"/>
      <c r="DQ397" s="31"/>
      <c r="DR397" s="31"/>
      <c r="DS397" s="31"/>
      <c r="DT397" s="31"/>
      <c r="DU397" s="31"/>
      <c r="DV397" s="31"/>
      <c r="DW397" s="31"/>
      <c r="DX397" s="31"/>
      <c r="DY397" s="31"/>
      <c r="DZ397" s="31"/>
      <c r="EA397" s="31"/>
      <c r="EB397" s="31"/>
      <c r="EC397" s="31"/>
      <c r="ED397" s="31"/>
      <c r="EE397" s="31"/>
      <c r="EF397" s="31"/>
      <c r="EG397" s="31"/>
      <c r="EH397" s="31"/>
      <c r="EI397" s="31"/>
      <c r="EJ397" s="31"/>
      <c r="EK397" s="31"/>
      <c r="EL397" s="31"/>
      <c r="EM397" s="31"/>
      <c r="EN397" s="31"/>
      <c r="EO397" s="31"/>
      <c r="EP397" s="31"/>
      <c r="EQ397" s="31"/>
      <c r="ER397" s="31"/>
      <c r="ES397" s="31"/>
      <c r="ET397" s="31"/>
      <c r="EU397" s="31"/>
      <c r="EV397" s="31"/>
      <c r="EW397" s="31"/>
      <c r="EX397" s="31"/>
      <c r="EY397" s="31"/>
      <c r="EZ397" s="31"/>
      <c r="FA397" s="31"/>
      <c r="FB397" s="31"/>
      <c r="FC397" s="31"/>
      <c r="FD397" s="31"/>
      <c r="FE397" s="31"/>
      <c r="FF397" s="31"/>
      <c r="FG397" s="31"/>
      <c r="FH397" s="31"/>
      <c r="FI397" s="31"/>
      <c r="FJ397" s="31"/>
      <c r="FK397" s="31"/>
      <c r="FL397" s="31"/>
      <c r="FM397" s="31"/>
      <c r="FN397" s="31"/>
      <c r="FO397" s="31"/>
      <c r="FP397" s="31"/>
      <c r="FQ397" s="31"/>
      <c r="FR397" s="31"/>
      <c r="FS397" s="31"/>
      <c r="FT397" s="31"/>
      <c r="FU397" s="31"/>
      <c r="FV397" s="31"/>
      <c r="FW397" s="31"/>
      <c r="FX397" s="31"/>
      <c r="FY397" s="31"/>
      <c r="FZ397" s="31"/>
      <c r="GA397" s="31"/>
      <c r="GB397" s="31"/>
      <c r="GC397" s="31"/>
      <c r="GD397" s="31"/>
      <c r="GE397" s="31"/>
      <c r="GF397" s="31"/>
      <c r="GG397" s="31"/>
      <c r="GH397" s="31"/>
      <c r="GI397" s="31"/>
      <c r="GJ397" s="31"/>
      <c r="GK397" s="31"/>
      <c r="GL397" s="31"/>
      <c r="GM397" s="31"/>
      <c r="GN397" s="31"/>
      <c r="GO397" s="31"/>
      <c r="GP397" s="31"/>
      <c r="GQ397" s="31"/>
      <c r="GR397" s="31"/>
      <c r="GS397" s="31"/>
      <c r="GT397" s="31"/>
      <c r="GU397" s="31"/>
      <c r="GV397" s="31"/>
      <c r="GW397" s="31"/>
      <c r="GX397" s="31"/>
      <c r="GY397" s="31"/>
      <c r="GZ397" s="31"/>
      <c r="HA397" s="31"/>
      <c r="HB397" s="31"/>
      <c r="HC397" s="31"/>
      <c r="HD397" s="31"/>
      <c r="HE397" s="31"/>
      <c r="HF397" s="31"/>
      <c r="HG397" s="31"/>
      <c r="HH397" s="31"/>
      <c r="HI397" s="31"/>
      <c r="HJ397" s="31"/>
      <c r="HK397" s="31"/>
    </row>
    <row r="398" spans="1:219" s="12" customFormat="1" ht="25.5">
      <c r="A398" s="2">
        <v>45</v>
      </c>
      <c r="B398" s="10" t="s">
        <v>737</v>
      </c>
      <c r="C398" s="2" t="s">
        <v>2964</v>
      </c>
      <c r="D398" s="2" t="s">
        <v>298</v>
      </c>
      <c r="E398" s="2" t="s">
        <v>172</v>
      </c>
      <c r="F398" s="2" t="s">
        <v>172</v>
      </c>
      <c r="G398" s="2">
        <v>2008</v>
      </c>
      <c r="H398" s="103">
        <v>77296.72</v>
      </c>
      <c r="I398" s="2" t="s">
        <v>1526</v>
      </c>
      <c r="J398" s="105"/>
      <c r="K398" s="106" t="s">
        <v>1265</v>
      </c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  <c r="BY398" s="31"/>
      <c r="BZ398" s="31"/>
      <c r="CA398" s="31"/>
      <c r="CB398" s="31"/>
      <c r="CC398" s="31"/>
      <c r="CD398" s="31"/>
      <c r="CE398" s="31"/>
      <c r="CF398" s="31"/>
      <c r="CG398" s="31"/>
      <c r="CH398" s="31"/>
      <c r="CI398" s="31"/>
      <c r="CJ398" s="31"/>
      <c r="CK398" s="31"/>
      <c r="CL398" s="31"/>
      <c r="CM398" s="31"/>
      <c r="CN398" s="31"/>
      <c r="CO398" s="31"/>
      <c r="CP398" s="31"/>
      <c r="CQ398" s="31"/>
      <c r="CR398" s="31"/>
      <c r="CS398" s="31"/>
      <c r="CT398" s="31"/>
      <c r="CU398" s="31"/>
      <c r="CV398" s="31"/>
      <c r="CW398" s="31"/>
      <c r="CX398" s="31"/>
      <c r="CY398" s="31"/>
      <c r="CZ398" s="31"/>
      <c r="DA398" s="31"/>
      <c r="DB398" s="31"/>
      <c r="DC398" s="31"/>
      <c r="DD398" s="31"/>
      <c r="DE398" s="31"/>
      <c r="DF398" s="31"/>
      <c r="DG398" s="31"/>
      <c r="DH398" s="31"/>
      <c r="DI398" s="31"/>
      <c r="DJ398" s="31"/>
      <c r="DK398" s="31"/>
      <c r="DL398" s="31"/>
      <c r="DM398" s="31"/>
      <c r="DN398" s="31"/>
      <c r="DO398" s="31"/>
      <c r="DP398" s="31"/>
      <c r="DQ398" s="31"/>
      <c r="DR398" s="31"/>
      <c r="DS398" s="31"/>
      <c r="DT398" s="31"/>
      <c r="DU398" s="31"/>
      <c r="DV398" s="31"/>
      <c r="DW398" s="31"/>
      <c r="DX398" s="31"/>
      <c r="DY398" s="31"/>
      <c r="DZ398" s="31"/>
      <c r="EA398" s="31"/>
      <c r="EB398" s="31"/>
      <c r="EC398" s="31"/>
      <c r="ED398" s="31"/>
      <c r="EE398" s="31"/>
      <c r="EF398" s="31"/>
      <c r="EG398" s="31"/>
      <c r="EH398" s="31"/>
      <c r="EI398" s="31"/>
      <c r="EJ398" s="31"/>
      <c r="EK398" s="31"/>
      <c r="EL398" s="31"/>
      <c r="EM398" s="31"/>
      <c r="EN398" s="31"/>
      <c r="EO398" s="31"/>
      <c r="EP398" s="31"/>
      <c r="EQ398" s="31"/>
      <c r="ER398" s="31"/>
      <c r="ES398" s="31"/>
      <c r="ET398" s="31"/>
      <c r="EU398" s="31"/>
      <c r="EV398" s="31"/>
      <c r="EW398" s="31"/>
      <c r="EX398" s="31"/>
      <c r="EY398" s="31"/>
      <c r="EZ398" s="31"/>
      <c r="FA398" s="31"/>
      <c r="FB398" s="31"/>
      <c r="FC398" s="31"/>
      <c r="FD398" s="31"/>
      <c r="FE398" s="31"/>
      <c r="FF398" s="31"/>
      <c r="FG398" s="31"/>
      <c r="FH398" s="31"/>
      <c r="FI398" s="31"/>
      <c r="FJ398" s="31"/>
      <c r="FK398" s="31"/>
      <c r="FL398" s="31"/>
      <c r="FM398" s="31"/>
      <c r="FN398" s="31"/>
      <c r="FO398" s="31"/>
      <c r="FP398" s="31"/>
      <c r="FQ398" s="31"/>
      <c r="FR398" s="31"/>
      <c r="FS398" s="31"/>
      <c r="FT398" s="31"/>
      <c r="FU398" s="31"/>
      <c r="FV398" s="31"/>
      <c r="FW398" s="31"/>
      <c r="FX398" s="31"/>
      <c r="FY398" s="31"/>
      <c r="FZ398" s="31"/>
      <c r="GA398" s="31"/>
      <c r="GB398" s="31"/>
      <c r="GC398" s="31"/>
      <c r="GD398" s="31"/>
      <c r="GE398" s="31"/>
      <c r="GF398" s="31"/>
      <c r="GG398" s="31"/>
      <c r="GH398" s="31"/>
      <c r="GI398" s="31"/>
      <c r="GJ398" s="31"/>
      <c r="GK398" s="31"/>
      <c r="GL398" s="31"/>
      <c r="GM398" s="31"/>
      <c r="GN398" s="31"/>
      <c r="GO398" s="31"/>
      <c r="GP398" s="31"/>
      <c r="GQ398" s="31"/>
      <c r="GR398" s="31"/>
      <c r="GS398" s="31"/>
      <c r="GT398" s="31"/>
      <c r="GU398" s="31"/>
      <c r="GV398" s="31"/>
      <c r="GW398" s="31"/>
      <c r="GX398" s="31"/>
      <c r="GY398" s="31"/>
      <c r="GZ398" s="31"/>
      <c r="HA398" s="31"/>
      <c r="HB398" s="31"/>
      <c r="HC398" s="31"/>
      <c r="HD398" s="31"/>
      <c r="HE398" s="31"/>
      <c r="HF398" s="31"/>
      <c r="HG398" s="31"/>
      <c r="HH398" s="31"/>
      <c r="HI398" s="31"/>
      <c r="HJ398" s="31"/>
      <c r="HK398" s="31"/>
    </row>
    <row r="399" spans="1:219" s="12" customFormat="1" ht="25.5">
      <c r="A399" s="2">
        <v>46</v>
      </c>
      <c r="B399" s="10" t="s">
        <v>738</v>
      </c>
      <c r="C399" s="2" t="s">
        <v>2964</v>
      </c>
      <c r="D399" s="2" t="s">
        <v>298</v>
      </c>
      <c r="E399" s="2" t="s">
        <v>172</v>
      </c>
      <c r="F399" s="2" t="s">
        <v>172</v>
      </c>
      <c r="G399" s="2">
        <v>2003</v>
      </c>
      <c r="H399" s="103">
        <v>87854.79</v>
      </c>
      <c r="I399" s="2" t="s">
        <v>1526</v>
      </c>
      <c r="J399" s="105"/>
      <c r="K399" s="106" t="s">
        <v>1266</v>
      </c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  <c r="BY399" s="31"/>
      <c r="BZ399" s="31"/>
      <c r="CA399" s="31"/>
      <c r="CB399" s="31"/>
      <c r="CC399" s="31"/>
      <c r="CD399" s="31"/>
      <c r="CE399" s="31"/>
      <c r="CF399" s="31"/>
      <c r="CG399" s="31"/>
      <c r="CH399" s="31"/>
      <c r="CI399" s="31"/>
      <c r="CJ399" s="31"/>
      <c r="CK399" s="31"/>
      <c r="CL399" s="31"/>
      <c r="CM399" s="31"/>
      <c r="CN399" s="31"/>
      <c r="CO399" s="31"/>
      <c r="CP399" s="31"/>
      <c r="CQ399" s="31"/>
      <c r="CR399" s="31"/>
      <c r="CS399" s="31"/>
      <c r="CT399" s="31"/>
      <c r="CU399" s="31"/>
      <c r="CV399" s="31"/>
      <c r="CW399" s="31"/>
      <c r="CX399" s="31"/>
      <c r="CY399" s="31"/>
      <c r="CZ399" s="31"/>
      <c r="DA399" s="31"/>
      <c r="DB399" s="31"/>
      <c r="DC399" s="31"/>
      <c r="DD399" s="31"/>
      <c r="DE399" s="31"/>
      <c r="DF399" s="31"/>
      <c r="DG399" s="31"/>
      <c r="DH399" s="31"/>
      <c r="DI399" s="31"/>
      <c r="DJ399" s="31"/>
      <c r="DK399" s="31"/>
      <c r="DL399" s="31"/>
      <c r="DM399" s="31"/>
      <c r="DN399" s="31"/>
      <c r="DO399" s="31"/>
      <c r="DP399" s="31"/>
      <c r="DQ399" s="31"/>
      <c r="DR399" s="31"/>
      <c r="DS399" s="31"/>
      <c r="DT399" s="31"/>
      <c r="DU399" s="31"/>
      <c r="DV399" s="31"/>
      <c r="DW399" s="31"/>
      <c r="DX399" s="31"/>
      <c r="DY399" s="31"/>
      <c r="DZ399" s="31"/>
      <c r="EA399" s="31"/>
      <c r="EB399" s="31"/>
      <c r="EC399" s="31"/>
      <c r="ED399" s="31"/>
      <c r="EE399" s="31"/>
      <c r="EF399" s="31"/>
      <c r="EG399" s="31"/>
      <c r="EH399" s="31"/>
      <c r="EI399" s="31"/>
      <c r="EJ399" s="31"/>
      <c r="EK399" s="31"/>
      <c r="EL399" s="31"/>
      <c r="EM399" s="31"/>
      <c r="EN399" s="31"/>
      <c r="EO399" s="31"/>
      <c r="EP399" s="31"/>
      <c r="EQ399" s="31"/>
      <c r="ER399" s="31"/>
      <c r="ES399" s="31"/>
      <c r="ET399" s="31"/>
      <c r="EU399" s="31"/>
      <c r="EV399" s="31"/>
      <c r="EW399" s="31"/>
      <c r="EX399" s="31"/>
      <c r="EY399" s="31"/>
      <c r="EZ399" s="31"/>
      <c r="FA399" s="31"/>
      <c r="FB399" s="31"/>
      <c r="FC399" s="31"/>
      <c r="FD399" s="31"/>
      <c r="FE399" s="31"/>
      <c r="FF399" s="31"/>
      <c r="FG399" s="31"/>
      <c r="FH399" s="31"/>
      <c r="FI399" s="31"/>
      <c r="FJ399" s="31"/>
      <c r="FK399" s="31"/>
      <c r="FL399" s="31"/>
      <c r="FM399" s="31"/>
      <c r="FN399" s="31"/>
      <c r="FO399" s="31"/>
      <c r="FP399" s="31"/>
      <c r="FQ399" s="31"/>
      <c r="FR399" s="31"/>
      <c r="FS399" s="31"/>
      <c r="FT399" s="31"/>
      <c r="FU399" s="31"/>
      <c r="FV399" s="31"/>
      <c r="FW399" s="31"/>
      <c r="FX399" s="31"/>
      <c r="FY399" s="31"/>
      <c r="FZ399" s="31"/>
      <c r="GA399" s="31"/>
      <c r="GB399" s="31"/>
      <c r="GC399" s="31"/>
      <c r="GD399" s="31"/>
      <c r="GE399" s="31"/>
      <c r="GF399" s="31"/>
      <c r="GG399" s="31"/>
      <c r="GH399" s="31"/>
      <c r="GI399" s="31"/>
      <c r="GJ399" s="31"/>
      <c r="GK399" s="31"/>
      <c r="GL399" s="31"/>
      <c r="GM399" s="31"/>
      <c r="GN399" s="31"/>
      <c r="GO399" s="31"/>
      <c r="GP399" s="31"/>
      <c r="GQ399" s="31"/>
      <c r="GR399" s="31"/>
      <c r="GS399" s="31"/>
      <c r="GT399" s="31"/>
      <c r="GU399" s="31"/>
      <c r="GV399" s="31"/>
      <c r="GW399" s="31"/>
      <c r="GX399" s="31"/>
      <c r="GY399" s="31"/>
      <c r="GZ399" s="31"/>
      <c r="HA399" s="31"/>
      <c r="HB399" s="31"/>
      <c r="HC399" s="31"/>
      <c r="HD399" s="31"/>
      <c r="HE399" s="31"/>
      <c r="HF399" s="31"/>
      <c r="HG399" s="31"/>
      <c r="HH399" s="31"/>
      <c r="HI399" s="31"/>
      <c r="HJ399" s="31"/>
      <c r="HK399" s="31"/>
    </row>
    <row r="400" spans="1:219" s="12" customFormat="1" ht="25.5">
      <c r="A400" s="2">
        <v>47</v>
      </c>
      <c r="B400" s="10" t="s">
        <v>2983</v>
      </c>
      <c r="C400" s="2" t="s">
        <v>2964</v>
      </c>
      <c r="D400" s="2" t="s">
        <v>298</v>
      </c>
      <c r="E400" s="2" t="s">
        <v>172</v>
      </c>
      <c r="F400" s="2" t="s">
        <v>172</v>
      </c>
      <c r="G400" s="2">
        <v>2008</v>
      </c>
      <c r="H400" s="103">
        <v>248841.31</v>
      </c>
      <c r="I400" s="2" t="s">
        <v>1526</v>
      </c>
      <c r="J400" s="105"/>
      <c r="K400" s="106" t="s">
        <v>3007</v>
      </c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31"/>
      <c r="BZ400" s="31"/>
      <c r="CA400" s="31"/>
      <c r="CB400" s="31"/>
      <c r="CC400" s="31"/>
      <c r="CD400" s="31"/>
      <c r="CE400" s="31"/>
      <c r="CF400" s="31"/>
      <c r="CG400" s="31"/>
      <c r="CH400" s="31"/>
      <c r="CI400" s="31"/>
      <c r="CJ400" s="31"/>
      <c r="CK400" s="31"/>
      <c r="CL400" s="31"/>
      <c r="CM400" s="31"/>
      <c r="CN400" s="31"/>
      <c r="CO400" s="31"/>
      <c r="CP400" s="31"/>
      <c r="CQ400" s="31"/>
      <c r="CR400" s="31"/>
      <c r="CS400" s="31"/>
      <c r="CT400" s="31"/>
      <c r="CU400" s="31"/>
      <c r="CV400" s="31"/>
      <c r="CW400" s="31"/>
      <c r="CX400" s="31"/>
      <c r="CY400" s="31"/>
      <c r="CZ400" s="31"/>
      <c r="DA400" s="31"/>
      <c r="DB400" s="31"/>
      <c r="DC400" s="31"/>
      <c r="DD400" s="31"/>
      <c r="DE400" s="31"/>
      <c r="DF400" s="31"/>
      <c r="DG400" s="31"/>
      <c r="DH400" s="31"/>
      <c r="DI400" s="31"/>
      <c r="DJ400" s="31"/>
      <c r="DK400" s="31"/>
      <c r="DL400" s="31"/>
      <c r="DM400" s="31"/>
      <c r="DN400" s="31"/>
      <c r="DO400" s="31"/>
      <c r="DP400" s="31"/>
      <c r="DQ400" s="31"/>
      <c r="DR400" s="31"/>
      <c r="DS400" s="31"/>
      <c r="DT400" s="31"/>
      <c r="DU400" s="31"/>
      <c r="DV400" s="31"/>
      <c r="DW400" s="31"/>
      <c r="DX400" s="31"/>
      <c r="DY400" s="31"/>
      <c r="DZ400" s="31"/>
      <c r="EA400" s="31"/>
      <c r="EB400" s="31"/>
      <c r="EC400" s="31"/>
      <c r="ED400" s="31"/>
      <c r="EE400" s="31"/>
      <c r="EF400" s="31"/>
      <c r="EG400" s="31"/>
      <c r="EH400" s="31"/>
      <c r="EI400" s="31"/>
      <c r="EJ400" s="31"/>
      <c r="EK400" s="31"/>
      <c r="EL400" s="31"/>
      <c r="EM400" s="31"/>
      <c r="EN400" s="31"/>
      <c r="EO400" s="31"/>
      <c r="EP400" s="31"/>
      <c r="EQ400" s="31"/>
      <c r="ER400" s="31"/>
      <c r="ES400" s="31"/>
      <c r="ET400" s="31"/>
      <c r="EU400" s="31"/>
      <c r="EV400" s="31"/>
      <c r="EW400" s="31"/>
      <c r="EX400" s="31"/>
      <c r="EY400" s="31"/>
      <c r="EZ400" s="31"/>
      <c r="FA400" s="31"/>
      <c r="FB400" s="31"/>
      <c r="FC400" s="31"/>
      <c r="FD400" s="31"/>
      <c r="FE400" s="31"/>
      <c r="FF400" s="31"/>
      <c r="FG400" s="31"/>
      <c r="FH400" s="31"/>
      <c r="FI400" s="31"/>
      <c r="FJ400" s="31"/>
      <c r="FK400" s="31"/>
      <c r="FL400" s="31"/>
      <c r="FM400" s="31"/>
      <c r="FN400" s="31"/>
      <c r="FO400" s="31"/>
      <c r="FP400" s="31"/>
      <c r="FQ400" s="31"/>
      <c r="FR400" s="31"/>
      <c r="FS400" s="31"/>
      <c r="FT400" s="31"/>
      <c r="FU400" s="31"/>
      <c r="FV400" s="31"/>
      <c r="FW400" s="31"/>
      <c r="FX400" s="31"/>
      <c r="FY400" s="31"/>
      <c r="FZ400" s="31"/>
      <c r="GA400" s="31"/>
      <c r="GB400" s="31"/>
      <c r="GC400" s="31"/>
      <c r="GD400" s="31"/>
      <c r="GE400" s="31"/>
      <c r="GF400" s="31"/>
      <c r="GG400" s="31"/>
      <c r="GH400" s="31"/>
      <c r="GI400" s="31"/>
      <c r="GJ400" s="31"/>
      <c r="GK400" s="31"/>
      <c r="GL400" s="31"/>
      <c r="GM400" s="31"/>
      <c r="GN400" s="31"/>
      <c r="GO400" s="31"/>
      <c r="GP400" s="31"/>
      <c r="GQ400" s="31"/>
      <c r="GR400" s="31"/>
      <c r="GS400" s="31"/>
      <c r="GT400" s="31"/>
      <c r="GU400" s="31"/>
      <c r="GV400" s="31"/>
      <c r="GW400" s="31"/>
      <c r="GX400" s="31"/>
      <c r="GY400" s="31"/>
      <c r="GZ400" s="31"/>
      <c r="HA400" s="31"/>
      <c r="HB400" s="31"/>
      <c r="HC400" s="31"/>
      <c r="HD400" s="31"/>
      <c r="HE400" s="31"/>
      <c r="HF400" s="31"/>
      <c r="HG400" s="31"/>
      <c r="HH400" s="31"/>
      <c r="HI400" s="31"/>
      <c r="HJ400" s="31"/>
      <c r="HK400" s="31"/>
    </row>
    <row r="401" spans="1:219" s="12" customFormat="1" ht="12.75">
      <c r="A401" s="2">
        <v>48</v>
      </c>
      <c r="B401" s="10" t="s">
        <v>2984</v>
      </c>
      <c r="C401" s="2" t="s">
        <v>2964</v>
      </c>
      <c r="D401" s="2" t="s">
        <v>298</v>
      </c>
      <c r="E401" s="2" t="s">
        <v>172</v>
      </c>
      <c r="F401" s="2" t="s">
        <v>172</v>
      </c>
      <c r="G401" s="2">
        <v>2008</v>
      </c>
      <c r="H401" s="103">
        <v>66391</v>
      </c>
      <c r="I401" s="2" t="s">
        <v>1526</v>
      </c>
      <c r="J401" s="105"/>
      <c r="K401" s="106" t="s">
        <v>3194</v>
      </c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  <c r="BY401" s="31"/>
      <c r="BZ401" s="31"/>
      <c r="CA401" s="31"/>
      <c r="CB401" s="31"/>
      <c r="CC401" s="31"/>
      <c r="CD401" s="31"/>
      <c r="CE401" s="31"/>
      <c r="CF401" s="31"/>
      <c r="CG401" s="31"/>
      <c r="CH401" s="31"/>
      <c r="CI401" s="31"/>
      <c r="CJ401" s="31"/>
      <c r="CK401" s="31"/>
      <c r="CL401" s="31"/>
      <c r="CM401" s="31"/>
      <c r="CN401" s="31"/>
      <c r="CO401" s="31"/>
      <c r="CP401" s="31"/>
      <c r="CQ401" s="31"/>
      <c r="CR401" s="31"/>
      <c r="CS401" s="31"/>
      <c r="CT401" s="31"/>
      <c r="CU401" s="31"/>
      <c r="CV401" s="31"/>
      <c r="CW401" s="31"/>
      <c r="CX401" s="31"/>
      <c r="CY401" s="31"/>
      <c r="CZ401" s="31"/>
      <c r="DA401" s="31"/>
      <c r="DB401" s="31"/>
      <c r="DC401" s="31"/>
      <c r="DD401" s="31"/>
      <c r="DE401" s="31"/>
      <c r="DF401" s="31"/>
      <c r="DG401" s="31"/>
      <c r="DH401" s="31"/>
      <c r="DI401" s="31"/>
      <c r="DJ401" s="31"/>
      <c r="DK401" s="31"/>
      <c r="DL401" s="31"/>
      <c r="DM401" s="31"/>
      <c r="DN401" s="31"/>
      <c r="DO401" s="31"/>
      <c r="DP401" s="31"/>
      <c r="DQ401" s="31"/>
      <c r="DR401" s="31"/>
      <c r="DS401" s="31"/>
      <c r="DT401" s="31"/>
      <c r="DU401" s="31"/>
      <c r="DV401" s="31"/>
      <c r="DW401" s="31"/>
      <c r="DX401" s="31"/>
      <c r="DY401" s="31"/>
      <c r="DZ401" s="31"/>
      <c r="EA401" s="31"/>
      <c r="EB401" s="31"/>
      <c r="EC401" s="31"/>
      <c r="ED401" s="31"/>
      <c r="EE401" s="31"/>
      <c r="EF401" s="31"/>
      <c r="EG401" s="31"/>
      <c r="EH401" s="31"/>
      <c r="EI401" s="31"/>
      <c r="EJ401" s="31"/>
      <c r="EK401" s="31"/>
      <c r="EL401" s="31"/>
      <c r="EM401" s="31"/>
      <c r="EN401" s="31"/>
      <c r="EO401" s="31"/>
      <c r="EP401" s="31"/>
      <c r="EQ401" s="31"/>
      <c r="ER401" s="31"/>
      <c r="ES401" s="31"/>
      <c r="ET401" s="31"/>
      <c r="EU401" s="31"/>
      <c r="EV401" s="31"/>
      <c r="EW401" s="31"/>
      <c r="EX401" s="31"/>
      <c r="EY401" s="31"/>
      <c r="EZ401" s="31"/>
      <c r="FA401" s="31"/>
      <c r="FB401" s="31"/>
      <c r="FC401" s="31"/>
      <c r="FD401" s="31"/>
      <c r="FE401" s="31"/>
      <c r="FF401" s="31"/>
      <c r="FG401" s="31"/>
      <c r="FH401" s="31"/>
      <c r="FI401" s="31"/>
      <c r="FJ401" s="31"/>
      <c r="FK401" s="31"/>
      <c r="FL401" s="31"/>
      <c r="FM401" s="31"/>
      <c r="FN401" s="31"/>
      <c r="FO401" s="31"/>
      <c r="FP401" s="31"/>
      <c r="FQ401" s="31"/>
      <c r="FR401" s="31"/>
      <c r="FS401" s="31"/>
      <c r="FT401" s="31"/>
      <c r="FU401" s="31"/>
      <c r="FV401" s="31"/>
      <c r="FW401" s="31"/>
      <c r="FX401" s="31"/>
      <c r="FY401" s="31"/>
      <c r="FZ401" s="31"/>
      <c r="GA401" s="31"/>
      <c r="GB401" s="31"/>
      <c r="GC401" s="31"/>
      <c r="GD401" s="31"/>
      <c r="GE401" s="31"/>
      <c r="GF401" s="31"/>
      <c r="GG401" s="31"/>
      <c r="GH401" s="31"/>
      <c r="GI401" s="31"/>
      <c r="GJ401" s="31"/>
      <c r="GK401" s="31"/>
      <c r="GL401" s="31"/>
      <c r="GM401" s="31"/>
      <c r="GN401" s="31"/>
      <c r="GO401" s="31"/>
      <c r="GP401" s="31"/>
      <c r="GQ401" s="31"/>
      <c r="GR401" s="31"/>
      <c r="GS401" s="31"/>
      <c r="GT401" s="31"/>
      <c r="GU401" s="31"/>
      <c r="GV401" s="31"/>
      <c r="GW401" s="31"/>
      <c r="GX401" s="31"/>
      <c r="GY401" s="31"/>
      <c r="GZ401" s="31"/>
      <c r="HA401" s="31"/>
      <c r="HB401" s="31"/>
      <c r="HC401" s="31"/>
      <c r="HD401" s="31"/>
      <c r="HE401" s="31"/>
      <c r="HF401" s="31"/>
      <c r="HG401" s="31"/>
      <c r="HH401" s="31"/>
      <c r="HI401" s="31"/>
      <c r="HJ401" s="31"/>
      <c r="HK401" s="31"/>
    </row>
    <row r="402" spans="1:219" s="12" customFormat="1" ht="12.75">
      <c r="A402" s="2">
        <v>49</v>
      </c>
      <c r="B402" s="10" t="s">
        <v>253</v>
      </c>
      <c r="C402" s="2" t="s">
        <v>2964</v>
      </c>
      <c r="D402" s="2" t="s">
        <v>298</v>
      </c>
      <c r="E402" s="2" t="s">
        <v>172</v>
      </c>
      <c r="F402" s="2" t="s">
        <v>172</v>
      </c>
      <c r="G402" s="2">
        <v>1992</v>
      </c>
      <c r="H402" s="103">
        <v>1306543.05</v>
      </c>
      <c r="I402" s="2" t="s">
        <v>1526</v>
      </c>
      <c r="J402" s="105"/>
      <c r="K402" s="550" t="s">
        <v>254</v>
      </c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1"/>
      <c r="BY402" s="31"/>
      <c r="BZ402" s="31"/>
      <c r="CA402" s="31"/>
      <c r="CB402" s="31"/>
      <c r="CC402" s="31"/>
      <c r="CD402" s="31"/>
      <c r="CE402" s="31"/>
      <c r="CF402" s="31"/>
      <c r="CG402" s="31"/>
      <c r="CH402" s="31"/>
      <c r="CI402" s="31"/>
      <c r="CJ402" s="31"/>
      <c r="CK402" s="31"/>
      <c r="CL402" s="31"/>
      <c r="CM402" s="31"/>
      <c r="CN402" s="31"/>
      <c r="CO402" s="31"/>
      <c r="CP402" s="31"/>
      <c r="CQ402" s="31"/>
      <c r="CR402" s="31"/>
      <c r="CS402" s="31"/>
      <c r="CT402" s="31"/>
      <c r="CU402" s="31"/>
      <c r="CV402" s="31"/>
      <c r="CW402" s="31"/>
      <c r="CX402" s="31"/>
      <c r="CY402" s="31"/>
      <c r="CZ402" s="31"/>
      <c r="DA402" s="31"/>
      <c r="DB402" s="31"/>
      <c r="DC402" s="31"/>
      <c r="DD402" s="31"/>
      <c r="DE402" s="31"/>
      <c r="DF402" s="31"/>
      <c r="DG402" s="31"/>
      <c r="DH402" s="31"/>
      <c r="DI402" s="31"/>
      <c r="DJ402" s="31"/>
      <c r="DK402" s="31"/>
      <c r="DL402" s="31"/>
      <c r="DM402" s="31"/>
      <c r="DN402" s="31"/>
      <c r="DO402" s="31"/>
      <c r="DP402" s="31"/>
      <c r="DQ402" s="31"/>
      <c r="DR402" s="31"/>
      <c r="DS402" s="31"/>
      <c r="DT402" s="31"/>
      <c r="DU402" s="31"/>
      <c r="DV402" s="31"/>
      <c r="DW402" s="31"/>
      <c r="DX402" s="31"/>
      <c r="DY402" s="31"/>
      <c r="DZ402" s="31"/>
      <c r="EA402" s="31"/>
      <c r="EB402" s="31"/>
      <c r="EC402" s="31"/>
      <c r="ED402" s="31"/>
      <c r="EE402" s="31"/>
      <c r="EF402" s="31"/>
      <c r="EG402" s="31"/>
      <c r="EH402" s="31"/>
      <c r="EI402" s="31"/>
      <c r="EJ402" s="31"/>
      <c r="EK402" s="31"/>
      <c r="EL402" s="31"/>
      <c r="EM402" s="31"/>
      <c r="EN402" s="31"/>
      <c r="EO402" s="31"/>
      <c r="EP402" s="31"/>
      <c r="EQ402" s="31"/>
      <c r="ER402" s="31"/>
      <c r="ES402" s="31"/>
      <c r="ET402" s="31"/>
      <c r="EU402" s="31"/>
      <c r="EV402" s="31"/>
      <c r="EW402" s="31"/>
      <c r="EX402" s="31"/>
      <c r="EY402" s="31"/>
      <c r="EZ402" s="31"/>
      <c r="FA402" s="31"/>
      <c r="FB402" s="31"/>
      <c r="FC402" s="31"/>
      <c r="FD402" s="31"/>
      <c r="FE402" s="31"/>
      <c r="FF402" s="31"/>
      <c r="FG402" s="31"/>
      <c r="FH402" s="31"/>
      <c r="FI402" s="31"/>
      <c r="FJ402" s="31"/>
      <c r="FK402" s="31"/>
      <c r="FL402" s="31"/>
      <c r="FM402" s="31"/>
      <c r="FN402" s="31"/>
      <c r="FO402" s="31"/>
      <c r="FP402" s="31"/>
      <c r="FQ402" s="31"/>
      <c r="FR402" s="31"/>
      <c r="FS402" s="31"/>
      <c r="FT402" s="31"/>
      <c r="FU402" s="31"/>
      <c r="FV402" s="31"/>
      <c r="FW402" s="31"/>
      <c r="FX402" s="31"/>
      <c r="FY402" s="31"/>
      <c r="FZ402" s="31"/>
      <c r="GA402" s="31"/>
      <c r="GB402" s="31"/>
      <c r="GC402" s="31"/>
      <c r="GD402" s="31"/>
      <c r="GE402" s="31"/>
      <c r="GF402" s="31"/>
      <c r="GG402" s="31"/>
      <c r="GH402" s="31"/>
      <c r="GI402" s="31"/>
      <c r="GJ402" s="31"/>
      <c r="GK402" s="31"/>
      <c r="GL402" s="31"/>
      <c r="GM402" s="31"/>
      <c r="GN402" s="31"/>
      <c r="GO402" s="31"/>
      <c r="GP402" s="31"/>
      <c r="GQ402" s="31"/>
      <c r="GR402" s="31"/>
      <c r="GS402" s="31"/>
      <c r="GT402" s="31"/>
      <c r="GU402" s="31"/>
      <c r="GV402" s="31"/>
      <c r="GW402" s="31"/>
      <c r="GX402" s="31"/>
      <c r="GY402" s="31"/>
      <c r="GZ402" s="31"/>
      <c r="HA402" s="31"/>
      <c r="HB402" s="31"/>
      <c r="HC402" s="31"/>
      <c r="HD402" s="31"/>
      <c r="HE402" s="31"/>
      <c r="HF402" s="31"/>
      <c r="HG402" s="31"/>
      <c r="HH402" s="31"/>
      <c r="HI402" s="31"/>
      <c r="HJ402" s="31"/>
      <c r="HK402" s="31"/>
    </row>
    <row r="403" spans="1:219" s="12" customFormat="1" ht="12.75">
      <c r="A403" s="2">
        <v>50</v>
      </c>
      <c r="B403" s="10" t="s">
        <v>255</v>
      </c>
      <c r="C403" s="2" t="s">
        <v>2964</v>
      </c>
      <c r="D403" s="2" t="s">
        <v>298</v>
      </c>
      <c r="E403" s="2" t="s">
        <v>172</v>
      </c>
      <c r="F403" s="2" t="s">
        <v>172</v>
      </c>
      <c r="G403" s="2">
        <v>1992</v>
      </c>
      <c r="H403" s="103">
        <v>718931.44</v>
      </c>
      <c r="I403" s="2" t="s">
        <v>1526</v>
      </c>
      <c r="J403" s="105"/>
      <c r="K403" s="550" t="s">
        <v>254</v>
      </c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  <c r="BP403" s="31"/>
      <c r="BQ403" s="31"/>
      <c r="BR403" s="31"/>
      <c r="BS403" s="31"/>
      <c r="BT403" s="31"/>
      <c r="BU403" s="31"/>
      <c r="BV403" s="31"/>
      <c r="BW403" s="31"/>
      <c r="BX403" s="31"/>
      <c r="BY403" s="31"/>
      <c r="BZ403" s="31"/>
      <c r="CA403" s="31"/>
      <c r="CB403" s="31"/>
      <c r="CC403" s="31"/>
      <c r="CD403" s="31"/>
      <c r="CE403" s="31"/>
      <c r="CF403" s="31"/>
      <c r="CG403" s="31"/>
      <c r="CH403" s="31"/>
      <c r="CI403" s="31"/>
      <c r="CJ403" s="31"/>
      <c r="CK403" s="31"/>
      <c r="CL403" s="31"/>
      <c r="CM403" s="31"/>
      <c r="CN403" s="31"/>
      <c r="CO403" s="31"/>
      <c r="CP403" s="31"/>
      <c r="CQ403" s="31"/>
      <c r="CR403" s="31"/>
      <c r="CS403" s="31"/>
      <c r="CT403" s="31"/>
      <c r="CU403" s="31"/>
      <c r="CV403" s="31"/>
      <c r="CW403" s="31"/>
      <c r="CX403" s="31"/>
      <c r="CY403" s="31"/>
      <c r="CZ403" s="31"/>
      <c r="DA403" s="31"/>
      <c r="DB403" s="31"/>
      <c r="DC403" s="31"/>
      <c r="DD403" s="31"/>
      <c r="DE403" s="31"/>
      <c r="DF403" s="31"/>
      <c r="DG403" s="31"/>
      <c r="DH403" s="31"/>
      <c r="DI403" s="31"/>
      <c r="DJ403" s="31"/>
      <c r="DK403" s="31"/>
      <c r="DL403" s="31"/>
      <c r="DM403" s="31"/>
      <c r="DN403" s="31"/>
      <c r="DO403" s="31"/>
      <c r="DP403" s="31"/>
      <c r="DQ403" s="31"/>
      <c r="DR403" s="31"/>
      <c r="DS403" s="31"/>
      <c r="DT403" s="31"/>
      <c r="DU403" s="31"/>
      <c r="DV403" s="31"/>
      <c r="DW403" s="31"/>
      <c r="DX403" s="31"/>
      <c r="DY403" s="31"/>
      <c r="DZ403" s="31"/>
      <c r="EA403" s="31"/>
      <c r="EB403" s="31"/>
      <c r="EC403" s="31"/>
      <c r="ED403" s="31"/>
      <c r="EE403" s="31"/>
      <c r="EF403" s="31"/>
      <c r="EG403" s="31"/>
      <c r="EH403" s="31"/>
      <c r="EI403" s="31"/>
      <c r="EJ403" s="31"/>
      <c r="EK403" s="31"/>
      <c r="EL403" s="31"/>
      <c r="EM403" s="31"/>
      <c r="EN403" s="31"/>
      <c r="EO403" s="31"/>
      <c r="EP403" s="31"/>
      <c r="EQ403" s="31"/>
      <c r="ER403" s="31"/>
      <c r="ES403" s="31"/>
      <c r="ET403" s="31"/>
      <c r="EU403" s="31"/>
      <c r="EV403" s="31"/>
      <c r="EW403" s="31"/>
      <c r="EX403" s="31"/>
      <c r="EY403" s="31"/>
      <c r="EZ403" s="31"/>
      <c r="FA403" s="31"/>
      <c r="FB403" s="31"/>
      <c r="FC403" s="31"/>
      <c r="FD403" s="31"/>
      <c r="FE403" s="31"/>
      <c r="FF403" s="31"/>
      <c r="FG403" s="31"/>
      <c r="FH403" s="31"/>
      <c r="FI403" s="31"/>
      <c r="FJ403" s="31"/>
      <c r="FK403" s="31"/>
      <c r="FL403" s="31"/>
      <c r="FM403" s="31"/>
      <c r="FN403" s="31"/>
      <c r="FO403" s="31"/>
      <c r="FP403" s="31"/>
      <c r="FQ403" s="31"/>
      <c r="FR403" s="31"/>
      <c r="FS403" s="31"/>
      <c r="FT403" s="31"/>
      <c r="FU403" s="31"/>
      <c r="FV403" s="31"/>
      <c r="FW403" s="31"/>
      <c r="FX403" s="31"/>
      <c r="FY403" s="31"/>
      <c r="FZ403" s="31"/>
      <c r="GA403" s="31"/>
      <c r="GB403" s="31"/>
      <c r="GC403" s="31"/>
      <c r="GD403" s="31"/>
      <c r="GE403" s="31"/>
      <c r="GF403" s="31"/>
      <c r="GG403" s="31"/>
      <c r="GH403" s="31"/>
      <c r="GI403" s="31"/>
      <c r="GJ403" s="31"/>
      <c r="GK403" s="31"/>
      <c r="GL403" s="31"/>
      <c r="GM403" s="31"/>
      <c r="GN403" s="31"/>
      <c r="GO403" s="31"/>
      <c r="GP403" s="31"/>
      <c r="GQ403" s="31"/>
      <c r="GR403" s="31"/>
      <c r="GS403" s="31"/>
      <c r="GT403" s="31"/>
      <c r="GU403" s="31"/>
      <c r="GV403" s="31"/>
      <c r="GW403" s="31"/>
      <c r="GX403" s="31"/>
      <c r="GY403" s="31"/>
      <c r="GZ403" s="31"/>
      <c r="HA403" s="31"/>
      <c r="HB403" s="31"/>
      <c r="HC403" s="31"/>
      <c r="HD403" s="31"/>
      <c r="HE403" s="31"/>
      <c r="HF403" s="31"/>
      <c r="HG403" s="31"/>
      <c r="HH403" s="31"/>
      <c r="HI403" s="31"/>
      <c r="HJ403" s="31"/>
      <c r="HK403" s="31"/>
    </row>
    <row r="404" spans="1:219" s="12" customFormat="1" ht="12.75">
      <c r="A404" s="2">
        <v>51</v>
      </c>
      <c r="B404" s="10" t="s">
        <v>2984</v>
      </c>
      <c r="C404" s="2" t="s">
        <v>2964</v>
      </c>
      <c r="D404" s="2" t="s">
        <v>2985</v>
      </c>
      <c r="E404" s="2" t="s">
        <v>172</v>
      </c>
      <c r="F404" s="2" t="s">
        <v>172</v>
      </c>
      <c r="G404" s="2">
        <v>2011</v>
      </c>
      <c r="H404" s="103">
        <v>111820.77</v>
      </c>
      <c r="I404" s="2" t="s">
        <v>1526</v>
      </c>
      <c r="J404" s="105"/>
      <c r="K404" s="106" t="s">
        <v>3195</v>
      </c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  <c r="BI404" s="31"/>
      <c r="BJ404" s="31"/>
      <c r="BK404" s="31"/>
      <c r="BL404" s="31"/>
      <c r="BM404" s="31"/>
      <c r="BN404" s="31"/>
      <c r="BO404" s="31"/>
      <c r="BP404" s="31"/>
      <c r="BQ404" s="31"/>
      <c r="BR404" s="31"/>
      <c r="BS404" s="31"/>
      <c r="BT404" s="31"/>
      <c r="BU404" s="31"/>
      <c r="BV404" s="31"/>
      <c r="BW404" s="31"/>
      <c r="BX404" s="31"/>
      <c r="BY404" s="31"/>
      <c r="BZ404" s="31"/>
      <c r="CA404" s="31"/>
      <c r="CB404" s="31"/>
      <c r="CC404" s="31"/>
      <c r="CD404" s="31"/>
      <c r="CE404" s="31"/>
      <c r="CF404" s="31"/>
      <c r="CG404" s="31"/>
      <c r="CH404" s="31"/>
      <c r="CI404" s="31"/>
      <c r="CJ404" s="31"/>
      <c r="CK404" s="31"/>
      <c r="CL404" s="31"/>
      <c r="CM404" s="31"/>
      <c r="CN404" s="31"/>
      <c r="CO404" s="31"/>
      <c r="CP404" s="31"/>
      <c r="CQ404" s="31"/>
      <c r="CR404" s="31"/>
      <c r="CS404" s="31"/>
      <c r="CT404" s="31"/>
      <c r="CU404" s="31"/>
      <c r="CV404" s="31"/>
      <c r="CW404" s="31"/>
      <c r="CX404" s="31"/>
      <c r="CY404" s="31"/>
      <c r="CZ404" s="31"/>
      <c r="DA404" s="31"/>
      <c r="DB404" s="31"/>
      <c r="DC404" s="31"/>
      <c r="DD404" s="31"/>
      <c r="DE404" s="31"/>
      <c r="DF404" s="31"/>
      <c r="DG404" s="31"/>
      <c r="DH404" s="31"/>
      <c r="DI404" s="31"/>
      <c r="DJ404" s="31"/>
      <c r="DK404" s="31"/>
      <c r="DL404" s="31"/>
      <c r="DM404" s="31"/>
      <c r="DN404" s="31"/>
      <c r="DO404" s="31"/>
      <c r="DP404" s="31"/>
      <c r="DQ404" s="31"/>
      <c r="DR404" s="31"/>
      <c r="DS404" s="31"/>
      <c r="DT404" s="31"/>
      <c r="DU404" s="31"/>
      <c r="DV404" s="31"/>
      <c r="DW404" s="31"/>
      <c r="DX404" s="31"/>
      <c r="DY404" s="31"/>
      <c r="DZ404" s="31"/>
      <c r="EA404" s="31"/>
      <c r="EB404" s="31"/>
      <c r="EC404" s="31"/>
      <c r="ED404" s="31"/>
      <c r="EE404" s="31"/>
      <c r="EF404" s="31"/>
      <c r="EG404" s="31"/>
      <c r="EH404" s="31"/>
      <c r="EI404" s="31"/>
      <c r="EJ404" s="31"/>
      <c r="EK404" s="31"/>
      <c r="EL404" s="31"/>
      <c r="EM404" s="31"/>
      <c r="EN404" s="31"/>
      <c r="EO404" s="31"/>
      <c r="EP404" s="31"/>
      <c r="EQ404" s="31"/>
      <c r="ER404" s="31"/>
      <c r="ES404" s="31"/>
      <c r="ET404" s="31"/>
      <c r="EU404" s="31"/>
      <c r="EV404" s="31"/>
      <c r="EW404" s="31"/>
      <c r="EX404" s="31"/>
      <c r="EY404" s="31"/>
      <c r="EZ404" s="31"/>
      <c r="FA404" s="31"/>
      <c r="FB404" s="31"/>
      <c r="FC404" s="31"/>
      <c r="FD404" s="31"/>
      <c r="FE404" s="31"/>
      <c r="FF404" s="31"/>
      <c r="FG404" s="31"/>
      <c r="FH404" s="31"/>
      <c r="FI404" s="31"/>
      <c r="FJ404" s="31"/>
      <c r="FK404" s="31"/>
      <c r="FL404" s="31"/>
      <c r="FM404" s="31"/>
      <c r="FN404" s="31"/>
      <c r="FO404" s="31"/>
      <c r="FP404" s="31"/>
      <c r="FQ404" s="31"/>
      <c r="FR404" s="31"/>
      <c r="FS404" s="31"/>
      <c r="FT404" s="31"/>
      <c r="FU404" s="31"/>
      <c r="FV404" s="31"/>
      <c r="FW404" s="31"/>
      <c r="FX404" s="31"/>
      <c r="FY404" s="31"/>
      <c r="FZ404" s="31"/>
      <c r="GA404" s="31"/>
      <c r="GB404" s="31"/>
      <c r="GC404" s="31"/>
      <c r="GD404" s="31"/>
      <c r="GE404" s="31"/>
      <c r="GF404" s="31"/>
      <c r="GG404" s="31"/>
      <c r="GH404" s="31"/>
      <c r="GI404" s="31"/>
      <c r="GJ404" s="31"/>
      <c r="GK404" s="31"/>
      <c r="GL404" s="31"/>
      <c r="GM404" s="31"/>
      <c r="GN404" s="31"/>
      <c r="GO404" s="31"/>
      <c r="GP404" s="31"/>
      <c r="GQ404" s="31"/>
      <c r="GR404" s="31"/>
      <c r="GS404" s="31"/>
      <c r="GT404" s="31"/>
      <c r="GU404" s="31"/>
      <c r="GV404" s="31"/>
      <c r="GW404" s="31"/>
      <c r="GX404" s="31"/>
      <c r="GY404" s="31"/>
      <c r="GZ404" s="31"/>
      <c r="HA404" s="31"/>
      <c r="HB404" s="31"/>
      <c r="HC404" s="31"/>
      <c r="HD404" s="31"/>
      <c r="HE404" s="31"/>
      <c r="HF404" s="31"/>
      <c r="HG404" s="31"/>
      <c r="HH404" s="31"/>
      <c r="HI404" s="31"/>
      <c r="HJ404" s="31"/>
      <c r="HK404" s="31"/>
    </row>
    <row r="405" spans="1:219" s="69" customFormat="1" ht="12.75">
      <c r="A405" s="584" t="s">
        <v>3256</v>
      </c>
      <c r="B405" s="584"/>
      <c r="C405" s="584"/>
      <c r="D405" s="82"/>
      <c r="E405" s="82"/>
      <c r="F405" s="82"/>
      <c r="G405" s="83"/>
      <c r="H405" s="84">
        <f>SUM(H354:H404)</f>
        <v>25352214.16999999</v>
      </c>
      <c r="I405" s="68"/>
      <c r="J405" s="81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  <c r="AA405" s="68"/>
      <c r="AB405" s="68"/>
      <c r="AC405" s="68"/>
      <c r="AD405" s="79"/>
      <c r="AE405" s="79"/>
      <c r="AF405" s="79"/>
      <c r="AG405" s="79"/>
      <c r="AH405" s="79"/>
      <c r="AI405" s="79"/>
      <c r="AJ405" s="79"/>
      <c r="AK405" s="79"/>
      <c r="AL405" s="79"/>
      <c r="AM405" s="79"/>
      <c r="AN405" s="79"/>
      <c r="AO405" s="79"/>
      <c r="AP405" s="79"/>
      <c r="AQ405" s="79"/>
      <c r="AR405" s="79"/>
      <c r="AS405" s="79"/>
      <c r="AT405" s="79"/>
      <c r="AU405" s="79"/>
      <c r="AV405" s="79"/>
      <c r="AW405" s="79"/>
      <c r="AX405" s="79"/>
      <c r="AY405" s="79"/>
      <c r="AZ405" s="79"/>
      <c r="BA405" s="79"/>
      <c r="BB405" s="79"/>
      <c r="BC405" s="79"/>
      <c r="BD405" s="79"/>
      <c r="BE405" s="79"/>
      <c r="BF405" s="79"/>
      <c r="BG405" s="79"/>
      <c r="BH405" s="79"/>
      <c r="BI405" s="79"/>
      <c r="BJ405" s="79"/>
      <c r="BK405" s="79"/>
      <c r="BL405" s="79"/>
      <c r="BM405" s="79"/>
      <c r="BN405" s="79"/>
      <c r="BO405" s="79"/>
      <c r="BP405" s="79"/>
      <c r="BQ405" s="79"/>
      <c r="BR405" s="79"/>
      <c r="BS405" s="79"/>
      <c r="BT405" s="79"/>
      <c r="BU405" s="79"/>
      <c r="BV405" s="79"/>
      <c r="BW405" s="79"/>
      <c r="BX405" s="79"/>
      <c r="BY405" s="79"/>
      <c r="BZ405" s="79"/>
      <c r="CA405" s="79"/>
      <c r="CB405" s="79"/>
      <c r="CC405" s="79"/>
      <c r="CD405" s="79"/>
      <c r="CE405" s="79"/>
      <c r="CF405" s="79"/>
      <c r="CG405" s="79"/>
      <c r="CH405" s="79"/>
      <c r="CI405" s="79"/>
      <c r="CJ405" s="79"/>
      <c r="CK405" s="79"/>
      <c r="CL405" s="79"/>
      <c r="CM405" s="79"/>
      <c r="CN405" s="79"/>
      <c r="CO405" s="79"/>
      <c r="CP405" s="79"/>
      <c r="CQ405" s="79"/>
      <c r="CR405" s="79"/>
      <c r="CS405" s="79"/>
      <c r="CT405" s="79"/>
      <c r="CU405" s="79"/>
      <c r="CV405" s="79"/>
      <c r="CW405" s="79"/>
      <c r="CX405" s="79"/>
      <c r="CY405" s="79"/>
      <c r="CZ405" s="79"/>
      <c r="DA405" s="79"/>
      <c r="DB405" s="79"/>
      <c r="DC405" s="79"/>
      <c r="DD405" s="79"/>
      <c r="DE405" s="79"/>
      <c r="DF405" s="79"/>
      <c r="DG405" s="79"/>
      <c r="DH405" s="79"/>
      <c r="DI405" s="79"/>
      <c r="DJ405" s="79"/>
      <c r="DK405" s="79"/>
      <c r="DL405" s="79"/>
      <c r="DM405" s="79"/>
      <c r="DN405" s="79"/>
      <c r="DO405" s="79"/>
      <c r="DP405" s="79"/>
      <c r="DQ405" s="79"/>
      <c r="DR405" s="79"/>
      <c r="DS405" s="79"/>
      <c r="DT405" s="79"/>
      <c r="DU405" s="79"/>
      <c r="DV405" s="79"/>
      <c r="DW405" s="79"/>
      <c r="DX405" s="79"/>
      <c r="DY405" s="79"/>
      <c r="DZ405" s="79"/>
      <c r="EA405" s="79"/>
      <c r="EB405" s="79"/>
      <c r="EC405" s="79"/>
      <c r="ED405" s="79"/>
      <c r="EE405" s="79"/>
      <c r="EF405" s="79"/>
      <c r="EG405" s="79"/>
      <c r="EH405" s="79"/>
      <c r="EI405" s="79"/>
      <c r="EJ405" s="79"/>
      <c r="EK405" s="79"/>
      <c r="EL405" s="79"/>
      <c r="EM405" s="79"/>
      <c r="EN405" s="79"/>
      <c r="EO405" s="79"/>
      <c r="EP405" s="79"/>
      <c r="EQ405" s="79"/>
      <c r="ER405" s="79"/>
      <c r="ES405" s="79"/>
      <c r="ET405" s="79"/>
      <c r="EU405" s="79"/>
      <c r="EV405" s="79"/>
      <c r="EW405" s="79"/>
      <c r="EX405" s="79"/>
      <c r="EY405" s="79"/>
      <c r="EZ405" s="79"/>
      <c r="FA405" s="79"/>
      <c r="FB405" s="79"/>
      <c r="FC405" s="79"/>
      <c r="FD405" s="79"/>
      <c r="FE405" s="79"/>
      <c r="FF405" s="79"/>
      <c r="FG405" s="79"/>
      <c r="FH405" s="79"/>
      <c r="FI405" s="79"/>
      <c r="FJ405" s="79"/>
      <c r="FK405" s="79"/>
      <c r="FL405" s="79"/>
      <c r="FM405" s="79"/>
      <c r="FN405" s="79"/>
      <c r="FO405" s="79"/>
      <c r="FP405" s="79"/>
      <c r="FQ405" s="79"/>
      <c r="FR405" s="79"/>
      <c r="FS405" s="79"/>
      <c r="FT405" s="79"/>
      <c r="FU405" s="79"/>
      <c r="FV405" s="79"/>
      <c r="FW405" s="79"/>
      <c r="FX405" s="79"/>
      <c r="FY405" s="79"/>
      <c r="FZ405" s="79"/>
      <c r="GA405" s="79"/>
      <c r="GB405" s="79"/>
      <c r="GC405" s="79"/>
      <c r="GD405" s="79"/>
      <c r="GE405" s="79"/>
      <c r="GF405" s="79"/>
      <c r="GG405" s="79"/>
      <c r="GH405" s="79"/>
      <c r="GI405" s="79"/>
      <c r="GJ405" s="79"/>
      <c r="GK405" s="79"/>
      <c r="GL405" s="79"/>
      <c r="GM405" s="79"/>
      <c r="GN405" s="79"/>
      <c r="GO405" s="79"/>
      <c r="GP405" s="79"/>
      <c r="GQ405" s="79"/>
      <c r="GR405" s="79"/>
      <c r="GS405" s="79"/>
      <c r="GT405" s="79"/>
      <c r="GU405" s="79"/>
      <c r="GV405" s="79"/>
      <c r="GW405" s="79"/>
      <c r="GX405" s="79"/>
      <c r="GY405" s="79"/>
      <c r="GZ405" s="79"/>
      <c r="HA405" s="79"/>
      <c r="HB405" s="79"/>
      <c r="HC405" s="79"/>
      <c r="HD405" s="79"/>
      <c r="HE405" s="79"/>
      <c r="HF405" s="79"/>
      <c r="HG405" s="79"/>
      <c r="HH405" s="79"/>
      <c r="HI405" s="79"/>
      <c r="HJ405" s="79"/>
      <c r="HK405" s="79"/>
    </row>
    <row r="406" spans="1:219" s="12" customFormat="1" ht="12.75">
      <c r="A406" s="581" t="s">
        <v>2322</v>
      </c>
      <c r="B406" s="582"/>
      <c r="C406" s="582"/>
      <c r="D406" s="582"/>
      <c r="E406" s="582"/>
      <c r="F406" s="582"/>
      <c r="G406" s="582"/>
      <c r="H406" s="582"/>
      <c r="I406" s="583"/>
      <c r="J406" s="593"/>
      <c r="K406" s="593"/>
      <c r="L406" s="47"/>
      <c r="M406" s="593"/>
      <c r="N406" s="593"/>
      <c r="O406" s="593"/>
      <c r="P406" s="593"/>
      <c r="Q406" s="47"/>
      <c r="R406" s="593"/>
      <c r="S406" s="593"/>
      <c r="T406" s="593"/>
      <c r="U406" s="593"/>
      <c r="V406" s="47"/>
      <c r="W406" s="593"/>
      <c r="X406" s="593"/>
      <c r="Y406" s="593"/>
      <c r="Z406" s="593"/>
      <c r="AA406" s="593"/>
      <c r="AB406" s="593"/>
      <c r="AC406" s="47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  <c r="BI406" s="31"/>
      <c r="BJ406" s="31"/>
      <c r="BK406" s="31"/>
      <c r="BL406" s="31"/>
      <c r="BM406" s="31"/>
      <c r="BN406" s="31"/>
      <c r="BO406" s="31"/>
      <c r="BP406" s="31"/>
      <c r="BQ406" s="31"/>
      <c r="BR406" s="31"/>
      <c r="BS406" s="31"/>
      <c r="BT406" s="31"/>
      <c r="BU406" s="31"/>
      <c r="BV406" s="31"/>
      <c r="BW406" s="31"/>
      <c r="BX406" s="31"/>
      <c r="BY406" s="31"/>
      <c r="BZ406" s="31"/>
      <c r="CA406" s="31"/>
      <c r="CB406" s="31"/>
      <c r="CC406" s="31"/>
      <c r="CD406" s="31"/>
      <c r="CE406" s="31"/>
      <c r="CF406" s="31"/>
      <c r="CG406" s="31"/>
      <c r="CH406" s="31"/>
      <c r="CI406" s="31"/>
      <c r="CJ406" s="31"/>
      <c r="CK406" s="31"/>
      <c r="CL406" s="31"/>
      <c r="CM406" s="31"/>
      <c r="CN406" s="31"/>
      <c r="CO406" s="31"/>
      <c r="CP406" s="31"/>
      <c r="CQ406" s="31"/>
      <c r="CR406" s="31"/>
      <c r="CS406" s="31"/>
      <c r="CT406" s="31"/>
      <c r="CU406" s="31"/>
      <c r="CV406" s="31"/>
      <c r="CW406" s="31"/>
      <c r="CX406" s="31"/>
      <c r="CY406" s="31"/>
      <c r="CZ406" s="31"/>
      <c r="DA406" s="31"/>
      <c r="DB406" s="31"/>
      <c r="DC406" s="31"/>
      <c r="DD406" s="31"/>
      <c r="DE406" s="31"/>
      <c r="DF406" s="31"/>
      <c r="DG406" s="31"/>
      <c r="DH406" s="31"/>
      <c r="DI406" s="31"/>
      <c r="DJ406" s="31"/>
      <c r="DK406" s="31"/>
      <c r="DL406" s="31"/>
      <c r="DM406" s="31"/>
      <c r="DN406" s="31"/>
      <c r="DO406" s="31"/>
      <c r="DP406" s="31"/>
      <c r="DQ406" s="31"/>
      <c r="DR406" s="31"/>
      <c r="DS406" s="31"/>
      <c r="DT406" s="31"/>
      <c r="DU406" s="31"/>
      <c r="DV406" s="31"/>
      <c r="DW406" s="31"/>
      <c r="DX406" s="31"/>
      <c r="DY406" s="31"/>
      <c r="DZ406" s="31"/>
      <c r="EA406" s="31"/>
      <c r="EB406" s="31"/>
      <c r="EC406" s="31"/>
      <c r="ED406" s="31"/>
      <c r="EE406" s="31"/>
      <c r="EF406" s="31"/>
      <c r="EG406" s="31"/>
      <c r="EH406" s="31"/>
      <c r="EI406" s="31"/>
      <c r="EJ406" s="31"/>
      <c r="EK406" s="31"/>
      <c r="EL406" s="31"/>
      <c r="EM406" s="31"/>
      <c r="EN406" s="31"/>
      <c r="EO406" s="31"/>
      <c r="EP406" s="31"/>
      <c r="EQ406" s="31"/>
      <c r="ER406" s="31"/>
      <c r="ES406" s="31"/>
      <c r="ET406" s="31"/>
      <c r="EU406" s="31"/>
      <c r="EV406" s="31"/>
      <c r="EW406" s="31"/>
      <c r="EX406" s="31"/>
      <c r="EY406" s="31"/>
      <c r="EZ406" s="31"/>
      <c r="FA406" s="31"/>
      <c r="FB406" s="31"/>
      <c r="FC406" s="31"/>
      <c r="FD406" s="31"/>
      <c r="FE406" s="31"/>
      <c r="FF406" s="31"/>
      <c r="FG406" s="31"/>
      <c r="FH406" s="31"/>
      <c r="FI406" s="31"/>
      <c r="FJ406" s="31"/>
      <c r="FK406" s="31"/>
      <c r="FL406" s="31"/>
      <c r="FM406" s="31"/>
      <c r="FN406" s="31"/>
      <c r="FO406" s="31"/>
      <c r="FP406" s="31"/>
      <c r="FQ406" s="31"/>
      <c r="FR406" s="31"/>
      <c r="FS406" s="31"/>
      <c r="FT406" s="31"/>
      <c r="FU406" s="31"/>
      <c r="FV406" s="31"/>
      <c r="FW406" s="31"/>
      <c r="FX406" s="31"/>
      <c r="FY406" s="31"/>
      <c r="FZ406" s="31"/>
      <c r="GA406" s="31"/>
      <c r="GB406" s="31"/>
      <c r="GC406" s="31"/>
      <c r="GD406" s="31"/>
      <c r="GE406" s="31"/>
      <c r="GF406" s="31"/>
      <c r="GG406" s="31"/>
      <c r="GH406" s="31"/>
      <c r="GI406" s="31"/>
      <c r="GJ406" s="31"/>
      <c r="GK406" s="31"/>
      <c r="GL406" s="31"/>
      <c r="GM406" s="31"/>
      <c r="GN406" s="31"/>
      <c r="GO406" s="31"/>
      <c r="GP406" s="31"/>
      <c r="GQ406" s="31"/>
      <c r="GR406" s="31"/>
      <c r="GS406" s="31"/>
      <c r="GT406" s="31"/>
      <c r="GU406" s="31"/>
      <c r="GV406" s="31"/>
      <c r="GW406" s="31"/>
      <c r="GX406" s="31"/>
      <c r="GY406" s="31"/>
      <c r="GZ406" s="31"/>
      <c r="HA406" s="31"/>
      <c r="HB406" s="31"/>
      <c r="HC406" s="31"/>
      <c r="HD406" s="31"/>
      <c r="HE406" s="31"/>
      <c r="HF406" s="31"/>
      <c r="HG406" s="31"/>
      <c r="HH406" s="31"/>
      <c r="HI406" s="31"/>
      <c r="HJ406" s="31"/>
      <c r="HK406" s="31"/>
    </row>
    <row r="407" spans="1:219" s="12" customFormat="1" ht="182.25" customHeight="1">
      <c r="A407" s="2">
        <v>1</v>
      </c>
      <c r="B407" s="297" t="s">
        <v>128</v>
      </c>
      <c r="C407" s="298" t="s">
        <v>129</v>
      </c>
      <c r="D407" s="298" t="s">
        <v>2357</v>
      </c>
      <c r="E407" s="2" t="s">
        <v>2369</v>
      </c>
      <c r="F407" s="298" t="s">
        <v>2369</v>
      </c>
      <c r="G407" s="298" t="s">
        <v>130</v>
      </c>
      <c r="H407" s="103">
        <v>1445240</v>
      </c>
      <c r="I407" s="2" t="s">
        <v>1526</v>
      </c>
      <c r="J407" s="299" t="s">
        <v>2354</v>
      </c>
      <c r="K407" s="300" t="s">
        <v>125</v>
      </c>
      <c r="L407" s="301" t="s">
        <v>131</v>
      </c>
      <c r="M407" s="298" t="s">
        <v>132</v>
      </c>
      <c r="N407" s="301" t="s">
        <v>133</v>
      </c>
      <c r="O407" s="244" t="s">
        <v>134</v>
      </c>
      <c r="P407" s="302" t="s">
        <v>317</v>
      </c>
      <c r="Q407" s="301" t="s">
        <v>318</v>
      </c>
      <c r="R407" s="301" t="s">
        <v>656</v>
      </c>
      <c r="S407" s="301" t="s">
        <v>3269</v>
      </c>
      <c r="T407" s="301" t="s">
        <v>135</v>
      </c>
      <c r="U407" s="301" t="s">
        <v>656</v>
      </c>
      <c r="V407" s="301" t="s">
        <v>3269</v>
      </c>
      <c r="W407" s="298">
        <v>589</v>
      </c>
      <c r="X407" s="298">
        <v>1789.24</v>
      </c>
      <c r="Y407" s="298">
        <v>7540</v>
      </c>
      <c r="Z407" s="298">
        <v>4</v>
      </c>
      <c r="AA407" s="298" t="s">
        <v>2357</v>
      </c>
      <c r="AB407" s="298" t="s">
        <v>2357</v>
      </c>
      <c r="AC407" s="298" t="s">
        <v>2369</v>
      </c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  <c r="BI407" s="31"/>
      <c r="BJ407" s="31"/>
      <c r="BK407" s="31"/>
      <c r="BL407" s="31"/>
      <c r="BM407" s="31"/>
      <c r="BN407" s="31"/>
      <c r="BO407" s="31"/>
      <c r="BP407" s="31"/>
      <c r="BQ407" s="31"/>
      <c r="BR407" s="31"/>
      <c r="BS407" s="31"/>
      <c r="BT407" s="31"/>
      <c r="BU407" s="31"/>
      <c r="BV407" s="31"/>
      <c r="BW407" s="31"/>
      <c r="BX407" s="31"/>
      <c r="BY407" s="31"/>
      <c r="BZ407" s="31"/>
      <c r="CA407" s="31"/>
      <c r="CB407" s="31"/>
      <c r="CC407" s="31"/>
      <c r="CD407" s="31"/>
      <c r="CE407" s="31"/>
      <c r="CF407" s="31"/>
      <c r="CG407" s="31"/>
      <c r="CH407" s="31"/>
      <c r="CI407" s="31"/>
      <c r="CJ407" s="31"/>
      <c r="CK407" s="31"/>
      <c r="CL407" s="31"/>
      <c r="CM407" s="31"/>
      <c r="CN407" s="31"/>
      <c r="CO407" s="31"/>
      <c r="CP407" s="31"/>
      <c r="CQ407" s="31"/>
      <c r="CR407" s="31"/>
      <c r="CS407" s="31"/>
      <c r="CT407" s="31"/>
      <c r="CU407" s="31"/>
      <c r="CV407" s="31"/>
      <c r="CW407" s="31"/>
      <c r="CX407" s="31"/>
      <c r="CY407" s="31"/>
      <c r="CZ407" s="31"/>
      <c r="DA407" s="31"/>
      <c r="DB407" s="31"/>
      <c r="DC407" s="31"/>
      <c r="DD407" s="31"/>
      <c r="DE407" s="31"/>
      <c r="DF407" s="31"/>
      <c r="DG407" s="31"/>
      <c r="DH407" s="31"/>
      <c r="DI407" s="31"/>
      <c r="DJ407" s="31"/>
      <c r="DK407" s="31"/>
      <c r="DL407" s="31"/>
      <c r="DM407" s="31"/>
      <c r="DN407" s="31"/>
      <c r="DO407" s="31"/>
      <c r="DP407" s="31"/>
      <c r="DQ407" s="31"/>
      <c r="DR407" s="31"/>
      <c r="DS407" s="31"/>
      <c r="DT407" s="31"/>
      <c r="DU407" s="31"/>
      <c r="DV407" s="31"/>
      <c r="DW407" s="31"/>
      <c r="DX407" s="31"/>
      <c r="DY407" s="31"/>
      <c r="DZ407" s="31"/>
      <c r="EA407" s="31"/>
      <c r="EB407" s="31"/>
      <c r="EC407" s="31"/>
      <c r="ED407" s="31"/>
      <c r="EE407" s="31"/>
      <c r="EF407" s="31"/>
      <c r="EG407" s="31"/>
      <c r="EH407" s="31"/>
      <c r="EI407" s="31"/>
      <c r="EJ407" s="31"/>
      <c r="EK407" s="31"/>
      <c r="EL407" s="31"/>
      <c r="EM407" s="31"/>
      <c r="EN407" s="31"/>
      <c r="EO407" s="31"/>
      <c r="EP407" s="31"/>
      <c r="EQ407" s="31"/>
      <c r="ER407" s="31"/>
      <c r="ES407" s="31"/>
      <c r="ET407" s="31"/>
      <c r="EU407" s="31"/>
      <c r="EV407" s="31"/>
      <c r="EW407" s="31"/>
      <c r="EX407" s="31"/>
      <c r="EY407" s="31"/>
      <c r="EZ407" s="31"/>
      <c r="FA407" s="31"/>
      <c r="FB407" s="31"/>
      <c r="FC407" s="31"/>
      <c r="FD407" s="31"/>
      <c r="FE407" s="31"/>
      <c r="FF407" s="31"/>
      <c r="FG407" s="31"/>
      <c r="FH407" s="31"/>
      <c r="FI407" s="31"/>
      <c r="FJ407" s="31"/>
      <c r="FK407" s="31"/>
      <c r="FL407" s="31"/>
      <c r="FM407" s="31"/>
      <c r="FN407" s="31"/>
      <c r="FO407" s="31"/>
      <c r="FP407" s="31"/>
      <c r="FQ407" s="31"/>
      <c r="FR407" s="31"/>
      <c r="FS407" s="31"/>
      <c r="FT407" s="31"/>
      <c r="FU407" s="31"/>
      <c r="FV407" s="31"/>
      <c r="FW407" s="31"/>
      <c r="FX407" s="31"/>
      <c r="FY407" s="31"/>
      <c r="FZ407" s="31"/>
      <c r="GA407" s="31"/>
      <c r="GB407" s="31"/>
      <c r="GC407" s="31"/>
      <c r="GD407" s="31"/>
      <c r="GE407" s="31"/>
      <c r="GF407" s="31"/>
      <c r="GG407" s="31"/>
      <c r="GH407" s="31"/>
      <c r="GI407" s="31"/>
      <c r="GJ407" s="31"/>
      <c r="GK407" s="31"/>
      <c r="GL407" s="31"/>
      <c r="GM407" s="31"/>
      <c r="GN407" s="31"/>
      <c r="GO407" s="31"/>
      <c r="GP407" s="31"/>
      <c r="GQ407" s="31"/>
      <c r="GR407" s="31"/>
      <c r="GS407" s="31"/>
      <c r="GT407" s="31"/>
      <c r="GU407" s="31"/>
      <c r="GV407" s="31"/>
      <c r="GW407" s="31"/>
      <c r="GX407" s="31"/>
      <c r="GY407" s="31"/>
      <c r="GZ407" s="31"/>
      <c r="HA407" s="31"/>
      <c r="HB407" s="31"/>
      <c r="HC407" s="31"/>
      <c r="HD407" s="31"/>
      <c r="HE407" s="31"/>
      <c r="HF407" s="31"/>
      <c r="HG407" s="31"/>
      <c r="HH407" s="31"/>
      <c r="HI407" s="31"/>
      <c r="HJ407" s="31"/>
      <c r="HK407" s="31"/>
    </row>
    <row r="408" spans="1:219" s="69" customFormat="1" ht="12.75">
      <c r="A408" s="584" t="s">
        <v>3256</v>
      </c>
      <c r="B408" s="584"/>
      <c r="C408" s="584"/>
      <c r="D408" s="82"/>
      <c r="E408" s="82"/>
      <c r="F408" s="82"/>
      <c r="G408" s="83"/>
      <c r="H408" s="84">
        <f>SUM(H407)</f>
        <v>1445240</v>
      </c>
      <c r="I408" s="68"/>
      <c r="J408" s="81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  <c r="AA408" s="68"/>
      <c r="AB408" s="68"/>
      <c r="AC408" s="68"/>
      <c r="AD408" s="79"/>
      <c r="AE408" s="79"/>
      <c r="AF408" s="79"/>
      <c r="AG408" s="79"/>
      <c r="AH408" s="79"/>
      <c r="AI408" s="79"/>
      <c r="AJ408" s="79"/>
      <c r="AK408" s="79"/>
      <c r="AL408" s="79"/>
      <c r="AM408" s="79"/>
      <c r="AN408" s="79"/>
      <c r="AO408" s="79"/>
      <c r="AP408" s="79"/>
      <c r="AQ408" s="79"/>
      <c r="AR408" s="79"/>
      <c r="AS408" s="79"/>
      <c r="AT408" s="79"/>
      <c r="AU408" s="79"/>
      <c r="AV408" s="79"/>
      <c r="AW408" s="79"/>
      <c r="AX408" s="79"/>
      <c r="AY408" s="79"/>
      <c r="AZ408" s="79"/>
      <c r="BA408" s="79"/>
      <c r="BB408" s="79"/>
      <c r="BC408" s="79"/>
      <c r="BD408" s="79"/>
      <c r="BE408" s="79"/>
      <c r="BF408" s="79"/>
      <c r="BG408" s="79"/>
      <c r="BH408" s="79"/>
      <c r="BI408" s="79"/>
      <c r="BJ408" s="79"/>
      <c r="BK408" s="79"/>
      <c r="BL408" s="79"/>
      <c r="BM408" s="79"/>
      <c r="BN408" s="79"/>
      <c r="BO408" s="79"/>
      <c r="BP408" s="79"/>
      <c r="BQ408" s="79"/>
      <c r="BR408" s="79"/>
      <c r="BS408" s="79"/>
      <c r="BT408" s="79"/>
      <c r="BU408" s="79"/>
      <c r="BV408" s="79"/>
      <c r="BW408" s="79"/>
      <c r="BX408" s="79"/>
      <c r="BY408" s="79"/>
      <c r="BZ408" s="79"/>
      <c r="CA408" s="79"/>
      <c r="CB408" s="79"/>
      <c r="CC408" s="79"/>
      <c r="CD408" s="79"/>
      <c r="CE408" s="79"/>
      <c r="CF408" s="79"/>
      <c r="CG408" s="79"/>
      <c r="CH408" s="79"/>
      <c r="CI408" s="79"/>
      <c r="CJ408" s="79"/>
      <c r="CK408" s="79"/>
      <c r="CL408" s="79"/>
      <c r="CM408" s="79"/>
      <c r="CN408" s="79"/>
      <c r="CO408" s="79"/>
      <c r="CP408" s="79"/>
      <c r="CQ408" s="79"/>
      <c r="CR408" s="79"/>
      <c r="CS408" s="79"/>
      <c r="CT408" s="79"/>
      <c r="CU408" s="79"/>
      <c r="CV408" s="79"/>
      <c r="CW408" s="79"/>
      <c r="CX408" s="79"/>
      <c r="CY408" s="79"/>
      <c r="CZ408" s="79"/>
      <c r="DA408" s="79"/>
      <c r="DB408" s="79"/>
      <c r="DC408" s="79"/>
      <c r="DD408" s="79"/>
      <c r="DE408" s="79"/>
      <c r="DF408" s="79"/>
      <c r="DG408" s="79"/>
      <c r="DH408" s="79"/>
      <c r="DI408" s="79"/>
      <c r="DJ408" s="79"/>
      <c r="DK408" s="79"/>
      <c r="DL408" s="79"/>
      <c r="DM408" s="79"/>
      <c r="DN408" s="79"/>
      <c r="DO408" s="79"/>
      <c r="DP408" s="79"/>
      <c r="DQ408" s="79"/>
      <c r="DR408" s="79"/>
      <c r="DS408" s="79"/>
      <c r="DT408" s="79"/>
      <c r="DU408" s="79"/>
      <c r="DV408" s="79"/>
      <c r="DW408" s="79"/>
      <c r="DX408" s="79"/>
      <c r="DY408" s="79"/>
      <c r="DZ408" s="79"/>
      <c r="EA408" s="79"/>
      <c r="EB408" s="79"/>
      <c r="EC408" s="79"/>
      <c r="ED408" s="79"/>
      <c r="EE408" s="79"/>
      <c r="EF408" s="79"/>
      <c r="EG408" s="79"/>
      <c r="EH408" s="79"/>
      <c r="EI408" s="79"/>
      <c r="EJ408" s="79"/>
      <c r="EK408" s="79"/>
      <c r="EL408" s="79"/>
      <c r="EM408" s="79"/>
      <c r="EN408" s="79"/>
      <c r="EO408" s="79"/>
      <c r="EP408" s="79"/>
      <c r="EQ408" s="79"/>
      <c r="ER408" s="79"/>
      <c r="ES408" s="79"/>
      <c r="ET408" s="79"/>
      <c r="EU408" s="79"/>
      <c r="EV408" s="79"/>
      <c r="EW408" s="79"/>
      <c r="EX408" s="79"/>
      <c r="EY408" s="79"/>
      <c r="EZ408" s="79"/>
      <c r="FA408" s="79"/>
      <c r="FB408" s="79"/>
      <c r="FC408" s="79"/>
      <c r="FD408" s="79"/>
      <c r="FE408" s="79"/>
      <c r="FF408" s="79"/>
      <c r="FG408" s="79"/>
      <c r="FH408" s="79"/>
      <c r="FI408" s="79"/>
      <c r="FJ408" s="79"/>
      <c r="FK408" s="79"/>
      <c r="FL408" s="79"/>
      <c r="FM408" s="79"/>
      <c r="FN408" s="79"/>
      <c r="FO408" s="79"/>
      <c r="FP408" s="79"/>
      <c r="FQ408" s="79"/>
      <c r="FR408" s="79"/>
      <c r="FS408" s="79"/>
      <c r="FT408" s="79"/>
      <c r="FU408" s="79"/>
      <c r="FV408" s="79"/>
      <c r="FW408" s="79"/>
      <c r="FX408" s="79"/>
      <c r="FY408" s="79"/>
      <c r="FZ408" s="79"/>
      <c r="GA408" s="79"/>
      <c r="GB408" s="79"/>
      <c r="GC408" s="79"/>
      <c r="GD408" s="79"/>
      <c r="GE408" s="79"/>
      <c r="GF408" s="79"/>
      <c r="GG408" s="79"/>
      <c r="GH408" s="79"/>
      <c r="GI408" s="79"/>
      <c r="GJ408" s="79"/>
      <c r="GK408" s="79"/>
      <c r="GL408" s="79"/>
      <c r="GM408" s="79"/>
      <c r="GN408" s="79"/>
      <c r="GO408" s="79"/>
      <c r="GP408" s="79"/>
      <c r="GQ408" s="79"/>
      <c r="GR408" s="79"/>
      <c r="GS408" s="79"/>
      <c r="GT408" s="79"/>
      <c r="GU408" s="79"/>
      <c r="GV408" s="79"/>
      <c r="GW408" s="79"/>
      <c r="GX408" s="79"/>
      <c r="GY408" s="79"/>
      <c r="GZ408" s="79"/>
      <c r="HA408" s="79"/>
      <c r="HB408" s="79"/>
      <c r="HC408" s="79"/>
      <c r="HD408" s="79"/>
      <c r="HE408" s="79"/>
      <c r="HF408" s="79"/>
      <c r="HG408" s="79"/>
      <c r="HH408" s="79"/>
      <c r="HI408" s="79"/>
      <c r="HJ408" s="79"/>
      <c r="HK408" s="79"/>
    </row>
    <row r="409" spans="1:219" s="3" customFormat="1" ht="12.75">
      <c r="A409" s="16"/>
      <c r="B409" s="19"/>
      <c r="C409" s="16"/>
      <c r="D409" s="29"/>
      <c r="E409" s="29"/>
      <c r="F409" s="29"/>
      <c r="G409" s="20"/>
      <c r="H409" s="78"/>
      <c r="I409" s="51"/>
      <c r="J409" s="72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1"/>
      <c r="BQ409" s="31"/>
      <c r="BR409" s="31"/>
      <c r="BS409" s="31"/>
      <c r="BT409" s="31"/>
      <c r="BU409" s="31"/>
      <c r="BV409" s="31"/>
      <c r="BW409" s="31"/>
      <c r="BX409" s="31"/>
      <c r="BY409" s="31"/>
      <c r="BZ409" s="31"/>
      <c r="CA409" s="31"/>
      <c r="CB409" s="31"/>
      <c r="CC409" s="31"/>
      <c r="CD409" s="31"/>
      <c r="CE409" s="31"/>
      <c r="CF409" s="31"/>
      <c r="CG409" s="31"/>
      <c r="CH409" s="31"/>
      <c r="CI409" s="31"/>
      <c r="CJ409" s="31"/>
      <c r="CK409" s="31"/>
      <c r="CL409" s="31"/>
      <c r="CM409" s="31"/>
      <c r="CN409" s="31"/>
      <c r="CO409" s="31"/>
      <c r="CP409" s="31"/>
      <c r="CQ409" s="31"/>
      <c r="CR409" s="31"/>
      <c r="CS409" s="31"/>
      <c r="CT409" s="31"/>
      <c r="CU409" s="31"/>
      <c r="CV409" s="31"/>
      <c r="CW409" s="31"/>
      <c r="CX409" s="31"/>
      <c r="CY409" s="31"/>
      <c r="CZ409" s="31"/>
      <c r="DA409" s="31"/>
      <c r="DB409" s="31"/>
      <c r="DC409" s="31"/>
      <c r="DD409" s="31"/>
      <c r="DE409" s="31"/>
      <c r="DF409" s="31"/>
      <c r="DG409" s="31"/>
      <c r="DH409" s="31"/>
      <c r="DI409" s="31"/>
      <c r="DJ409" s="31"/>
      <c r="DK409" s="31"/>
      <c r="DL409" s="31"/>
      <c r="DM409" s="31"/>
      <c r="DN409" s="31"/>
      <c r="DO409" s="31"/>
      <c r="DP409" s="31"/>
      <c r="DQ409" s="31"/>
      <c r="DR409" s="31"/>
      <c r="DS409" s="31"/>
      <c r="DT409" s="31"/>
      <c r="DU409" s="31"/>
      <c r="DV409" s="31"/>
      <c r="DW409" s="31"/>
      <c r="DX409" s="31"/>
      <c r="DY409" s="31"/>
      <c r="DZ409" s="31"/>
      <c r="EA409" s="31"/>
      <c r="EB409" s="31"/>
      <c r="EC409" s="31"/>
      <c r="ED409" s="31"/>
      <c r="EE409" s="31"/>
      <c r="EF409" s="31"/>
      <c r="EG409" s="31"/>
      <c r="EH409" s="31"/>
      <c r="EI409" s="31"/>
      <c r="EJ409" s="31"/>
      <c r="EK409" s="31"/>
      <c r="EL409" s="31"/>
      <c r="EM409" s="31"/>
      <c r="EN409" s="31"/>
      <c r="EO409" s="31"/>
      <c r="EP409" s="31"/>
      <c r="EQ409" s="31"/>
      <c r="ER409" s="31"/>
      <c r="ES409" s="31"/>
      <c r="ET409" s="31"/>
      <c r="EU409" s="31"/>
      <c r="EV409" s="31"/>
      <c r="EW409" s="31"/>
      <c r="EX409" s="31"/>
      <c r="EY409" s="31"/>
      <c r="EZ409" s="31"/>
      <c r="FA409" s="31"/>
      <c r="FB409" s="31"/>
      <c r="FC409" s="31"/>
      <c r="FD409" s="31"/>
      <c r="FE409" s="31"/>
      <c r="FF409" s="31"/>
      <c r="FG409" s="31"/>
      <c r="FH409" s="31"/>
      <c r="FI409" s="31"/>
      <c r="FJ409" s="31"/>
      <c r="FK409" s="31"/>
      <c r="FL409" s="31"/>
      <c r="FM409" s="31"/>
      <c r="FN409" s="31"/>
      <c r="FO409" s="31"/>
      <c r="FP409" s="31"/>
      <c r="FQ409" s="31"/>
      <c r="FR409" s="31"/>
      <c r="FS409" s="31"/>
      <c r="FT409" s="31"/>
      <c r="FU409" s="31"/>
      <c r="FV409" s="31"/>
      <c r="FW409" s="31"/>
      <c r="FX409" s="31"/>
      <c r="FY409" s="31"/>
      <c r="FZ409" s="31"/>
      <c r="GA409" s="31"/>
      <c r="GB409" s="31"/>
      <c r="GC409" s="31"/>
      <c r="GD409" s="31"/>
      <c r="GE409" s="31"/>
      <c r="GF409" s="31"/>
      <c r="GG409" s="31"/>
      <c r="GH409" s="31"/>
      <c r="GI409" s="31"/>
      <c r="GJ409" s="31"/>
      <c r="GK409" s="31"/>
      <c r="GL409" s="31"/>
      <c r="GM409" s="31"/>
      <c r="GN409" s="31"/>
      <c r="GO409" s="31"/>
      <c r="GP409" s="31"/>
      <c r="GQ409" s="31"/>
      <c r="GR409" s="31"/>
      <c r="GS409" s="31"/>
      <c r="GT409" s="31"/>
      <c r="GU409" s="31"/>
      <c r="GV409" s="31"/>
      <c r="GW409" s="31"/>
      <c r="GX409" s="31"/>
      <c r="GY409" s="31"/>
      <c r="GZ409" s="31"/>
      <c r="HA409" s="31"/>
      <c r="HB409" s="31"/>
      <c r="HC409" s="31"/>
      <c r="HD409" s="31"/>
      <c r="HE409" s="31"/>
      <c r="HF409" s="31"/>
      <c r="HG409" s="31"/>
      <c r="HH409" s="31"/>
      <c r="HI409" s="31"/>
      <c r="HJ409" s="31"/>
      <c r="HK409" s="31"/>
    </row>
    <row r="410" spans="1:219" s="3" customFormat="1" ht="13.5" thickBot="1">
      <c r="A410" s="16"/>
      <c r="B410" s="19"/>
      <c r="C410" s="16"/>
      <c r="D410" s="29"/>
      <c r="E410" s="29"/>
      <c r="F410" s="29"/>
      <c r="G410" s="20"/>
      <c r="H410" s="78"/>
      <c r="I410" s="51"/>
      <c r="J410" s="72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  <c r="BI410" s="31"/>
      <c r="BJ410" s="31"/>
      <c r="BK410" s="31"/>
      <c r="BL410" s="31"/>
      <c r="BM410" s="31"/>
      <c r="BN410" s="31"/>
      <c r="BO410" s="31"/>
      <c r="BP410" s="31"/>
      <c r="BQ410" s="31"/>
      <c r="BR410" s="31"/>
      <c r="BS410" s="31"/>
      <c r="BT410" s="31"/>
      <c r="BU410" s="31"/>
      <c r="BV410" s="31"/>
      <c r="BW410" s="31"/>
      <c r="BX410" s="31"/>
      <c r="BY410" s="31"/>
      <c r="BZ410" s="31"/>
      <c r="CA410" s="31"/>
      <c r="CB410" s="31"/>
      <c r="CC410" s="31"/>
      <c r="CD410" s="31"/>
      <c r="CE410" s="31"/>
      <c r="CF410" s="31"/>
      <c r="CG410" s="31"/>
      <c r="CH410" s="31"/>
      <c r="CI410" s="31"/>
      <c r="CJ410" s="31"/>
      <c r="CK410" s="31"/>
      <c r="CL410" s="31"/>
      <c r="CM410" s="31"/>
      <c r="CN410" s="31"/>
      <c r="CO410" s="31"/>
      <c r="CP410" s="31"/>
      <c r="CQ410" s="31"/>
      <c r="CR410" s="31"/>
      <c r="CS410" s="31"/>
      <c r="CT410" s="31"/>
      <c r="CU410" s="31"/>
      <c r="CV410" s="31"/>
      <c r="CW410" s="31"/>
      <c r="CX410" s="31"/>
      <c r="CY410" s="31"/>
      <c r="CZ410" s="31"/>
      <c r="DA410" s="31"/>
      <c r="DB410" s="31"/>
      <c r="DC410" s="31"/>
      <c r="DD410" s="31"/>
      <c r="DE410" s="31"/>
      <c r="DF410" s="31"/>
      <c r="DG410" s="31"/>
      <c r="DH410" s="31"/>
      <c r="DI410" s="31"/>
      <c r="DJ410" s="31"/>
      <c r="DK410" s="31"/>
      <c r="DL410" s="31"/>
      <c r="DM410" s="31"/>
      <c r="DN410" s="31"/>
      <c r="DO410" s="31"/>
      <c r="DP410" s="31"/>
      <c r="DQ410" s="31"/>
      <c r="DR410" s="31"/>
      <c r="DS410" s="31"/>
      <c r="DT410" s="31"/>
      <c r="DU410" s="31"/>
      <c r="DV410" s="31"/>
      <c r="DW410" s="31"/>
      <c r="DX410" s="31"/>
      <c r="DY410" s="31"/>
      <c r="DZ410" s="31"/>
      <c r="EA410" s="31"/>
      <c r="EB410" s="31"/>
      <c r="EC410" s="31"/>
      <c r="ED410" s="31"/>
      <c r="EE410" s="31"/>
      <c r="EF410" s="31"/>
      <c r="EG410" s="31"/>
      <c r="EH410" s="31"/>
      <c r="EI410" s="31"/>
      <c r="EJ410" s="31"/>
      <c r="EK410" s="31"/>
      <c r="EL410" s="31"/>
      <c r="EM410" s="31"/>
      <c r="EN410" s="31"/>
      <c r="EO410" s="31"/>
      <c r="EP410" s="31"/>
      <c r="EQ410" s="31"/>
      <c r="ER410" s="31"/>
      <c r="ES410" s="31"/>
      <c r="ET410" s="31"/>
      <c r="EU410" s="31"/>
      <c r="EV410" s="31"/>
      <c r="EW410" s="31"/>
      <c r="EX410" s="31"/>
      <c r="EY410" s="31"/>
      <c r="EZ410" s="31"/>
      <c r="FA410" s="31"/>
      <c r="FB410" s="31"/>
      <c r="FC410" s="31"/>
      <c r="FD410" s="31"/>
      <c r="FE410" s="31"/>
      <c r="FF410" s="31"/>
      <c r="FG410" s="31"/>
      <c r="FH410" s="31"/>
      <c r="FI410" s="31"/>
      <c r="FJ410" s="31"/>
      <c r="FK410" s="31"/>
      <c r="FL410" s="31"/>
      <c r="FM410" s="31"/>
      <c r="FN410" s="31"/>
      <c r="FO410" s="31"/>
      <c r="FP410" s="31"/>
      <c r="FQ410" s="31"/>
      <c r="FR410" s="31"/>
      <c r="FS410" s="31"/>
      <c r="FT410" s="31"/>
      <c r="FU410" s="31"/>
      <c r="FV410" s="31"/>
      <c r="FW410" s="31"/>
      <c r="FX410" s="31"/>
      <c r="FY410" s="31"/>
      <c r="FZ410" s="31"/>
      <c r="GA410" s="31"/>
      <c r="GB410" s="31"/>
      <c r="GC410" s="31"/>
      <c r="GD410" s="31"/>
      <c r="GE410" s="31"/>
      <c r="GF410" s="31"/>
      <c r="GG410" s="31"/>
      <c r="GH410" s="31"/>
      <c r="GI410" s="31"/>
      <c r="GJ410" s="31"/>
      <c r="GK410" s="31"/>
      <c r="GL410" s="31"/>
      <c r="GM410" s="31"/>
      <c r="GN410" s="31"/>
      <c r="GO410" s="31"/>
      <c r="GP410" s="31"/>
      <c r="GQ410" s="31"/>
      <c r="GR410" s="31"/>
      <c r="GS410" s="31"/>
      <c r="GT410" s="31"/>
      <c r="GU410" s="31"/>
      <c r="GV410" s="31"/>
      <c r="GW410" s="31"/>
      <c r="GX410" s="31"/>
      <c r="GY410" s="31"/>
      <c r="GZ410" s="31"/>
      <c r="HA410" s="31"/>
      <c r="HB410" s="31"/>
      <c r="HC410" s="31"/>
      <c r="HD410" s="31"/>
      <c r="HE410" s="31"/>
      <c r="HF410" s="31"/>
      <c r="HG410" s="31"/>
      <c r="HH410" s="31"/>
      <c r="HI410" s="31"/>
      <c r="HJ410" s="31"/>
      <c r="HK410" s="31"/>
    </row>
    <row r="411" spans="1:219" s="3" customFormat="1" ht="24" customHeight="1">
      <c r="A411" s="39"/>
      <c r="B411" s="46"/>
      <c r="E411" s="613" t="s">
        <v>339</v>
      </c>
      <c r="F411" s="614"/>
      <c r="G411" s="615">
        <f>G412+G413</f>
        <v>225774959.13</v>
      </c>
      <c r="H411" s="616"/>
      <c r="I411" s="118"/>
      <c r="J411" s="6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31"/>
      <c r="BQ411" s="31"/>
      <c r="BR411" s="31"/>
      <c r="BS411" s="31"/>
      <c r="BT411" s="31"/>
      <c r="BU411" s="31"/>
      <c r="BV411" s="31"/>
      <c r="BW411" s="31"/>
      <c r="BX411" s="31"/>
      <c r="BY411" s="31"/>
      <c r="BZ411" s="31"/>
      <c r="CA411" s="31"/>
      <c r="CB411" s="31"/>
      <c r="CC411" s="31"/>
      <c r="CD411" s="31"/>
      <c r="CE411" s="31"/>
      <c r="CF411" s="31"/>
      <c r="CG411" s="31"/>
      <c r="CH411" s="31"/>
      <c r="CI411" s="31"/>
      <c r="CJ411" s="31"/>
      <c r="CK411" s="31"/>
      <c r="CL411" s="31"/>
      <c r="CM411" s="31"/>
      <c r="CN411" s="31"/>
      <c r="CO411" s="31"/>
      <c r="CP411" s="31"/>
      <c r="CQ411" s="31"/>
      <c r="CR411" s="31"/>
      <c r="CS411" s="31"/>
      <c r="CT411" s="31"/>
      <c r="CU411" s="31"/>
      <c r="CV411" s="31"/>
      <c r="CW411" s="31"/>
      <c r="CX411" s="31"/>
      <c r="CY411" s="31"/>
      <c r="CZ411" s="31"/>
      <c r="DA411" s="31"/>
      <c r="DB411" s="31"/>
      <c r="DC411" s="31"/>
      <c r="DD411" s="31"/>
      <c r="DE411" s="31"/>
      <c r="DF411" s="31"/>
      <c r="DG411" s="31"/>
      <c r="DH411" s="31"/>
      <c r="DI411" s="31"/>
      <c r="DJ411" s="31"/>
      <c r="DK411" s="31"/>
      <c r="DL411" s="31"/>
      <c r="DM411" s="31"/>
      <c r="DN411" s="31"/>
      <c r="DO411" s="31"/>
      <c r="DP411" s="31"/>
      <c r="DQ411" s="31"/>
      <c r="DR411" s="31"/>
      <c r="DS411" s="31"/>
      <c r="DT411" s="31"/>
      <c r="DU411" s="31"/>
      <c r="DV411" s="31"/>
      <c r="DW411" s="31"/>
      <c r="DX411" s="31"/>
      <c r="DY411" s="31"/>
      <c r="DZ411" s="31"/>
      <c r="EA411" s="31"/>
      <c r="EB411" s="31"/>
      <c r="EC411" s="31"/>
      <c r="ED411" s="31"/>
      <c r="EE411" s="31"/>
      <c r="EF411" s="31"/>
      <c r="EG411" s="31"/>
      <c r="EH411" s="31"/>
      <c r="EI411" s="31"/>
      <c r="EJ411" s="31"/>
      <c r="EK411" s="31"/>
      <c r="EL411" s="31"/>
      <c r="EM411" s="31"/>
      <c r="EN411" s="31"/>
      <c r="EO411" s="31"/>
      <c r="EP411" s="31"/>
      <c r="EQ411" s="31"/>
      <c r="ER411" s="31"/>
      <c r="ES411" s="31"/>
      <c r="ET411" s="31"/>
      <c r="EU411" s="31"/>
      <c r="EV411" s="31"/>
      <c r="EW411" s="31"/>
      <c r="EX411" s="31"/>
      <c r="EY411" s="31"/>
      <c r="EZ411" s="31"/>
      <c r="FA411" s="31"/>
      <c r="FB411" s="31"/>
      <c r="FC411" s="31"/>
      <c r="FD411" s="31"/>
      <c r="FE411" s="31"/>
      <c r="FF411" s="31"/>
      <c r="FG411" s="31"/>
      <c r="FH411" s="31"/>
      <c r="FI411" s="31"/>
      <c r="FJ411" s="31"/>
      <c r="FK411" s="31"/>
      <c r="FL411" s="31"/>
      <c r="FM411" s="31"/>
      <c r="FN411" s="31"/>
      <c r="FO411" s="31"/>
      <c r="FP411" s="31"/>
      <c r="FQ411" s="31"/>
      <c r="FR411" s="31"/>
      <c r="FS411" s="31"/>
      <c r="FT411" s="31"/>
      <c r="FU411" s="31"/>
      <c r="FV411" s="31"/>
      <c r="FW411" s="31"/>
      <c r="FX411" s="31"/>
      <c r="FY411" s="31"/>
      <c r="FZ411" s="31"/>
      <c r="GA411" s="31"/>
      <c r="GB411" s="31"/>
      <c r="GC411" s="31"/>
      <c r="GD411" s="31"/>
      <c r="GE411" s="31"/>
      <c r="GF411" s="31"/>
      <c r="GG411" s="31"/>
      <c r="GH411" s="31"/>
      <c r="GI411" s="31"/>
      <c r="GJ411" s="31"/>
      <c r="GK411" s="31"/>
      <c r="GL411" s="31"/>
      <c r="GM411" s="31"/>
      <c r="GN411" s="31"/>
      <c r="GO411" s="31"/>
      <c r="GP411" s="31"/>
      <c r="GQ411" s="31"/>
      <c r="GR411" s="31"/>
      <c r="GS411" s="31"/>
      <c r="GT411" s="31"/>
      <c r="GU411" s="31"/>
      <c r="GV411" s="31"/>
      <c r="GW411" s="31"/>
      <c r="GX411" s="31"/>
      <c r="GY411" s="31"/>
      <c r="GZ411" s="31"/>
      <c r="HA411" s="31"/>
      <c r="HB411" s="31"/>
      <c r="HC411" s="31"/>
      <c r="HD411" s="31"/>
      <c r="HE411" s="31"/>
      <c r="HF411" s="31"/>
      <c r="HG411" s="31"/>
      <c r="HH411" s="31"/>
      <c r="HI411" s="31"/>
      <c r="HJ411" s="31"/>
      <c r="HK411" s="31"/>
    </row>
    <row r="412" spans="1:219" s="3" customFormat="1" ht="27" customHeight="1">
      <c r="A412" s="39"/>
      <c r="B412" s="46"/>
      <c r="C412" s="39"/>
      <c r="D412" s="60"/>
      <c r="E412" s="595" t="s">
        <v>1544</v>
      </c>
      <c r="F412" s="596"/>
      <c r="G412" s="577">
        <f>H408+H405+H349+H259+H199+H186+H166+H162+H158+H149+H145+H136+H130+H127+H121+H118+H114+H111+H108+H105+H102+H95+H92+H81+H78+H75+H42+H39+H33+H28+H13+H63</f>
        <v>179367982.13</v>
      </c>
      <c r="H412" s="578"/>
      <c r="I412" s="39"/>
      <c r="J412" s="6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31"/>
      <c r="BZ412" s="31"/>
      <c r="CA412" s="31"/>
      <c r="CB412" s="31"/>
      <c r="CC412" s="31"/>
      <c r="CD412" s="31"/>
      <c r="CE412" s="31"/>
      <c r="CF412" s="31"/>
      <c r="CG412" s="31"/>
      <c r="CH412" s="31"/>
      <c r="CI412" s="31"/>
      <c r="CJ412" s="31"/>
      <c r="CK412" s="31"/>
      <c r="CL412" s="31"/>
      <c r="CM412" s="31"/>
      <c r="CN412" s="31"/>
      <c r="CO412" s="31"/>
      <c r="CP412" s="31"/>
      <c r="CQ412" s="31"/>
      <c r="CR412" s="31"/>
      <c r="CS412" s="31"/>
      <c r="CT412" s="31"/>
      <c r="CU412" s="31"/>
      <c r="CV412" s="31"/>
      <c r="CW412" s="31"/>
      <c r="CX412" s="31"/>
      <c r="CY412" s="31"/>
      <c r="CZ412" s="31"/>
      <c r="DA412" s="31"/>
      <c r="DB412" s="31"/>
      <c r="DC412" s="31"/>
      <c r="DD412" s="31"/>
      <c r="DE412" s="31"/>
      <c r="DF412" s="31"/>
      <c r="DG412" s="31"/>
      <c r="DH412" s="31"/>
      <c r="DI412" s="31"/>
      <c r="DJ412" s="31"/>
      <c r="DK412" s="31"/>
      <c r="DL412" s="31"/>
      <c r="DM412" s="31"/>
      <c r="DN412" s="31"/>
      <c r="DO412" s="31"/>
      <c r="DP412" s="31"/>
      <c r="DQ412" s="31"/>
      <c r="DR412" s="31"/>
      <c r="DS412" s="31"/>
      <c r="DT412" s="31"/>
      <c r="DU412" s="31"/>
      <c r="DV412" s="31"/>
      <c r="DW412" s="31"/>
      <c r="DX412" s="31"/>
      <c r="DY412" s="31"/>
      <c r="DZ412" s="31"/>
      <c r="EA412" s="31"/>
      <c r="EB412" s="31"/>
      <c r="EC412" s="31"/>
      <c r="ED412" s="31"/>
      <c r="EE412" s="31"/>
      <c r="EF412" s="31"/>
      <c r="EG412" s="31"/>
      <c r="EH412" s="31"/>
      <c r="EI412" s="31"/>
      <c r="EJ412" s="31"/>
      <c r="EK412" s="31"/>
      <c r="EL412" s="31"/>
      <c r="EM412" s="31"/>
      <c r="EN412" s="31"/>
      <c r="EO412" s="31"/>
      <c r="EP412" s="31"/>
      <c r="EQ412" s="31"/>
      <c r="ER412" s="31"/>
      <c r="ES412" s="31"/>
      <c r="ET412" s="31"/>
      <c r="EU412" s="31"/>
      <c r="EV412" s="31"/>
      <c r="EW412" s="31"/>
      <c r="EX412" s="31"/>
      <c r="EY412" s="31"/>
      <c r="EZ412" s="31"/>
      <c r="FA412" s="31"/>
      <c r="FB412" s="31"/>
      <c r="FC412" s="31"/>
      <c r="FD412" s="31"/>
      <c r="FE412" s="31"/>
      <c r="FF412" s="31"/>
      <c r="FG412" s="31"/>
      <c r="FH412" s="31"/>
      <c r="FI412" s="31"/>
      <c r="FJ412" s="31"/>
      <c r="FK412" s="31"/>
      <c r="FL412" s="31"/>
      <c r="FM412" s="31"/>
      <c r="FN412" s="31"/>
      <c r="FO412" s="31"/>
      <c r="FP412" s="31"/>
      <c r="FQ412" s="31"/>
      <c r="FR412" s="31"/>
      <c r="FS412" s="31"/>
      <c r="FT412" s="31"/>
      <c r="FU412" s="31"/>
      <c r="FV412" s="31"/>
      <c r="FW412" s="31"/>
      <c r="FX412" s="31"/>
      <c r="FY412" s="31"/>
      <c r="FZ412" s="31"/>
      <c r="GA412" s="31"/>
      <c r="GB412" s="31"/>
      <c r="GC412" s="31"/>
      <c r="GD412" s="31"/>
      <c r="GE412" s="31"/>
      <c r="GF412" s="31"/>
      <c r="GG412" s="31"/>
      <c r="GH412" s="31"/>
      <c r="GI412" s="31"/>
      <c r="GJ412" s="31"/>
      <c r="GK412" s="31"/>
      <c r="GL412" s="31"/>
      <c r="GM412" s="31"/>
      <c r="GN412" s="31"/>
      <c r="GO412" s="31"/>
      <c r="GP412" s="31"/>
      <c r="GQ412" s="31"/>
      <c r="GR412" s="31"/>
      <c r="GS412" s="31"/>
      <c r="GT412" s="31"/>
      <c r="GU412" s="31"/>
      <c r="GV412" s="31"/>
      <c r="GW412" s="31"/>
      <c r="GX412" s="31"/>
      <c r="GY412" s="31"/>
      <c r="GZ412" s="31"/>
      <c r="HA412" s="31"/>
      <c r="HB412" s="31"/>
      <c r="HC412" s="31"/>
      <c r="HD412" s="31"/>
      <c r="HE412" s="31"/>
      <c r="HF412" s="31"/>
      <c r="HG412" s="31"/>
      <c r="HH412" s="31"/>
      <c r="HI412" s="31"/>
      <c r="HJ412" s="31"/>
      <c r="HK412" s="31"/>
    </row>
    <row r="413" spans="1:219" s="3" customFormat="1" ht="27" customHeight="1" thickBot="1">
      <c r="A413" s="39"/>
      <c r="B413" s="46"/>
      <c r="C413" s="39"/>
      <c r="D413" s="60"/>
      <c r="E413" s="575" t="s">
        <v>3836</v>
      </c>
      <c r="F413" s="576"/>
      <c r="G413" s="579">
        <f>H352+H205+H202+H89+H17+H10</f>
        <v>46406977</v>
      </c>
      <c r="H413" s="580"/>
      <c r="I413" s="60"/>
      <c r="J413" s="7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1"/>
      <c r="BQ413" s="31"/>
      <c r="BR413" s="31"/>
      <c r="BS413" s="31"/>
      <c r="BT413" s="31"/>
      <c r="BU413" s="31"/>
      <c r="BV413" s="31"/>
      <c r="BW413" s="31"/>
      <c r="BX413" s="31"/>
      <c r="BY413" s="31"/>
      <c r="BZ413" s="31"/>
      <c r="CA413" s="31"/>
      <c r="CB413" s="31"/>
      <c r="CC413" s="31"/>
      <c r="CD413" s="31"/>
      <c r="CE413" s="31"/>
      <c r="CF413" s="31"/>
      <c r="CG413" s="31"/>
      <c r="CH413" s="31"/>
      <c r="CI413" s="31"/>
      <c r="CJ413" s="31"/>
      <c r="CK413" s="31"/>
      <c r="CL413" s="31"/>
      <c r="CM413" s="31"/>
      <c r="CN413" s="31"/>
      <c r="CO413" s="31"/>
      <c r="CP413" s="31"/>
      <c r="CQ413" s="31"/>
      <c r="CR413" s="31"/>
      <c r="CS413" s="31"/>
      <c r="CT413" s="31"/>
      <c r="CU413" s="31"/>
      <c r="CV413" s="31"/>
      <c r="CW413" s="31"/>
      <c r="CX413" s="31"/>
      <c r="CY413" s="31"/>
      <c r="CZ413" s="31"/>
      <c r="DA413" s="31"/>
      <c r="DB413" s="31"/>
      <c r="DC413" s="31"/>
      <c r="DD413" s="31"/>
      <c r="DE413" s="31"/>
      <c r="DF413" s="31"/>
      <c r="DG413" s="31"/>
      <c r="DH413" s="31"/>
      <c r="DI413" s="31"/>
      <c r="DJ413" s="31"/>
      <c r="DK413" s="31"/>
      <c r="DL413" s="31"/>
      <c r="DM413" s="31"/>
      <c r="DN413" s="31"/>
      <c r="DO413" s="31"/>
      <c r="DP413" s="31"/>
      <c r="DQ413" s="31"/>
      <c r="DR413" s="31"/>
      <c r="DS413" s="31"/>
      <c r="DT413" s="31"/>
      <c r="DU413" s="31"/>
      <c r="DV413" s="31"/>
      <c r="DW413" s="31"/>
      <c r="DX413" s="31"/>
      <c r="DY413" s="31"/>
      <c r="DZ413" s="31"/>
      <c r="EA413" s="31"/>
      <c r="EB413" s="31"/>
      <c r="EC413" s="31"/>
      <c r="ED413" s="31"/>
      <c r="EE413" s="31"/>
      <c r="EF413" s="31"/>
      <c r="EG413" s="31"/>
      <c r="EH413" s="31"/>
      <c r="EI413" s="31"/>
      <c r="EJ413" s="31"/>
      <c r="EK413" s="31"/>
      <c r="EL413" s="31"/>
      <c r="EM413" s="31"/>
      <c r="EN413" s="31"/>
      <c r="EO413" s="31"/>
      <c r="EP413" s="31"/>
      <c r="EQ413" s="31"/>
      <c r="ER413" s="31"/>
      <c r="ES413" s="31"/>
      <c r="ET413" s="31"/>
      <c r="EU413" s="31"/>
      <c r="EV413" s="31"/>
      <c r="EW413" s="31"/>
      <c r="EX413" s="31"/>
      <c r="EY413" s="31"/>
      <c r="EZ413" s="31"/>
      <c r="FA413" s="31"/>
      <c r="FB413" s="31"/>
      <c r="FC413" s="31"/>
      <c r="FD413" s="31"/>
      <c r="FE413" s="31"/>
      <c r="FF413" s="31"/>
      <c r="FG413" s="31"/>
      <c r="FH413" s="31"/>
      <c r="FI413" s="31"/>
      <c r="FJ413" s="31"/>
      <c r="FK413" s="31"/>
      <c r="FL413" s="31"/>
      <c r="FM413" s="31"/>
      <c r="FN413" s="31"/>
      <c r="FO413" s="31"/>
      <c r="FP413" s="31"/>
      <c r="FQ413" s="31"/>
      <c r="FR413" s="31"/>
      <c r="FS413" s="31"/>
      <c r="FT413" s="31"/>
      <c r="FU413" s="31"/>
      <c r="FV413" s="31"/>
      <c r="FW413" s="31"/>
      <c r="FX413" s="31"/>
      <c r="FY413" s="31"/>
      <c r="FZ413" s="31"/>
      <c r="GA413" s="31"/>
      <c r="GB413" s="31"/>
      <c r="GC413" s="31"/>
      <c r="GD413" s="31"/>
      <c r="GE413" s="31"/>
      <c r="GF413" s="31"/>
      <c r="GG413" s="31"/>
      <c r="GH413" s="31"/>
      <c r="GI413" s="31"/>
      <c r="GJ413" s="31"/>
      <c r="GK413" s="31"/>
      <c r="GL413" s="31"/>
      <c r="GM413" s="31"/>
      <c r="GN413" s="31"/>
      <c r="GO413" s="31"/>
      <c r="GP413" s="31"/>
      <c r="GQ413" s="31"/>
      <c r="GR413" s="31"/>
      <c r="GS413" s="31"/>
      <c r="GT413" s="31"/>
      <c r="GU413" s="31"/>
      <c r="GV413" s="31"/>
      <c r="GW413" s="31"/>
      <c r="GX413" s="31"/>
      <c r="GY413" s="31"/>
      <c r="GZ413" s="31"/>
      <c r="HA413" s="31"/>
      <c r="HB413" s="31"/>
      <c r="HC413" s="31"/>
      <c r="HD413" s="31"/>
      <c r="HE413" s="31"/>
      <c r="HF413" s="31"/>
      <c r="HG413" s="31"/>
      <c r="HH413" s="31"/>
      <c r="HI413" s="31"/>
      <c r="HJ413" s="31"/>
      <c r="HK413" s="31"/>
    </row>
    <row r="414" spans="1:219" s="3" customFormat="1" ht="12.75">
      <c r="A414" s="39"/>
      <c r="B414" s="46"/>
      <c r="C414" s="39"/>
      <c r="D414" s="60"/>
      <c r="E414" s="60"/>
      <c r="F414" s="60"/>
      <c r="G414" s="61"/>
      <c r="H414" s="77"/>
      <c r="I414" s="39"/>
      <c r="J414" s="7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  <c r="BI414" s="31"/>
      <c r="BJ414" s="31"/>
      <c r="BK414" s="31"/>
      <c r="BL414" s="31"/>
      <c r="BM414" s="31"/>
      <c r="BN414" s="31"/>
      <c r="BO414" s="31"/>
      <c r="BP414" s="31"/>
      <c r="BQ414" s="31"/>
      <c r="BR414" s="31"/>
      <c r="BS414" s="31"/>
      <c r="BT414" s="31"/>
      <c r="BU414" s="31"/>
      <c r="BV414" s="31"/>
      <c r="BW414" s="31"/>
      <c r="BX414" s="31"/>
      <c r="BY414" s="31"/>
      <c r="BZ414" s="31"/>
      <c r="CA414" s="31"/>
      <c r="CB414" s="31"/>
      <c r="CC414" s="31"/>
      <c r="CD414" s="31"/>
      <c r="CE414" s="31"/>
      <c r="CF414" s="31"/>
      <c r="CG414" s="31"/>
      <c r="CH414" s="31"/>
      <c r="CI414" s="31"/>
      <c r="CJ414" s="31"/>
      <c r="CK414" s="31"/>
      <c r="CL414" s="31"/>
      <c r="CM414" s="31"/>
      <c r="CN414" s="31"/>
      <c r="CO414" s="31"/>
      <c r="CP414" s="31"/>
      <c r="CQ414" s="31"/>
      <c r="CR414" s="31"/>
      <c r="CS414" s="31"/>
      <c r="CT414" s="31"/>
      <c r="CU414" s="31"/>
      <c r="CV414" s="31"/>
      <c r="CW414" s="31"/>
      <c r="CX414" s="31"/>
      <c r="CY414" s="31"/>
      <c r="CZ414" s="31"/>
      <c r="DA414" s="31"/>
      <c r="DB414" s="31"/>
      <c r="DC414" s="31"/>
      <c r="DD414" s="31"/>
      <c r="DE414" s="31"/>
      <c r="DF414" s="31"/>
      <c r="DG414" s="31"/>
      <c r="DH414" s="31"/>
      <c r="DI414" s="31"/>
      <c r="DJ414" s="31"/>
      <c r="DK414" s="31"/>
      <c r="DL414" s="31"/>
      <c r="DM414" s="31"/>
      <c r="DN414" s="31"/>
      <c r="DO414" s="31"/>
      <c r="DP414" s="31"/>
      <c r="DQ414" s="31"/>
      <c r="DR414" s="31"/>
      <c r="DS414" s="31"/>
      <c r="DT414" s="31"/>
      <c r="DU414" s="31"/>
      <c r="DV414" s="31"/>
      <c r="DW414" s="31"/>
      <c r="DX414" s="31"/>
      <c r="DY414" s="31"/>
      <c r="DZ414" s="31"/>
      <c r="EA414" s="31"/>
      <c r="EB414" s="31"/>
      <c r="EC414" s="31"/>
      <c r="ED414" s="31"/>
      <c r="EE414" s="31"/>
      <c r="EF414" s="31"/>
      <c r="EG414" s="31"/>
      <c r="EH414" s="31"/>
      <c r="EI414" s="31"/>
      <c r="EJ414" s="31"/>
      <c r="EK414" s="31"/>
      <c r="EL414" s="31"/>
      <c r="EM414" s="31"/>
      <c r="EN414" s="31"/>
      <c r="EO414" s="31"/>
      <c r="EP414" s="31"/>
      <c r="EQ414" s="31"/>
      <c r="ER414" s="31"/>
      <c r="ES414" s="31"/>
      <c r="ET414" s="31"/>
      <c r="EU414" s="31"/>
      <c r="EV414" s="31"/>
      <c r="EW414" s="31"/>
      <c r="EX414" s="31"/>
      <c r="EY414" s="31"/>
      <c r="EZ414" s="31"/>
      <c r="FA414" s="31"/>
      <c r="FB414" s="31"/>
      <c r="FC414" s="31"/>
      <c r="FD414" s="31"/>
      <c r="FE414" s="31"/>
      <c r="FF414" s="31"/>
      <c r="FG414" s="31"/>
      <c r="FH414" s="31"/>
      <c r="FI414" s="31"/>
      <c r="FJ414" s="31"/>
      <c r="FK414" s="31"/>
      <c r="FL414" s="31"/>
      <c r="FM414" s="31"/>
      <c r="FN414" s="31"/>
      <c r="FO414" s="31"/>
      <c r="FP414" s="31"/>
      <c r="FQ414" s="31"/>
      <c r="FR414" s="31"/>
      <c r="FS414" s="31"/>
      <c r="FT414" s="31"/>
      <c r="FU414" s="31"/>
      <c r="FV414" s="31"/>
      <c r="FW414" s="31"/>
      <c r="FX414" s="31"/>
      <c r="FY414" s="31"/>
      <c r="FZ414" s="31"/>
      <c r="GA414" s="31"/>
      <c r="GB414" s="31"/>
      <c r="GC414" s="31"/>
      <c r="GD414" s="31"/>
      <c r="GE414" s="31"/>
      <c r="GF414" s="31"/>
      <c r="GG414" s="31"/>
      <c r="GH414" s="31"/>
      <c r="GI414" s="31"/>
      <c r="GJ414" s="31"/>
      <c r="GK414" s="31"/>
      <c r="GL414" s="31"/>
      <c r="GM414" s="31"/>
      <c r="GN414" s="31"/>
      <c r="GO414" s="31"/>
      <c r="GP414" s="31"/>
      <c r="GQ414" s="31"/>
      <c r="GR414" s="31"/>
      <c r="GS414" s="31"/>
      <c r="GT414" s="31"/>
      <c r="GU414" s="31"/>
      <c r="GV414" s="31"/>
      <c r="GW414" s="31"/>
      <c r="GX414" s="31"/>
      <c r="GY414" s="31"/>
      <c r="GZ414" s="31"/>
      <c r="HA414" s="31"/>
      <c r="HB414" s="31"/>
      <c r="HC414" s="31"/>
      <c r="HD414" s="31"/>
      <c r="HE414" s="31"/>
      <c r="HF414" s="31"/>
      <c r="HG414" s="31"/>
      <c r="HH414" s="31"/>
      <c r="HI414" s="31"/>
      <c r="HJ414" s="31"/>
      <c r="HK414" s="31"/>
    </row>
    <row r="415" ht="12.75" customHeight="1"/>
    <row r="416" spans="1:219" s="3" customFormat="1" ht="12.75">
      <c r="A416" s="39"/>
      <c r="B416" s="46"/>
      <c r="C416" s="39"/>
      <c r="D416" s="60"/>
      <c r="E416" s="60"/>
      <c r="F416" s="60"/>
      <c r="G416" s="61"/>
      <c r="H416" s="77"/>
      <c r="I416" s="39"/>
      <c r="J416" s="7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  <c r="BI416" s="31"/>
      <c r="BJ416" s="31"/>
      <c r="BK416" s="31"/>
      <c r="BL416" s="31"/>
      <c r="BM416" s="31"/>
      <c r="BN416" s="31"/>
      <c r="BO416" s="31"/>
      <c r="BP416" s="31"/>
      <c r="BQ416" s="31"/>
      <c r="BR416" s="31"/>
      <c r="BS416" s="31"/>
      <c r="BT416" s="31"/>
      <c r="BU416" s="31"/>
      <c r="BV416" s="31"/>
      <c r="BW416" s="31"/>
      <c r="BX416" s="31"/>
      <c r="BY416" s="31"/>
      <c r="BZ416" s="31"/>
      <c r="CA416" s="31"/>
      <c r="CB416" s="31"/>
      <c r="CC416" s="31"/>
      <c r="CD416" s="31"/>
      <c r="CE416" s="31"/>
      <c r="CF416" s="31"/>
      <c r="CG416" s="31"/>
      <c r="CH416" s="31"/>
      <c r="CI416" s="31"/>
      <c r="CJ416" s="31"/>
      <c r="CK416" s="31"/>
      <c r="CL416" s="31"/>
      <c r="CM416" s="31"/>
      <c r="CN416" s="31"/>
      <c r="CO416" s="31"/>
      <c r="CP416" s="31"/>
      <c r="CQ416" s="31"/>
      <c r="CR416" s="31"/>
      <c r="CS416" s="31"/>
      <c r="CT416" s="31"/>
      <c r="CU416" s="31"/>
      <c r="CV416" s="31"/>
      <c r="CW416" s="31"/>
      <c r="CX416" s="31"/>
      <c r="CY416" s="31"/>
      <c r="CZ416" s="31"/>
      <c r="DA416" s="31"/>
      <c r="DB416" s="31"/>
      <c r="DC416" s="31"/>
      <c r="DD416" s="31"/>
      <c r="DE416" s="31"/>
      <c r="DF416" s="31"/>
      <c r="DG416" s="31"/>
      <c r="DH416" s="31"/>
      <c r="DI416" s="31"/>
      <c r="DJ416" s="31"/>
      <c r="DK416" s="31"/>
      <c r="DL416" s="31"/>
      <c r="DM416" s="31"/>
      <c r="DN416" s="31"/>
      <c r="DO416" s="31"/>
      <c r="DP416" s="31"/>
      <c r="DQ416" s="31"/>
      <c r="DR416" s="31"/>
      <c r="DS416" s="31"/>
      <c r="DT416" s="31"/>
      <c r="DU416" s="31"/>
      <c r="DV416" s="31"/>
      <c r="DW416" s="31"/>
      <c r="DX416" s="31"/>
      <c r="DY416" s="31"/>
      <c r="DZ416" s="31"/>
      <c r="EA416" s="31"/>
      <c r="EB416" s="31"/>
      <c r="EC416" s="31"/>
      <c r="ED416" s="31"/>
      <c r="EE416" s="31"/>
      <c r="EF416" s="31"/>
      <c r="EG416" s="31"/>
      <c r="EH416" s="31"/>
      <c r="EI416" s="31"/>
      <c r="EJ416" s="31"/>
      <c r="EK416" s="31"/>
      <c r="EL416" s="31"/>
      <c r="EM416" s="31"/>
      <c r="EN416" s="31"/>
      <c r="EO416" s="31"/>
      <c r="EP416" s="31"/>
      <c r="EQ416" s="31"/>
      <c r="ER416" s="31"/>
      <c r="ES416" s="31"/>
      <c r="ET416" s="31"/>
      <c r="EU416" s="31"/>
      <c r="EV416" s="31"/>
      <c r="EW416" s="31"/>
      <c r="EX416" s="31"/>
      <c r="EY416" s="31"/>
      <c r="EZ416" s="31"/>
      <c r="FA416" s="31"/>
      <c r="FB416" s="31"/>
      <c r="FC416" s="31"/>
      <c r="FD416" s="31"/>
      <c r="FE416" s="31"/>
      <c r="FF416" s="31"/>
      <c r="FG416" s="31"/>
      <c r="FH416" s="31"/>
      <c r="FI416" s="31"/>
      <c r="FJ416" s="31"/>
      <c r="FK416" s="31"/>
      <c r="FL416" s="31"/>
      <c r="FM416" s="31"/>
      <c r="FN416" s="31"/>
      <c r="FO416" s="31"/>
      <c r="FP416" s="31"/>
      <c r="FQ416" s="31"/>
      <c r="FR416" s="31"/>
      <c r="FS416" s="31"/>
      <c r="FT416" s="31"/>
      <c r="FU416" s="31"/>
      <c r="FV416" s="31"/>
      <c r="FW416" s="31"/>
      <c r="FX416" s="31"/>
      <c r="FY416" s="31"/>
      <c r="FZ416" s="31"/>
      <c r="GA416" s="31"/>
      <c r="GB416" s="31"/>
      <c r="GC416" s="31"/>
      <c r="GD416" s="31"/>
      <c r="GE416" s="31"/>
      <c r="GF416" s="31"/>
      <c r="GG416" s="31"/>
      <c r="GH416" s="31"/>
      <c r="GI416" s="31"/>
      <c r="GJ416" s="31"/>
      <c r="GK416" s="31"/>
      <c r="GL416" s="31"/>
      <c r="GM416" s="31"/>
      <c r="GN416" s="31"/>
      <c r="GO416" s="31"/>
      <c r="GP416" s="31"/>
      <c r="GQ416" s="31"/>
      <c r="GR416" s="31"/>
      <c r="GS416" s="31"/>
      <c r="GT416" s="31"/>
      <c r="GU416" s="31"/>
      <c r="GV416" s="31"/>
      <c r="GW416" s="31"/>
      <c r="GX416" s="31"/>
      <c r="GY416" s="31"/>
      <c r="GZ416" s="31"/>
      <c r="HA416" s="31"/>
      <c r="HB416" s="31"/>
      <c r="HC416" s="31"/>
      <c r="HD416" s="31"/>
      <c r="HE416" s="31"/>
      <c r="HF416" s="31"/>
      <c r="HG416" s="31"/>
      <c r="HH416" s="31"/>
      <c r="HI416" s="31"/>
      <c r="HJ416" s="31"/>
      <c r="HK416" s="31"/>
    </row>
    <row r="417" spans="1:219" s="3" customFormat="1" ht="12.75">
      <c r="A417" s="39"/>
      <c r="B417" s="46"/>
      <c r="C417" s="39"/>
      <c r="D417" s="60"/>
      <c r="E417" s="60"/>
      <c r="F417" s="60"/>
      <c r="G417" s="61"/>
      <c r="H417" s="77"/>
      <c r="I417" s="39"/>
      <c r="J417" s="7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  <c r="BI417" s="31"/>
      <c r="BJ417" s="31"/>
      <c r="BK417" s="31"/>
      <c r="BL417" s="31"/>
      <c r="BM417" s="31"/>
      <c r="BN417" s="31"/>
      <c r="BO417" s="31"/>
      <c r="BP417" s="31"/>
      <c r="BQ417" s="31"/>
      <c r="BR417" s="31"/>
      <c r="BS417" s="31"/>
      <c r="BT417" s="31"/>
      <c r="BU417" s="31"/>
      <c r="BV417" s="31"/>
      <c r="BW417" s="31"/>
      <c r="BX417" s="31"/>
      <c r="BY417" s="31"/>
      <c r="BZ417" s="31"/>
      <c r="CA417" s="31"/>
      <c r="CB417" s="31"/>
      <c r="CC417" s="31"/>
      <c r="CD417" s="31"/>
      <c r="CE417" s="31"/>
      <c r="CF417" s="31"/>
      <c r="CG417" s="31"/>
      <c r="CH417" s="31"/>
      <c r="CI417" s="31"/>
      <c r="CJ417" s="31"/>
      <c r="CK417" s="31"/>
      <c r="CL417" s="31"/>
      <c r="CM417" s="31"/>
      <c r="CN417" s="31"/>
      <c r="CO417" s="31"/>
      <c r="CP417" s="31"/>
      <c r="CQ417" s="31"/>
      <c r="CR417" s="31"/>
      <c r="CS417" s="31"/>
      <c r="CT417" s="31"/>
      <c r="CU417" s="31"/>
      <c r="CV417" s="31"/>
      <c r="CW417" s="31"/>
      <c r="CX417" s="31"/>
      <c r="CY417" s="31"/>
      <c r="CZ417" s="31"/>
      <c r="DA417" s="31"/>
      <c r="DB417" s="31"/>
      <c r="DC417" s="31"/>
      <c r="DD417" s="31"/>
      <c r="DE417" s="31"/>
      <c r="DF417" s="31"/>
      <c r="DG417" s="31"/>
      <c r="DH417" s="31"/>
      <c r="DI417" s="31"/>
      <c r="DJ417" s="31"/>
      <c r="DK417" s="31"/>
      <c r="DL417" s="31"/>
      <c r="DM417" s="31"/>
      <c r="DN417" s="31"/>
      <c r="DO417" s="31"/>
      <c r="DP417" s="31"/>
      <c r="DQ417" s="31"/>
      <c r="DR417" s="31"/>
      <c r="DS417" s="31"/>
      <c r="DT417" s="31"/>
      <c r="DU417" s="31"/>
      <c r="DV417" s="31"/>
      <c r="DW417" s="31"/>
      <c r="DX417" s="31"/>
      <c r="DY417" s="31"/>
      <c r="DZ417" s="31"/>
      <c r="EA417" s="31"/>
      <c r="EB417" s="31"/>
      <c r="EC417" s="31"/>
      <c r="ED417" s="31"/>
      <c r="EE417" s="31"/>
      <c r="EF417" s="31"/>
      <c r="EG417" s="31"/>
      <c r="EH417" s="31"/>
      <c r="EI417" s="31"/>
      <c r="EJ417" s="31"/>
      <c r="EK417" s="31"/>
      <c r="EL417" s="31"/>
      <c r="EM417" s="31"/>
      <c r="EN417" s="31"/>
      <c r="EO417" s="31"/>
      <c r="EP417" s="31"/>
      <c r="EQ417" s="31"/>
      <c r="ER417" s="31"/>
      <c r="ES417" s="31"/>
      <c r="ET417" s="31"/>
      <c r="EU417" s="31"/>
      <c r="EV417" s="31"/>
      <c r="EW417" s="31"/>
      <c r="EX417" s="31"/>
      <c r="EY417" s="31"/>
      <c r="EZ417" s="31"/>
      <c r="FA417" s="31"/>
      <c r="FB417" s="31"/>
      <c r="FC417" s="31"/>
      <c r="FD417" s="31"/>
      <c r="FE417" s="31"/>
      <c r="FF417" s="31"/>
      <c r="FG417" s="31"/>
      <c r="FH417" s="31"/>
      <c r="FI417" s="31"/>
      <c r="FJ417" s="31"/>
      <c r="FK417" s="31"/>
      <c r="FL417" s="31"/>
      <c r="FM417" s="31"/>
      <c r="FN417" s="31"/>
      <c r="FO417" s="31"/>
      <c r="FP417" s="31"/>
      <c r="FQ417" s="31"/>
      <c r="FR417" s="31"/>
      <c r="FS417" s="31"/>
      <c r="FT417" s="31"/>
      <c r="FU417" s="31"/>
      <c r="FV417" s="31"/>
      <c r="FW417" s="31"/>
      <c r="FX417" s="31"/>
      <c r="FY417" s="31"/>
      <c r="FZ417" s="31"/>
      <c r="GA417" s="31"/>
      <c r="GB417" s="31"/>
      <c r="GC417" s="31"/>
      <c r="GD417" s="31"/>
      <c r="GE417" s="31"/>
      <c r="GF417" s="31"/>
      <c r="GG417" s="31"/>
      <c r="GH417" s="31"/>
      <c r="GI417" s="31"/>
      <c r="GJ417" s="31"/>
      <c r="GK417" s="31"/>
      <c r="GL417" s="31"/>
      <c r="GM417" s="31"/>
      <c r="GN417" s="31"/>
      <c r="GO417" s="31"/>
      <c r="GP417" s="31"/>
      <c r="GQ417" s="31"/>
      <c r="GR417" s="31"/>
      <c r="GS417" s="31"/>
      <c r="GT417" s="31"/>
      <c r="GU417" s="31"/>
      <c r="GV417" s="31"/>
      <c r="GW417" s="31"/>
      <c r="GX417" s="31"/>
      <c r="GY417" s="31"/>
      <c r="GZ417" s="31"/>
      <c r="HA417" s="31"/>
      <c r="HB417" s="31"/>
      <c r="HC417" s="31"/>
      <c r="HD417" s="31"/>
      <c r="HE417" s="31"/>
      <c r="HF417" s="31"/>
      <c r="HG417" s="31"/>
      <c r="HH417" s="31"/>
      <c r="HI417" s="31"/>
      <c r="HJ417" s="31"/>
      <c r="HK417" s="31"/>
    </row>
    <row r="419" ht="21.75" customHeight="1"/>
  </sheetData>
  <sheetProtection/>
  <mergeCells count="397">
    <mergeCell ref="K160:K161"/>
    <mergeCell ref="K65:K74"/>
    <mergeCell ref="E411:F411"/>
    <mergeCell ref="G411:H411"/>
    <mergeCell ref="A200:I200"/>
    <mergeCell ref="J200:K200"/>
    <mergeCell ref="A127:C127"/>
    <mergeCell ref="A408:C408"/>
    <mergeCell ref="A353:I353"/>
    <mergeCell ref="A350:I350"/>
    <mergeCell ref="A406:I406"/>
    <mergeCell ref="A205:C205"/>
    <mergeCell ref="A206:I206"/>
    <mergeCell ref="A349:C349"/>
    <mergeCell ref="A259:C259"/>
    <mergeCell ref="A260:I260"/>
    <mergeCell ref="A405:C405"/>
    <mergeCell ref="T353:U353"/>
    <mergeCell ref="W353:X353"/>
    <mergeCell ref="J353:K353"/>
    <mergeCell ref="A352:C352"/>
    <mergeCell ref="M353:N353"/>
    <mergeCell ref="R353:S353"/>
    <mergeCell ref="O353:P353"/>
    <mergeCell ref="AA353:AB353"/>
    <mergeCell ref="AA406:AB406"/>
    <mergeCell ref="Y353:Z353"/>
    <mergeCell ref="Y406:Z406"/>
    <mergeCell ref="W406:X406"/>
    <mergeCell ref="J406:K406"/>
    <mergeCell ref="M406:N406"/>
    <mergeCell ref="O406:P406"/>
    <mergeCell ref="T406:U406"/>
    <mergeCell ref="R406:S406"/>
    <mergeCell ref="W350:X350"/>
    <mergeCell ref="Y350:Z350"/>
    <mergeCell ref="AA350:AB350"/>
    <mergeCell ref="J350:K350"/>
    <mergeCell ref="M350:N350"/>
    <mergeCell ref="T350:U350"/>
    <mergeCell ref="O350:P350"/>
    <mergeCell ref="R350:S350"/>
    <mergeCell ref="R260:S260"/>
    <mergeCell ref="M203:N203"/>
    <mergeCell ref="O122:P122"/>
    <mergeCell ref="J79:K79"/>
    <mergeCell ref="L113:N113"/>
    <mergeCell ref="M82:N82"/>
    <mergeCell ref="O187:P187"/>
    <mergeCell ref="O200:P200"/>
    <mergeCell ref="M187:N187"/>
    <mergeCell ref="J206:K206"/>
    <mergeCell ref="O260:P260"/>
    <mergeCell ref="AA260:AB260"/>
    <mergeCell ref="R206:S206"/>
    <mergeCell ref="Y206:Z206"/>
    <mergeCell ref="AA206:AB206"/>
    <mergeCell ref="W206:X206"/>
    <mergeCell ref="Y260:Z260"/>
    <mergeCell ref="W260:X260"/>
    <mergeCell ref="T206:U206"/>
    <mergeCell ref="T260:U260"/>
    <mergeCell ref="M206:N206"/>
    <mergeCell ref="O203:P203"/>
    <mergeCell ref="O206:P206"/>
    <mergeCell ref="AA203:AB203"/>
    <mergeCell ref="Y203:Z203"/>
    <mergeCell ref="R203:S203"/>
    <mergeCell ref="T203:U203"/>
    <mergeCell ref="R187:S187"/>
    <mergeCell ref="T187:U187"/>
    <mergeCell ref="W200:X200"/>
    <mergeCell ref="Y200:Z200"/>
    <mergeCell ref="AA200:AB200"/>
    <mergeCell ref="W203:X203"/>
    <mergeCell ref="Y167:Z167"/>
    <mergeCell ref="AA167:AB167"/>
    <mergeCell ref="Y187:Z187"/>
    <mergeCell ref="W187:X187"/>
    <mergeCell ref="AA187:AB187"/>
    <mergeCell ref="M200:N200"/>
    <mergeCell ref="R200:S200"/>
    <mergeCell ref="T167:U167"/>
    <mergeCell ref="W167:X167"/>
    <mergeCell ref="T200:U200"/>
    <mergeCell ref="R159:S159"/>
    <mergeCell ref="J167:K167"/>
    <mergeCell ref="M167:N167"/>
    <mergeCell ref="A167:I167"/>
    <mergeCell ref="A162:C162"/>
    <mergeCell ref="A159:I159"/>
    <mergeCell ref="J159:K159"/>
    <mergeCell ref="O159:P159"/>
    <mergeCell ref="O167:P167"/>
    <mergeCell ref="R167:S167"/>
    <mergeCell ref="W159:X159"/>
    <mergeCell ref="AA159:AB159"/>
    <mergeCell ref="J150:K150"/>
    <mergeCell ref="R150:S150"/>
    <mergeCell ref="W150:X150"/>
    <mergeCell ref="M150:N150"/>
    <mergeCell ref="M159:N159"/>
    <mergeCell ref="Y159:Z159"/>
    <mergeCell ref="T159:U159"/>
    <mergeCell ref="O150:P150"/>
    <mergeCell ref="AA150:AB150"/>
    <mergeCell ref="A149:C149"/>
    <mergeCell ref="A150:I150"/>
    <mergeCell ref="T146:U146"/>
    <mergeCell ref="R146:S146"/>
    <mergeCell ref="O146:P146"/>
    <mergeCell ref="AA146:AB146"/>
    <mergeCell ref="Y150:Z150"/>
    <mergeCell ref="T150:U150"/>
    <mergeCell ref="Y146:Z146"/>
    <mergeCell ref="M146:N146"/>
    <mergeCell ref="A145:C145"/>
    <mergeCell ref="A130:C130"/>
    <mergeCell ref="M128:N128"/>
    <mergeCell ref="M131:N131"/>
    <mergeCell ref="K132:K135"/>
    <mergeCell ref="K138:K144"/>
    <mergeCell ref="A146:I146"/>
    <mergeCell ref="J146:K146"/>
    <mergeCell ref="A122:I122"/>
    <mergeCell ref="M122:N122"/>
    <mergeCell ref="J122:K122"/>
    <mergeCell ref="A114:C114"/>
    <mergeCell ref="A115:I115"/>
    <mergeCell ref="J115:K115"/>
    <mergeCell ref="M115:N115"/>
    <mergeCell ref="A121:C121"/>
    <mergeCell ref="A118:C118"/>
    <mergeCell ref="A119:I119"/>
    <mergeCell ref="A102:C102"/>
    <mergeCell ref="A96:I96"/>
    <mergeCell ref="I97:I101"/>
    <mergeCell ref="J97:J101"/>
    <mergeCell ref="J96:K96"/>
    <mergeCell ref="K97:K101"/>
    <mergeCell ref="H97:H101"/>
    <mergeCell ref="B95:C95"/>
    <mergeCell ref="J76:K76"/>
    <mergeCell ref="J82:K82"/>
    <mergeCell ref="A76:I76"/>
    <mergeCell ref="B78:C78"/>
    <mergeCell ref="A93:I93"/>
    <mergeCell ref="A81:C81"/>
    <mergeCell ref="B92:C92"/>
    <mergeCell ref="A90:I90"/>
    <mergeCell ref="A89:C89"/>
    <mergeCell ref="A30:G30"/>
    <mergeCell ref="A34:G34"/>
    <mergeCell ref="A53:G53"/>
    <mergeCell ref="A42:G42"/>
    <mergeCell ref="A33:G33"/>
    <mergeCell ref="A29:I29"/>
    <mergeCell ref="A39:G39"/>
    <mergeCell ref="E4:E5"/>
    <mergeCell ref="A14:I14"/>
    <mergeCell ref="A17:C17"/>
    <mergeCell ref="A18:I18"/>
    <mergeCell ref="A13:C13"/>
    <mergeCell ref="A28:C28"/>
    <mergeCell ref="A11:I11"/>
    <mergeCell ref="A10:C10"/>
    <mergeCell ref="F4:F5"/>
    <mergeCell ref="I4:I5"/>
    <mergeCell ref="H4:H5"/>
    <mergeCell ref="A6:G6"/>
    <mergeCell ref="A4:A5"/>
    <mergeCell ref="B4:B5"/>
    <mergeCell ref="C4:C5"/>
    <mergeCell ref="D4:D5"/>
    <mergeCell ref="J11:K11"/>
    <mergeCell ref="L4:N4"/>
    <mergeCell ref="K4:K5"/>
    <mergeCell ref="M6:N6"/>
    <mergeCell ref="M11:N11"/>
    <mergeCell ref="J4:J5"/>
    <mergeCell ref="W4:W5"/>
    <mergeCell ref="P4:P5"/>
    <mergeCell ref="O4:O5"/>
    <mergeCell ref="Q4:V4"/>
    <mergeCell ref="J6:K6"/>
    <mergeCell ref="G4:G5"/>
    <mergeCell ref="Y4:Y5"/>
    <mergeCell ref="Z4:Z5"/>
    <mergeCell ref="AA4:AA5"/>
    <mergeCell ref="AC4:AC5"/>
    <mergeCell ref="AB4:AB5"/>
    <mergeCell ref="X4:X5"/>
    <mergeCell ref="AA6:AB6"/>
    <mergeCell ref="O6:P6"/>
    <mergeCell ref="Y11:Z11"/>
    <mergeCell ref="Y6:Z6"/>
    <mergeCell ref="W6:X6"/>
    <mergeCell ref="T6:U6"/>
    <mergeCell ref="T11:U11"/>
    <mergeCell ref="W11:X11"/>
    <mergeCell ref="R6:S6"/>
    <mergeCell ref="O11:P11"/>
    <mergeCell ref="J29:K29"/>
    <mergeCell ref="AA29:AB29"/>
    <mergeCell ref="R11:S11"/>
    <mergeCell ref="M14:N14"/>
    <mergeCell ref="O14:P14"/>
    <mergeCell ref="J18:K18"/>
    <mergeCell ref="AA11:AB11"/>
    <mergeCell ref="J14:K14"/>
    <mergeCell ref="R18:S18"/>
    <mergeCell ref="T18:U18"/>
    <mergeCell ref="AA18:AB18"/>
    <mergeCell ref="AA14:AB14"/>
    <mergeCell ref="W29:X29"/>
    <mergeCell ref="T14:U14"/>
    <mergeCell ref="Y14:Z14"/>
    <mergeCell ref="Y18:Z18"/>
    <mergeCell ref="W14:X14"/>
    <mergeCell ref="Y64:Z64"/>
    <mergeCell ref="W18:X18"/>
    <mergeCell ref="O29:P29"/>
    <mergeCell ref="M18:N18"/>
    <mergeCell ref="O18:P18"/>
    <mergeCell ref="M29:N29"/>
    <mergeCell ref="AA64:AB64"/>
    <mergeCell ref="AA79:AB79"/>
    <mergeCell ref="Y76:Z76"/>
    <mergeCell ref="AA76:AB76"/>
    <mergeCell ref="Y79:Z79"/>
    <mergeCell ref="R14:S14"/>
    <mergeCell ref="R29:S29"/>
    <mergeCell ref="T29:U29"/>
    <mergeCell ref="Y29:Z29"/>
    <mergeCell ref="W64:X64"/>
    <mergeCell ref="AA90:AB90"/>
    <mergeCell ref="Y82:Z82"/>
    <mergeCell ref="O82:P82"/>
    <mergeCell ref="R82:S82"/>
    <mergeCell ref="W82:X82"/>
    <mergeCell ref="T82:U82"/>
    <mergeCell ref="R90:S90"/>
    <mergeCell ref="W90:X90"/>
    <mergeCell ref="Y90:Z90"/>
    <mergeCell ref="O76:P76"/>
    <mergeCell ref="R76:S76"/>
    <mergeCell ref="AA82:AB82"/>
    <mergeCell ref="W79:X79"/>
    <mergeCell ref="W76:X76"/>
    <mergeCell ref="M79:N79"/>
    <mergeCell ref="T79:U79"/>
    <mergeCell ref="R79:S79"/>
    <mergeCell ref="T93:U93"/>
    <mergeCell ref="A82:I82"/>
    <mergeCell ref="A64:I64"/>
    <mergeCell ref="A75:C75"/>
    <mergeCell ref="T76:U76"/>
    <mergeCell ref="T64:U64"/>
    <mergeCell ref="L67:L69"/>
    <mergeCell ref="O64:P64"/>
    <mergeCell ref="R64:S64"/>
    <mergeCell ref="M64:N64"/>
    <mergeCell ref="O79:P79"/>
    <mergeCell ref="O93:P93"/>
    <mergeCell ref="M90:N90"/>
    <mergeCell ref="O90:P90"/>
    <mergeCell ref="R96:S96"/>
    <mergeCell ref="T96:U96"/>
    <mergeCell ref="T90:U90"/>
    <mergeCell ref="M93:N93"/>
    <mergeCell ref="R93:S93"/>
    <mergeCell ref="O96:P96"/>
    <mergeCell ref="G35:G38"/>
    <mergeCell ref="J35:J38"/>
    <mergeCell ref="K35:K38"/>
    <mergeCell ref="J93:K93"/>
    <mergeCell ref="J90:K90"/>
    <mergeCell ref="M96:N96"/>
    <mergeCell ref="L70:L72"/>
    <mergeCell ref="M76:N76"/>
    <mergeCell ref="A79:I79"/>
    <mergeCell ref="A63:G63"/>
    <mergeCell ref="A40:G40"/>
    <mergeCell ref="A43:H43"/>
    <mergeCell ref="A54:D54"/>
    <mergeCell ref="J65:J74"/>
    <mergeCell ref="J64:K64"/>
    <mergeCell ref="A105:C105"/>
    <mergeCell ref="R103:S103"/>
    <mergeCell ref="T103:U103"/>
    <mergeCell ref="W103:X103"/>
    <mergeCell ref="M103:N103"/>
    <mergeCell ref="O103:P103"/>
    <mergeCell ref="J103:K103"/>
    <mergeCell ref="A103:I103"/>
    <mergeCell ref="AA93:AB93"/>
    <mergeCell ref="AA96:AB96"/>
    <mergeCell ref="Y93:Z93"/>
    <mergeCell ref="W93:X93"/>
    <mergeCell ref="Y96:Z96"/>
    <mergeCell ref="W96:X96"/>
    <mergeCell ref="R106:S106"/>
    <mergeCell ref="T106:U106"/>
    <mergeCell ref="A106:I106"/>
    <mergeCell ref="J106:K106"/>
    <mergeCell ref="M106:N106"/>
    <mergeCell ref="O106:P106"/>
    <mergeCell ref="W112:X112"/>
    <mergeCell ref="A108:C108"/>
    <mergeCell ref="A109:I109"/>
    <mergeCell ref="J109:K109"/>
    <mergeCell ref="M109:N109"/>
    <mergeCell ref="O109:P109"/>
    <mergeCell ref="R109:S109"/>
    <mergeCell ref="T109:U109"/>
    <mergeCell ref="W109:X109"/>
    <mergeCell ref="Y109:Z109"/>
    <mergeCell ref="A111:C111"/>
    <mergeCell ref="AA103:AB103"/>
    <mergeCell ref="Y103:Z103"/>
    <mergeCell ref="AA109:AB109"/>
    <mergeCell ref="Y106:Z106"/>
    <mergeCell ref="AA106:AB106"/>
    <mergeCell ref="W106:X106"/>
    <mergeCell ref="A112:I112"/>
    <mergeCell ref="J112:K112"/>
    <mergeCell ref="M112:N112"/>
    <mergeCell ref="T119:U119"/>
    <mergeCell ref="J119:K119"/>
    <mergeCell ref="M119:N119"/>
    <mergeCell ref="R119:S119"/>
    <mergeCell ref="W119:X119"/>
    <mergeCell ref="Y119:Z119"/>
    <mergeCell ref="O112:P112"/>
    <mergeCell ref="R112:S112"/>
    <mergeCell ref="O115:P115"/>
    <mergeCell ref="R115:S115"/>
    <mergeCell ref="T115:U115"/>
    <mergeCell ref="W115:X115"/>
    <mergeCell ref="T112:U112"/>
    <mergeCell ref="O119:P119"/>
    <mergeCell ref="W128:X128"/>
    <mergeCell ref="Y128:Z128"/>
    <mergeCell ref="R122:S122"/>
    <mergeCell ref="T122:U122"/>
    <mergeCell ref="W122:X122"/>
    <mergeCell ref="T128:U128"/>
    <mergeCell ref="Y112:Z112"/>
    <mergeCell ref="AA122:AB122"/>
    <mergeCell ref="AA128:AB128"/>
    <mergeCell ref="AA119:AB119"/>
    <mergeCell ref="Y115:Z115"/>
    <mergeCell ref="AA115:AB115"/>
    <mergeCell ref="Y122:Z122"/>
    <mergeCell ref="AA112:AB112"/>
    <mergeCell ref="T137:U137"/>
    <mergeCell ref="A136:C136"/>
    <mergeCell ref="A137:I137"/>
    <mergeCell ref="J137:K137"/>
    <mergeCell ref="M137:N137"/>
    <mergeCell ref="O137:P137"/>
    <mergeCell ref="AA131:AB131"/>
    <mergeCell ref="Y131:Z131"/>
    <mergeCell ref="W137:X137"/>
    <mergeCell ref="Y137:Z137"/>
    <mergeCell ref="W131:X131"/>
    <mergeCell ref="AA137:AB137"/>
    <mergeCell ref="W146:X146"/>
    <mergeCell ref="R131:S131"/>
    <mergeCell ref="E412:F412"/>
    <mergeCell ref="A131:I131"/>
    <mergeCell ref="A166:C166"/>
    <mergeCell ref="A187:I187"/>
    <mergeCell ref="J187:K187"/>
    <mergeCell ref="A203:I203"/>
    <mergeCell ref="J203:K203"/>
    <mergeCell ref="R137:S137"/>
    <mergeCell ref="A3:AC3"/>
    <mergeCell ref="I35:I38"/>
    <mergeCell ref="H35:H38"/>
    <mergeCell ref="J131:K131"/>
    <mergeCell ref="T131:U131"/>
    <mergeCell ref="O131:P131"/>
    <mergeCell ref="O128:P128"/>
    <mergeCell ref="R128:S128"/>
    <mergeCell ref="A128:I128"/>
    <mergeCell ref="J128:K128"/>
    <mergeCell ref="K147:K148"/>
    <mergeCell ref="K151:K157"/>
    <mergeCell ref="E413:F413"/>
    <mergeCell ref="G412:H412"/>
    <mergeCell ref="G413:H413"/>
    <mergeCell ref="A163:I163"/>
    <mergeCell ref="A158:C158"/>
    <mergeCell ref="A186:C186"/>
    <mergeCell ref="A202:C202"/>
    <mergeCell ref="A199:C199"/>
  </mergeCells>
  <printOptions/>
  <pageMargins left="1.1811023622047245" right="0.3937007874015748" top="0.984251968503937" bottom="0" header="0.5118110236220472" footer="0"/>
  <pageSetup fitToHeight="0" horizontalDpi="600" verticalDpi="600" orientation="landscape" paperSize="9" scale="49" r:id="rId3"/>
  <headerFooter alignWithMargins="0">
    <oddHeader>&amp;R&amp;"Arial,Pogrubiona kursywa"Załącznik nr 1 - wykaz budynków i budowli</oddHeader>
    <oddFooter>&amp;CStrona &amp;P z &amp;N</oddFooter>
  </headerFooter>
  <rowBreaks count="13" manualBreakCount="13">
    <brk id="28" max="10" man="1"/>
    <brk id="78" max="10" man="1"/>
    <brk id="89" max="10" man="1"/>
    <brk id="121" max="10" man="1"/>
    <brk id="145" max="10" man="1"/>
    <brk id="166" max="10" man="1"/>
    <brk id="186" max="10" man="1"/>
    <brk id="205" max="10" man="1"/>
    <brk id="229" max="10" man="1"/>
    <brk id="259" max="10" man="1"/>
    <brk id="315" max="10" man="1"/>
    <brk id="352" max="10" man="1"/>
    <brk id="381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6"/>
  <sheetViews>
    <sheetView view="pageBreakPreview" zoomScale="85" zoomScaleSheetLayoutView="85" zoomScalePageLayoutView="0" workbookViewId="0" topLeftCell="A58">
      <selection activeCell="D215" sqref="D215"/>
    </sheetView>
  </sheetViews>
  <sheetFormatPr defaultColWidth="9.140625" defaultRowHeight="12.75"/>
  <cols>
    <col min="1" max="2" width="9.8515625" style="4" customWidth="1"/>
    <col min="3" max="3" width="33.140625" style="4" customWidth="1"/>
    <col min="4" max="4" width="20.421875" style="4" customWidth="1"/>
    <col min="5" max="5" width="12.28125" style="4" bestFit="1" customWidth="1"/>
    <col min="6" max="16384" width="9.140625" style="4" customWidth="1"/>
  </cols>
  <sheetData>
    <row r="1" spans="1:3" ht="12.75">
      <c r="A1" s="65" t="s">
        <v>1545</v>
      </c>
      <c r="C1" s="7"/>
    </row>
    <row r="2" ht="13.5" thickBot="1"/>
    <row r="3" spans="1:4" ht="13.5" thickBot="1">
      <c r="A3" s="621" t="s">
        <v>361</v>
      </c>
      <c r="B3" s="622"/>
      <c r="C3" s="622"/>
      <c r="D3" s="623"/>
    </row>
    <row r="4" spans="2:4" ht="12.75">
      <c r="B4" s="5"/>
      <c r="C4" s="13"/>
      <c r="D4" s="13"/>
    </row>
    <row r="5" spans="1:4" ht="12.75">
      <c r="A5" s="420" t="s">
        <v>362</v>
      </c>
      <c r="B5" s="420" t="s">
        <v>3142</v>
      </c>
      <c r="C5" s="412" t="s">
        <v>363</v>
      </c>
      <c r="D5" s="378" t="s">
        <v>2407</v>
      </c>
    </row>
    <row r="6" spans="1:4" ht="12.75">
      <c r="A6" s="624">
        <v>1</v>
      </c>
      <c r="B6" s="624">
        <v>3</v>
      </c>
      <c r="C6" s="406" t="s">
        <v>2408</v>
      </c>
      <c r="D6" s="406">
        <v>450.59</v>
      </c>
    </row>
    <row r="7" spans="1:4" ht="12.75">
      <c r="A7" s="624"/>
      <c r="B7" s="624"/>
      <c r="C7" s="406" t="s">
        <v>2409</v>
      </c>
      <c r="D7" s="406">
        <v>183.12</v>
      </c>
    </row>
    <row r="8" spans="1:4" ht="12.75">
      <c r="A8" s="624"/>
      <c r="B8" s="624"/>
      <c r="C8" s="406" t="s">
        <v>2410</v>
      </c>
      <c r="D8" s="406">
        <v>8581.82</v>
      </c>
    </row>
    <row r="9" spans="1:4" ht="12.75">
      <c r="A9" s="624">
        <v>2</v>
      </c>
      <c r="B9" s="624">
        <v>93</v>
      </c>
      <c r="C9" s="406" t="s">
        <v>2411</v>
      </c>
      <c r="D9" s="406">
        <v>1664.68</v>
      </c>
    </row>
    <row r="10" spans="1:4" ht="12.75">
      <c r="A10" s="624"/>
      <c r="B10" s="624"/>
      <c r="C10" s="406" t="s">
        <v>2412</v>
      </c>
      <c r="D10" s="406">
        <v>418.46</v>
      </c>
    </row>
    <row r="11" spans="1:4" ht="12.75">
      <c r="A11" s="624"/>
      <c r="B11" s="624"/>
      <c r="C11" s="406" t="s">
        <v>2413</v>
      </c>
      <c r="D11" s="406">
        <v>5430.65</v>
      </c>
    </row>
    <row r="12" spans="1:4" ht="13.5" thickBot="1">
      <c r="A12" s="625"/>
      <c r="B12" s="625"/>
      <c r="C12" s="418" t="s">
        <v>2414</v>
      </c>
      <c r="D12" s="418">
        <v>6205.89</v>
      </c>
    </row>
    <row r="13" spans="1:4" ht="13.5" thickBot="1">
      <c r="A13" s="397"/>
      <c r="B13" s="398"/>
      <c r="C13" s="399" t="s">
        <v>336</v>
      </c>
      <c r="D13" s="400">
        <f>SUM(D6:D12)</f>
        <v>22935.21</v>
      </c>
    </row>
    <row r="14" ht="13.5" thickBot="1"/>
    <row r="15" spans="1:4" ht="13.5" thickBot="1">
      <c r="A15" s="621" t="s">
        <v>2415</v>
      </c>
      <c r="B15" s="622"/>
      <c r="C15" s="622"/>
      <c r="D15" s="623"/>
    </row>
    <row r="16" spans="1:4" ht="12.75">
      <c r="A16" s="23"/>
      <c r="B16" s="59"/>
      <c r="C16" s="63"/>
      <c r="D16" s="63"/>
    </row>
    <row r="17" spans="1:12" ht="38.25">
      <c r="A17" s="412" t="s">
        <v>362</v>
      </c>
      <c r="B17" s="412" t="s">
        <v>2416</v>
      </c>
      <c r="C17" s="412" t="s">
        <v>363</v>
      </c>
      <c r="D17" s="412" t="s">
        <v>2407</v>
      </c>
      <c r="E17" s="64"/>
      <c r="F17" s="64"/>
      <c r="G17" s="64"/>
      <c r="H17" s="64"/>
      <c r="I17" s="64"/>
      <c r="J17" s="64"/>
      <c r="K17" s="64"/>
      <c r="L17" s="64"/>
    </row>
    <row r="18" spans="1:4" ht="12.75">
      <c r="A18" s="401">
        <v>1</v>
      </c>
      <c r="B18" s="381" t="s">
        <v>2417</v>
      </c>
      <c r="C18" s="390" t="s">
        <v>2418</v>
      </c>
      <c r="D18" s="413">
        <v>3142.2</v>
      </c>
    </row>
    <row r="19" spans="1:4" ht="12.75">
      <c r="A19" s="401">
        <v>2</v>
      </c>
      <c r="B19" s="381" t="s">
        <v>2419</v>
      </c>
      <c r="C19" s="390" t="s">
        <v>2420</v>
      </c>
      <c r="D19" s="414">
        <v>373.66</v>
      </c>
    </row>
    <row r="20" spans="1:4" ht="12.75">
      <c r="A20" s="401">
        <v>3</v>
      </c>
      <c r="B20" s="401" t="s">
        <v>2421</v>
      </c>
      <c r="C20" s="406" t="s">
        <v>2422</v>
      </c>
      <c r="D20" s="403">
        <v>3944.36</v>
      </c>
    </row>
    <row r="21" spans="1:4" ht="12.75">
      <c r="A21" s="401">
        <v>4</v>
      </c>
      <c r="B21" s="401" t="s">
        <v>2423</v>
      </c>
      <c r="C21" s="406" t="s">
        <v>2411</v>
      </c>
      <c r="D21" s="403">
        <v>1352.69</v>
      </c>
    </row>
    <row r="22" spans="1:4" ht="12.75">
      <c r="A22" s="401">
        <v>5</v>
      </c>
      <c r="B22" s="401" t="s">
        <v>2424</v>
      </c>
      <c r="C22" s="406" t="s">
        <v>2425</v>
      </c>
      <c r="D22" s="403">
        <v>507.18</v>
      </c>
    </row>
    <row r="23" spans="1:4" ht="12.75">
      <c r="A23" s="401">
        <v>6</v>
      </c>
      <c r="B23" s="401" t="s">
        <v>2426</v>
      </c>
      <c r="C23" s="406" t="s">
        <v>2427</v>
      </c>
      <c r="D23" s="403">
        <v>634.95</v>
      </c>
    </row>
    <row r="24" spans="1:4" ht="12.75">
      <c r="A24" s="401">
        <v>7</v>
      </c>
      <c r="B24" s="401" t="s">
        <v>2428</v>
      </c>
      <c r="C24" s="406" t="s">
        <v>2429</v>
      </c>
      <c r="D24" s="403">
        <v>2231.88</v>
      </c>
    </row>
    <row r="25" spans="1:4" ht="12.75">
      <c r="A25" s="401">
        <v>8</v>
      </c>
      <c r="B25" s="401" t="s">
        <v>2430</v>
      </c>
      <c r="C25" s="406" t="s">
        <v>2431</v>
      </c>
      <c r="D25" s="403">
        <v>2472.86</v>
      </c>
    </row>
    <row r="26" spans="1:4" ht="12.75">
      <c r="A26" s="401">
        <v>9</v>
      </c>
      <c r="B26" s="401" t="s">
        <v>2432</v>
      </c>
      <c r="C26" s="406" t="s">
        <v>2433</v>
      </c>
      <c r="D26" s="403">
        <v>1499.15</v>
      </c>
    </row>
    <row r="27" spans="1:4" ht="12.75">
      <c r="A27" s="401">
        <v>10</v>
      </c>
      <c r="B27" s="401" t="s">
        <v>2434</v>
      </c>
      <c r="C27" s="406" t="s">
        <v>2435</v>
      </c>
      <c r="D27" s="403">
        <v>675.25</v>
      </c>
    </row>
    <row r="28" spans="1:4" ht="12.75">
      <c r="A28" s="401">
        <v>11</v>
      </c>
      <c r="B28" s="401" t="s">
        <v>2436</v>
      </c>
      <c r="C28" s="406" t="s">
        <v>2437</v>
      </c>
      <c r="D28" s="415">
        <v>4040.9</v>
      </c>
    </row>
    <row r="29" spans="1:4" ht="12.75">
      <c r="A29" s="401">
        <v>12</v>
      </c>
      <c r="B29" s="401" t="s">
        <v>2438</v>
      </c>
      <c r="C29" s="406" t="s">
        <v>2439</v>
      </c>
      <c r="D29" s="403">
        <v>815.18</v>
      </c>
    </row>
    <row r="30" spans="1:4" ht="12.75">
      <c r="A30" s="401">
        <v>13</v>
      </c>
      <c r="B30" s="401" t="s">
        <v>2440</v>
      </c>
      <c r="C30" s="406" t="s">
        <v>2441</v>
      </c>
      <c r="D30" s="403">
        <v>997.69</v>
      </c>
    </row>
    <row r="31" spans="1:4" ht="12.75">
      <c r="A31" s="401">
        <v>14</v>
      </c>
      <c r="B31" s="401" t="s">
        <v>2442</v>
      </c>
      <c r="C31" s="406" t="s">
        <v>2443</v>
      </c>
      <c r="D31" s="403">
        <v>329.19</v>
      </c>
    </row>
    <row r="32" spans="1:4" ht="12.75">
      <c r="A32" s="401">
        <v>15</v>
      </c>
      <c r="B32" s="401" t="s">
        <v>2444</v>
      </c>
      <c r="C32" s="406" t="s">
        <v>2445</v>
      </c>
      <c r="D32" s="403">
        <v>143.11</v>
      </c>
    </row>
    <row r="33" spans="1:4" ht="12.75">
      <c r="A33" s="401">
        <v>16</v>
      </c>
      <c r="B33" s="401" t="s">
        <v>2446</v>
      </c>
      <c r="C33" s="406" t="s">
        <v>2447</v>
      </c>
      <c r="D33" s="403">
        <v>213.69</v>
      </c>
    </row>
    <row r="34" spans="1:4" ht="12.75">
      <c r="A34" s="401">
        <v>17</v>
      </c>
      <c r="B34" s="401" t="s">
        <v>2448</v>
      </c>
      <c r="C34" s="406" t="s">
        <v>2449</v>
      </c>
      <c r="D34" s="403">
        <v>725.16</v>
      </c>
    </row>
    <row r="35" spans="1:4" ht="12.75">
      <c r="A35" s="401">
        <v>18</v>
      </c>
      <c r="B35" s="401" t="s">
        <v>2450</v>
      </c>
      <c r="C35" s="416" t="s">
        <v>2451</v>
      </c>
      <c r="D35" s="403">
        <v>1518.86</v>
      </c>
    </row>
    <row r="36" spans="1:4" ht="12.75">
      <c r="A36" s="401">
        <v>19</v>
      </c>
      <c r="B36" s="401" t="s">
        <v>2452</v>
      </c>
      <c r="C36" s="416" t="s">
        <v>2453</v>
      </c>
      <c r="D36" s="403">
        <v>1074.97</v>
      </c>
    </row>
    <row r="37" spans="1:4" ht="12.75">
      <c r="A37" s="401">
        <v>20</v>
      </c>
      <c r="B37" s="401" t="s">
        <v>2454</v>
      </c>
      <c r="C37" s="416" t="s">
        <v>2455</v>
      </c>
      <c r="D37" s="403">
        <v>418.91</v>
      </c>
    </row>
    <row r="38" spans="1:4" ht="12.75">
      <c r="A38" s="401">
        <v>21</v>
      </c>
      <c r="B38" s="401" t="s">
        <v>2456</v>
      </c>
      <c r="C38" s="416" t="s">
        <v>2457</v>
      </c>
      <c r="D38" s="403">
        <v>762.74</v>
      </c>
    </row>
    <row r="39" spans="1:4" ht="12.75">
      <c r="A39" s="401">
        <v>22</v>
      </c>
      <c r="B39" s="401" t="s">
        <v>2458</v>
      </c>
      <c r="C39" s="416" t="s">
        <v>2459</v>
      </c>
      <c r="D39" s="403">
        <v>671.15</v>
      </c>
    </row>
    <row r="40" spans="1:4" ht="12.75">
      <c r="A40" s="401">
        <v>23</v>
      </c>
      <c r="B40" s="401" t="s">
        <v>2460</v>
      </c>
      <c r="C40" s="416" t="s">
        <v>2461</v>
      </c>
      <c r="D40" s="403">
        <v>1877.32</v>
      </c>
    </row>
    <row r="41" spans="1:4" ht="12.75">
      <c r="A41" s="401">
        <v>24</v>
      </c>
      <c r="B41" s="401" t="s">
        <v>2462</v>
      </c>
      <c r="C41" s="406" t="s">
        <v>2463</v>
      </c>
      <c r="D41" s="403">
        <v>1529.85</v>
      </c>
    </row>
    <row r="42" spans="1:4" ht="12.75">
      <c r="A42" s="401">
        <v>25</v>
      </c>
      <c r="B42" s="401" t="s">
        <v>2464</v>
      </c>
      <c r="C42" s="406" t="s">
        <v>2465</v>
      </c>
      <c r="D42" s="403">
        <v>2401.34</v>
      </c>
    </row>
    <row r="43" spans="1:4" ht="12.75">
      <c r="A43" s="401">
        <v>26</v>
      </c>
      <c r="B43" s="401" t="s">
        <v>2466</v>
      </c>
      <c r="C43" s="406" t="s">
        <v>2467</v>
      </c>
      <c r="D43" s="403">
        <v>1514</v>
      </c>
    </row>
    <row r="44" spans="1:4" ht="12.75">
      <c r="A44" s="401">
        <v>27</v>
      </c>
      <c r="B44" s="401" t="s">
        <v>2468</v>
      </c>
      <c r="C44" s="406" t="s">
        <v>2469</v>
      </c>
      <c r="D44" s="403">
        <v>197.29</v>
      </c>
    </row>
    <row r="45" spans="1:4" ht="12.75">
      <c r="A45" s="401">
        <v>28</v>
      </c>
      <c r="B45" s="401" t="s">
        <v>2470</v>
      </c>
      <c r="C45" s="406" t="s">
        <v>2471</v>
      </c>
      <c r="D45" s="403">
        <v>151</v>
      </c>
    </row>
    <row r="46" spans="1:4" ht="12.75">
      <c r="A46" s="401">
        <v>29</v>
      </c>
      <c r="B46" s="401" t="s">
        <v>2472</v>
      </c>
      <c r="C46" s="406" t="s">
        <v>2473</v>
      </c>
      <c r="D46" s="403">
        <v>423.47</v>
      </c>
    </row>
    <row r="47" spans="1:4" ht="25.5">
      <c r="A47" s="401">
        <v>30</v>
      </c>
      <c r="B47" s="401" t="s">
        <v>2911</v>
      </c>
      <c r="C47" s="417" t="s">
        <v>2474</v>
      </c>
      <c r="D47" s="403">
        <v>518.7</v>
      </c>
    </row>
    <row r="48" spans="1:4" ht="13.5" thickBot="1">
      <c r="A48" s="401">
        <v>31</v>
      </c>
      <c r="B48" s="409" t="s">
        <v>2911</v>
      </c>
      <c r="C48" s="418" t="s">
        <v>2475</v>
      </c>
      <c r="D48" s="410">
        <v>491.31</v>
      </c>
    </row>
    <row r="49" spans="1:5" ht="13.5" thickBot="1">
      <c r="A49" s="397"/>
      <c r="B49" s="398"/>
      <c r="C49" s="399" t="s">
        <v>336</v>
      </c>
      <c r="D49" s="419">
        <f>SUM(D18:D48)</f>
        <v>37650.01</v>
      </c>
      <c r="E49" s="88"/>
    </row>
    <row r="50" ht="13.5" thickBot="1"/>
    <row r="51" spans="1:4" ht="13.5" thickBot="1">
      <c r="A51" s="621" t="s">
        <v>2476</v>
      </c>
      <c r="B51" s="622"/>
      <c r="C51" s="622"/>
      <c r="D51" s="623"/>
    </row>
    <row r="52" spans="1:4" ht="12.75">
      <c r="A52" s="23"/>
      <c r="B52" s="59"/>
      <c r="C52" s="63"/>
      <c r="D52" s="63"/>
    </row>
    <row r="53" spans="1:4" ht="25.5">
      <c r="A53" s="411" t="s">
        <v>362</v>
      </c>
      <c r="B53" s="412" t="s">
        <v>2477</v>
      </c>
      <c r="C53" s="412" t="s">
        <v>363</v>
      </c>
      <c r="D53" s="412" t="s">
        <v>2407</v>
      </c>
    </row>
    <row r="54" spans="1:4" ht="12.75">
      <c r="A54" s="401">
        <v>1</v>
      </c>
      <c r="B54" s="401" t="s">
        <v>2478</v>
      </c>
      <c r="C54" s="402" t="s">
        <v>2479</v>
      </c>
      <c r="D54" s="403">
        <v>230</v>
      </c>
    </row>
    <row r="55" spans="1:4" ht="12.75">
      <c r="A55" s="401">
        <v>2</v>
      </c>
      <c r="B55" s="401" t="s">
        <v>2480</v>
      </c>
      <c r="C55" s="402" t="s">
        <v>2481</v>
      </c>
      <c r="D55" s="403">
        <v>758.06</v>
      </c>
    </row>
    <row r="56" spans="1:4" ht="12.75">
      <c r="A56" s="401">
        <v>3</v>
      </c>
      <c r="B56" s="401" t="s">
        <v>2482</v>
      </c>
      <c r="C56" s="402" t="s">
        <v>2483</v>
      </c>
      <c r="D56" s="403">
        <v>224.3</v>
      </c>
    </row>
    <row r="57" spans="1:4" ht="12.75">
      <c r="A57" s="401">
        <v>4</v>
      </c>
      <c r="B57" s="401" t="s">
        <v>2484</v>
      </c>
      <c r="C57" s="402" t="s">
        <v>2485</v>
      </c>
      <c r="D57" s="403">
        <v>136.21</v>
      </c>
    </row>
    <row r="58" spans="1:4" ht="12.75">
      <c r="A58" s="401">
        <v>5</v>
      </c>
      <c r="B58" s="401" t="s">
        <v>2486</v>
      </c>
      <c r="C58" s="402" t="s">
        <v>2487</v>
      </c>
      <c r="D58" s="403">
        <v>159</v>
      </c>
    </row>
    <row r="59" spans="1:4" ht="12.75">
      <c r="A59" s="401">
        <v>6</v>
      </c>
      <c r="B59" s="401" t="s">
        <v>2488</v>
      </c>
      <c r="C59" s="402" t="s">
        <v>2489</v>
      </c>
      <c r="D59" s="403">
        <v>215.7</v>
      </c>
    </row>
    <row r="60" spans="1:4" ht="12.75">
      <c r="A60" s="401">
        <v>7</v>
      </c>
      <c r="B60" s="401" t="s">
        <v>2490</v>
      </c>
      <c r="C60" s="402" t="s">
        <v>2491</v>
      </c>
      <c r="D60" s="403">
        <v>1245.32</v>
      </c>
    </row>
    <row r="61" spans="1:4" ht="12.75">
      <c r="A61" s="401">
        <v>8</v>
      </c>
      <c r="B61" s="401" t="s">
        <v>2492</v>
      </c>
      <c r="C61" s="402" t="s">
        <v>2493</v>
      </c>
      <c r="D61" s="403">
        <v>494.5</v>
      </c>
    </row>
    <row r="62" spans="1:4" ht="12.75">
      <c r="A62" s="401">
        <v>9</v>
      </c>
      <c r="B62" s="401" t="s">
        <v>2494</v>
      </c>
      <c r="C62" s="402" t="s">
        <v>2495</v>
      </c>
      <c r="D62" s="403">
        <v>199</v>
      </c>
    </row>
    <row r="63" spans="1:4" ht="12.75">
      <c r="A63" s="401">
        <v>10</v>
      </c>
      <c r="B63" s="401" t="s">
        <v>2496</v>
      </c>
      <c r="C63" s="402" t="s">
        <v>2497</v>
      </c>
      <c r="D63" s="403">
        <v>314.85</v>
      </c>
    </row>
    <row r="64" spans="1:4" ht="12.75">
      <c r="A64" s="401">
        <v>11</v>
      </c>
      <c r="B64" s="401" t="s">
        <v>2498</v>
      </c>
      <c r="C64" s="402" t="s">
        <v>2499</v>
      </c>
      <c r="D64" s="403">
        <v>251.8</v>
      </c>
    </row>
    <row r="65" spans="1:4" ht="12.75">
      <c r="A65" s="401">
        <v>12</v>
      </c>
      <c r="B65" s="401" t="s">
        <v>2500</v>
      </c>
      <c r="C65" s="402" t="s">
        <v>2501</v>
      </c>
      <c r="D65" s="403">
        <v>196.93</v>
      </c>
    </row>
    <row r="66" spans="1:4" ht="12.75">
      <c r="A66" s="401">
        <v>13</v>
      </c>
      <c r="B66" s="401" t="s">
        <v>2502</v>
      </c>
      <c r="C66" s="402" t="s">
        <v>2503</v>
      </c>
      <c r="D66" s="403">
        <v>590</v>
      </c>
    </row>
    <row r="67" spans="1:4" ht="12.75">
      <c r="A67" s="401">
        <v>14</v>
      </c>
      <c r="B67" s="401" t="s">
        <v>2504</v>
      </c>
      <c r="C67" s="402" t="s">
        <v>2505</v>
      </c>
      <c r="D67" s="403">
        <v>135</v>
      </c>
    </row>
    <row r="68" spans="1:4" ht="12.75">
      <c r="A68" s="401">
        <v>15</v>
      </c>
      <c r="B68" s="401" t="s">
        <v>2506</v>
      </c>
      <c r="C68" s="402" t="s">
        <v>2507</v>
      </c>
      <c r="D68" s="403">
        <v>200.07</v>
      </c>
    </row>
    <row r="69" spans="1:4" ht="12.75">
      <c r="A69" s="401">
        <v>16</v>
      </c>
      <c r="B69" s="401" t="s">
        <v>2508</v>
      </c>
      <c r="C69" s="402" t="s">
        <v>2509</v>
      </c>
      <c r="D69" s="403">
        <v>98.16</v>
      </c>
    </row>
    <row r="70" spans="1:4" ht="12.75">
      <c r="A70" s="401">
        <v>17</v>
      </c>
      <c r="B70" s="401" t="s">
        <v>2510</v>
      </c>
      <c r="C70" s="402" t="s">
        <v>2511</v>
      </c>
      <c r="D70" s="403">
        <v>589.5</v>
      </c>
    </row>
    <row r="71" spans="1:4" ht="12.75">
      <c r="A71" s="401">
        <v>18</v>
      </c>
      <c r="B71" s="401" t="s">
        <v>2512</v>
      </c>
      <c r="C71" s="402" t="s">
        <v>2513</v>
      </c>
      <c r="D71" s="403">
        <v>150.12</v>
      </c>
    </row>
    <row r="72" spans="1:4" ht="12.75">
      <c r="A72" s="401">
        <v>19</v>
      </c>
      <c r="B72" s="401" t="s">
        <v>2514</v>
      </c>
      <c r="C72" s="402" t="s">
        <v>2515</v>
      </c>
      <c r="D72" s="403">
        <v>243.38</v>
      </c>
    </row>
    <row r="73" spans="1:4" ht="12.75">
      <c r="A73" s="401">
        <v>20</v>
      </c>
      <c r="B73" s="401" t="s">
        <v>2516</v>
      </c>
      <c r="C73" s="402" t="s">
        <v>2517</v>
      </c>
      <c r="D73" s="403">
        <v>260.74</v>
      </c>
    </row>
    <row r="74" spans="1:4" ht="12.75">
      <c r="A74" s="401">
        <v>21</v>
      </c>
      <c r="B74" s="401" t="s">
        <v>2518</v>
      </c>
      <c r="C74" s="402" t="s">
        <v>2519</v>
      </c>
      <c r="D74" s="403">
        <v>533.4</v>
      </c>
    </row>
    <row r="75" spans="1:4" ht="12.75">
      <c r="A75" s="401">
        <v>22</v>
      </c>
      <c r="B75" s="401" t="s">
        <v>2520</v>
      </c>
      <c r="C75" s="402" t="s">
        <v>2521</v>
      </c>
      <c r="D75" s="403">
        <v>646.23</v>
      </c>
    </row>
    <row r="76" spans="1:4" ht="12.75">
      <c r="A76" s="401">
        <v>23</v>
      </c>
      <c r="B76" s="401" t="s">
        <v>2522</v>
      </c>
      <c r="C76" s="402" t="s">
        <v>2523</v>
      </c>
      <c r="D76" s="403">
        <v>145.14</v>
      </c>
    </row>
    <row r="77" spans="1:4" ht="12.75">
      <c r="A77" s="401">
        <v>24</v>
      </c>
      <c r="B77" s="401" t="s">
        <v>2524</v>
      </c>
      <c r="C77" s="402" t="s">
        <v>2525</v>
      </c>
      <c r="D77" s="403">
        <v>325.04</v>
      </c>
    </row>
    <row r="78" spans="1:4" ht="12.75">
      <c r="A78" s="401">
        <v>25</v>
      </c>
      <c r="B78" s="401" t="s">
        <v>2526</v>
      </c>
      <c r="C78" s="402" t="s">
        <v>2527</v>
      </c>
      <c r="D78" s="403">
        <v>366.83</v>
      </c>
    </row>
    <row r="79" spans="1:4" ht="12.75">
      <c r="A79" s="401">
        <v>26</v>
      </c>
      <c r="B79" s="401" t="s">
        <v>2528</v>
      </c>
      <c r="C79" s="402" t="s">
        <v>2529</v>
      </c>
      <c r="D79" s="403">
        <v>347.11</v>
      </c>
    </row>
    <row r="80" spans="1:4" ht="12.75">
      <c r="A80" s="401">
        <v>27</v>
      </c>
      <c r="B80" s="401" t="s">
        <v>2530</v>
      </c>
      <c r="C80" s="402" t="s">
        <v>2531</v>
      </c>
      <c r="D80" s="403">
        <v>443.35</v>
      </c>
    </row>
    <row r="81" spans="1:4" ht="12.75">
      <c r="A81" s="401">
        <v>28</v>
      </c>
      <c r="B81" s="401" t="s">
        <v>2532</v>
      </c>
      <c r="C81" s="402" t="s">
        <v>2533</v>
      </c>
      <c r="D81" s="403">
        <v>305.53</v>
      </c>
    </row>
    <row r="82" spans="1:4" ht="12.75">
      <c r="A82" s="401">
        <v>29</v>
      </c>
      <c r="B82" s="401" t="s">
        <v>2534</v>
      </c>
      <c r="C82" s="402" t="s">
        <v>364</v>
      </c>
      <c r="D82" s="403">
        <v>1502.13</v>
      </c>
    </row>
    <row r="83" spans="1:4" ht="12.75">
      <c r="A83" s="401">
        <v>30</v>
      </c>
      <c r="B83" s="404" t="s">
        <v>365</v>
      </c>
      <c r="C83" s="405" t="s">
        <v>366</v>
      </c>
      <c r="D83" s="403">
        <v>246.1</v>
      </c>
    </row>
    <row r="84" spans="1:4" ht="12.75">
      <c r="A84" s="401">
        <v>31</v>
      </c>
      <c r="B84" s="401" t="s">
        <v>367</v>
      </c>
      <c r="C84" s="406" t="s">
        <v>368</v>
      </c>
      <c r="D84" s="403">
        <v>137.16</v>
      </c>
    </row>
    <row r="85" spans="1:4" ht="27" customHeight="1">
      <c r="A85" s="401">
        <v>32</v>
      </c>
      <c r="B85" s="401" t="s">
        <v>369</v>
      </c>
      <c r="C85" s="407" t="s">
        <v>370</v>
      </c>
      <c r="D85" s="403">
        <v>675.13</v>
      </c>
    </row>
    <row r="86" spans="1:4" ht="12.75">
      <c r="A86" s="401">
        <v>33</v>
      </c>
      <c r="B86" s="401" t="s">
        <v>371</v>
      </c>
      <c r="C86" s="402" t="s">
        <v>372</v>
      </c>
      <c r="D86" s="403">
        <v>379.2</v>
      </c>
    </row>
    <row r="87" spans="1:4" ht="12.75">
      <c r="A87" s="401">
        <v>34</v>
      </c>
      <c r="B87" s="401" t="s">
        <v>373</v>
      </c>
      <c r="C87" s="402" t="s">
        <v>374</v>
      </c>
      <c r="D87" s="403">
        <v>205.73</v>
      </c>
    </row>
    <row r="88" spans="1:4" ht="12.75">
      <c r="A88" s="401">
        <v>35</v>
      </c>
      <c r="B88" s="401" t="s">
        <v>375</v>
      </c>
      <c r="C88" s="402" t="s">
        <v>376</v>
      </c>
      <c r="D88" s="403">
        <v>279.75</v>
      </c>
    </row>
    <row r="89" spans="1:4" ht="12.75">
      <c r="A89" s="401">
        <v>36</v>
      </c>
      <c r="B89" s="401" t="s">
        <v>377</v>
      </c>
      <c r="C89" s="402" t="s">
        <v>378</v>
      </c>
      <c r="D89" s="403">
        <v>317.06</v>
      </c>
    </row>
    <row r="90" spans="1:4" ht="12.75">
      <c r="A90" s="401">
        <v>37</v>
      </c>
      <c r="B90" s="401" t="s">
        <v>379</v>
      </c>
      <c r="C90" s="402" t="s">
        <v>380</v>
      </c>
      <c r="D90" s="403">
        <v>179.44</v>
      </c>
    </row>
    <row r="91" spans="1:4" ht="12.75">
      <c r="A91" s="401">
        <v>38</v>
      </c>
      <c r="B91" s="401" t="s">
        <v>381</v>
      </c>
      <c r="C91" s="402" t="s">
        <v>382</v>
      </c>
      <c r="D91" s="403">
        <v>113.44</v>
      </c>
    </row>
    <row r="92" spans="1:4" ht="12.75">
      <c r="A92" s="401">
        <v>39</v>
      </c>
      <c r="B92" s="401" t="s">
        <v>383</v>
      </c>
      <c r="C92" s="402" t="s">
        <v>384</v>
      </c>
      <c r="D92" s="403">
        <v>412</v>
      </c>
    </row>
    <row r="93" spans="1:4" ht="12.75">
      <c r="A93" s="401">
        <v>40</v>
      </c>
      <c r="B93" s="401" t="s">
        <v>385</v>
      </c>
      <c r="C93" s="402" t="s">
        <v>386</v>
      </c>
      <c r="D93" s="403">
        <v>157.1</v>
      </c>
    </row>
    <row r="94" spans="1:4" ht="12.75">
      <c r="A94" s="401">
        <v>41</v>
      </c>
      <c r="B94" s="401" t="s">
        <v>387</v>
      </c>
      <c r="C94" s="402" t="s">
        <v>388</v>
      </c>
      <c r="D94" s="403">
        <v>312.19</v>
      </c>
    </row>
    <row r="95" spans="1:4" ht="12.75">
      <c r="A95" s="401">
        <v>42</v>
      </c>
      <c r="B95" s="401" t="s">
        <v>389</v>
      </c>
      <c r="C95" s="402" t="s">
        <v>390</v>
      </c>
      <c r="D95" s="403">
        <v>219.4</v>
      </c>
    </row>
    <row r="96" spans="1:4" ht="12.75">
      <c r="A96" s="401">
        <v>43</v>
      </c>
      <c r="B96" s="401" t="s">
        <v>391</v>
      </c>
      <c r="C96" s="402" t="s">
        <v>392</v>
      </c>
      <c r="D96" s="403">
        <v>794.46</v>
      </c>
    </row>
    <row r="97" spans="1:4" ht="12.75">
      <c r="A97" s="401">
        <v>44</v>
      </c>
      <c r="B97" s="401" t="s">
        <v>393</v>
      </c>
      <c r="C97" s="402" t="s">
        <v>394</v>
      </c>
      <c r="D97" s="403">
        <v>228.58</v>
      </c>
    </row>
    <row r="98" spans="1:4" ht="12.75">
      <c r="A98" s="401">
        <v>45</v>
      </c>
      <c r="B98" s="401"/>
      <c r="C98" s="402" t="s">
        <v>395</v>
      </c>
      <c r="D98" s="403">
        <v>80.84</v>
      </c>
    </row>
    <row r="99" spans="1:4" ht="12.75">
      <c r="A99" s="401">
        <v>46</v>
      </c>
      <c r="B99" s="401" t="s">
        <v>396</v>
      </c>
      <c r="C99" s="402" t="s">
        <v>397</v>
      </c>
      <c r="D99" s="403">
        <v>101.21</v>
      </c>
    </row>
    <row r="100" spans="1:4" ht="12.75">
      <c r="A100" s="401">
        <v>47</v>
      </c>
      <c r="B100" s="401" t="s">
        <v>398</v>
      </c>
      <c r="C100" s="402" t="s">
        <v>399</v>
      </c>
      <c r="D100" s="403">
        <v>814.97</v>
      </c>
    </row>
    <row r="101" spans="1:4" ht="12.75">
      <c r="A101" s="401">
        <v>48</v>
      </c>
      <c r="B101" s="401" t="s">
        <v>400</v>
      </c>
      <c r="C101" s="402" t="s">
        <v>401</v>
      </c>
      <c r="D101" s="403">
        <v>206.15</v>
      </c>
    </row>
    <row r="102" spans="1:4" ht="12.75">
      <c r="A102" s="401">
        <v>49</v>
      </c>
      <c r="B102" s="401" t="s">
        <v>402</v>
      </c>
      <c r="C102" s="402" t="s">
        <v>403</v>
      </c>
      <c r="D102" s="403">
        <v>480.1</v>
      </c>
    </row>
    <row r="103" spans="1:4" ht="12.75">
      <c r="A103" s="401">
        <v>50</v>
      </c>
      <c r="B103" s="401" t="s">
        <v>404</v>
      </c>
      <c r="C103" s="402" t="s">
        <v>405</v>
      </c>
      <c r="D103" s="403">
        <v>431.27</v>
      </c>
    </row>
    <row r="104" spans="1:4" ht="12.75">
      <c r="A104" s="401">
        <v>51</v>
      </c>
      <c r="B104" s="401" t="s">
        <v>406</v>
      </c>
      <c r="C104" s="402" t="s">
        <v>407</v>
      </c>
      <c r="D104" s="403">
        <v>189.39</v>
      </c>
    </row>
    <row r="105" spans="1:4" ht="12.75">
      <c r="A105" s="401">
        <v>52</v>
      </c>
      <c r="B105" s="401" t="s">
        <v>408</v>
      </c>
      <c r="C105" s="402" t="s">
        <v>409</v>
      </c>
      <c r="D105" s="403">
        <v>130.27</v>
      </c>
    </row>
    <row r="106" spans="1:4" ht="12.75">
      <c r="A106" s="401">
        <v>53</v>
      </c>
      <c r="B106" s="401" t="s">
        <v>410</v>
      </c>
      <c r="C106" s="402" t="s">
        <v>411</v>
      </c>
      <c r="D106" s="403">
        <v>124.52</v>
      </c>
    </row>
    <row r="107" spans="1:4" ht="12.75">
      <c r="A107" s="401">
        <v>54</v>
      </c>
      <c r="B107" s="401" t="s">
        <v>412</v>
      </c>
      <c r="C107" s="402" t="s">
        <v>413</v>
      </c>
      <c r="D107" s="403">
        <v>112.32</v>
      </c>
    </row>
    <row r="108" spans="1:4" ht="12.75">
      <c r="A108" s="401">
        <v>55</v>
      </c>
      <c r="B108" s="401" t="s">
        <v>414</v>
      </c>
      <c r="C108" s="402" t="s">
        <v>415</v>
      </c>
      <c r="D108" s="403">
        <v>216.61</v>
      </c>
    </row>
    <row r="109" spans="1:4" ht="12.75">
      <c r="A109" s="401">
        <v>56</v>
      </c>
      <c r="B109" s="401" t="s">
        <v>416</v>
      </c>
      <c r="C109" s="402" t="s">
        <v>417</v>
      </c>
      <c r="D109" s="403">
        <v>366.69</v>
      </c>
    </row>
    <row r="110" spans="1:4" ht="12.75">
      <c r="A110" s="401">
        <v>57</v>
      </c>
      <c r="B110" s="401" t="s">
        <v>418</v>
      </c>
      <c r="C110" s="402" t="s">
        <v>419</v>
      </c>
      <c r="D110" s="403">
        <v>744.91</v>
      </c>
    </row>
    <row r="111" spans="1:4" ht="12.75">
      <c r="A111" s="401">
        <v>58</v>
      </c>
      <c r="B111" s="401" t="s">
        <v>420</v>
      </c>
      <c r="C111" s="402" t="s">
        <v>421</v>
      </c>
      <c r="D111" s="403">
        <v>246.58</v>
      </c>
    </row>
    <row r="112" spans="1:4" ht="12.75">
      <c r="A112" s="401">
        <v>59</v>
      </c>
      <c r="B112" s="401" t="s">
        <v>422</v>
      </c>
      <c r="C112" s="402" t="s">
        <v>423</v>
      </c>
      <c r="D112" s="403">
        <v>175.27</v>
      </c>
    </row>
    <row r="113" spans="1:4" ht="12.75">
      <c r="A113" s="401">
        <v>60</v>
      </c>
      <c r="B113" s="401" t="s">
        <v>424</v>
      </c>
      <c r="C113" s="402" t="s">
        <v>3199</v>
      </c>
      <c r="D113" s="403">
        <v>100.25</v>
      </c>
    </row>
    <row r="114" spans="1:4" ht="12.75">
      <c r="A114" s="401">
        <v>61</v>
      </c>
      <c r="B114" s="401" t="s">
        <v>3200</v>
      </c>
      <c r="C114" s="402" t="s">
        <v>3201</v>
      </c>
      <c r="D114" s="403">
        <v>86.45</v>
      </c>
    </row>
    <row r="115" spans="1:4" ht="12.75">
      <c r="A115" s="401">
        <v>62</v>
      </c>
      <c r="B115" s="401" t="s">
        <v>3202</v>
      </c>
      <c r="C115" s="402" t="s">
        <v>3203</v>
      </c>
      <c r="D115" s="403">
        <v>138.44</v>
      </c>
    </row>
    <row r="116" spans="1:4" ht="12.75">
      <c r="A116" s="401">
        <v>63</v>
      </c>
      <c r="B116" s="401" t="s">
        <v>2668</v>
      </c>
      <c r="C116" s="402" t="s">
        <v>2669</v>
      </c>
      <c r="D116" s="403">
        <v>177.47</v>
      </c>
    </row>
    <row r="117" spans="1:4" ht="12.75">
      <c r="A117" s="401">
        <v>64</v>
      </c>
      <c r="B117" s="401" t="s">
        <v>2670</v>
      </c>
      <c r="C117" s="402" t="s">
        <v>2671</v>
      </c>
      <c r="D117" s="403">
        <v>108.42</v>
      </c>
    </row>
    <row r="118" spans="1:4" ht="12.75">
      <c r="A118" s="401">
        <v>65</v>
      </c>
      <c r="B118" s="401" t="s">
        <v>2672</v>
      </c>
      <c r="C118" s="402" t="s">
        <v>2673</v>
      </c>
      <c r="D118" s="403">
        <v>139.95</v>
      </c>
    </row>
    <row r="119" spans="1:4" ht="12.75">
      <c r="A119" s="401">
        <v>66</v>
      </c>
      <c r="B119" s="401" t="s">
        <v>2674</v>
      </c>
      <c r="C119" s="402" t="s">
        <v>2675</v>
      </c>
      <c r="D119" s="403">
        <v>200.9</v>
      </c>
    </row>
    <row r="120" spans="1:4" ht="12.75">
      <c r="A120" s="401">
        <v>67</v>
      </c>
      <c r="B120" s="401" t="s">
        <v>2676</v>
      </c>
      <c r="C120" s="402" t="s">
        <v>2677</v>
      </c>
      <c r="D120" s="403">
        <v>344.48</v>
      </c>
    </row>
    <row r="121" spans="1:4" ht="12.75">
      <c r="A121" s="401">
        <v>68</v>
      </c>
      <c r="B121" s="401" t="s">
        <v>2678</v>
      </c>
      <c r="C121" s="402" t="s">
        <v>2679</v>
      </c>
      <c r="D121" s="403">
        <v>274.06</v>
      </c>
    </row>
    <row r="122" spans="1:4" ht="12.75">
      <c r="A122" s="401">
        <v>69</v>
      </c>
      <c r="B122" s="401" t="s">
        <v>2680</v>
      </c>
      <c r="C122" s="402" t="s">
        <v>2681</v>
      </c>
      <c r="D122" s="403">
        <v>1450.15</v>
      </c>
    </row>
    <row r="123" spans="1:4" ht="12.75">
      <c r="A123" s="401">
        <v>70</v>
      </c>
      <c r="B123" s="401" t="s">
        <v>2682</v>
      </c>
      <c r="C123" s="402" t="s">
        <v>2683</v>
      </c>
      <c r="D123" s="403">
        <v>220.84</v>
      </c>
    </row>
    <row r="124" spans="1:4" ht="12.75">
      <c r="A124" s="401">
        <v>71</v>
      </c>
      <c r="B124" s="401" t="s">
        <v>2684</v>
      </c>
      <c r="C124" s="402" t="s">
        <v>2685</v>
      </c>
      <c r="D124" s="403">
        <v>253.46</v>
      </c>
    </row>
    <row r="125" spans="1:4" ht="12.75">
      <c r="A125" s="401">
        <v>72</v>
      </c>
      <c r="B125" s="401" t="s">
        <v>2686</v>
      </c>
      <c r="C125" s="402" t="s">
        <v>2687</v>
      </c>
      <c r="D125" s="403">
        <v>788.36</v>
      </c>
    </row>
    <row r="126" spans="1:4" ht="12.75">
      <c r="A126" s="401">
        <v>73</v>
      </c>
      <c r="B126" s="401" t="s">
        <v>2688</v>
      </c>
      <c r="C126" s="402" t="s">
        <v>2689</v>
      </c>
      <c r="D126" s="403">
        <v>93.15</v>
      </c>
    </row>
    <row r="127" spans="1:4" ht="12.75">
      <c r="A127" s="401">
        <v>74</v>
      </c>
      <c r="B127" s="401" t="s">
        <v>2690</v>
      </c>
      <c r="C127" s="402" t="s">
        <v>2691</v>
      </c>
      <c r="D127" s="403">
        <v>321</v>
      </c>
    </row>
    <row r="128" spans="1:4" ht="12.75">
      <c r="A128" s="401">
        <v>75</v>
      </c>
      <c r="B128" s="401" t="s">
        <v>2692</v>
      </c>
      <c r="C128" s="402" t="s">
        <v>2693</v>
      </c>
      <c r="D128" s="403">
        <v>886.29</v>
      </c>
    </row>
    <row r="129" spans="1:4" ht="12.75">
      <c r="A129" s="401">
        <v>76</v>
      </c>
      <c r="B129" s="401" t="s">
        <v>2694</v>
      </c>
      <c r="C129" s="402" t="s">
        <v>2695</v>
      </c>
      <c r="D129" s="403">
        <v>343.87</v>
      </c>
    </row>
    <row r="130" spans="1:4" ht="12.75">
      <c r="A130" s="401">
        <v>77</v>
      </c>
      <c r="B130" s="401" t="s">
        <v>2696</v>
      </c>
      <c r="C130" s="402" t="s">
        <v>2697</v>
      </c>
      <c r="D130" s="403">
        <v>162.42</v>
      </c>
    </row>
    <row r="131" spans="1:4" ht="12.75">
      <c r="A131" s="401">
        <v>78</v>
      </c>
      <c r="B131" s="401" t="s">
        <v>2698</v>
      </c>
      <c r="C131" s="402" t="s">
        <v>2699</v>
      </c>
      <c r="D131" s="403">
        <v>181.67</v>
      </c>
    </row>
    <row r="132" spans="1:4" ht="12.75">
      <c r="A132" s="401">
        <v>79</v>
      </c>
      <c r="B132" s="401" t="s">
        <v>2700</v>
      </c>
      <c r="C132" s="402" t="s">
        <v>2701</v>
      </c>
      <c r="D132" s="403">
        <v>200.46</v>
      </c>
    </row>
    <row r="133" spans="1:4" ht="12.75">
      <c r="A133" s="401">
        <v>80</v>
      </c>
      <c r="B133" s="401" t="s">
        <v>2702</v>
      </c>
      <c r="C133" s="402" t="s">
        <v>2703</v>
      </c>
      <c r="D133" s="403">
        <v>203.73</v>
      </c>
    </row>
    <row r="134" spans="1:4" ht="12.75">
      <c r="A134" s="401">
        <v>81</v>
      </c>
      <c r="B134" s="401" t="s">
        <v>2704</v>
      </c>
      <c r="C134" s="402" t="s">
        <v>2705</v>
      </c>
      <c r="D134" s="403">
        <v>1677.73</v>
      </c>
    </row>
    <row r="135" spans="1:4" ht="12.75">
      <c r="A135" s="401">
        <v>82</v>
      </c>
      <c r="B135" s="401" t="s">
        <v>2706</v>
      </c>
      <c r="C135" s="402" t="s">
        <v>2707</v>
      </c>
      <c r="D135" s="403">
        <v>563.3</v>
      </c>
    </row>
    <row r="136" spans="1:4" ht="12.75">
      <c r="A136" s="401">
        <v>83</v>
      </c>
      <c r="B136" s="401" t="s">
        <v>2708</v>
      </c>
      <c r="C136" s="402" t="s">
        <v>2709</v>
      </c>
      <c r="D136" s="403">
        <v>355.81</v>
      </c>
    </row>
    <row r="137" spans="1:4" ht="12.75">
      <c r="A137" s="401">
        <v>84</v>
      </c>
      <c r="B137" s="401" t="s">
        <v>2710</v>
      </c>
      <c r="C137" s="402" t="s">
        <v>462</v>
      </c>
      <c r="D137" s="403">
        <v>210.68</v>
      </c>
    </row>
    <row r="138" spans="1:4" ht="12.75">
      <c r="A138" s="401">
        <v>85</v>
      </c>
      <c r="B138" s="401" t="s">
        <v>463</v>
      </c>
      <c r="C138" s="402" t="s">
        <v>464</v>
      </c>
      <c r="D138" s="403">
        <v>885.43</v>
      </c>
    </row>
    <row r="139" spans="1:4" ht="12.75">
      <c r="A139" s="401">
        <v>86</v>
      </c>
      <c r="B139" s="401" t="s">
        <v>465</v>
      </c>
      <c r="C139" s="402" t="s">
        <v>466</v>
      </c>
      <c r="D139" s="403">
        <v>163.9</v>
      </c>
    </row>
    <row r="140" spans="1:4" ht="12.75">
      <c r="A140" s="401">
        <v>87</v>
      </c>
      <c r="B140" s="401" t="s">
        <v>467</v>
      </c>
      <c r="C140" s="402" t="s">
        <v>468</v>
      </c>
      <c r="D140" s="403">
        <v>162.1</v>
      </c>
    </row>
    <row r="141" spans="1:4" ht="12.75">
      <c r="A141" s="401">
        <v>88</v>
      </c>
      <c r="B141" s="401" t="s">
        <v>469</v>
      </c>
      <c r="C141" s="402" t="s">
        <v>470</v>
      </c>
      <c r="D141" s="403">
        <v>1653.6</v>
      </c>
    </row>
    <row r="142" spans="1:4" ht="12.75">
      <c r="A142" s="401">
        <v>89</v>
      </c>
      <c r="B142" s="401" t="s">
        <v>471</v>
      </c>
      <c r="C142" s="402" t="s">
        <v>472</v>
      </c>
      <c r="D142" s="403">
        <v>263.5</v>
      </c>
    </row>
    <row r="143" spans="1:4" ht="12.75">
      <c r="A143" s="401">
        <v>90</v>
      </c>
      <c r="B143" s="401" t="s">
        <v>473</v>
      </c>
      <c r="C143" s="402" t="s">
        <v>474</v>
      </c>
      <c r="D143" s="403">
        <v>167.56</v>
      </c>
    </row>
    <row r="144" spans="1:4" ht="12.75">
      <c r="A144" s="401">
        <v>91</v>
      </c>
      <c r="B144" s="401" t="s">
        <v>475</v>
      </c>
      <c r="C144" s="402" t="s">
        <v>476</v>
      </c>
      <c r="D144" s="403">
        <v>280.36</v>
      </c>
    </row>
    <row r="145" spans="1:4" ht="12.75">
      <c r="A145" s="401">
        <v>92</v>
      </c>
      <c r="B145" s="401" t="s">
        <v>369</v>
      </c>
      <c r="C145" s="402" t="s">
        <v>477</v>
      </c>
      <c r="D145" s="403">
        <v>259</v>
      </c>
    </row>
    <row r="146" spans="1:4" ht="12.75">
      <c r="A146" s="401">
        <v>93</v>
      </c>
      <c r="B146" s="401"/>
      <c r="C146" s="402" t="s">
        <v>3140</v>
      </c>
      <c r="D146" s="403">
        <v>310.91</v>
      </c>
    </row>
    <row r="147" spans="1:4" ht="12.75">
      <c r="A147" s="401">
        <v>94</v>
      </c>
      <c r="B147" s="401" t="s">
        <v>478</v>
      </c>
      <c r="C147" s="402" t="s">
        <v>479</v>
      </c>
      <c r="D147" s="403">
        <v>175.52</v>
      </c>
    </row>
    <row r="148" spans="1:4" ht="12.75">
      <c r="A148" s="401">
        <v>95</v>
      </c>
      <c r="B148" s="401" t="s">
        <v>480</v>
      </c>
      <c r="C148" s="402" t="s">
        <v>481</v>
      </c>
      <c r="D148" s="403">
        <v>181.81</v>
      </c>
    </row>
    <row r="149" spans="1:4" ht="12.75">
      <c r="A149" s="401">
        <v>96</v>
      </c>
      <c r="B149" s="401" t="s">
        <v>482</v>
      </c>
      <c r="C149" s="402" t="s">
        <v>483</v>
      </c>
      <c r="D149" s="403">
        <v>570.58</v>
      </c>
    </row>
    <row r="150" spans="1:4" ht="12.75">
      <c r="A150" s="401">
        <v>97</v>
      </c>
      <c r="B150" s="401" t="s">
        <v>484</v>
      </c>
      <c r="C150" s="402" t="s">
        <v>485</v>
      </c>
      <c r="D150" s="403">
        <v>348.09</v>
      </c>
    </row>
    <row r="151" spans="1:4" ht="12.75">
      <c r="A151" s="401">
        <v>98</v>
      </c>
      <c r="B151" s="401" t="s">
        <v>486</v>
      </c>
      <c r="C151" s="402" t="s">
        <v>487</v>
      </c>
      <c r="D151" s="403">
        <v>833.85</v>
      </c>
    </row>
    <row r="152" spans="1:4" ht="12.75">
      <c r="A152" s="401">
        <v>99</v>
      </c>
      <c r="B152" s="401" t="s">
        <v>488</v>
      </c>
      <c r="C152" s="402" t="s">
        <v>489</v>
      </c>
      <c r="D152" s="403">
        <v>415.83</v>
      </c>
    </row>
    <row r="153" spans="1:4" ht="12.75">
      <c r="A153" s="401">
        <v>100</v>
      </c>
      <c r="B153" s="401" t="s">
        <v>490</v>
      </c>
      <c r="C153" s="402" t="s">
        <v>491</v>
      </c>
      <c r="D153" s="403">
        <v>246.73</v>
      </c>
    </row>
    <row r="154" spans="1:4" ht="12.75">
      <c r="A154" s="401">
        <v>101</v>
      </c>
      <c r="B154" s="401" t="s">
        <v>492</v>
      </c>
      <c r="C154" s="402" t="s">
        <v>493</v>
      </c>
      <c r="D154" s="403">
        <v>372.46</v>
      </c>
    </row>
    <row r="155" spans="1:4" ht="12.75">
      <c r="A155" s="401">
        <v>102</v>
      </c>
      <c r="B155" s="401" t="s">
        <v>494</v>
      </c>
      <c r="C155" s="402" t="s">
        <v>495</v>
      </c>
      <c r="D155" s="403">
        <v>206.57</v>
      </c>
    </row>
    <row r="156" spans="1:4" ht="12.75">
      <c r="A156" s="401">
        <v>103</v>
      </c>
      <c r="B156" s="401" t="s">
        <v>496</v>
      </c>
      <c r="C156" s="402" t="s">
        <v>497</v>
      </c>
      <c r="D156" s="403">
        <v>358.2</v>
      </c>
    </row>
    <row r="157" spans="1:4" ht="12.75">
      <c r="A157" s="401">
        <v>104</v>
      </c>
      <c r="B157" s="401" t="s">
        <v>498</v>
      </c>
      <c r="C157" s="402" t="s">
        <v>499</v>
      </c>
      <c r="D157" s="403">
        <v>595.8</v>
      </c>
    </row>
    <row r="158" spans="1:4" ht="12.75">
      <c r="A158" s="401">
        <v>105</v>
      </c>
      <c r="B158" s="401" t="s">
        <v>500</v>
      </c>
      <c r="C158" s="402" t="s">
        <v>501</v>
      </c>
      <c r="D158" s="403">
        <v>143.11</v>
      </c>
    </row>
    <row r="159" spans="1:4" ht="12.75">
      <c r="A159" s="401">
        <v>106</v>
      </c>
      <c r="B159" s="401"/>
      <c r="C159" s="402" t="s">
        <v>3141</v>
      </c>
      <c r="D159" s="403">
        <v>24.44</v>
      </c>
    </row>
    <row r="160" spans="1:4" ht="12.75">
      <c r="A160" s="401">
        <v>107</v>
      </c>
      <c r="B160" s="401" t="s">
        <v>502</v>
      </c>
      <c r="C160" s="402" t="s">
        <v>503</v>
      </c>
      <c r="D160" s="403">
        <v>70.6</v>
      </c>
    </row>
    <row r="161" spans="1:4" ht="12.75">
      <c r="A161" s="401">
        <v>108</v>
      </c>
      <c r="B161" s="401" t="s">
        <v>3046</v>
      </c>
      <c r="C161" s="402" t="s">
        <v>3047</v>
      </c>
      <c r="D161" s="403">
        <v>113.65</v>
      </c>
    </row>
    <row r="162" spans="1:4" ht="12.75">
      <c r="A162" s="401">
        <v>109</v>
      </c>
      <c r="B162" s="401" t="s">
        <v>3048</v>
      </c>
      <c r="C162" s="402" t="s">
        <v>3049</v>
      </c>
      <c r="D162" s="403">
        <v>737.24</v>
      </c>
    </row>
    <row r="163" spans="1:4" ht="12.75">
      <c r="A163" s="401">
        <v>110</v>
      </c>
      <c r="B163" s="401"/>
      <c r="C163" s="402" t="s">
        <v>2715</v>
      </c>
      <c r="D163" s="403">
        <v>460.25</v>
      </c>
    </row>
    <row r="164" spans="1:4" ht="12.75">
      <c r="A164" s="401">
        <v>111</v>
      </c>
      <c r="B164" s="401" t="s">
        <v>3050</v>
      </c>
      <c r="C164" s="402" t="s">
        <v>3051</v>
      </c>
      <c r="D164" s="403">
        <v>815.3</v>
      </c>
    </row>
    <row r="165" spans="1:4" ht="12.75">
      <c r="A165" s="401">
        <v>112</v>
      </c>
      <c r="B165" s="401" t="s">
        <v>3052</v>
      </c>
      <c r="C165" s="402" t="s">
        <v>3053</v>
      </c>
      <c r="D165" s="403">
        <v>472.03</v>
      </c>
    </row>
    <row r="166" spans="1:4" ht="12.75">
      <c r="A166" s="401">
        <v>113</v>
      </c>
      <c r="B166" s="401" t="s">
        <v>3054</v>
      </c>
      <c r="C166" s="402" t="s">
        <v>3055</v>
      </c>
      <c r="D166" s="403">
        <v>326.63</v>
      </c>
    </row>
    <row r="167" spans="1:4" ht="12.75">
      <c r="A167" s="401">
        <v>114</v>
      </c>
      <c r="B167" s="401" t="s">
        <v>3056</v>
      </c>
      <c r="C167" s="402" t="s">
        <v>3057</v>
      </c>
      <c r="D167" s="403">
        <v>612.58</v>
      </c>
    </row>
    <row r="168" spans="1:4" ht="12.75">
      <c r="A168" s="401">
        <v>115</v>
      </c>
      <c r="B168" s="401" t="s">
        <v>3058</v>
      </c>
      <c r="C168" s="402" t="s">
        <v>3059</v>
      </c>
      <c r="D168" s="403">
        <v>728.84</v>
      </c>
    </row>
    <row r="169" spans="1:4" ht="12.75">
      <c r="A169" s="401">
        <v>116</v>
      </c>
      <c r="B169" s="401" t="s">
        <v>3060</v>
      </c>
      <c r="C169" s="402" t="s">
        <v>3061</v>
      </c>
      <c r="D169" s="403">
        <v>140.74</v>
      </c>
    </row>
    <row r="170" spans="1:4" ht="12.75">
      <c r="A170" s="401">
        <v>117</v>
      </c>
      <c r="B170" s="401" t="s">
        <v>3062</v>
      </c>
      <c r="C170" s="402" t="s">
        <v>3063</v>
      </c>
      <c r="D170" s="403">
        <v>817.4</v>
      </c>
    </row>
    <row r="171" spans="1:4" ht="12.75">
      <c r="A171" s="401">
        <v>118</v>
      </c>
      <c r="B171" s="401" t="s">
        <v>3064</v>
      </c>
      <c r="C171" s="402" t="s">
        <v>3065</v>
      </c>
      <c r="D171" s="403">
        <v>806.9</v>
      </c>
    </row>
    <row r="172" spans="1:4" ht="12.75">
      <c r="A172" s="401">
        <v>119</v>
      </c>
      <c r="B172" s="401" t="s">
        <v>3066</v>
      </c>
      <c r="C172" s="402" t="s">
        <v>3067</v>
      </c>
      <c r="D172" s="403">
        <v>729.26</v>
      </c>
    </row>
    <row r="173" spans="1:4" ht="12.75">
      <c r="A173" s="401">
        <v>120</v>
      </c>
      <c r="B173" s="401" t="s">
        <v>3068</v>
      </c>
      <c r="C173" s="402" t="s">
        <v>3069</v>
      </c>
      <c r="D173" s="403">
        <v>697.93</v>
      </c>
    </row>
    <row r="174" spans="1:4" ht="12.75">
      <c r="A174" s="401">
        <v>121</v>
      </c>
      <c r="B174" s="401" t="s">
        <v>3070</v>
      </c>
      <c r="C174" s="402" t="s">
        <v>3071</v>
      </c>
      <c r="D174" s="403">
        <v>447.9</v>
      </c>
    </row>
    <row r="175" spans="1:4" ht="12.75">
      <c r="A175" s="401">
        <v>122</v>
      </c>
      <c r="B175" s="401" t="s">
        <v>3072</v>
      </c>
      <c r="C175" s="402" t="s">
        <v>3073</v>
      </c>
      <c r="D175" s="403">
        <v>488.77</v>
      </c>
    </row>
    <row r="176" spans="1:4" ht="12.75">
      <c r="A176" s="401">
        <v>123</v>
      </c>
      <c r="B176" s="401" t="s">
        <v>3074</v>
      </c>
      <c r="C176" s="402" t="s">
        <v>3075</v>
      </c>
      <c r="D176" s="403">
        <v>422.85</v>
      </c>
    </row>
    <row r="177" spans="1:4" ht="12.75">
      <c r="A177" s="401">
        <v>124</v>
      </c>
      <c r="B177" s="401" t="s">
        <v>3076</v>
      </c>
      <c r="C177" s="402" t="s">
        <v>3077</v>
      </c>
      <c r="D177" s="403">
        <v>1290.3</v>
      </c>
    </row>
    <row r="178" spans="1:4" ht="12.75">
      <c r="A178" s="401">
        <v>125</v>
      </c>
      <c r="B178" s="401" t="s">
        <v>3078</v>
      </c>
      <c r="C178" s="402" t="s">
        <v>3079</v>
      </c>
      <c r="D178" s="403">
        <v>1037.25</v>
      </c>
    </row>
    <row r="179" spans="1:4" ht="12.75">
      <c r="A179" s="401">
        <v>126</v>
      </c>
      <c r="B179" s="401" t="s">
        <v>3080</v>
      </c>
      <c r="C179" s="402" t="s">
        <v>3081</v>
      </c>
      <c r="D179" s="403">
        <v>288.5</v>
      </c>
    </row>
    <row r="180" spans="1:4" ht="12.75">
      <c r="A180" s="401">
        <v>127</v>
      </c>
      <c r="B180" s="401" t="s">
        <v>3082</v>
      </c>
      <c r="C180" s="402" t="s">
        <v>3083</v>
      </c>
      <c r="D180" s="403">
        <v>575.2</v>
      </c>
    </row>
    <row r="181" spans="1:4" ht="12.75">
      <c r="A181" s="401">
        <v>128</v>
      </c>
      <c r="B181" s="401" t="s">
        <v>3084</v>
      </c>
      <c r="C181" s="402" t="s">
        <v>3085</v>
      </c>
      <c r="D181" s="403">
        <v>371.64</v>
      </c>
    </row>
    <row r="182" spans="1:4" ht="12.75">
      <c r="A182" s="401">
        <v>129</v>
      </c>
      <c r="B182" s="401" t="s">
        <v>3086</v>
      </c>
      <c r="C182" s="402" t="s">
        <v>3087</v>
      </c>
      <c r="D182" s="403">
        <v>923.46</v>
      </c>
    </row>
    <row r="183" spans="1:4" ht="12.75">
      <c r="A183" s="401">
        <v>130</v>
      </c>
      <c r="B183" s="401" t="s">
        <v>3088</v>
      </c>
      <c r="C183" s="402" t="s">
        <v>3089</v>
      </c>
      <c r="D183" s="403">
        <v>390.78</v>
      </c>
    </row>
    <row r="184" spans="1:4" ht="12.75">
      <c r="A184" s="401">
        <v>131</v>
      </c>
      <c r="B184" s="401" t="s">
        <v>3090</v>
      </c>
      <c r="C184" s="402" t="s">
        <v>3091</v>
      </c>
      <c r="D184" s="403">
        <v>404.65</v>
      </c>
    </row>
    <row r="185" spans="1:4" ht="12.75">
      <c r="A185" s="401">
        <v>132</v>
      </c>
      <c r="B185" s="401" t="s">
        <v>3092</v>
      </c>
      <c r="C185" s="402" t="s">
        <v>3093</v>
      </c>
      <c r="D185" s="403">
        <v>702.92</v>
      </c>
    </row>
    <row r="186" spans="1:4" ht="12.75">
      <c r="A186" s="401">
        <v>133</v>
      </c>
      <c r="B186" s="401" t="s">
        <v>3094</v>
      </c>
      <c r="C186" s="402" t="s">
        <v>3095</v>
      </c>
      <c r="D186" s="403">
        <v>947.17</v>
      </c>
    </row>
    <row r="187" spans="1:4" ht="12.75">
      <c r="A187" s="401">
        <v>134</v>
      </c>
      <c r="B187" s="401" t="s">
        <v>3096</v>
      </c>
      <c r="C187" s="402" t="s">
        <v>3097</v>
      </c>
      <c r="D187" s="403">
        <v>632.79</v>
      </c>
    </row>
    <row r="188" spans="1:4" ht="12.75">
      <c r="A188" s="401">
        <v>135</v>
      </c>
      <c r="B188" s="401" t="s">
        <v>3098</v>
      </c>
      <c r="C188" s="402" t="s">
        <v>3099</v>
      </c>
      <c r="D188" s="403">
        <v>297.97</v>
      </c>
    </row>
    <row r="189" spans="1:4" ht="12.75">
      <c r="A189" s="401">
        <v>136</v>
      </c>
      <c r="B189" s="401" t="s">
        <v>3100</v>
      </c>
      <c r="C189" s="402" t="s">
        <v>3101</v>
      </c>
      <c r="D189" s="403">
        <v>2861.5</v>
      </c>
    </row>
    <row r="190" spans="1:4" ht="12.75">
      <c r="A190" s="401">
        <v>137</v>
      </c>
      <c r="B190" s="401" t="s">
        <v>3102</v>
      </c>
      <c r="C190" s="402" t="s">
        <v>3103</v>
      </c>
      <c r="D190" s="403">
        <v>551.7</v>
      </c>
    </row>
    <row r="191" spans="1:4" ht="12.75">
      <c r="A191" s="401">
        <v>138</v>
      </c>
      <c r="B191" s="401" t="s">
        <v>3104</v>
      </c>
      <c r="C191" s="402" t="s">
        <v>3105</v>
      </c>
      <c r="D191" s="403">
        <v>2221.15</v>
      </c>
    </row>
    <row r="192" spans="1:4" ht="12.75">
      <c r="A192" s="401">
        <v>139</v>
      </c>
      <c r="B192" s="401" t="s">
        <v>3106</v>
      </c>
      <c r="C192" s="402" t="s">
        <v>3957</v>
      </c>
      <c r="D192" s="408">
        <v>316.01</v>
      </c>
    </row>
    <row r="193" spans="1:4" ht="12.75">
      <c r="A193" s="401">
        <v>140</v>
      </c>
      <c r="B193" s="401" t="s">
        <v>3107</v>
      </c>
      <c r="C193" s="402" t="s">
        <v>3108</v>
      </c>
      <c r="D193" s="403">
        <v>200.65</v>
      </c>
    </row>
    <row r="194" spans="1:4" ht="12.75">
      <c r="A194" s="401">
        <v>141</v>
      </c>
      <c r="B194" s="401" t="s">
        <v>3109</v>
      </c>
      <c r="C194" s="402" t="s">
        <v>3110</v>
      </c>
      <c r="D194" s="403">
        <v>339.85</v>
      </c>
    </row>
    <row r="195" spans="1:4" ht="12.75">
      <c r="A195" s="401">
        <v>142</v>
      </c>
      <c r="B195" s="401" t="s">
        <v>3111</v>
      </c>
      <c r="C195" s="402" t="s">
        <v>3112</v>
      </c>
      <c r="D195" s="403">
        <v>851.95</v>
      </c>
    </row>
    <row r="196" spans="1:4" ht="12.75">
      <c r="A196" s="401">
        <v>143</v>
      </c>
      <c r="B196" s="401" t="s">
        <v>3143</v>
      </c>
      <c r="C196" s="402" t="s">
        <v>3113</v>
      </c>
      <c r="D196" s="403">
        <v>364</v>
      </c>
    </row>
    <row r="197" spans="1:4" ht="12.75">
      <c r="A197" s="401">
        <v>144</v>
      </c>
      <c r="B197" s="401" t="s">
        <v>3114</v>
      </c>
      <c r="C197" s="402" t="s">
        <v>3115</v>
      </c>
      <c r="D197" s="403">
        <v>324</v>
      </c>
    </row>
    <row r="198" spans="1:4" ht="12.75">
      <c r="A198" s="401">
        <v>145</v>
      </c>
      <c r="B198" s="401" t="s">
        <v>3116</v>
      </c>
      <c r="C198" s="402" t="s">
        <v>3117</v>
      </c>
      <c r="D198" s="403">
        <v>353.97</v>
      </c>
    </row>
    <row r="199" spans="1:4" ht="12.75">
      <c r="A199" s="401">
        <v>146</v>
      </c>
      <c r="B199" s="401" t="s">
        <v>3118</v>
      </c>
      <c r="C199" s="402" t="s">
        <v>3119</v>
      </c>
      <c r="D199" s="403">
        <v>283.76</v>
      </c>
    </row>
    <row r="200" spans="1:4" ht="12.75">
      <c r="A200" s="401">
        <v>147</v>
      </c>
      <c r="B200" s="401" t="s">
        <v>3120</v>
      </c>
      <c r="C200" s="402" t="s">
        <v>3121</v>
      </c>
      <c r="D200" s="403">
        <v>268</v>
      </c>
    </row>
    <row r="201" spans="1:4" ht="12.75">
      <c r="A201" s="401">
        <v>148</v>
      </c>
      <c r="B201" s="401" t="s">
        <v>3122</v>
      </c>
      <c r="C201" s="402" t="s">
        <v>3123</v>
      </c>
      <c r="D201" s="403">
        <v>202.95</v>
      </c>
    </row>
    <row r="202" spans="1:4" ht="12.75">
      <c r="A202" s="401">
        <v>149</v>
      </c>
      <c r="B202" s="401" t="s">
        <v>3124</v>
      </c>
      <c r="C202" s="402" t="s">
        <v>3125</v>
      </c>
      <c r="D202" s="403">
        <v>190</v>
      </c>
    </row>
    <row r="203" spans="1:4" ht="12.75">
      <c r="A203" s="401">
        <v>150</v>
      </c>
      <c r="B203" s="401" t="s">
        <v>3126</v>
      </c>
      <c r="C203" s="402" t="s">
        <v>3127</v>
      </c>
      <c r="D203" s="403">
        <v>124</v>
      </c>
    </row>
    <row r="204" spans="1:4" ht="12.75">
      <c r="A204" s="401">
        <v>151</v>
      </c>
      <c r="B204" s="401" t="s">
        <v>3128</v>
      </c>
      <c r="C204" s="402" t="s">
        <v>3129</v>
      </c>
      <c r="D204" s="403">
        <v>159.69</v>
      </c>
    </row>
    <row r="205" spans="1:4" ht="12.75">
      <c r="A205" s="401">
        <v>152</v>
      </c>
      <c r="B205" s="401" t="s">
        <v>3130</v>
      </c>
      <c r="C205" s="402" t="s">
        <v>3131</v>
      </c>
      <c r="D205" s="403">
        <v>258.62</v>
      </c>
    </row>
    <row r="206" spans="1:4" ht="12.75">
      <c r="A206" s="401">
        <v>153</v>
      </c>
      <c r="B206" s="401" t="s">
        <v>3132</v>
      </c>
      <c r="C206" s="402" t="s">
        <v>2409</v>
      </c>
      <c r="D206" s="403">
        <v>225.42</v>
      </c>
    </row>
    <row r="207" spans="1:4" ht="12.75">
      <c r="A207" s="401">
        <v>154</v>
      </c>
      <c r="B207" s="401" t="s">
        <v>3133</v>
      </c>
      <c r="C207" s="402" t="s">
        <v>3134</v>
      </c>
      <c r="D207" s="403">
        <v>1000</v>
      </c>
    </row>
    <row r="208" spans="1:4" ht="12.75">
      <c r="A208" s="401">
        <v>155</v>
      </c>
      <c r="B208" s="401" t="s">
        <v>3135</v>
      </c>
      <c r="C208" s="402" t="s">
        <v>3136</v>
      </c>
      <c r="D208" s="403">
        <v>284.52</v>
      </c>
    </row>
    <row r="209" spans="1:4" ht="13.5" thickBot="1">
      <c r="A209" s="401">
        <v>156</v>
      </c>
      <c r="B209" s="409" t="s">
        <v>3137</v>
      </c>
      <c r="C209" s="405" t="s">
        <v>3138</v>
      </c>
      <c r="D209" s="410">
        <v>378.67</v>
      </c>
    </row>
    <row r="210" spans="1:5" ht="13.5" thickBot="1">
      <c r="A210" s="397"/>
      <c r="B210" s="398"/>
      <c r="C210" s="399" t="s">
        <v>336</v>
      </c>
      <c r="D210" s="400">
        <f>SUM(D54:D209)</f>
        <v>66999.84</v>
      </c>
      <c r="E210" s="87"/>
    </row>
    <row r="211" spans="1:4" ht="12.75">
      <c r="A211" s="421"/>
      <c r="B211" s="421"/>
      <c r="C211" s="421"/>
      <c r="D211" s="421"/>
    </row>
    <row r="212" spans="1:4" ht="12.75">
      <c r="A212" s="617" t="s">
        <v>361</v>
      </c>
      <c r="B212" s="617"/>
      <c r="C212" s="617"/>
      <c r="D212" s="422">
        <v>22935.21</v>
      </c>
    </row>
    <row r="213" spans="1:4" ht="12.75">
      <c r="A213" s="617" t="s">
        <v>2415</v>
      </c>
      <c r="B213" s="617"/>
      <c r="C213" s="617"/>
      <c r="D213" s="422">
        <v>37650.01</v>
      </c>
    </row>
    <row r="214" spans="1:4" ht="13.5" thickBot="1">
      <c r="A214" s="618" t="s">
        <v>2476</v>
      </c>
      <c r="B214" s="618"/>
      <c r="C214" s="618"/>
      <c r="D214" s="423">
        <v>66999.84</v>
      </c>
    </row>
    <row r="215" spans="1:4" ht="13.5" thickBot="1">
      <c r="A215" s="619" t="s">
        <v>3139</v>
      </c>
      <c r="B215" s="620"/>
      <c r="C215" s="620"/>
      <c r="D215" s="400">
        <f>SUM(D212:D214)</f>
        <v>127585.06</v>
      </c>
    </row>
    <row r="216" ht="12.75">
      <c r="B216" s="23"/>
    </row>
  </sheetData>
  <sheetProtection/>
  <mergeCells count="11">
    <mergeCell ref="A3:D3"/>
    <mergeCell ref="A6:A8"/>
    <mergeCell ref="B6:B8"/>
    <mergeCell ref="A9:A12"/>
    <mergeCell ref="B9:B12"/>
    <mergeCell ref="A212:C212"/>
    <mergeCell ref="A213:C213"/>
    <mergeCell ref="A214:C214"/>
    <mergeCell ref="A215:C215"/>
    <mergeCell ref="A51:D51"/>
    <mergeCell ref="A15:D1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  <rowBreaks count="2" manualBreakCount="2">
    <brk id="49" max="3" man="1"/>
    <brk id="15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736"/>
  <sheetViews>
    <sheetView view="pageBreakPreview" zoomScaleNormal="110" zoomScaleSheetLayoutView="100" zoomScalePageLayoutView="0" workbookViewId="0" topLeftCell="A1194">
      <selection activeCell="B21" sqref="B21"/>
    </sheetView>
  </sheetViews>
  <sheetFormatPr defaultColWidth="9.140625" defaultRowHeight="12.75"/>
  <cols>
    <col min="1" max="1" width="5.57421875" style="4" customWidth="1"/>
    <col min="2" max="2" width="47.57421875" style="8" customWidth="1"/>
    <col min="3" max="3" width="15.421875" style="5" customWidth="1"/>
    <col min="4" max="4" width="18.421875" style="57" customWidth="1"/>
    <col min="5" max="5" width="15.7109375" style="4" bestFit="1" customWidth="1"/>
    <col min="6" max="7" width="15.00390625" style="4" bestFit="1" customWidth="1"/>
    <col min="8" max="16384" width="9.140625" style="4" customWidth="1"/>
  </cols>
  <sheetData>
    <row r="1" spans="1:4" ht="12.75">
      <c r="A1" s="65" t="s">
        <v>2713</v>
      </c>
      <c r="D1" s="52"/>
    </row>
    <row r="3" spans="1:4" ht="12.75">
      <c r="A3" s="629" t="s">
        <v>337</v>
      </c>
      <c r="B3" s="629"/>
      <c r="C3" s="629"/>
      <c r="D3" s="629"/>
    </row>
    <row r="4" spans="1:4" ht="25.5">
      <c r="A4" s="67" t="s">
        <v>3257</v>
      </c>
      <c r="B4" s="67" t="s">
        <v>3258</v>
      </c>
      <c r="C4" s="67" t="s">
        <v>3159</v>
      </c>
      <c r="D4" s="85" t="s">
        <v>460</v>
      </c>
    </row>
    <row r="5" spans="1:4" ht="12.75">
      <c r="A5" s="594" t="s">
        <v>34</v>
      </c>
      <c r="B5" s="594"/>
      <c r="C5" s="594"/>
      <c r="D5" s="594"/>
    </row>
    <row r="6" spans="1:4" s="6" customFormat="1" ht="12.75">
      <c r="A6" s="2">
        <v>1</v>
      </c>
      <c r="B6" s="1" t="s">
        <v>2740</v>
      </c>
      <c r="C6" s="2">
        <v>2012</v>
      </c>
      <c r="D6" s="136">
        <v>4691</v>
      </c>
    </row>
    <row r="7" spans="1:4" s="6" customFormat="1" ht="12.75">
      <c r="A7" s="2">
        <v>2</v>
      </c>
      <c r="B7" s="1" t="s">
        <v>2741</v>
      </c>
      <c r="C7" s="2">
        <v>2012</v>
      </c>
      <c r="D7" s="136">
        <v>3579.3</v>
      </c>
    </row>
    <row r="8" spans="1:4" s="6" customFormat="1" ht="12.75">
      <c r="A8" s="2">
        <v>3</v>
      </c>
      <c r="B8" s="1" t="s">
        <v>2742</v>
      </c>
      <c r="C8" s="2">
        <v>2012</v>
      </c>
      <c r="D8" s="363">
        <v>5533.77</v>
      </c>
    </row>
    <row r="9" spans="1:4" s="6" customFormat="1" ht="12.75">
      <c r="A9" s="2">
        <v>4</v>
      </c>
      <c r="B9" s="1" t="s">
        <v>2743</v>
      </c>
      <c r="C9" s="2">
        <v>2012</v>
      </c>
      <c r="D9" s="363">
        <v>9223.77</v>
      </c>
    </row>
    <row r="10" spans="1:4" s="6" customFormat="1" ht="12.75">
      <c r="A10" s="2">
        <v>5</v>
      </c>
      <c r="B10" s="1" t="s">
        <v>2744</v>
      </c>
      <c r="C10" s="2">
        <v>2009</v>
      </c>
      <c r="D10" s="136">
        <v>4697</v>
      </c>
    </row>
    <row r="11" spans="1:4" s="6" customFormat="1" ht="12.75">
      <c r="A11" s="2">
        <v>6</v>
      </c>
      <c r="B11" s="364" t="s">
        <v>2299</v>
      </c>
      <c r="C11" s="365">
        <v>2011</v>
      </c>
      <c r="D11" s="366">
        <v>1560</v>
      </c>
    </row>
    <row r="12" spans="1:4" s="6" customFormat="1" ht="12.75">
      <c r="A12" s="2">
        <v>7</v>
      </c>
      <c r="B12" s="1" t="s">
        <v>2745</v>
      </c>
      <c r="C12" s="2">
        <v>2009</v>
      </c>
      <c r="D12" s="246">
        <v>7076</v>
      </c>
    </row>
    <row r="13" spans="1:4" s="6" customFormat="1" ht="12.75">
      <c r="A13" s="2">
        <v>8</v>
      </c>
      <c r="B13" s="1" t="s">
        <v>2297</v>
      </c>
      <c r="C13" s="2">
        <v>2010</v>
      </c>
      <c r="D13" s="136">
        <v>5000</v>
      </c>
    </row>
    <row r="14" spans="1:4" s="6" customFormat="1" ht="12.75">
      <c r="A14" s="2">
        <v>9</v>
      </c>
      <c r="B14" s="1" t="s">
        <v>2298</v>
      </c>
      <c r="C14" s="2">
        <v>2010</v>
      </c>
      <c r="D14" s="136">
        <v>5000</v>
      </c>
    </row>
    <row r="15" spans="1:4" s="6" customFormat="1" ht="12.75">
      <c r="A15" s="2">
        <v>10</v>
      </c>
      <c r="B15" s="1" t="s">
        <v>2746</v>
      </c>
      <c r="C15" s="2">
        <v>2011</v>
      </c>
      <c r="D15" s="136">
        <v>4120.5</v>
      </c>
    </row>
    <row r="16" spans="1:4" s="6" customFormat="1" ht="12.75">
      <c r="A16" s="2">
        <v>11</v>
      </c>
      <c r="B16" s="1" t="s">
        <v>35</v>
      </c>
      <c r="C16" s="2">
        <v>2011</v>
      </c>
      <c r="D16" s="136">
        <v>3690</v>
      </c>
    </row>
    <row r="17" spans="1:5" s="70" customFormat="1" ht="12.75">
      <c r="A17" s="626" t="s">
        <v>336</v>
      </c>
      <c r="B17" s="627"/>
      <c r="C17" s="628"/>
      <c r="D17" s="86">
        <f>SUM(D6:D16)</f>
        <v>54171.34</v>
      </c>
      <c r="E17" s="141"/>
    </row>
    <row r="18" spans="1:4" s="6" customFormat="1" ht="24.75" customHeight="1">
      <c r="A18" s="594" t="s">
        <v>703</v>
      </c>
      <c r="B18" s="594"/>
      <c r="C18" s="594"/>
      <c r="D18" s="594"/>
    </row>
    <row r="19" spans="1:4" s="6" customFormat="1" ht="12.75">
      <c r="A19" s="2">
        <v>1</v>
      </c>
      <c r="B19" s="1" t="s">
        <v>4005</v>
      </c>
      <c r="C19" s="2" t="s">
        <v>4008</v>
      </c>
      <c r="D19" s="58">
        <v>5533.77</v>
      </c>
    </row>
    <row r="20" spans="1:4" s="6" customFormat="1" ht="12.75">
      <c r="A20" s="2">
        <v>2</v>
      </c>
      <c r="B20" s="1" t="s">
        <v>4006</v>
      </c>
      <c r="C20" s="2" t="s">
        <v>4008</v>
      </c>
      <c r="D20" s="58">
        <v>189</v>
      </c>
    </row>
    <row r="21" spans="1:4" s="6" customFormat="1" ht="38.25">
      <c r="A21" s="2">
        <v>3</v>
      </c>
      <c r="B21" s="1" t="s">
        <v>4007</v>
      </c>
      <c r="C21" s="2">
        <v>2012</v>
      </c>
      <c r="D21" s="58">
        <v>54000</v>
      </c>
    </row>
    <row r="22" spans="1:4" s="6" customFormat="1" ht="12.75">
      <c r="A22" s="2">
        <v>4</v>
      </c>
      <c r="B22" s="245" t="s">
        <v>702</v>
      </c>
      <c r="C22" s="244">
        <v>2013</v>
      </c>
      <c r="D22" s="562">
        <v>48392.65</v>
      </c>
    </row>
    <row r="23" spans="1:4" s="70" customFormat="1" ht="12.75">
      <c r="A23" s="626" t="s">
        <v>336</v>
      </c>
      <c r="B23" s="627"/>
      <c r="C23" s="628"/>
      <c r="D23" s="86">
        <f>SUM(D19:D22)</f>
        <v>108115.42000000001</v>
      </c>
    </row>
    <row r="24" spans="1:4" s="70" customFormat="1" ht="12.75">
      <c r="A24" s="594" t="s">
        <v>3259</v>
      </c>
      <c r="B24" s="594"/>
      <c r="C24" s="594"/>
      <c r="D24" s="594"/>
    </row>
    <row r="25" spans="1:4" s="6" customFormat="1" ht="12.75">
      <c r="A25" s="2">
        <v>1</v>
      </c>
      <c r="B25" s="10" t="s">
        <v>2935</v>
      </c>
      <c r="C25" s="2">
        <v>2010</v>
      </c>
      <c r="D25" s="58">
        <v>11588.1</v>
      </c>
    </row>
    <row r="26" spans="1:4" s="70" customFormat="1" ht="12.75">
      <c r="A26" s="626" t="s">
        <v>336</v>
      </c>
      <c r="B26" s="627"/>
      <c r="C26" s="628"/>
      <c r="D26" s="86">
        <f>SUM(D25)</f>
        <v>11588.1</v>
      </c>
    </row>
    <row r="27" spans="1:4" ht="12.75">
      <c r="A27" s="594" t="s">
        <v>3260</v>
      </c>
      <c r="B27" s="594"/>
      <c r="C27" s="594"/>
      <c r="D27" s="594"/>
    </row>
    <row r="28" spans="1:4" s="6" customFormat="1" ht="12.75">
      <c r="A28" s="313">
        <v>1</v>
      </c>
      <c r="B28" s="99" t="s">
        <v>174</v>
      </c>
      <c r="C28" s="337">
        <v>2009</v>
      </c>
      <c r="D28" s="338">
        <v>790</v>
      </c>
    </row>
    <row r="29" spans="1:4" s="6" customFormat="1" ht="12.75">
      <c r="A29" s="313">
        <v>2</v>
      </c>
      <c r="B29" s="99" t="s">
        <v>36</v>
      </c>
      <c r="C29" s="337">
        <v>2009</v>
      </c>
      <c r="D29" s="338">
        <v>7076</v>
      </c>
    </row>
    <row r="30" spans="1:4" s="6" customFormat="1" ht="25.5">
      <c r="A30" s="313">
        <v>3</v>
      </c>
      <c r="B30" s="99" t="s">
        <v>175</v>
      </c>
      <c r="C30" s="337">
        <v>2009</v>
      </c>
      <c r="D30" s="338">
        <v>661.16</v>
      </c>
    </row>
    <row r="31" spans="1:4" s="6" customFormat="1" ht="25.5">
      <c r="A31" s="313">
        <v>4</v>
      </c>
      <c r="B31" s="99" t="s">
        <v>175</v>
      </c>
      <c r="C31" s="337">
        <v>2009</v>
      </c>
      <c r="D31" s="338">
        <v>661.16</v>
      </c>
    </row>
    <row r="32" spans="1:4" s="6" customFormat="1" ht="25.5">
      <c r="A32" s="313">
        <v>5</v>
      </c>
      <c r="B32" s="99" t="s">
        <v>175</v>
      </c>
      <c r="C32" s="337">
        <v>2009</v>
      </c>
      <c r="D32" s="338">
        <v>711.21</v>
      </c>
    </row>
    <row r="33" spans="1:4" s="6" customFormat="1" ht="25.5">
      <c r="A33" s="313">
        <v>6</v>
      </c>
      <c r="B33" s="99" t="s">
        <v>175</v>
      </c>
      <c r="C33" s="337">
        <v>2009</v>
      </c>
      <c r="D33" s="338">
        <v>711.21</v>
      </c>
    </row>
    <row r="34" spans="1:4" s="6" customFormat="1" ht="12.75">
      <c r="A34" s="313">
        <v>7</v>
      </c>
      <c r="B34" s="99" t="s">
        <v>176</v>
      </c>
      <c r="C34" s="337">
        <v>2009</v>
      </c>
      <c r="D34" s="338">
        <v>400</v>
      </c>
    </row>
    <row r="35" spans="1:4" s="6" customFormat="1" ht="12.75">
      <c r="A35" s="313">
        <v>8</v>
      </c>
      <c r="B35" s="99" t="s">
        <v>177</v>
      </c>
      <c r="C35" s="337">
        <v>2009</v>
      </c>
      <c r="D35" s="338">
        <v>715</v>
      </c>
    </row>
    <row r="36" spans="1:4" s="6" customFormat="1" ht="12.75">
      <c r="A36" s="313">
        <v>9</v>
      </c>
      <c r="B36" s="99" t="s">
        <v>178</v>
      </c>
      <c r="C36" s="337">
        <v>2009</v>
      </c>
      <c r="D36" s="338">
        <v>517</v>
      </c>
    </row>
    <row r="37" spans="1:4" s="6" customFormat="1" ht="12.75">
      <c r="A37" s="313">
        <v>10</v>
      </c>
      <c r="B37" s="99" t="s">
        <v>178</v>
      </c>
      <c r="C37" s="337">
        <v>2009</v>
      </c>
      <c r="D37" s="338">
        <v>517</v>
      </c>
    </row>
    <row r="38" spans="1:4" s="6" customFormat="1" ht="12.75">
      <c r="A38" s="313">
        <v>11</v>
      </c>
      <c r="B38" s="99" t="s">
        <v>178</v>
      </c>
      <c r="C38" s="337">
        <v>2009</v>
      </c>
      <c r="D38" s="338">
        <v>517</v>
      </c>
    </row>
    <row r="39" spans="1:4" s="6" customFormat="1" ht="12.75">
      <c r="A39" s="313">
        <v>12</v>
      </c>
      <c r="B39" s="99" t="s">
        <v>178</v>
      </c>
      <c r="C39" s="337">
        <v>2009</v>
      </c>
      <c r="D39" s="338">
        <v>517</v>
      </c>
    </row>
    <row r="40" spans="1:4" s="6" customFormat="1" ht="12.75">
      <c r="A40" s="313">
        <v>13</v>
      </c>
      <c r="B40" s="99" t="s">
        <v>178</v>
      </c>
      <c r="C40" s="337">
        <v>2009</v>
      </c>
      <c r="D40" s="338">
        <v>517</v>
      </c>
    </row>
    <row r="41" spans="1:4" s="6" customFormat="1" ht="12.75">
      <c r="A41" s="313">
        <v>14</v>
      </c>
      <c r="B41" s="99" t="s">
        <v>178</v>
      </c>
      <c r="C41" s="337">
        <v>2009</v>
      </c>
      <c r="D41" s="338">
        <v>517</v>
      </c>
    </row>
    <row r="42" spans="1:4" s="6" customFormat="1" ht="12.75">
      <c r="A42" s="313">
        <v>15</v>
      </c>
      <c r="B42" s="99" t="s">
        <v>179</v>
      </c>
      <c r="C42" s="337">
        <v>2009</v>
      </c>
      <c r="D42" s="338">
        <v>637.5</v>
      </c>
    </row>
    <row r="43" spans="1:4" s="6" customFormat="1" ht="12.75">
      <c r="A43" s="313">
        <v>16</v>
      </c>
      <c r="B43" s="99" t="s">
        <v>179</v>
      </c>
      <c r="C43" s="337">
        <v>2009</v>
      </c>
      <c r="D43" s="338">
        <v>637.5</v>
      </c>
    </row>
    <row r="44" spans="1:4" s="6" customFormat="1" ht="12.75">
      <c r="A44" s="313">
        <v>17</v>
      </c>
      <c r="B44" s="99" t="s">
        <v>179</v>
      </c>
      <c r="C44" s="337">
        <v>2009</v>
      </c>
      <c r="D44" s="338">
        <v>637.5</v>
      </c>
    </row>
    <row r="45" spans="1:4" s="6" customFormat="1" ht="12.75">
      <c r="A45" s="313">
        <v>18</v>
      </c>
      <c r="B45" s="99" t="s">
        <v>179</v>
      </c>
      <c r="C45" s="337">
        <v>2009</v>
      </c>
      <c r="D45" s="338">
        <v>637.5</v>
      </c>
    </row>
    <row r="46" spans="1:4" s="6" customFormat="1" ht="12.75">
      <c r="A46" s="313">
        <v>19</v>
      </c>
      <c r="B46" s="99" t="s">
        <v>179</v>
      </c>
      <c r="C46" s="337">
        <v>2009</v>
      </c>
      <c r="D46" s="338">
        <v>664.95</v>
      </c>
    </row>
    <row r="47" spans="1:4" s="6" customFormat="1" ht="12.75">
      <c r="A47" s="313">
        <v>20</v>
      </c>
      <c r="B47" s="99" t="s">
        <v>180</v>
      </c>
      <c r="C47" s="337">
        <v>2009</v>
      </c>
      <c r="D47" s="338">
        <v>762.88</v>
      </c>
    </row>
    <row r="48" spans="1:4" s="6" customFormat="1" ht="12.75">
      <c r="A48" s="313">
        <v>21</v>
      </c>
      <c r="B48" s="99" t="s">
        <v>181</v>
      </c>
      <c r="C48" s="337">
        <v>2009</v>
      </c>
      <c r="D48" s="338">
        <v>547.43</v>
      </c>
    </row>
    <row r="49" spans="1:4" s="6" customFormat="1" ht="12.75">
      <c r="A49" s="313">
        <v>22</v>
      </c>
      <c r="B49" s="99" t="s">
        <v>181</v>
      </c>
      <c r="C49" s="337">
        <v>2009</v>
      </c>
      <c r="D49" s="338">
        <v>547.43</v>
      </c>
    </row>
    <row r="50" spans="1:4" s="6" customFormat="1" ht="12.75">
      <c r="A50" s="313">
        <v>23</v>
      </c>
      <c r="B50" s="99" t="s">
        <v>181</v>
      </c>
      <c r="C50" s="337">
        <v>2009</v>
      </c>
      <c r="D50" s="338">
        <v>547.43</v>
      </c>
    </row>
    <row r="51" spans="1:4" s="6" customFormat="1" ht="12.75">
      <c r="A51" s="313">
        <v>24</v>
      </c>
      <c r="B51" s="99" t="s">
        <v>181</v>
      </c>
      <c r="C51" s="337">
        <v>2009</v>
      </c>
      <c r="D51" s="338">
        <v>547.43</v>
      </c>
    </row>
    <row r="52" spans="1:4" s="6" customFormat="1" ht="12.75">
      <c r="A52" s="313">
        <v>25</v>
      </c>
      <c r="B52" s="99" t="s">
        <v>181</v>
      </c>
      <c r="C52" s="337">
        <v>2009</v>
      </c>
      <c r="D52" s="338">
        <v>547.43</v>
      </c>
    </row>
    <row r="53" spans="1:4" s="6" customFormat="1" ht="12.75">
      <c r="A53" s="313">
        <v>26</v>
      </c>
      <c r="B53" s="99" t="s">
        <v>181</v>
      </c>
      <c r="C53" s="337">
        <v>2009</v>
      </c>
      <c r="D53" s="338">
        <v>585</v>
      </c>
    </row>
    <row r="54" spans="1:4" s="6" customFormat="1" ht="12.75">
      <c r="A54" s="313">
        <v>27</v>
      </c>
      <c r="B54" s="99" t="s">
        <v>182</v>
      </c>
      <c r="C54" s="339">
        <v>2009</v>
      </c>
      <c r="D54" s="338">
        <v>905</v>
      </c>
    </row>
    <row r="55" spans="1:4" s="6" customFormat="1" ht="12.75">
      <c r="A55" s="313">
        <v>28</v>
      </c>
      <c r="B55" s="99" t="s">
        <v>183</v>
      </c>
      <c r="C55" s="337">
        <v>2009</v>
      </c>
      <c r="D55" s="338">
        <v>1218</v>
      </c>
    </row>
    <row r="56" spans="1:4" s="6" customFormat="1" ht="12.75">
      <c r="A56" s="313">
        <v>29</v>
      </c>
      <c r="B56" s="99" t="s">
        <v>184</v>
      </c>
      <c r="C56" s="337">
        <v>2009</v>
      </c>
      <c r="D56" s="338">
        <v>1061.4</v>
      </c>
    </row>
    <row r="57" spans="1:4" s="6" customFormat="1" ht="12.75">
      <c r="A57" s="313">
        <v>30</v>
      </c>
      <c r="B57" s="99" t="s">
        <v>184</v>
      </c>
      <c r="C57" s="337">
        <v>2009</v>
      </c>
      <c r="D57" s="338">
        <v>1061.4</v>
      </c>
    </row>
    <row r="58" spans="1:4" s="6" customFormat="1" ht="12.75">
      <c r="A58" s="313">
        <v>31</v>
      </c>
      <c r="B58" s="99" t="s">
        <v>184</v>
      </c>
      <c r="C58" s="337">
        <v>2009</v>
      </c>
      <c r="D58" s="338">
        <v>1061.4</v>
      </c>
    </row>
    <row r="59" spans="1:4" s="6" customFormat="1" ht="12.75">
      <c r="A59" s="313">
        <v>32</v>
      </c>
      <c r="B59" s="99" t="s">
        <v>184</v>
      </c>
      <c r="C59" s="337">
        <v>2009</v>
      </c>
      <c r="D59" s="338">
        <v>1061.4</v>
      </c>
    </row>
    <row r="60" spans="1:4" s="6" customFormat="1" ht="12.75">
      <c r="A60" s="313">
        <v>33</v>
      </c>
      <c r="B60" s="99" t="s">
        <v>185</v>
      </c>
      <c r="C60" s="337">
        <v>2009</v>
      </c>
      <c r="D60" s="338">
        <v>11224</v>
      </c>
    </row>
    <row r="61" spans="1:4" s="6" customFormat="1" ht="25.5">
      <c r="A61" s="313">
        <v>34</v>
      </c>
      <c r="B61" s="99" t="s">
        <v>186</v>
      </c>
      <c r="C61" s="337">
        <v>2009</v>
      </c>
      <c r="D61" s="338">
        <v>17080</v>
      </c>
    </row>
    <row r="62" spans="1:4" s="6" customFormat="1" ht="12.75">
      <c r="A62" s="313">
        <v>35</v>
      </c>
      <c r="B62" s="340" t="s">
        <v>187</v>
      </c>
      <c r="C62" s="337">
        <v>2009</v>
      </c>
      <c r="D62" s="338">
        <v>799</v>
      </c>
    </row>
    <row r="63" spans="1:4" s="6" customFormat="1" ht="12.75">
      <c r="A63" s="313">
        <v>36</v>
      </c>
      <c r="B63" s="340" t="s">
        <v>187</v>
      </c>
      <c r="C63" s="341">
        <v>2009</v>
      </c>
      <c r="D63" s="342">
        <v>799</v>
      </c>
    </row>
    <row r="64" spans="1:4" s="6" customFormat="1" ht="12.75">
      <c r="A64" s="313">
        <v>37</v>
      </c>
      <c r="B64" s="340" t="s">
        <v>187</v>
      </c>
      <c r="C64" s="341">
        <v>2009</v>
      </c>
      <c r="D64" s="342">
        <v>799</v>
      </c>
    </row>
    <row r="65" spans="1:4" s="6" customFormat="1" ht="12.75">
      <c r="A65" s="313">
        <v>38</v>
      </c>
      <c r="B65" s="340" t="s">
        <v>187</v>
      </c>
      <c r="C65" s="341">
        <v>2009</v>
      </c>
      <c r="D65" s="342">
        <v>799</v>
      </c>
    </row>
    <row r="66" spans="1:4" s="6" customFormat="1" ht="12.75">
      <c r="A66" s="313">
        <v>39</v>
      </c>
      <c r="B66" s="340" t="s">
        <v>188</v>
      </c>
      <c r="C66" s="341">
        <v>2009</v>
      </c>
      <c r="D66" s="342">
        <v>1488</v>
      </c>
    </row>
    <row r="67" spans="1:4" s="6" customFormat="1" ht="12.75">
      <c r="A67" s="313">
        <v>40</v>
      </c>
      <c r="B67" s="340" t="s">
        <v>189</v>
      </c>
      <c r="C67" s="341">
        <v>2009</v>
      </c>
      <c r="D67" s="342">
        <v>952.01</v>
      </c>
    </row>
    <row r="68" spans="1:4" s="6" customFormat="1" ht="12.75">
      <c r="A68" s="313">
        <v>41</v>
      </c>
      <c r="B68" s="340" t="s">
        <v>3371</v>
      </c>
      <c r="C68" s="341">
        <v>2009</v>
      </c>
      <c r="D68" s="342">
        <v>2764</v>
      </c>
    </row>
    <row r="69" spans="1:4" s="6" customFormat="1" ht="12.75">
      <c r="A69" s="313">
        <v>42</v>
      </c>
      <c r="B69" s="340" t="s">
        <v>3372</v>
      </c>
      <c r="C69" s="341">
        <v>2009</v>
      </c>
      <c r="D69" s="342">
        <v>585.6</v>
      </c>
    </row>
    <row r="70" spans="1:4" s="6" customFormat="1" ht="12.75">
      <c r="A70" s="313">
        <v>43</v>
      </c>
      <c r="B70" s="340" t="s">
        <v>3372</v>
      </c>
      <c r="C70" s="341">
        <v>2009</v>
      </c>
      <c r="D70" s="342">
        <v>585.6</v>
      </c>
    </row>
    <row r="71" spans="1:4" s="6" customFormat="1" ht="12.75">
      <c r="A71" s="313">
        <v>44</v>
      </c>
      <c r="B71" s="340" t="s">
        <v>3372</v>
      </c>
      <c r="C71" s="341">
        <v>2009</v>
      </c>
      <c r="D71" s="342">
        <v>585.6</v>
      </c>
    </row>
    <row r="72" spans="1:4" s="6" customFormat="1" ht="12.75">
      <c r="A72" s="313">
        <v>45</v>
      </c>
      <c r="B72" s="340" t="s">
        <v>3372</v>
      </c>
      <c r="C72" s="341">
        <v>2009</v>
      </c>
      <c r="D72" s="342">
        <v>585.6</v>
      </c>
    </row>
    <row r="73" spans="1:4" s="6" customFormat="1" ht="12.75">
      <c r="A73" s="313">
        <v>46</v>
      </c>
      <c r="B73" s="340" t="s">
        <v>3372</v>
      </c>
      <c r="C73" s="341">
        <v>2009</v>
      </c>
      <c r="D73" s="342">
        <v>585.6</v>
      </c>
    </row>
    <row r="74" spans="1:4" s="6" customFormat="1" ht="12.75">
      <c r="A74" s="313">
        <v>47</v>
      </c>
      <c r="B74" s="340" t="s">
        <v>3372</v>
      </c>
      <c r="C74" s="341">
        <v>2009</v>
      </c>
      <c r="D74" s="342">
        <v>585.6</v>
      </c>
    </row>
    <row r="75" spans="1:4" s="6" customFormat="1" ht="12.75">
      <c r="A75" s="313">
        <v>48</v>
      </c>
      <c r="B75" s="340" t="s">
        <v>3372</v>
      </c>
      <c r="C75" s="341">
        <v>2009</v>
      </c>
      <c r="D75" s="342">
        <v>585.6</v>
      </c>
    </row>
    <row r="76" spans="1:4" s="6" customFormat="1" ht="12.75">
      <c r="A76" s="313">
        <v>49</v>
      </c>
      <c r="B76" s="340" t="s">
        <v>3372</v>
      </c>
      <c r="C76" s="341">
        <v>2009</v>
      </c>
      <c r="D76" s="342">
        <v>585.6</v>
      </c>
    </row>
    <row r="77" spans="1:4" s="6" customFormat="1" ht="12.75">
      <c r="A77" s="313">
        <v>50</v>
      </c>
      <c r="B77" s="340" t="s">
        <v>3372</v>
      </c>
      <c r="C77" s="341">
        <v>2009</v>
      </c>
      <c r="D77" s="342">
        <v>585.6</v>
      </c>
    </row>
    <row r="78" spans="1:4" s="6" customFormat="1" ht="12.75">
      <c r="A78" s="313">
        <v>51</v>
      </c>
      <c r="B78" s="340" t="s">
        <v>3372</v>
      </c>
      <c r="C78" s="341">
        <v>2009</v>
      </c>
      <c r="D78" s="342">
        <v>585.6</v>
      </c>
    </row>
    <row r="79" spans="1:4" s="6" customFormat="1" ht="12.75">
      <c r="A79" s="313">
        <v>52</v>
      </c>
      <c r="B79" s="340" t="s">
        <v>3372</v>
      </c>
      <c r="C79" s="341">
        <v>2009</v>
      </c>
      <c r="D79" s="342">
        <v>585.6</v>
      </c>
    </row>
    <row r="80" spans="1:4" s="6" customFormat="1" ht="12.75">
      <c r="A80" s="313">
        <v>53</v>
      </c>
      <c r="B80" s="340" t="s">
        <v>3372</v>
      </c>
      <c r="C80" s="341">
        <v>2009</v>
      </c>
      <c r="D80" s="342">
        <v>585.6</v>
      </c>
    </row>
    <row r="81" spans="1:4" s="6" customFormat="1" ht="12.75">
      <c r="A81" s="313">
        <v>54</v>
      </c>
      <c r="B81" s="340" t="s">
        <v>3372</v>
      </c>
      <c r="C81" s="341">
        <v>2009</v>
      </c>
      <c r="D81" s="342">
        <v>585.6</v>
      </c>
    </row>
    <row r="82" spans="1:4" s="6" customFormat="1" ht="12.75">
      <c r="A82" s="313">
        <v>55</v>
      </c>
      <c r="B82" s="340" t="s">
        <v>3372</v>
      </c>
      <c r="C82" s="341">
        <v>2009</v>
      </c>
      <c r="D82" s="342">
        <v>585.6</v>
      </c>
    </row>
    <row r="83" spans="1:4" s="6" customFormat="1" ht="12.75">
      <c r="A83" s="313">
        <v>56</v>
      </c>
      <c r="B83" s="340" t="s">
        <v>3372</v>
      </c>
      <c r="C83" s="341">
        <v>2009</v>
      </c>
      <c r="D83" s="342">
        <v>585.6</v>
      </c>
    </row>
    <row r="84" spans="1:4" s="6" customFormat="1" ht="12.75">
      <c r="A84" s="313">
        <v>57</v>
      </c>
      <c r="B84" s="340" t="s">
        <v>3372</v>
      </c>
      <c r="C84" s="341">
        <v>2009</v>
      </c>
      <c r="D84" s="342">
        <v>585.6</v>
      </c>
    </row>
    <row r="85" spans="1:4" s="6" customFormat="1" ht="12.75">
      <c r="A85" s="313">
        <v>58</v>
      </c>
      <c r="B85" s="340" t="s">
        <v>3372</v>
      </c>
      <c r="C85" s="341">
        <v>2009</v>
      </c>
      <c r="D85" s="342">
        <v>585.6</v>
      </c>
    </row>
    <row r="86" spans="1:4" s="6" customFormat="1" ht="12.75">
      <c r="A86" s="313">
        <v>59</v>
      </c>
      <c r="B86" s="340" t="s">
        <v>3373</v>
      </c>
      <c r="C86" s="341">
        <v>2010</v>
      </c>
      <c r="D86" s="342">
        <v>718.99</v>
      </c>
    </row>
    <row r="87" spans="1:4" s="6" customFormat="1" ht="12.75">
      <c r="A87" s="313">
        <v>60</v>
      </c>
      <c r="B87" s="340" t="s">
        <v>3374</v>
      </c>
      <c r="C87" s="341">
        <v>2010</v>
      </c>
      <c r="D87" s="342">
        <v>626</v>
      </c>
    </row>
    <row r="88" spans="1:4" s="6" customFormat="1" ht="12.75">
      <c r="A88" s="313">
        <v>61</v>
      </c>
      <c r="B88" s="340" t="s">
        <v>3374</v>
      </c>
      <c r="C88" s="341">
        <v>2010</v>
      </c>
      <c r="D88" s="342">
        <v>626</v>
      </c>
    </row>
    <row r="89" spans="1:4" s="6" customFormat="1" ht="12.75">
      <c r="A89" s="313">
        <v>62</v>
      </c>
      <c r="B89" s="340" t="s">
        <v>3375</v>
      </c>
      <c r="C89" s="341">
        <v>2010</v>
      </c>
      <c r="D89" s="342">
        <v>2621.78</v>
      </c>
    </row>
    <row r="90" spans="1:4" s="6" customFormat="1" ht="12.75">
      <c r="A90" s="313">
        <v>63</v>
      </c>
      <c r="B90" s="340" t="s">
        <v>3375</v>
      </c>
      <c r="C90" s="341">
        <v>2010</v>
      </c>
      <c r="D90" s="342">
        <v>2621.78</v>
      </c>
    </row>
    <row r="91" spans="1:4" s="6" customFormat="1" ht="12.75">
      <c r="A91" s="313">
        <v>64</v>
      </c>
      <c r="B91" s="340" t="s">
        <v>3375</v>
      </c>
      <c r="C91" s="341">
        <v>2010</v>
      </c>
      <c r="D91" s="342">
        <v>2621.78</v>
      </c>
    </row>
    <row r="92" spans="1:4" s="6" customFormat="1" ht="12.75">
      <c r="A92" s="313">
        <v>65</v>
      </c>
      <c r="B92" s="340" t="s">
        <v>3375</v>
      </c>
      <c r="C92" s="341">
        <v>2010</v>
      </c>
      <c r="D92" s="342">
        <v>2621.78</v>
      </c>
    </row>
    <row r="93" spans="1:4" s="6" customFormat="1" ht="12.75">
      <c r="A93" s="313">
        <v>66</v>
      </c>
      <c r="B93" s="340" t="s">
        <v>3375</v>
      </c>
      <c r="C93" s="341">
        <v>2010</v>
      </c>
      <c r="D93" s="342">
        <v>2621.78</v>
      </c>
    </row>
    <row r="94" spans="1:4" s="6" customFormat="1" ht="12.75">
      <c r="A94" s="313">
        <v>67</v>
      </c>
      <c r="B94" s="340" t="s">
        <v>3376</v>
      </c>
      <c r="C94" s="341">
        <v>2010</v>
      </c>
      <c r="D94" s="342">
        <v>1647</v>
      </c>
    </row>
    <row r="95" spans="1:4" s="6" customFormat="1" ht="12.75">
      <c r="A95" s="313">
        <v>68</v>
      </c>
      <c r="B95" s="340" t="s">
        <v>3376</v>
      </c>
      <c r="C95" s="341">
        <v>2010</v>
      </c>
      <c r="D95" s="342">
        <v>1647</v>
      </c>
    </row>
    <row r="96" spans="1:4" s="6" customFormat="1" ht="12.75">
      <c r="A96" s="313">
        <v>69</v>
      </c>
      <c r="B96" s="340" t="s">
        <v>3376</v>
      </c>
      <c r="C96" s="341">
        <v>2010</v>
      </c>
      <c r="D96" s="342">
        <v>1647</v>
      </c>
    </row>
    <row r="97" spans="1:4" s="6" customFormat="1" ht="12.75">
      <c r="A97" s="313">
        <v>70</v>
      </c>
      <c r="B97" s="340" t="s">
        <v>3376</v>
      </c>
      <c r="C97" s="341">
        <v>2010</v>
      </c>
      <c r="D97" s="342">
        <v>1647</v>
      </c>
    </row>
    <row r="98" spans="1:4" s="6" customFormat="1" ht="12.75">
      <c r="A98" s="313">
        <v>71</v>
      </c>
      <c r="B98" s="340" t="s">
        <v>3376</v>
      </c>
      <c r="C98" s="341">
        <v>2010</v>
      </c>
      <c r="D98" s="342">
        <v>1647</v>
      </c>
    </row>
    <row r="99" spans="1:4" s="6" customFormat="1" ht="12.75">
      <c r="A99" s="313">
        <v>72</v>
      </c>
      <c r="B99" s="340" t="s">
        <v>3376</v>
      </c>
      <c r="C99" s="341">
        <v>2010</v>
      </c>
      <c r="D99" s="342">
        <v>1671.4</v>
      </c>
    </row>
    <row r="100" spans="1:4" s="6" customFormat="1" ht="12.75">
      <c r="A100" s="313">
        <v>73</v>
      </c>
      <c r="B100" s="340" t="s">
        <v>3376</v>
      </c>
      <c r="C100" s="341">
        <v>2010</v>
      </c>
      <c r="D100" s="342">
        <v>1671.4</v>
      </c>
    </row>
    <row r="101" spans="1:4" s="6" customFormat="1" ht="12.75">
      <c r="A101" s="313">
        <v>74</v>
      </c>
      <c r="B101" s="340" t="s">
        <v>3376</v>
      </c>
      <c r="C101" s="341">
        <v>2010</v>
      </c>
      <c r="D101" s="342">
        <v>1671.4</v>
      </c>
    </row>
    <row r="102" spans="1:4" s="6" customFormat="1" ht="12.75">
      <c r="A102" s="313">
        <v>75</v>
      </c>
      <c r="B102" s="340" t="s">
        <v>3376</v>
      </c>
      <c r="C102" s="341">
        <v>2010</v>
      </c>
      <c r="D102" s="342">
        <v>1671.4</v>
      </c>
    </row>
    <row r="103" spans="1:4" s="6" customFormat="1" ht="12.75">
      <c r="A103" s="313">
        <v>76</v>
      </c>
      <c r="B103" s="340" t="s">
        <v>3376</v>
      </c>
      <c r="C103" s="341">
        <v>2010</v>
      </c>
      <c r="D103" s="342">
        <v>1671.4</v>
      </c>
    </row>
    <row r="104" spans="1:4" s="6" customFormat="1" ht="12.75">
      <c r="A104" s="313">
        <v>77</v>
      </c>
      <c r="B104" s="340" t="s">
        <v>3376</v>
      </c>
      <c r="C104" s="341">
        <v>2010</v>
      </c>
      <c r="D104" s="342">
        <v>1671.4</v>
      </c>
    </row>
    <row r="105" spans="1:4" s="6" customFormat="1" ht="12.75">
      <c r="A105" s="313">
        <v>78</v>
      </c>
      <c r="B105" s="340" t="s">
        <v>3377</v>
      </c>
      <c r="C105" s="341">
        <v>2010</v>
      </c>
      <c r="D105" s="342">
        <v>12935</v>
      </c>
    </row>
    <row r="106" spans="1:4" s="6" customFormat="1" ht="12.75">
      <c r="A106" s="313">
        <v>79</v>
      </c>
      <c r="B106" s="340" t="s">
        <v>3378</v>
      </c>
      <c r="C106" s="341">
        <v>2010</v>
      </c>
      <c r="D106" s="342">
        <v>1450</v>
      </c>
    </row>
    <row r="107" spans="1:4" s="6" customFormat="1" ht="12.75">
      <c r="A107" s="313">
        <v>80</v>
      </c>
      <c r="B107" s="340" t="s">
        <v>3379</v>
      </c>
      <c r="C107" s="341">
        <v>2010</v>
      </c>
      <c r="D107" s="342">
        <v>950</v>
      </c>
    </row>
    <row r="108" spans="1:4" s="6" customFormat="1" ht="12.75">
      <c r="A108" s="313">
        <v>81</v>
      </c>
      <c r="B108" s="340" t="s">
        <v>3380</v>
      </c>
      <c r="C108" s="341">
        <v>2010</v>
      </c>
      <c r="D108" s="342">
        <v>11236.98</v>
      </c>
    </row>
    <row r="109" spans="1:4" s="6" customFormat="1" ht="12.75">
      <c r="A109" s="313">
        <v>82</v>
      </c>
      <c r="B109" s="340" t="s">
        <v>3381</v>
      </c>
      <c r="C109" s="341">
        <v>2010</v>
      </c>
      <c r="D109" s="342">
        <v>17658.26</v>
      </c>
    </row>
    <row r="110" spans="1:4" s="6" customFormat="1" ht="12.75">
      <c r="A110" s="313">
        <v>83</v>
      </c>
      <c r="B110" s="340" t="s">
        <v>3382</v>
      </c>
      <c r="C110" s="341">
        <v>2010</v>
      </c>
      <c r="D110" s="342">
        <v>2906.04</v>
      </c>
    </row>
    <row r="111" spans="1:4" s="6" customFormat="1" ht="12.75">
      <c r="A111" s="313">
        <v>84</v>
      </c>
      <c r="B111" s="340" t="s">
        <v>3383</v>
      </c>
      <c r="C111" s="341">
        <v>2010</v>
      </c>
      <c r="D111" s="342">
        <v>11358.2</v>
      </c>
    </row>
    <row r="112" spans="1:4" s="6" customFormat="1" ht="25.5">
      <c r="A112" s="313">
        <v>85</v>
      </c>
      <c r="B112" s="343" t="s">
        <v>3384</v>
      </c>
      <c r="C112" s="341">
        <v>2010</v>
      </c>
      <c r="D112" s="342">
        <v>3304.16</v>
      </c>
    </row>
    <row r="113" spans="1:4" s="6" customFormat="1" ht="25.5">
      <c r="A113" s="313">
        <v>86</v>
      </c>
      <c r="B113" s="343" t="s">
        <v>3384</v>
      </c>
      <c r="C113" s="341">
        <v>2010</v>
      </c>
      <c r="D113" s="342">
        <v>3304.16</v>
      </c>
    </row>
    <row r="114" spans="1:4" s="6" customFormat="1" ht="12.75">
      <c r="A114" s="313">
        <v>87</v>
      </c>
      <c r="B114" s="343" t="s">
        <v>1267</v>
      </c>
      <c r="C114" s="341">
        <v>2010</v>
      </c>
      <c r="D114" s="342">
        <v>1021.76</v>
      </c>
    </row>
    <row r="115" spans="1:4" s="6" customFormat="1" ht="25.5">
      <c r="A115" s="313">
        <v>88</v>
      </c>
      <c r="B115" s="343" t="s">
        <v>1268</v>
      </c>
      <c r="C115" s="341">
        <v>2010</v>
      </c>
      <c r="D115" s="342">
        <v>1295.98</v>
      </c>
    </row>
    <row r="116" spans="1:4" s="6" customFormat="1" ht="12.75">
      <c r="A116" s="313">
        <v>89</v>
      </c>
      <c r="B116" s="343" t="s">
        <v>1269</v>
      </c>
      <c r="C116" s="341">
        <v>2010</v>
      </c>
      <c r="D116" s="342">
        <v>965.52</v>
      </c>
    </row>
    <row r="117" spans="1:4" s="6" customFormat="1" ht="12.75">
      <c r="A117" s="313">
        <v>90</v>
      </c>
      <c r="B117" s="343" t="s">
        <v>1269</v>
      </c>
      <c r="C117" s="341">
        <v>2010</v>
      </c>
      <c r="D117" s="342">
        <v>992.23</v>
      </c>
    </row>
    <row r="118" spans="1:4" s="6" customFormat="1" ht="12.75">
      <c r="A118" s="313">
        <v>91</v>
      </c>
      <c r="B118" s="340" t="s">
        <v>3376</v>
      </c>
      <c r="C118" s="341">
        <v>2011</v>
      </c>
      <c r="D118" s="342">
        <v>1530.12</v>
      </c>
    </row>
    <row r="119" spans="1:4" s="6" customFormat="1" ht="12.75">
      <c r="A119" s="313">
        <v>92</v>
      </c>
      <c r="B119" s="340" t="s">
        <v>3376</v>
      </c>
      <c r="C119" s="341">
        <v>2011</v>
      </c>
      <c r="D119" s="342">
        <v>1530.12</v>
      </c>
    </row>
    <row r="120" spans="1:4" s="6" customFormat="1" ht="12.75">
      <c r="A120" s="313">
        <v>93</v>
      </c>
      <c r="B120" s="340" t="s">
        <v>3376</v>
      </c>
      <c r="C120" s="341">
        <v>2011</v>
      </c>
      <c r="D120" s="342">
        <v>1530.12</v>
      </c>
    </row>
    <row r="121" spans="1:4" s="6" customFormat="1" ht="12.75">
      <c r="A121" s="313">
        <v>94</v>
      </c>
      <c r="B121" s="99" t="s">
        <v>1270</v>
      </c>
      <c r="C121" s="341">
        <v>2011</v>
      </c>
      <c r="D121" s="342">
        <v>914.3</v>
      </c>
    </row>
    <row r="122" spans="1:4" s="6" customFormat="1" ht="12.75">
      <c r="A122" s="313">
        <v>95</v>
      </c>
      <c r="B122" s="99" t="s">
        <v>1270</v>
      </c>
      <c r="C122" s="341">
        <v>2011</v>
      </c>
      <c r="D122" s="342">
        <v>914.3</v>
      </c>
    </row>
    <row r="123" spans="1:4" s="6" customFormat="1" ht="12.75">
      <c r="A123" s="313">
        <v>96</v>
      </c>
      <c r="B123" s="99" t="s">
        <v>1270</v>
      </c>
      <c r="C123" s="341">
        <v>2011</v>
      </c>
      <c r="D123" s="342">
        <v>914.3</v>
      </c>
    </row>
    <row r="124" spans="1:4" s="6" customFormat="1" ht="12.75">
      <c r="A124" s="313">
        <v>97</v>
      </c>
      <c r="B124" s="99" t="s">
        <v>1271</v>
      </c>
      <c r="C124" s="341">
        <v>2011</v>
      </c>
      <c r="D124" s="342">
        <v>868.98</v>
      </c>
    </row>
    <row r="125" spans="1:4" s="6" customFormat="1" ht="12.75">
      <c r="A125" s="313">
        <v>98</v>
      </c>
      <c r="B125" s="340" t="s">
        <v>3376</v>
      </c>
      <c r="C125" s="341">
        <v>2011</v>
      </c>
      <c r="D125" s="342">
        <v>1708.8</v>
      </c>
    </row>
    <row r="126" spans="1:4" s="6" customFormat="1" ht="12.75">
      <c r="A126" s="313">
        <v>99</v>
      </c>
      <c r="B126" s="99" t="s">
        <v>1272</v>
      </c>
      <c r="C126" s="341">
        <v>2011</v>
      </c>
      <c r="D126" s="342">
        <v>651.9</v>
      </c>
    </row>
    <row r="127" spans="1:4" s="6" customFormat="1" ht="12.75">
      <c r="A127" s="313">
        <v>100</v>
      </c>
      <c r="B127" s="99" t="s">
        <v>1272</v>
      </c>
      <c r="C127" s="341">
        <v>2011</v>
      </c>
      <c r="D127" s="342">
        <v>651.9</v>
      </c>
    </row>
    <row r="128" spans="1:4" s="6" customFormat="1" ht="12.75">
      <c r="A128" s="313">
        <v>101</v>
      </c>
      <c r="B128" s="99" t="s">
        <v>1272</v>
      </c>
      <c r="C128" s="341">
        <v>2011</v>
      </c>
      <c r="D128" s="342">
        <v>651.9</v>
      </c>
    </row>
    <row r="129" spans="1:4" s="6" customFormat="1" ht="12.75">
      <c r="A129" s="313">
        <v>102</v>
      </c>
      <c r="B129" s="99" t="s">
        <v>1272</v>
      </c>
      <c r="C129" s="341">
        <v>2011</v>
      </c>
      <c r="D129" s="342">
        <v>651.9</v>
      </c>
    </row>
    <row r="130" spans="1:4" s="6" customFormat="1" ht="12.75">
      <c r="A130" s="313">
        <v>103</v>
      </c>
      <c r="B130" s="99" t="s">
        <v>1272</v>
      </c>
      <c r="C130" s="341">
        <v>2011</v>
      </c>
      <c r="D130" s="342">
        <v>651.9</v>
      </c>
    </row>
    <row r="131" spans="1:4" s="6" customFormat="1" ht="12.75">
      <c r="A131" s="313">
        <v>104</v>
      </c>
      <c r="B131" s="99" t="s">
        <v>1272</v>
      </c>
      <c r="C131" s="341">
        <v>2011</v>
      </c>
      <c r="D131" s="342">
        <v>651.9</v>
      </c>
    </row>
    <row r="132" spans="1:4" s="6" customFormat="1" ht="12.75">
      <c r="A132" s="313">
        <v>105</v>
      </c>
      <c r="B132" s="99" t="s">
        <v>1272</v>
      </c>
      <c r="C132" s="341">
        <v>2011</v>
      </c>
      <c r="D132" s="342">
        <v>651.9</v>
      </c>
    </row>
    <row r="133" spans="1:4" s="6" customFormat="1" ht="12.75">
      <c r="A133" s="313">
        <v>106</v>
      </c>
      <c r="B133" s="99" t="s">
        <v>1272</v>
      </c>
      <c r="C133" s="341">
        <v>2011</v>
      </c>
      <c r="D133" s="342">
        <v>651.9</v>
      </c>
    </row>
    <row r="134" spans="1:4" s="6" customFormat="1" ht="12.75">
      <c r="A134" s="313">
        <v>107</v>
      </c>
      <c r="B134" s="99" t="s">
        <v>1272</v>
      </c>
      <c r="C134" s="341">
        <v>2011</v>
      </c>
      <c r="D134" s="342">
        <v>651.9</v>
      </c>
    </row>
    <row r="135" spans="1:4" s="6" customFormat="1" ht="12.75">
      <c r="A135" s="313">
        <v>108</v>
      </c>
      <c r="B135" s="99" t="s">
        <v>1273</v>
      </c>
      <c r="C135" s="341">
        <v>2011</v>
      </c>
      <c r="D135" s="342">
        <v>2000</v>
      </c>
    </row>
    <row r="136" spans="1:4" s="6" customFormat="1" ht="12.75">
      <c r="A136" s="313">
        <v>109</v>
      </c>
      <c r="B136" s="99" t="s">
        <v>1273</v>
      </c>
      <c r="C136" s="341">
        <v>2011</v>
      </c>
      <c r="D136" s="342">
        <v>2000</v>
      </c>
    </row>
    <row r="137" spans="1:4" s="6" customFormat="1" ht="12.75">
      <c r="A137" s="313">
        <v>110</v>
      </c>
      <c r="B137" s="344" t="s">
        <v>1274</v>
      </c>
      <c r="C137" s="341">
        <v>2011</v>
      </c>
      <c r="D137" s="342">
        <v>817.73</v>
      </c>
    </row>
    <row r="138" spans="1:4" s="6" customFormat="1" ht="12.75">
      <c r="A138" s="313">
        <v>111</v>
      </c>
      <c r="B138" s="344" t="s">
        <v>1275</v>
      </c>
      <c r="C138" s="341">
        <v>2011</v>
      </c>
      <c r="D138" s="342">
        <v>4813.57</v>
      </c>
    </row>
    <row r="139" spans="1:4" s="6" customFormat="1" ht="12.75">
      <c r="A139" s="313">
        <v>112</v>
      </c>
      <c r="B139" s="344" t="s">
        <v>1276</v>
      </c>
      <c r="C139" s="341">
        <v>2011</v>
      </c>
      <c r="D139" s="342">
        <v>2447.7</v>
      </c>
    </row>
    <row r="140" spans="1:4" s="6" customFormat="1" ht="12.75">
      <c r="A140" s="313">
        <v>113</v>
      </c>
      <c r="B140" s="344" t="s">
        <v>1276</v>
      </c>
      <c r="C140" s="341">
        <v>2011</v>
      </c>
      <c r="D140" s="342">
        <v>2447.7</v>
      </c>
    </row>
    <row r="141" spans="1:4" s="6" customFormat="1" ht="12.75">
      <c r="A141" s="313">
        <v>114</v>
      </c>
      <c r="B141" s="99" t="s">
        <v>1277</v>
      </c>
      <c r="C141" s="341">
        <v>2011</v>
      </c>
      <c r="D141" s="342">
        <v>2435.4</v>
      </c>
    </row>
    <row r="142" spans="1:4" s="6" customFormat="1" ht="12.75">
      <c r="A142" s="313">
        <v>115</v>
      </c>
      <c r="B142" s="99" t="s">
        <v>1277</v>
      </c>
      <c r="C142" s="341">
        <v>2011</v>
      </c>
      <c r="D142" s="342">
        <v>2435.4</v>
      </c>
    </row>
    <row r="143" spans="1:4" s="6" customFormat="1" ht="12.75">
      <c r="A143" s="313">
        <v>116</v>
      </c>
      <c r="B143" s="99" t="s">
        <v>1277</v>
      </c>
      <c r="C143" s="341">
        <v>2011</v>
      </c>
      <c r="D143" s="342">
        <v>2435.4</v>
      </c>
    </row>
    <row r="144" spans="1:4" s="6" customFormat="1" ht="12.75">
      <c r="A144" s="313">
        <v>117</v>
      </c>
      <c r="B144" s="99" t="s">
        <v>1277</v>
      </c>
      <c r="C144" s="341">
        <v>2011</v>
      </c>
      <c r="D144" s="342">
        <v>2435.4</v>
      </c>
    </row>
    <row r="145" spans="1:4" s="6" customFormat="1" ht="12.75">
      <c r="A145" s="313">
        <v>118</v>
      </c>
      <c r="B145" s="99" t="s">
        <v>1277</v>
      </c>
      <c r="C145" s="341">
        <v>2011</v>
      </c>
      <c r="D145" s="342">
        <v>2435.4</v>
      </c>
    </row>
    <row r="146" spans="1:4" s="6" customFormat="1" ht="12.75">
      <c r="A146" s="313">
        <v>119</v>
      </c>
      <c r="B146" s="99" t="s">
        <v>1277</v>
      </c>
      <c r="C146" s="341">
        <v>2011</v>
      </c>
      <c r="D146" s="342">
        <v>2435.4</v>
      </c>
    </row>
    <row r="147" spans="1:4" s="6" customFormat="1" ht="12.75">
      <c r="A147" s="313">
        <v>120</v>
      </c>
      <c r="B147" s="99" t="s">
        <v>1277</v>
      </c>
      <c r="C147" s="341">
        <v>2011</v>
      </c>
      <c r="D147" s="342">
        <v>2435.4</v>
      </c>
    </row>
    <row r="148" spans="1:4" s="6" customFormat="1" ht="12.75">
      <c r="A148" s="313">
        <v>121</v>
      </c>
      <c r="B148" s="99" t="s">
        <v>1277</v>
      </c>
      <c r="C148" s="341">
        <v>2011</v>
      </c>
      <c r="D148" s="342">
        <v>2435.4</v>
      </c>
    </row>
    <row r="149" spans="1:4" s="6" customFormat="1" ht="12.75">
      <c r="A149" s="313">
        <v>122</v>
      </c>
      <c r="B149" s="99" t="s">
        <v>1277</v>
      </c>
      <c r="C149" s="341">
        <v>2011</v>
      </c>
      <c r="D149" s="342">
        <v>2435.4</v>
      </c>
    </row>
    <row r="150" spans="1:4" s="6" customFormat="1" ht="12.75">
      <c r="A150" s="313">
        <v>123</v>
      </c>
      <c r="B150" s="99" t="s">
        <v>1277</v>
      </c>
      <c r="C150" s="341">
        <v>2011</v>
      </c>
      <c r="D150" s="342">
        <v>2435.4</v>
      </c>
    </row>
    <row r="151" spans="1:4" s="6" customFormat="1" ht="12.75">
      <c r="A151" s="313">
        <v>124</v>
      </c>
      <c r="B151" s="99" t="s">
        <v>1277</v>
      </c>
      <c r="C151" s="341">
        <v>2011</v>
      </c>
      <c r="D151" s="342">
        <v>2435.4</v>
      </c>
    </row>
    <row r="152" spans="1:4" s="6" customFormat="1" ht="12.75">
      <c r="A152" s="313">
        <v>125</v>
      </c>
      <c r="B152" s="99" t="s">
        <v>1277</v>
      </c>
      <c r="C152" s="341">
        <v>2011</v>
      </c>
      <c r="D152" s="342">
        <v>2435.4</v>
      </c>
    </row>
    <row r="153" spans="1:4" s="6" customFormat="1" ht="12.75">
      <c r="A153" s="313">
        <v>126</v>
      </c>
      <c r="B153" s="99" t="s">
        <v>1277</v>
      </c>
      <c r="C153" s="341">
        <v>2011</v>
      </c>
      <c r="D153" s="342">
        <v>2435.4</v>
      </c>
    </row>
    <row r="154" spans="1:4" s="6" customFormat="1" ht="12.75">
      <c r="A154" s="313">
        <v>127</v>
      </c>
      <c r="B154" s="99" t="s">
        <v>1277</v>
      </c>
      <c r="C154" s="341">
        <v>2011</v>
      </c>
      <c r="D154" s="342">
        <v>2435.4</v>
      </c>
    </row>
    <row r="155" spans="1:4" s="6" customFormat="1" ht="12.75">
      <c r="A155" s="313">
        <v>128</v>
      </c>
      <c r="B155" s="99" t="s">
        <v>1277</v>
      </c>
      <c r="C155" s="341">
        <v>2011</v>
      </c>
      <c r="D155" s="342">
        <v>2435.4</v>
      </c>
    </row>
    <row r="156" spans="1:4" s="6" customFormat="1" ht="12.75">
      <c r="A156" s="313">
        <v>129</v>
      </c>
      <c r="B156" s="99" t="s">
        <v>1278</v>
      </c>
      <c r="C156" s="341">
        <v>2011</v>
      </c>
      <c r="D156" s="342">
        <v>41943</v>
      </c>
    </row>
    <row r="157" spans="1:4" s="6" customFormat="1" ht="12.75">
      <c r="A157" s="313">
        <v>130</v>
      </c>
      <c r="B157" s="344" t="s">
        <v>1279</v>
      </c>
      <c r="C157" s="341">
        <v>2011</v>
      </c>
      <c r="D157" s="342">
        <v>737.09</v>
      </c>
    </row>
    <row r="158" spans="1:4" s="6" customFormat="1" ht="12.75">
      <c r="A158" s="313">
        <v>131</v>
      </c>
      <c r="B158" s="344" t="s">
        <v>1279</v>
      </c>
      <c r="C158" s="341">
        <v>2011</v>
      </c>
      <c r="D158" s="342">
        <v>737.09</v>
      </c>
    </row>
    <row r="159" spans="1:4" s="6" customFormat="1" ht="12.75">
      <c r="A159" s="313">
        <v>132</v>
      </c>
      <c r="B159" s="344" t="s">
        <v>1280</v>
      </c>
      <c r="C159" s="341">
        <v>2011</v>
      </c>
      <c r="D159" s="342">
        <v>8673.71</v>
      </c>
    </row>
    <row r="160" spans="1:4" s="6" customFormat="1" ht="12.75">
      <c r="A160" s="313">
        <v>133</v>
      </c>
      <c r="B160" s="344" t="s">
        <v>1280</v>
      </c>
      <c r="C160" s="341">
        <v>2011</v>
      </c>
      <c r="D160" s="342">
        <v>8673.71</v>
      </c>
    </row>
    <row r="161" spans="1:4" s="6" customFormat="1" ht="12.75">
      <c r="A161" s="313">
        <v>134</v>
      </c>
      <c r="B161" s="344" t="s">
        <v>1280</v>
      </c>
      <c r="C161" s="341">
        <v>2011</v>
      </c>
      <c r="D161" s="342">
        <v>8673.71</v>
      </c>
    </row>
    <row r="162" spans="1:4" s="6" customFormat="1" ht="12.75">
      <c r="A162" s="313">
        <v>135</v>
      </c>
      <c r="B162" s="344" t="s">
        <v>1280</v>
      </c>
      <c r="C162" s="341">
        <v>2011</v>
      </c>
      <c r="D162" s="342">
        <v>8673.71</v>
      </c>
    </row>
    <row r="163" spans="1:4" s="6" customFormat="1" ht="12.75">
      <c r="A163" s="313">
        <v>136</v>
      </c>
      <c r="B163" s="344" t="s">
        <v>1280</v>
      </c>
      <c r="C163" s="341">
        <v>2011</v>
      </c>
      <c r="D163" s="342">
        <v>8673.71</v>
      </c>
    </row>
    <row r="164" spans="1:4" s="6" customFormat="1" ht="12.75">
      <c r="A164" s="313">
        <v>137</v>
      </c>
      <c r="B164" s="344" t="s">
        <v>1280</v>
      </c>
      <c r="C164" s="341">
        <v>2011</v>
      </c>
      <c r="D164" s="342">
        <v>8673.71</v>
      </c>
    </row>
    <row r="165" spans="1:4" s="6" customFormat="1" ht="12.75">
      <c r="A165" s="313">
        <v>138</v>
      </c>
      <c r="B165" s="344" t="s">
        <v>1280</v>
      </c>
      <c r="C165" s="341">
        <v>2011</v>
      </c>
      <c r="D165" s="342">
        <v>8673.71</v>
      </c>
    </row>
    <row r="166" spans="1:4" s="6" customFormat="1" ht="12.75">
      <c r="A166" s="313">
        <v>139</v>
      </c>
      <c r="B166" s="344" t="s">
        <v>1280</v>
      </c>
      <c r="C166" s="341">
        <v>2011</v>
      </c>
      <c r="D166" s="342">
        <v>8673.71</v>
      </c>
    </row>
    <row r="167" spans="1:4" s="6" customFormat="1" ht="12.75">
      <c r="A167" s="313">
        <v>140</v>
      </c>
      <c r="B167" s="344" t="s">
        <v>1281</v>
      </c>
      <c r="C167" s="341">
        <v>2011</v>
      </c>
      <c r="D167" s="342">
        <v>6639.35</v>
      </c>
    </row>
    <row r="168" spans="1:4" s="6" customFormat="1" ht="25.5">
      <c r="A168" s="313">
        <v>141</v>
      </c>
      <c r="B168" s="344" t="s">
        <v>1282</v>
      </c>
      <c r="C168" s="341">
        <v>2011</v>
      </c>
      <c r="D168" s="342">
        <v>1100</v>
      </c>
    </row>
    <row r="169" spans="1:4" s="6" customFormat="1" ht="25.5">
      <c r="A169" s="313">
        <v>142</v>
      </c>
      <c r="B169" s="344" t="s">
        <v>1282</v>
      </c>
      <c r="C169" s="341">
        <v>2011</v>
      </c>
      <c r="D169" s="342">
        <v>1100</v>
      </c>
    </row>
    <row r="170" spans="1:4" s="6" customFormat="1" ht="12.75">
      <c r="A170" s="313">
        <v>143</v>
      </c>
      <c r="B170" s="344" t="s">
        <v>1286</v>
      </c>
      <c r="C170" s="341">
        <v>2011</v>
      </c>
      <c r="D170" s="342">
        <v>4072.14</v>
      </c>
    </row>
    <row r="171" spans="1:4" s="6" customFormat="1" ht="12.75">
      <c r="A171" s="313">
        <v>144</v>
      </c>
      <c r="B171" s="344" t="s">
        <v>1288</v>
      </c>
      <c r="C171" s="341">
        <v>2011</v>
      </c>
      <c r="D171" s="342">
        <v>333.75</v>
      </c>
    </row>
    <row r="172" spans="1:4" s="6" customFormat="1" ht="12.75">
      <c r="A172" s="313">
        <v>145</v>
      </c>
      <c r="B172" s="344" t="s">
        <v>1288</v>
      </c>
      <c r="C172" s="341">
        <v>2011</v>
      </c>
      <c r="D172" s="342">
        <v>333.75</v>
      </c>
    </row>
    <row r="173" spans="1:4" s="6" customFormat="1" ht="12.75">
      <c r="A173" s="313">
        <v>146</v>
      </c>
      <c r="B173" s="344" t="s">
        <v>1288</v>
      </c>
      <c r="C173" s="341">
        <v>2011</v>
      </c>
      <c r="D173" s="342">
        <v>333.75</v>
      </c>
    </row>
    <row r="174" spans="1:4" s="6" customFormat="1" ht="25.5">
      <c r="A174" s="313">
        <v>147</v>
      </c>
      <c r="B174" s="344" t="s">
        <v>1289</v>
      </c>
      <c r="C174" s="341">
        <v>2011</v>
      </c>
      <c r="D174" s="342">
        <v>1585</v>
      </c>
    </row>
    <row r="175" spans="1:4" s="6" customFormat="1" ht="25.5">
      <c r="A175" s="313">
        <v>148</v>
      </c>
      <c r="B175" s="344" t="s">
        <v>1289</v>
      </c>
      <c r="C175" s="341">
        <v>2011</v>
      </c>
      <c r="D175" s="342">
        <v>1585</v>
      </c>
    </row>
    <row r="176" spans="1:4" s="6" customFormat="1" ht="25.5">
      <c r="A176" s="313">
        <v>149</v>
      </c>
      <c r="B176" s="344" t="s">
        <v>1289</v>
      </c>
      <c r="C176" s="341">
        <v>2011</v>
      </c>
      <c r="D176" s="342">
        <v>1585</v>
      </c>
    </row>
    <row r="177" spans="1:4" s="6" customFormat="1" ht="12.75">
      <c r="A177" s="313">
        <v>150</v>
      </c>
      <c r="B177" s="344" t="s">
        <v>1290</v>
      </c>
      <c r="C177" s="341">
        <v>2011</v>
      </c>
      <c r="D177" s="342">
        <v>5850</v>
      </c>
    </row>
    <row r="178" spans="1:4" s="6" customFormat="1" ht="12.75">
      <c r="A178" s="313">
        <v>151</v>
      </c>
      <c r="B178" s="344" t="s">
        <v>1290</v>
      </c>
      <c r="C178" s="341">
        <v>2011</v>
      </c>
      <c r="D178" s="342">
        <v>5850</v>
      </c>
    </row>
    <row r="179" spans="1:4" s="6" customFormat="1" ht="25.5">
      <c r="A179" s="313">
        <v>152</v>
      </c>
      <c r="B179" s="344" t="s">
        <v>1291</v>
      </c>
      <c r="C179" s="341">
        <v>2012</v>
      </c>
      <c r="D179" s="342">
        <v>2250.9</v>
      </c>
    </row>
    <row r="180" spans="1:4" s="6" customFormat="1" ht="12.75">
      <c r="A180" s="313">
        <v>153</v>
      </c>
      <c r="B180" s="344" t="s">
        <v>1292</v>
      </c>
      <c r="C180" s="341">
        <v>2012</v>
      </c>
      <c r="D180" s="342">
        <v>1906.5</v>
      </c>
    </row>
    <row r="181" spans="1:4" s="6" customFormat="1" ht="12.75">
      <c r="A181" s="313">
        <v>154</v>
      </c>
      <c r="B181" s="344" t="s">
        <v>1293</v>
      </c>
      <c r="C181" s="341">
        <v>2012</v>
      </c>
      <c r="D181" s="342">
        <v>1906.5</v>
      </c>
    </row>
    <row r="182" spans="1:4" s="6" customFormat="1" ht="12.75">
      <c r="A182" s="313">
        <v>155</v>
      </c>
      <c r="B182" s="344" t="s">
        <v>1293</v>
      </c>
      <c r="C182" s="341">
        <v>2012</v>
      </c>
      <c r="D182" s="342">
        <v>1906.5</v>
      </c>
    </row>
    <row r="183" spans="1:4" s="6" customFormat="1" ht="12.75">
      <c r="A183" s="313">
        <v>156</v>
      </c>
      <c r="B183" s="344" t="s">
        <v>1293</v>
      </c>
      <c r="C183" s="341">
        <v>2012</v>
      </c>
      <c r="D183" s="342">
        <v>1906.5</v>
      </c>
    </row>
    <row r="184" spans="1:4" s="6" customFormat="1" ht="12.75">
      <c r="A184" s="313">
        <v>157</v>
      </c>
      <c r="B184" s="344" t="s">
        <v>1293</v>
      </c>
      <c r="C184" s="341">
        <v>2012</v>
      </c>
      <c r="D184" s="342">
        <v>1906.5</v>
      </c>
    </row>
    <row r="185" spans="1:4" s="6" customFormat="1" ht="12.75">
      <c r="A185" s="313">
        <v>158</v>
      </c>
      <c r="B185" s="344" t="s">
        <v>1294</v>
      </c>
      <c r="C185" s="341">
        <v>2012</v>
      </c>
      <c r="D185" s="342">
        <v>1599</v>
      </c>
    </row>
    <row r="186" spans="1:4" s="6" customFormat="1" ht="12.75">
      <c r="A186" s="313">
        <v>159</v>
      </c>
      <c r="B186" s="344" t="s">
        <v>1295</v>
      </c>
      <c r="C186" s="341">
        <v>2012</v>
      </c>
      <c r="D186" s="342">
        <v>666.47</v>
      </c>
    </row>
    <row r="187" spans="1:4" s="6" customFormat="1" ht="12.75">
      <c r="A187" s="313">
        <v>160</v>
      </c>
      <c r="B187" s="344" t="s">
        <v>1296</v>
      </c>
      <c r="C187" s="341">
        <v>2012</v>
      </c>
      <c r="D187" s="342">
        <v>666.47</v>
      </c>
    </row>
    <row r="188" spans="1:4" s="6" customFormat="1" ht="12.75">
      <c r="A188" s="313">
        <v>161</v>
      </c>
      <c r="B188" s="344" t="s">
        <v>1296</v>
      </c>
      <c r="C188" s="341">
        <v>2012</v>
      </c>
      <c r="D188" s="342">
        <v>666.47</v>
      </c>
    </row>
    <row r="189" spans="1:4" s="6" customFormat="1" ht="12.75">
      <c r="A189" s="313">
        <v>162</v>
      </c>
      <c r="B189" s="344" t="s">
        <v>1296</v>
      </c>
      <c r="C189" s="341">
        <v>2012</v>
      </c>
      <c r="D189" s="342">
        <v>666.47</v>
      </c>
    </row>
    <row r="190" spans="1:4" s="6" customFormat="1" ht="12.75">
      <c r="A190" s="313">
        <v>163</v>
      </c>
      <c r="B190" s="344" t="s">
        <v>1296</v>
      </c>
      <c r="C190" s="341">
        <v>2012</v>
      </c>
      <c r="D190" s="342">
        <v>666.47</v>
      </c>
    </row>
    <row r="191" spans="1:4" s="6" customFormat="1" ht="12.75">
      <c r="A191" s="313">
        <v>164</v>
      </c>
      <c r="B191" s="344" t="s">
        <v>1296</v>
      </c>
      <c r="C191" s="341">
        <v>2012</v>
      </c>
      <c r="D191" s="342">
        <v>666.47</v>
      </c>
    </row>
    <row r="192" spans="1:4" s="6" customFormat="1" ht="12.75">
      <c r="A192" s="313">
        <v>165</v>
      </c>
      <c r="B192" s="344" t="s">
        <v>1296</v>
      </c>
      <c r="C192" s="341">
        <v>2012</v>
      </c>
      <c r="D192" s="342">
        <v>666.47</v>
      </c>
    </row>
    <row r="193" spans="1:4" s="6" customFormat="1" ht="12.75">
      <c r="A193" s="313">
        <v>166</v>
      </c>
      <c r="B193" s="344" t="s">
        <v>1296</v>
      </c>
      <c r="C193" s="341">
        <v>2012</v>
      </c>
      <c r="D193" s="342">
        <v>666.47</v>
      </c>
    </row>
    <row r="194" spans="1:4" s="6" customFormat="1" ht="12.75">
      <c r="A194" s="313">
        <v>167</v>
      </c>
      <c r="B194" s="344" t="s">
        <v>1296</v>
      </c>
      <c r="C194" s="341">
        <v>2012</v>
      </c>
      <c r="D194" s="342">
        <v>666.47</v>
      </c>
    </row>
    <row r="195" spans="1:4" s="6" customFormat="1" ht="12.75">
      <c r="A195" s="313">
        <v>168</v>
      </c>
      <c r="B195" s="344" t="s">
        <v>1296</v>
      </c>
      <c r="C195" s="341">
        <v>2012</v>
      </c>
      <c r="D195" s="342">
        <v>666.47</v>
      </c>
    </row>
    <row r="196" spans="1:4" s="6" customFormat="1" ht="12.75">
      <c r="A196" s="313">
        <v>169</v>
      </c>
      <c r="B196" s="344" t="s">
        <v>1296</v>
      </c>
      <c r="C196" s="341">
        <v>2012</v>
      </c>
      <c r="D196" s="342">
        <v>666.47</v>
      </c>
    </row>
    <row r="197" spans="1:4" s="6" customFormat="1" ht="12.75">
      <c r="A197" s="313">
        <v>170</v>
      </c>
      <c r="B197" s="344" t="s">
        <v>1296</v>
      </c>
      <c r="C197" s="341">
        <v>2012</v>
      </c>
      <c r="D197" s="342">
        <v>666.47</v>
      </c>
    </row>
    <row r="198" spans="1:4" s="6" customFormat="1" ht="12.75">
      <c r="A198" s="313">
        <v>171</v>
      </c>
      <c r="B198" s="344" t="s">
        <v>1296</v>
      </c>
      <c r="C198" s="341">
        <v>2012</v>
      </c>
      <c r="D198" s="342">
        <v>666.47</v>
      </c>
    </row>
    <row r="199" spans="1:4" s="6" customFormat="1" ht="12.75">
      <c r="A199" s="313">
        <v>172</v>
      </c>
      <c r="B199" s="344" t="s">
        <v>1293</v>
      </c>
      <c r="C199" s="341">
        <v>2012</v>
      </c>
      <c r="D199" s="342">
        <v>1758.9</v>
      </c>
    </row>
    <row r="200" spans="1:4" s="6" customFormat="1" ht="12.75">
      <c r="A200" s="313">
        <v>173</v>
      </c>
      <c r="B200" s="344" t="s">
        <v>1293</v>
      </c>
      <c r="C200" s="341">
        <v>2012</v>
      </c>
      <c r="D200" s="342">
        <v>1758.9</v>
      </c>
    </row>
    <row r="201" spans="1:4" s="6" customFormat="1" ht="12.75">
      <c r="A201" s="313">
        <v>174</v>
      </c>
      <c r="B201" s="344" t="s">
        <v>1293</v>
      </c>
      <c r="C201" s="341">
        <v>2012</v>
      </c>
      <c r="D201" s="342">
        <v>1758.9</v>
      </c>
    </row>
    <row r="202" spans="1:4" s="6" customFormat="1" ht="12.75">
      <c r="A202" s="313">
        <v>175</v>
      </c>
      <c r="B202" s="344" t="s">
        <v>1293</v>
      </c>
      <c r="C202" s="341">
        <v>2012</v>
      </c>
      <c r="D202" s="342">
        <v>1758.9</v>
      </c>
    </row>
    <row r="203" spans="1:4" s="6" customFormat="1" ht="12.75">
      <c r="A203" s="313">
        <v>176</v>
      </c>
      <c r="B203" s="344" t="s">
        <v>1293</v>
      </c>
      <c r="C203" s="341">
        <v>2012</v>
      </c>
      <c r="D203" s="342">
        <v>1758.9</v>
      </c>
    </row>
    <row r="204" spans="1:4" s="6" customFormat="1" ht="12.75">
      <c r="A204" s="313">
        <v>177</v>
      </c>
      <c r="B204" s="344" t="s">
        <v>1293</v>
      </c>
      <c r="C204" s="341">
        <v>2012</v>
      </c>
      <c r="D204" s="342">
        <v>1758.9</v>
      </c>
    </row>
    <row r="205" spans="1:4" s="6" customFormat="1" ht="12.75">
      <c r="A205" s="313">
        <v>178</v>
      </c>
      <c r="B205" s="344" t="s">
        <v>1297</v>
      </c>
      <c r="C205" s="341">
        <v>2012</v>
      </c>
      <c r="D205" s="342">
        <v>290</v>
      </c>
    </row>
    <row r="206" spans="1:4" s="6" customFormat="1" ht="28.5" customHeight="1">
      <c r="A206" s="313">
        <v>179</v>
      </c>
      <c r="B206" s="344" t="s">
        <v>1298</v>
      </c>
      <c r="C206" s="341">
        <v>2012</v>
      </c>
      <c r="D206" s="342">
        <v>1240</v>
      </c>
    </row>
    <row r="207" spans="1:4" s="6" customFormat="1" ht="12.75" customHeight="1">
      <c r="A207" s="313">
        <v>180</v>
      </c>
      <c r="B207" s="344" t="s">
        <v>3896</v>
      </c>
      <c r="C207" s="341">
        <v>2012</v>
      </c>
      <c r="D207" s="342">
        <v>8106.93</v>
      </c>
    </row>
    <row r="208" spans="1:4" s="6" customFormat="1" ht="12.75" customHeight="1">
      <c r="A208" s="313">
        <v>181</v>
      </c>
      <c r="B208" s="344" t="s">
        <v>1299</v>
      </c>
      <c r="C208" s="341">
        <v>2012</v>
      </c>
      <c r="D208" s="342">
        <v>4290.24</v>
      </c>
    </row>
    <row r="209" spans="1:4" s="6" customFormat="1" ht="12.75" customHeight="1">
      <c r="A209" s="313">
        <v>182</v>
      </c>
      <c r="B209" s="344" t="s">
        <v>1300</v>
      </c>
      <c r="C209" s="341">
        <v>2012</v>
      </c>
      <c r="D209" s="342">
        <v>4820.37</v>
      </c>
    </row>
    <row r="210" spans="1:4" s="6" customFormat="1" ht="12.75" customHeight="1">
      <c r="A210" s="313">
        <v>183</v>
      </c>
      <c r="B210" s="344" t="s">
        <v>1301</v>
      </c>
      <c r="C210" s="341">
        <v>2012</v>
      </c>
      <c r="D210" s="342">
        <v>47620.68</v>
      </c>
    </row>
    <row r="211" spans="1:4" s="6" customFormat="1" ht="12.75" customHeight="1">
      <c r="A211" s="313">
        <v>184</v>
      </c>
      <c r="B211" s="344" t="s">
        <v>1302</v>
      </c>
      <c r="C211" s="341">
        <v>2012</v>
      </c>
      <c r="D211" s="342">
        <v>2337</v>
      </c>
    </row>
    <row r="212" spans="1:4" s="6" customFormat="1" ht="12.75" customHeight="1">
      <c r="A212" s="313">
        <v>185</v>
      </c>
      <c r="B212" s="344" t="s">
        <v>1302</v>
      </c>
      <c r="C212" s="341">
        <v>2012</v>
      </c>
      <c r="D212" s="342">
        <v>2337</v>
      </c>
    </row>
    <row r="213" spans="1:4" s="6" customFormat="1" ht="12.75" customHeight="1">
      <c r="A213" s="313">
        <v>186</v>
      </c>
      <c r="B213" s="344" t="s">
        <v>1302</v>
      </c>
      <c r="C213" s="341">
        <v>2012</v>
      </c>
      <c r="D213" s="342">
        <v>2337</v>
      </c>
    </row>
    <row r="214" spans="1:4" s="6" customFormat="1" ht="12.75" customHeight="1">
      <c r="A214" s="313">
        <v>187</v>
      </c>
      <c r="B214" s="344" t="s">
        <v>1302</v>
      </c>
      <c r="C214" s="341">
        <v>2012</v>
      </c>
      <c r="D214" s="342">
        <v>2337</v>
      </c>
    </row>
    <row r="215" spans="1:4" s="6" customFormat="1" ht="12.75" customHeight="1">
      <c r="A215" s="313">
        <v>188</v>
      </c>
      <c r="B215" s="344" t="s">
        <v>1302</v>
      </c>
      <c r="C215" s="341">
        <v>2012</v>
      </c>
      <c r="D215" s="342">
        <v>2337</v>
      </c>
    </row>
    <row r="216" spans="1:4" s="6" customFormat="1" ht="12.75" customHeight="1">
      <c r="A216" s="313">
        <v>189</v>
      </c>
      <c r="B216" s="344" t="s">
        <v>1302</v>
      </c>
      <c r="C216" s="341">
        <v>2012</v>
      </c>
      <c r="D216" s="342">
        <v>2337</v>
      </c>
    </row>
    <row r="217" spans="1:4" s="6" customFormat="1" ht="12.75" customHeight="1">
      <c r="A217" s="313">
        <v>190</v>
      </c>
      <c r="B217" s="344" t="s">
        <v>1302</v>
      </c>
      <c r="C217" s="341">
        <v>2012</v>
      </c>
      <c r="D217" s="342">
        <v>2337</v>
      </c>
    </row>
    <row r="218" spans="1:4" s="6" customFormat="1" ht="12.75" customHeight="1">
      <c r="A218" s="313">
        <v>191</v>
      </c>
      <c r="B218" s="344" t="s">
        <v>1302</v>
      </c>
      <c r="C218" s="341">
        <v>2012</v>
      </c>
      <c r="D218" s="342">
        <v>2337</v>
      </c>
    </row>
    <row r="219" spans="1:4" s="6" customFormat="1" ht="12.75" customHeight="1">
      <c r="A219" s="313">
        <v>192</v>
      </c>
      <c r="B219" s="344" t="s">
        <v>1302</v>
      </c>
      <c r="C219" s="341">
        <v>2012</v>
      </c>
      <c r="D219" s="342">
        <v>2337</v>
      </c>
    </row>
    <row r="220" spans="1:4" s="6" customFormat="1" ht="25.5">
      <c r="A220" s="313">
        <v>193</v>
      </c>
      <c r="B220" s="344" t="s">
        <v>1302</v>
      </c>
      <c r="C220" s="341">
        <v>2012</v>
      </c>
      <c r="D220" s="342">
        <v>2337</v>
      </c>
    </row>
    <row r="221" spans="1:4" s="6" customFormat="1" ht="25.5">
      <c r="A221" s="313">
        <v>194</v>
      </c>
      <c r="B221" s="344" t="s">
        <v>1302</v>
      </c>
      <c r="C221" s="341">
        <v>2012</v>
      </c>
      <c r="D221" s="342">
        <v>2337</v>
      </c>
    </row>
    <row r="222" spans="1:4" s="6" customFormat="1" ht="25.5">
      <c r="A222" s="313">
        <v>195</v>
      </c>
      <c r="B222" s="344" t="s">
        <v>1302</v>
      </c>
      <c r="C222" s="341">
        <v>2012</v>
      </c>
      <c r="D222" s="342">
        <v>2337</v>
      </c>
    </row>
    <row r="223" spans="1:4" s="6" customFormat="1" ht="25.5">
      <c r="A223" s="313">
        <v>196</v>
      </c>
      <c r="B223" s="344" t="s">
        <v>1302</v>
      </c>
      <c r="C223" s="341">
        <v>2012</v>
      </c>
      <c r="D223" s="342">
        <v>2337</v>
      </c>
    </row>
    <row r="224" spans="1:4" s="6" customFormat="1" ht="12.75">
      <c r="A224" s="313">
        <v>197</v>
      </c>
      <c r="B224" s="344" t="s">
        <v>1303</v>
      </c>
      <c r="C224" s="341">
        <v>2012</v>
      </c>
      <c r="D224" s="342">
        <v>379</v>
      </c>
    </row>
    <row r="225" spans="1:4" s="6" customFormat="1" ht="12.75">
      <c r="A225" s="313">
        <v>198</v>
      </c>
      <c r="B225" s="344" t="s">
        <v>3897</v>
      </c>
      <c r="C225" s="341">
        <v>2012</v>
      </c>
      <c r="D225" s="342">
        <v>379</v>
      </c>
    </row>
    <row r="226" spans="1:4" s="6" customFormat="1" ht="12.75">
      <c r="A226" s="313">
        <v>199</v>
      </c>
      <c r="B226" s="344" t="s">
        <v>3897</v>
      </c>
      <c r="C226" s="341">
        <v>2012</v>
      </c>
      <c r="D226" s="342">
        <v>379</v>
      </c>
    </row>
    <row r="227" spans="1:4" s="6" customFormat="1" ht="12.75">
      <c r="A227" s="313">
        <v>200</v>
      </c>
      <c r="B227" s="344" t="s">
        <v>3898</v>
      </c>
      <c r="C227" s="341">
        <v>2012</v>
      </c>
      <c r="D227" s="342">
        <v>731.85</v>
      </c>
    </row>
    <row r="228" spans="1:4" s="6" customFormat="1" ht="12.75">
      <c r="A228" s="313">
        <v>201</v>
      </c>
      <c r="B228" s="344" t="s">
        <v>3898</v>
      </c>
      <c r="C228" s="341">
        <v>2012</v>
      </c>
      <c r="D228" s="342">
        <v>731.85</v>
      </c>
    </row>
    <row r="229" spans="1:4" s="6" customFormat="1" ht="12.75">
      <c r="A229" s="313">
        <v>202</v>
      </c>
      <c r="B229" s="344" t="s">
        <v>3898</v>
      </c>
      <c r="C229" s="341">
        <v>2012</v>
      </c>
      <c r="D229" s="342">
        <v>731.85</v>
      </c>
    </row>
    <row r="230" spans="1:4" s="6" customFormat="1" ht="12.75">
      <c r="A230" s="313">
        <v>203</v>
      </c>
      <c r="B230" s="344" t="s">
        <v>3899</v>
      </c>
      <c r="C230" s="341">
        <v>2012</v>
      </c>
      <c r="D230" s="342">
        <v>3837.6</v>
      </c>
    </row>
    <row r="231" spans="1:4" s="6" customFormat="1" ht="12.75">
      <c r="A231" s="313">
        <v>204</v>
      </c>
      <c r="B231" s="344" t="s">
        <v>539</v>
      </c>
      <c r="C231" s="341">
        <v>2012</v>
      </c>
      <c r="D231" s="342">
        <v>379</v>
      </c>
    </row>
    <row r="232" spans="1:4" s="6" customFormat="1" ht="12.75">
      <c r="A232" s="313">
        <v>205</v>
      </c>
      <c r="B232" s="344" t="s">
        <v>540</v>
      </c>
      <c r="C232" s="341">
        <v>2012</v>
      </c>
      <c r="D232" s="342">
        <v>603.96</v>
      </c>
    </row>
    <row r="233" spans="1:4" s="6" customFormat="1" ht="12.75">
      <c r="A233" s="313">
        <v>206</v>
      </c>
      <c r="B233" s="344" t="s">
        <v>541</v>
      </c>
      <c r="C233" s="341">
        <v>2013</v>
      </c>
      <c r="D233" s="342">
        <v>283.5</v>
      </c>
    </row>
    <row r="234" spans="1:4" s="6" customFormat="1" ht="12.75">
      <c r="A234" s="313">
        <v>207</v>
      </c>
      <c r="B234" s="344" t="s">
        <v>542</v>
      </c>
      <c r="C234" s="341">
        <v>2013</v>
      </c>
      <c r="D234" s="342">
        <v>320</v>
      </c>
    </row>
    <row r="235" spans="1:4" s="6" customFormat="1" ht="12.75">
      <c r="A235" s="313">
        <v>208</v>
      </c>
      <c r="B235" s="344" t="s">
        <v>539</v>
      </c>
      <c r="C235" s="341">
        <v>2013</v>
      </c>
      <c r="D235" s="342">
        <v>379</v>
      </c>
    </row>
    <row r="236" spans="1:4" s="6" customFormat="1" ht="12.75">
      <c r="A236" s="313">
        <v>209</v>
      </c>
      <c r="B236" s="344" t="s">
        <v>543</v>
      </c>
      <c r="C236" s="341">
        <v>2013</v>
      </c>
      <c r="D236" s="342">
        <v>11937.15</v>
      </c>
    </row>
    <row r="237" spans="1:4" s="6" customFormat="1" ht="12.75">
      <c r="A237" s="313">
        <v>210</v>
      </c>
      <c r="B237" s="344" t="s">
        <v>543</v>
      </c>
      <c r="C237" s="341">
        <v>2013</v>
      </c>
      <c r="D237" s="342">
        <v>11937.15</v>
      </c>
    </row>
    <row r="238" spans="1:4" s="6" customFormat="1" ht="12.75">
      <c r="A238" s="313">
        <v>211</v>
      </c>
      <c r="B238" s="344" t="s">
        <v>543</v>
      </c>
      <c r="C238" s="341">
        <v>2013</v>
      </c>
      <c r="D238" s="342">
        <v>11937.15</v>
      </c>
    </row>
    <row r="239" spans="1:4" s="6" customFormat="1" ht="12.75">
      <c r="A239" s="313">
        <v>212</v>
      </c>
      <c r="B239" s="344" t="s">
        <v>544</v>
      </c>
      <c r="C239" s="341">
        <v>2013</v>
      </c>
      <c r="D239" s="342">
        <v>8277.9</v>
      </c>
    </row>
    <row r="240" spans="1:4" s="6" customFormat="1" ht="12.75">
      <c r="A240" s="313">
        <v>213</v>
      </c>
      <c r="B240" s="344" t="s">
        <v>544</v>
      </c>
      <c r="C240" s="341">
        <v>2013</v>
      </c>
      <c r="D240" s="342">
        <v>8277.9</v>
      </c>
    </row>
    <row r="241" spans="1:4" s="6" customFormat="1" ht="12.75">
      <c r="A241" s="313">
        <v>214</v>
      </c>
      <c r="B241" s="344" t="s">
        <v>544</v>
      </c>
      <c r="C241" s="341">
        <v>2013</v>
      </c>
      <c r="D241" s="342">
        <v>8277.9</v>
      </c>
    </row>
    <row r="242" spans="1:4" s="6" customFormat="1" ht="12.75">
      <c r="A242" s="313">
        <v>215</v>
      </c>
      <c r="B242" s="344" t="s">
        <v>544</v>
      </c>
      <c r="C242" s="341">
        <v>2013</v>
      </c>
      <c r="D242" s="342">
        <v>8277.9</v>
      </c>
    </row>
    <row r="243" spans="1:4" s="6" customFormat="1" ht="12.75">
      <c r="A243" s="313">
        <v>216</v>
      </c>
      <c r="B243" s="344" t="s">
        <v>545</v>
      </c>
      <c r="C243" s="341">
        <v>2013</v>
      </c>
      <c r="D243" s="342">
        <v>1030.74</v>
      </c>
    </row>
    <row r="244" spans="1:4" s="6" customFormat="1" ht="12.75">
      <c r="A244" s="313">
        <v>217</v>
      </c>
      <c r="B244" s="344" t="s">
        <v>546</v>
      </c>
      <c r="C244" s="341">
        <v>2013</v>
      </c>
      <c r="D244" s="342">
        <v>28290</v>
      </c>
    </row>
    <row r="245" spans="1:4" s="6" customFormat="1" ht="12.75">
      <c r="A245" s="313">
        <v>218</v>
      </c>
      <c r="B245" s="344" t="s">
        <v>547</v>
      </c>
      <c r="C245" s="341">
        <v>2013</v>
      </c>
      <c r="D245" s="342">
        <v>2337</v>
      </c>
    </row>
    <row r="246" spans="1:4" s="6" customFormat="1" ht="12.75">
      <c r="A246" s="313">
        <v>219</v>
      </c>
      <c r="B246" s="344" t="s">
        <v>547</v>
      </c>
      <c r="C246" s="341">
        <v>2013</v>
      </c>
      <c r="D246" s="342">
        <v>2337</v>
      </c>
    </row>
    <row r="247" spans="1:4" s="6" customFormat="1" ht="12.75">
      <c r="A247" s="313">
        <v>220</v>
      </c>
      <c r="B247" s="344" t="s">
        <v>547</v>
      </c>
      <c r="C247" s="341">
        <v>2013</v>
      </c>
      <c r="D247" s="342">
        <v>2337</v>
      </c>
    </row>
    <row r="248" spans="1:4" s="6" customFormat="1" ht="12.75">
      <c r="A248" s="313">
        <v>221</v>
      </c>
      <c r="B248" s="344" t="s">
        <v>547</v>
      </c>
      <c r="C248" s="341">
        <v>2013</v>
      </c>
      <c r="D248" s="342">
        <v>2337</v>
      </c>
    </row>
    <row r="249" spans="1:4" s="6" customFormat="1" ht="12.75">
      <c r="A249" s="313">
        <v>222</v>
      </c>
      <c r="B249" s="344" t="s">
        <v>547</v>
      </c>
      <c r="C249" s="341">
        <v>2013</v>
      </c>
      <c r="D249" s="342">
        <v>2337</v>
      </c>
    </row>
    <row r="250" spans="1:4" s="6" customFormat="1" ht="12.75">
      <c r="A250" s="313">
        <v>223</v>
      </c>
      <c r="B250" s="344" t="s">
        <v>547</v>
      </c>
      <c r="C250" s="341">
        <v>2013</v>
      </c>
      <c r="D250" s="342">
        <v>2337</v>
      </c>
    </row>
    <row r="251" spans="1:4" s="6" customFormat="1" ht="12.75">
      <c r="A251" s="313">
        <v>224</v>
      </c>
      <c r="B251" s="344" t="s">
        <v>547</v>
      </c>
      <c r="C251" s="341">
        <v>2013</v>
      </c>
      <c r="D251" s="342">
        <v>2337</v>
      </c>
    </row>
    <row r="252" spans="1:4" s="6" customFormat="1" ht="12.75">
      <c r="A252" s="313">
        <v>225</v>
      </c>
      <c r="B252" s="344" t="s">
        <v>547</v>
      </c>
      <c r="C252" s="341">
        <v>2013</v>
      </c>
      <c r="D252" s="342">
        <v>2337</v>
      </c>
    </row>
    <row r="253" spans="1:4" s="6" customFormat="1" ht="12.75">
      <c r="A253" s="313">
        <v>226</v>
      </c>
      <c r="B253" s="344" t="s">
        <v>547</v>
      </c>
      <c r="C253" s="341">
        <v>2013</v>
      </c>
      <c r="D253" s="342">
        <v>2337</v>
      </c>
    </row>
    <row r="254" spans="1:4" s="6" customFormat="1" ht="12.75">
      <c r="A254" s="313">
        <v>227</v>
      </c>
      <c r="B254" s="344" t="s">
        <v>547</v>
      </c>
      <c r="C254" s="341">
        <v>2013</v>
      </c>
      <c r="D254" s="342">
        <v>2337</v>
      </c>
    </row>
    <row r="255" spans="1:4" s="6" customFormat="1" ht="12.75">
      <c r="A255" s="313">
        <v>228</v>
      </c>
      <c r="B255" s="344" t="s">
        <v>547</v>
      </c>
      <c r="C255" s="341">
        <v>2013</v>
      </c>
      <c r="D255" s="342">
        <v>2337</v>
      </c>
    </row>
    <row r="256" spans="1:4" s="6" customFormat="1" ht="12.75">
      <c r="A256" s="313">
        <v>229</v>
      </c>
      <c r="B256" s="344" t="s">
        <v>547</v>
      </c>
      <c r="C256" s="341">
        <v>2013</v>
      </c>
      <c r="D256" s="342">
        <v>2337</v>
      </c>
    </row>
    <row r="257" spans="1:4" s="6" customFormat="1" ht="12.75">
      <c r="A257" s="313">
        <v>230</v>
      </c>
      <c r="B257" s="344" t="s">
        <v>547</v>
      </c>
      <c r="C257" s="341">
        <v>2013</v>
      </c>
      <c r="D257" s="342">
        <v>2337</v>
      </c>
    </row>
    <row r="258" spans="1:4" s="6" customFormat="1" ht="12.75">
      <c r="A258" s="313">
        <v>231</v>
      </c>
      <c r="B258" s="344" t="s">
        <v>547</v>
      </c>
      <c r="C258" s="341">
        <v>2013</v>
      </c>
      <c r="D258" s="342">
        <v>2337</v>
      </c>
    </row>
    <row r="259" spans="1:4" s="6" customFormat="1" ht="12.75">
      <c r="A259" s="313">
        <v>232</v>
      </c>
      <c r="B259" s="344" t="s">
        <v>547</v>
      </c>
      <c r="C259" s="341">
        <v>2013</v>
      </c>
      <c r="D259" s="342">
        <v>2337</v>
      </c>
    </row>
    <row r="260" spans="1:4" s="6" customFormat="1" ht="12.75">
      <c r="A260" s="313">
        <v>233</v>
      </c>
      <c r="B260" s="344" t="s">
        <v>547</v>
      </c>
      <c r="C260" s="341">
        <v>2013</v>
      </c>
      <c r="D260" s="342">
        <v>2337</v>
      </c>
    </row>
    <row r="261" spans="1:4" s="6" customFormat="1" ht="12.75">
      <c r="A261" s="313">
        <v>234</v>
      </c>
      <c r="B261" s="344" t="s">
        <v>547</v>
      </c>
      <c r="C261" s="341">
        <v>2013</v>
      </c>
      <c r="D261" s="342">
        <v>2337</v>
      </c>
    </row>
    <row r="262" spans="1:4" s="6" customFormat="1" ht="12.75">
      <c r="A262" s="313">
        <v>235</v>
      </c>
      <c r="B262" s="344" t="s">
        <v>547</v>
      </c>
      <c r="C262" s="341">
        <v>2013</v>
      </c>
      <c r="D262" s="342">
        <v>2337</v>
      </c>
    </row>
    <row r="263" spans="1:4" s="6" customFormat="1" ht="12.75">
      <c r="A263" s="313">
        <v>236</v>
      </c>
      <c r="B263" s="344" t="s">
        <v>547</v>
      </c>
      <c r="C263" s="341">
        <v>2013</v>
      </c>
      <c r="D263" s="342">
        <v>2337</v>
      </c>
    </row>
    <row r="264" spans="1:4" s="6" customFormat="1" ht="12.75">
      <c r="A264" s="313">
        <v>237</v>
      </c>
      <c r="B264" s="344" t="s">
        <v>547</v>
      </c>
      <c r="C264" s="341">
        <v>2013</v>
      </c>
      <c r="D264" s="342">
        <v>2337</v>
      </c>
    </row>
    <row r="265" spans="1:4" s="6" customFormat="1" ht="12.75">
      <c r="A265" s="313">
        <v>238</v>
      </c>
      <c r="B265" s="344" t="s">
        <v>547</v>
      </c>
      <c r="C265" s="341">
        <v>2013</v>
      </c>
      <c r="D265" s="342">
        <v>2337</v>
      </c>
    </row>
    <row r="266" spans="1:4" s="6" customFormat="1" ht="12.75">
      <c r="A266" s="313">
        <v>239</v>
      </c>
      <c r="B266" s="344" t="s">
        <v>547</v>
      </c>
      <c r="C266" s="341">
        <v>2013</v>
      </c>
      <c r="D266" s="342">
        <v>2337</v>
      </c>
    </row>
    <row r="267" spans="1:4" s="6" customFormat="1" ht="12.75">
      <c r="A267" s="313">
        <v>240</v>
      </c>
      <c r="B267" s="344" t="s">
        <v>547</v>
      </c>
      <c r="C267" s="341">
        <v>2013</v>
      </c>
      <c r="D267" s="342">
        <v>2337</v>
      </c>
    </row>
    <row r="268" spans="1:4" s="6" customFormat="1" ht="12.75">
      <c r="A268" s="313">
        <v>241</v>
      </c>
      <c r="B268" s="344" t="s">
        <v>547</v>
      </c>
      <c r="C268" s="341">
        <v>2013</v>
      </c>
      <c r="D268" s="342">
        <v>2337</v>
      </c>
    </row>
    <row r="269" spans="1:4" s="6" customFormat="1" ht="12.75">
      <c r="A269" s="313">
        <v>242</v>
      </c>
      <c r="B269" s="344" t="s">
        <v>547</v>
      </c>
      <c r="C269" s="341">
        <v>2013</v>
      </c>
      <c r="D269" s="342">
        <v>2337</v>
      </c>
    </row>
    <row r="270" spans="1:4" s="6" customFormat="1" ht="12.75">
      <c r="A270" s="313">
        <v>243</v>
      </c>
      <c r="B270" s="344" t="s">
        <v>547</v>
      </c>
      <c r="C270" s="341">
        <v>2013</v>
      </c>
      <c r="D270" s="342">
        <v>2337</v>
      </c>
    </row>
    <row r="271" spans="1:4" s="6" customFormat="1" ht="12.75">
      <c r="A271" s="313">
        <v>244</v>
      </c>
      <c r="B271" s="344" t="s">
        <v>547</v>
      </c>
      <c r="C271" s="341">
        <v>2013</v>
      </c>
      <c r="D271" s="342">
        <v>2337</v>
      </c>
    </row>
    <row r="272" spans="1:4" s="6" customFormat="1" ht="12.75">
      <c r="A272" s="313">
        <v>245</v>
      </c>
      <c r="B272" s="344" t="s">
        <v>547</v>
      </c>
      <c r="C272" s="341">
        <v>2013</v>
      </c>
      <c r="D272" s="342">
        <v>2337</v>
      </c>
    </row>
    <row r="273" spans="1:4" s="6" customFormat="1" ht="12.75">
      <c r="A273" s="313">
        <v>246</v>
      </c>
      <c r="B273" s="344" t="s">
        <v>547</v>
      </c>
      <c r="C273" s="341">
        <v>2013</v>
      </c>
      <c r="D273" s="342">
        <v>2337</v>
      </c>
    </row>
    <row r="274" spans="1:4" s="6" customFormat="1" ht="12.75">
      <c r="A274" s="313">
        <v>247</v>
      </c>
      <c r="B274" s="344" t="s">
        <v>547</v>
      </c>
      <c r="C274" s="341">
        <v>2013</v>
      </c>
      <c r="D274" s="342">
        <v>2337</v>
      </c>
    </row>
    <row r="275" spans="1:4" s="6" customFormat="1" ht="12.75">
      <c r="A275" s="313">
        <v>248</v>
      </c>
      <c r="B275" s="344" t="s">
        <v>547</v>
      </c>
      <c r="C275" s="341">
        <v>2013</v>
      </c>
      <c r="D275" s="342">
        <v>2337</v>
      </c>
    </row>
    <row r="276" spans="1:4" s="6" customFormat="1" ht="12.75">
      <c r="A276" s="313">
        <v>249</v>
      </c>
      <c r="B276" s="344" t="s">
        <v>547</v>
      </c>
      <c r="C276" s="341">
        <v>2013</v>
      </c>
      <c r="D276" s="342">
        <v>2337</v>
      </c>
    </row>
    <row r="277" spans="1:4" s="6" customFormat="1" ht="12.75">
      <c r="A277" s="313">
        <v>250</v>
      </c>
      <c r="B277" s="344" t="s">
        <v>547</v>
      </c>
      <c r="C277" s="341">
        <v>2013</v>
      </c>
      <c r="D277" s="342">
        <v>2337</v>
      </c>
    </row>
    <row r="278" spans="1:4" s="6" customFormat="1" ht="12.75">
      <c r="A278" s="313">
        <v>251</v>
      </c>
      <c r="B278" s="344" t="s">
        <v>548</v>
      </c>
      <c r="C278" s="341">
        <v>2013</v>
      </c>
      <c r="D278" s="342">
        <v>6519</v>
      </c>
    </row>
    <row r="279" spans="1:4" s="6" customFormat="1" ht="12.75">
      <c r="A279" s="313">
        <v>252</v>
      </c>
      <c r="B279" s="344" t="s">
        <v>549</v>
      </c>
      <c r="C279" s="341">
        <v>2013</v>
      </c>
      <c r="D279" s="342">
        <v>143.1</v>
      </c>
    </row>
    <row r="280" spans="1:4" s="6" customFormat="1" ht="12.75">
      <c r="A280" s="313">
        <v>253</v>
      </c>
      <c r="B280" s="344" t="s">
        <v>550</v>
      </c>
      <c r="C280" s="341">
        <v>2013</v>
      </c>
      <c r="D280" s="342">
        <v>1328.4</v>
      </c>
    </row>
    <row r="281" spans="1:4" s="6" customFormat="1" ht="12.75">
      <c r="A281" s="313">
        <v>254</v>
      </c>
      <c r="B281" s="344" t="s">
        <v>550</v>
      </c>
      <c r="C281" s="341">
        <v>2013</v>
      </c>
      <c r="D281" s="342">
        <v>1328.4</v>
      </c>
    </row>
    <row r="282" spans="1:4" s="6" customFormat="1" ht="12.75">
      <c r="A282" s="313">
        <v>255</v>
      </c>
      <c r="B282" s="344" t="s">
        <v>550</v>
      </c>
      <c r="C282" s="341">
        <v>2013</v>
      </c>
      <c r="D282" s="342">
        <v>1328.4</v>
      </c>
    </row>
    <row r="283" spans="1:4" s="6" customFormat="1" ht="12.75">
      <c r="A283" s="313">
        <v>256</v>
      </c>
      <c r="B283" s="344" t="s">
        <v>550</v>
      </c>
      <c r="C283" s="341">
        <v>2013</v>
      </c>
      <c r="D283" s="342">
        <v>1328.4</v>
      </c>
    </row>
    <row r="284" spans="1:4" s="6" customFormat="1" ht="12.75">
      <c r="A284" s="313">
        <v>257</v>
      </c>
      <c r="B284" s="344" t="s">
        <v>550</v>
      </c>
      <c r="C284" s="341">
        <v>2013</v>
      </c>
      <c r="D284" s="342">
        <v>1328.4</v>
      </c>
    </row>
    <row r="285" spans="1:4" s="6" customFormat="1" ht="12.75">
      <c r="A285" s="313">
        <v>258</v>
      </c>
      <c r="B285" s="344" t="s">
        <v>550</v>
      </c>
      <c r="C285" s="341">
        <v>2013</v>
      </c>
      <c r="D285" s="342">
        <v>1328.4</v>
      </c>
    </row>
    <row r="286" spans="1:4" s="6" customFormat="1" ht="12.75">
      <c r="A286" s="313">
        <v>259</v>
      </c>
      <c r="B286" s="344" t="s">
        <v>550</v>
      </c>
      <c r="C286" s="341">
        <v>2013</v>
      </c>
      <c r="D286" s="342">
        <v>1328.4</v>
      </c>
    </row>
    <row r="287" spans="1:4" s="6" customFormat="1" ht="12.75">
      <c r="A287" s="313">
        <v>260</v>
      </c>
      <c r="B287" s="344" t="s">
        <v>550</v>
      </c>
      <c r="C287" s="341">
        <v>2013</v>
      </c>
      <c r="D287" s="342">
        <v>1328.4</v>
      </c>
    </row>
    <row r="288" spans="1:4" s="6" customFormat="1" ht="12.75">
      <c r="A288" s="313">
        <v>261</v>
      </c>
      <c r="B288" s="344" t="s">
        <v>550</v>
      </c>
      <c r="C288" s="341">
        <v>2013</v>
      </c>
      <c r="D288" s="342">
        <v>1328.4</v>
      </c>
    </row>
    <row r="289" spans="1:4" s="6" customFormat="1" ht="12.75">
      <c r="A289" s="313">
        <v>262</v>
      </c>
      <c r="B289" s="344" t="s">
        <v>550</v>
      </c>
      <c r="C289" s="341">
        <v>2013</v>
      </c>
      <c r="D289" s="342">
        <v>1328.4</v>
      </c>
    </row>
    <row r="290" spans="1:4" s="6" customFormat="1" ht="12.75">
      <c r="A290" s="313">
        <v>263</v>
      </c>
      <c r="B290" s="344" t="s">
        <v>550</v>
      </c>
      <c r="C290" s="341">
        <v>2013</v>
      </c>
      <c r="D290" s="342">
        <v>1328.4</v>
      </c>
    </row>
    <row r="291" spans="1:4" s="6" customFormat="1" ht="12.75">
      <c r="A291" s="313">
        <v>264</v>
      </c>
      <c r="B291" s="344" t="s">
        <v>551</v>
      </c>
      <c r="C291" s="341">
        <v>2013</v>
      </c>
      <c r="D291" s="482">
        <v>15867</v>
      </c>
    </row>
    <row r="292" spans="1:4" s="70" customFormat="1" ht="12.75">
      <c r="A292" s="626" t="s">
        <v>336</v>
      </c>
      <c r="B292" s="627"/>
      <c r="C292" s="628"/>
      <c r="D292" s="86">
        <f>SUM(D28:D291)</f>
        <v>738878.5800000002</v>
      </c>
    </row>
    <row r="293" spans="1:5" ht="12.75">
      <c r="A293" s="594" t="s">
        <v>525</v>
      </c>
      <c r="B293" s="594"/>
      <c r="C293" s="594"/>
      <c r="D293" s="594"/>
      <c r="E293" s="23"/>
    </row>
    <row r="294" spans="1:4" s="131" customFormat="1" ht="12.75">
      <c r="A294" s="2">
        <v>1</v>
      </c>
      <c r="B294" s="10" t="s">
        <v>3262</v>
      </c>
      <c r="C294" s="279">
        <v>2009</v>
      </c>
      <c r="D294" s="58">
        <v>5750</v>
      </c>
    </row>
    <row r="295" spans="1:4" s="131" customFormat="1" ht="12.75">
      <c r="A295" s="2">
        <v>2</v>
      </c>
      <c r="B295" s="10" t="s">
        <v>3262</v>
      </c>
      <c r="C295" s="279">
        <v>2010</v>
      </c>
      <c r="D295" s="58">
        <v>5372</v>
      </c>
    </row>
    <row r="296" spans="1:4" s="131" customFormat="1" ht="12.75">
      <c r="A296" s="2">
        <v>3</v>
      </c>
      <c r="B296" s="10" t="s">
        <v>3263</v>
      </c>
      <c r="C296" s="279">
        <v>2011</v>
      </c>
      <c r="D296" s="58">
        <v>2300</v>
      </c>
    </row>
    <row r="297" spans="1:4" s="131" customFormat="1" ht="12.75">
      <c r="A297" s="2">
        <v>4</v>
      </c>
      <c r="B297" s="10" t="s">
        <v>1572</v>
      </c>
      <c r="C297" s="280">
        <v>2012</v>
      </c>
      <c r="D297" s="281">
        <v>12800</v>
      </c>
    </row>
    <row r="298" spans="1:4" s="131" customFormat="1" ht="12.75">
      <c r="A298" s="2">
        <v>5</v>
      </c>
      <c r="B298" s="10" t="s">
        <v>1573</v>
      </c>
      <c r="C298" s="282">
        <v>2012</v>
      </c>
      <c r="D298" s="140">
        <v>2000</v>
      </c>
    </row>
    <row r="299" spans="1:4" s="131" customFormat="1" ht="12.75">
      <c r="A299" s="2">
        <v>6</v>
      </c>
      <c r="B299" s="10" t="s">
        <v>1574</v>
      </c>
      <c r="C299" s="282">
        <v>2012</v>
      </c>
      <c r="D299" s="140">
        <v>1340</v>
      </c>
    </row>
    <row r="300" spans="1:4" s="90" customFormat="1" ht="12.75">
      <c r="A300" s="626" t="s">
        <v>336</v>
      </c>
      <c r="B300" s="627"/>
      <c r="C300" s="628"/>
      <c r="D300" s="86">
        <f>SUM(D294:D299)</f>
        <v>29562</v>
      </c>
    </row>
    <row r="301" spans="1:4" s="6" customFormat="1" ht="12.75">
      <c r="A301" s="594" t="s">
        <v>3532</v>
      </c>
      <c r="B301" s="594"/>
      <c r="C301" s="594"/>
      <c r="D301" s="581"/>
    </row>
    <row r="302" spans="1:4" s="6" customFormat="1" ht="12.75">
      <c r="A302" s="381">
        <v>1</v>
      </c>
      <c r="B302" s="393" t="s">
        <v>3221</v>
      </c>
      <c r="C302" s="381">
        <v>2009</v>
      </c>
      <c r="D302" s="424">
        <v>3768.85</v>
      </c>
    </row>
    <row r="303" spans="1:4" s="6" customFormat="1" ht="12.75">
      <c r="A303" s="381">
        <v>2</v>
      </c>
      <c r="B303" s="393" t="s">
        <v>3364</v>
      </c>
      <c r="C303" s="381">
        <v>2009</v>
      </c>
      <c r="D303" s="424">
        <v>550</v>
      </c>
    </row>
    <row r="304" spans="1:4" s="6" customFormat="1" ht="12.75">
      <c r="A304" s="381">
        <v>3</v>
      </c>
      <c r="B304" s="393" t="s">
        <v>3221</v>
      </c>
      <c r="C304" s="381">
        <v>2010</v>
      </c>
      <c r="D304" s="424">
        <v>1790.2</v>
      </c>
    </row>
    <row r="305" spans="1:4" s="70" customFormat="1" ht="12.75">
      <c r="A305" s="626" t="s">
        <v>336</v>
      </c>
      <c r="B305" s="627"/>
      <c r="C305" s="628"/>
      <c r="D305" s="86">
        <f>SUM(D302:D304)</f>
        <v>6109.05</v>
      </c>
    </row>
    <row r="306" spans="1:4" s="6" customFormat="1" ht="12.75">
      <c r="A306" s="594" t="s">
        <v>3824</v>
      </c>
      <c r="B306" s="594"/>
      <c r="C306" s="594"/>
      <c r="D306" s="581"/>
    </row>
    <row r="307" spans="1:4" s="6" customFormat="1" ht="12.75">
      <c r="A307" s="381">
        <v>1</v>
      </c>
      <c r="B307" s="475" t="s">
        <v>3825</v>
      </c>
      <c r="C307" s="469">
        <v>2010</v>
      </c>
      <c r="D307" s="476">
        <v>2163.93</v>
      </c>
    </row>
    <row r="308" spans="1:4" s="6" customFormat="1" ht="12.75">
      <c r="A308" s="381">
        <v>2</v>
      </c>
      <c r="B308" s="475" t="s">
        <v>3826</v>
      </c>
      <c r="C308" s="469">
        <v>2009</v>
      </c>
      <c r="D308" s="476">
        <v>614.75</v>
      </c>
    </row>
    <row r="309" spans="1:4" s="6" customFormat="1" ht="12.75">
      <c r="A309" s="381">
        <v>3</v>
      </c>
      <c r="B309" s="477" t="s">
        <v>3827</v>
      </c>
      <c r="C309" s="478">
        <v>2009</v>
      </c>
      <c r="D309" s="479">
        <v>7200</v>
      </c>
    </row>
    <row r="310" spans="1:4" s="6" customFormat="1" ht="12.75">
      <c r="A310" s="381">
        <v>4</v>
      </c>
      <c r="B310" s="477" t="s">
        <v>3828</v>
      </c>
      <c r="C310" s="478">
        <v>2009</v>
      </c>
      <c r="D310" s="479">
        <v>2500</v>
      </c>
    </row>
    <row r="311" spans="1:4" s="6" customFormat="1" ht="12.75">
      <c r="A311" s="381">
        <v>5</v>
      </c>
      <c r="B311" s="477" t="s">
        <v>3829</v>
      </c>
      <c r="C311" s="478">
        <v>2009</v>
      </c>
      <c r="D311" s="479">
        <v>1300</v>
      </c>
    </row>
    <row r="312" spans="1:4" s="6" customFormat="1" ht="12.75">
      <c r="A312" s="381">
        <v>6</v>
      </c>
      <c r="B312" s="477" t="s">
        <v>3829</v>
      </c>
      <c r="C312" s="478">
        <v>2009</v>
      </c>
      <c r="D312" s="479">
        <v>1300</v>
      </c>
    </row>
    <row r="313" spans="1:4" s="6" customFormat="1" ht="12.75">
      <c r="A313" s="381">
        <v>7</v>
      </c>
      <c r="B313" s="475" t="s">
        <v>2394</v>
      </c>
      <c r="C313" s="469">
        <v>2009</v>
      </c>
      <c r="D313" s="476">
        <v>5790</v>
      </c>
    </row>
    <row r="314" spans="1:4" s="6" customFormat="1" ht="12.75">
      <c r="A314" s="381">
        <v>8</v>
      </c>
      <c r="B314" s="475" t="s">
        <v>3211</v>
      </c>
      <c r="C314" s="469">
        <v>2009</v>
      </c>
      <c r="D314" s="476">
        <v>3120</v>
      </c>
    </row>
    <row r="315" spans="1:4" s="6" customFormat="1" ht="12.75">
      <c r="A315" s="381">
        <v>9</v>
      </c>
      <c r="B315" s="475" t="s">
        <v>3212</v>
      </c>
      <c r="C315" s="480">
        <v>2011</v>
      </c>
      <c r="D315" s="479">
        <v>203.25</v>
      </c>
    </row>
    <row r="316" spans="1:4" s="6" customFormat="1" ht="12.75">
      <c r="A316" s="381">
        <v>10</v>
      </c>
      <c r="B316" s="475" t="s">
        <v>3213</v>
      </c>
      <c r="C316" s="480">
        <v>2011</v>
      </c>
      <c r="D316" s="479">
        <v>4320</v>
      </c>
    </row>
    <row r="317" spans="1:4" s="6" customFormat="1" ht="12.75">
      <c r="A317" s="381">
        <v>11</v>
      </c>
      <c r="B317" s="475" t="s">
        <v>3214</v>
      </c>
      <c r="C317" s="480">
        <v>2011</v>
      </c>
      <c r="D317" s="479">
        <v>3150</v>
      </c>
    </row>
    <row r="318" spans="1:4" s="6" customFormat="1" ht="12.75">
      <c r="A318" s="381">
        <v>12</v>
      </c>
      <c r="B318" s="475" t="s">
        <v>3215</v>
      </c>
      <c r="C318" s="480">
        <v>2011</v>
      </c>
      <c r="D318" s="479">
        <v>2900</v>
      </c>
    </row>
    <row r="319" spans="1:4" s="6" customFormat="1" ht="12.75">
      <c r="A319" s="381">
        <v>13</v>
      </c>
      <c r="B319" s="475" t="s">
        <v>3216</v>
      </c>
      <c r="C319" s="480">
        <v>2011</v>
      </c>
      <c r="D319" s="479">
        <v>850</v>
      </c>
    </row>
    <row r="320" spans="1:4" s="6" customFormat="1" ht="12.75">
      <c r="A320" s="381">
        <v>14</v>
      </c>
      <c r="B320" s="475" t="s">
        <v>3217</v>
      </c>
      <c r="C320" s="480">
        <v>2011</v>
      </c>
      <c r="D320" s="479">
        <v>2500</v>
      </c>
    </row>
    <row r="321" spans="1:4" s="6" customFormat="1" ht="12.75">
      <c r="A321" s="381">
        <v>15</v>
      </c>
      <c r="B321" s="475" t="s">
        <v>3218</v>
      </c>
      <c r="C321" s="480">
        <v>2011</v>
      </c>
      <c r="D321" s="479">
        <v>350</v>
      </c>
    </row>
    <row r="322" spans="1:4" s="6" customFormat="1" ht="12.75">
      <c r="A322" s="381">
        <v>16</v>
      </c>
      <c r="B322" s="475" t="s">
        <v>3219</v>
      </c>
      <c r="C322" s="480">
        <v>2011</v>
      </c>
      <c r="D322" s="479">
        <v>2626</v>
      </c>
    </row>
    <row r="323" spans="1:4" s="6" customFormat="1" ht="12.75">
      <c r="A323" s="381">
        <v>17</v>
      </c>
      <c r="B323" s="475" t="s">
        <v>3220</v>
      </c>
      <c r="C323" s="480">
        <v>2011</v>
      </c>
      <c r="D323" s="479">
        <v>568.29</v>
      </c>
    </row>
    <row r="324" spans="1:4" s="6" customFormat="1" ht="12.75">
      <c r="A324" s="381">
        <v>18</v>
      </c>
      <c r="B324" s="477" t="s">
        <v>3221</v>
      </c>
      <c r="C324" s="480">
        <v>2012</v>
      </c>
      <c r="D324" s="479">
        <v>2746.98</v>
      </c>
    </row>
    <row r="325" spans="1:4" s="6" customFormat="1" ht="12.75">
      <c r="A325" s="381">
        <v>19</v>
      </c>
      <c r="B325" s="477" t="s">
        <v>2592</v>
      </c>
      <c r="C325" s="478">
        <v>2013</v>
      </c>
      <c r="D325" s="479">
        <v>1729.19</v>
      </c>
    </row>
    <row r="326" spans="1:4" s="6" customFormat="1" ht="12.75">
      <c r="A326" s="381">
        <v>20</v>
      </c>
      <c r="B326" s="481" t="s">
        <v>1537</v>
      </c>
      <c r="C326" s="478">
        <v>2013</v>
      </c>
      <c r="D326" s="479">
        <v>1170.57</v>
      </c>
    </row>
    <row r="327" spans="1:4" s="70" customFormat="1" ht="12.75">
      <c r="A327" s="626" t="s">
        <v>336</v>
      </c>
      <c r="B327" s="627"/>
      <c r="C327" s="628"/>
      <c r="D327" s="86">
        <f>SUM(D307:D326)</f>
        <v>47102.96000000001</v>
      </c>
    </row>
    <row r="328" spans="1:4" s="6" customFormat="1" ht="12.75">
      <c r="A328" s="594" t="s">
        <v>627</v>
      </c>
      <c r="B328" s="594"/>
      <c r="C328" s="594"/>
      <c r="D328" s="581"/>
    </row>
    <row r="329" spans="1:4" s="6" customFormat="1" ht="12.75">
      <c r="A329" s="2">
        <v>1</v>
      </c>
      <c r="B329" s="1" t="s">
        <v>3221</v>
      </c>
      <c r="C329" s="2">
        <v>2009</v>
      </c>
      <c r="D329" s="58">
        <v>2219</v>
      </c>
    </row>
    <row r="330" spans="1:4" s="6" customFormat="1" ht="12.75">
      <c r="A330" s="2">
        <v>2</v>
      </c>
      <c r="B330" s="1" t="s">
        <v>3221</v>
      </c>
      <c r="C330" s="2">
        <v>2009</v>
      </c>
      <c r="D330" s="58">
        <v>2829</v>
      </c>
    </row>
    <row r="331" spans="1:4" s="6" customFormat="1" ht="12.75">
      <c r="A331" s="2">
        <v>3</v>
      </c>
      <c r="B331" s="1" t="s">
        <v>3221</v>
      </c>
      <c r="C331" s="2">
        <v>2011</v>
      </c>
      <c r="D331" s="58">
        <v>2548</v>
      </c>
    </row>
    <row r="332" spans="1:4" s="6" customFormat="1" ht="12.75">
      <c r="A332" s="2">
        <v>4</v>
      </c>
      <c r="B332" s="1" t="s">
        <v>628</v>
      </c>
      <c r="C332" s="2">
        <v>2011</v>
      </c>
      <c r="D332" s="58">
        <v>4046.7</v>
      </c>
    </row>
    <row r="333" spans="1:4" s="70" customFormat="1" ht="12.75">
      <c r="A333" s="626" t="s">
        <v>336</v>
      </c>
      <c r="B333" s="627"/>
      <c r="C333" s="628"/>
      <c r="D333" s="94">
        <f>SUM(D329:D332)</f>
        <v>11642.7</v>
      </c>
    </row>
    <row r="334" spans="1:4" s="6" customFormat="1" ht="12.75">
      <c r="A334" s="594" t="s">
        <v>635</v>
      </c>
      <c r="B334" s="594"/>
      <c r="C334" s="594"/>
      <c r="D334" s="581"/>
    </row>
    <row r="335" spans="1:4" s="6" customFormat="1" ht="12.75">
      <c r="A335" s="381">
        <v>1</v>
      </c>
      <c r="B335" s="425" t="s">
        <v>636</v>
      </c>
      <c r="C335" s="381">
        <v>2010</v>
      </c>
      <c r="D335" s="424">
        <v>330.15</v>
      </c>
    </row>
    <row r="336" spans="1:4" s="6" customFormat="1" ht="12.75">
      <c r="A336" s="381">
        <v>2</v>
      </c>
      <c r="B336" s="425" t="s">
        <v>637</v>
      </c>
      <c r="C336" s="381">
        <v>2009</v>
      </c>
      <c r="D336" s="424">
        <v>454</v>
      </c>
    </row>
    <row r="337" spans="1:4" s="6" customFormat="1" ht="12.75">
      <c r="A337" s="381">
        <v>3</v>
      </c>
      <c r="B337" s="425" t="s">
        <v>638</v>
      </c>
      <c r="C337" s="381">
        <v>2009</v>
      </c>
      <c r="D337" s="424">
        <v>419</v>
      </c>
    </row>
    <row r="338" spans="1:4" s="70" customFormat="1" ht="12.75">
      <c r="A338" s="626" t="s">
        <v>336</v>
      </c>
      <c r="B338" s="627"/>
      <c r="C338" s="628"/>
      <c r="D338" s="95">
        <f>SUM(D335:D337)</f>
        <v>1203.15</v>
      </c>
    </row>
    <row r="339" spans="1:4" s="6" customFormat="1" ht="12.75">
      <c r="A339" s="594" t="s">
        <v>672</v>
      </c>
      <c r="B339" s="594"/>
      <c r="C339" s="594"/>
      <c r="D339" s="581"/>
    </row>
    <row r="340" spans="1:4" s="6" customFormat="1" ht="12.75">
      <c r="A340" s="2">
        <v>1</v>
      </c>
      <c r="B340" s="1" t="s">
        <v>657</v>
      </c>
      <c r="C340" s="2">
        <v>2009</v>
      </c>
      <c r="D340" s="58">
        <v>260</v>
      </c>
    </row>
    <row r="341" spans="1:4" s="6" customFormat="1" ht="12.75">
      <c r="A341" s="2">
        <v>2</v>
      </c>
      <c r="B341" s="1" t="s">
        <v>658</v>
      </c>
      <c r="C341" s="2">
        <v>2010</v>
      </c>
      <c r="D341" s="58">
        <v>1001.62</v>
      </c>
    </row>
    <row r="342" spans="1:4" s="6" customFormat="1" ht="12.75">
      <c r="A342" s="2">
        <v>3</v>
      </c>
      <c r="B342" s="1" t="s">
        <v>659</v>
      </c>
      <c r="C342" s="2">
        <v>2011</v>
      </c>
      <c r="D342" s="58">
        <v>2023.5</v>
      </c>
    </row>
    <row r="343" spans="1:4" s="6" customFormat="1" ht="12.75">
      <c r="A343" s="2">
        <v>4</v>
      </c>
      <c r="B343" s="1" t="s">
        <v>885</v>
      </c>
      <c r="C343" s="2">
        <v>2011</v>
      </c>
      <c r="D343" s="58">
        <v>2526.99</v>
      </c>
    </row>
    <row r="344" spans="1:4" s="6" customFormat="1" ht="12.75">
      <c r="A344" s="2">
        <v>5</v>
      </c>
      <c r="B344" s="1" t="s">
        <v>660</v>
      </c>
      <c r="C344" s="2">
        <v>2011</v>
      </c>
      <c r="D344" s="58">
        <v>399</v>
      </c>
    </row>
    <row r="345" spans="1:4" s="6" customFormat="1" ht="12.75">
      <c r="A345" s="2">
        <v>6</v>
      </c>
      <c r="B345" s="1" t="s">
        <v>660</v>
      </c>
      <c r="C345" s="2">
        <v>2011</v>
      </c>
      <c r="D345" s="58">
        <v>399</v>
      </c>
    </row>
    <row r="346" spans="1:4" s="70" customFormat="1" ht="12.75">
      <c r="A346" s="626" t="s">
        <v>336</v>
      </c>
      <c r="B346" s="627"/>
      <c r="C346" s="628"/>
      <c r="D346" s="95">
        <f>SUM(D340:D345)</f>
        <v>6610.11</v>
      </c>
    </row>
    <row r="347" spans="1:4" s="6" customFormat="1" ht="12.75">
      <c r="A347" s="594" t="s">
        <v>673</v>
      </c>
      <c r="B347" s="594"/>
      <c r="C347" s="594"/>
      <c r="D347" s="581"/>
    </row>
    <row r="348" spans="1:4" s="6" customFormat="1" ht="12.75">
      <c r="A348" s="2">
        <v>1</v>
      </c>
      <c r="B348" s="1" t="s">
        <v>308</v>
      </c>
      <c r="C348" s="2">
        <v>2011</v>
      </c>
      <c r="D348" s="136">
        <v>319</v>
      </c>
    </row>
    <row r="349" spans="1:4" s="6" customFormat="1" ht="12.75">
      <c r="A349" s="2">
        <v>2</v>
      </c>
      <c r="B349" s="1" t="s">
        <v>674</v>
      </c>
      <c r="C349" s="2">
        <v>2010</v>
      </c>
      <c r="D349" s="136">
        <v>649</v>
      </c>
    </row>
    <row r="350" spans="1:4" s="6" customFormat="1" ht="12.75">
      <c r="A350" s="2">
        <v>3</v>
      </c>
      <c r="B350" s="1" t="s">
        <v>675</v>
      </c>
      <c r="C350" s="2">
        <v>2011</v>
      </c>
      <c r="D350" s="136">
        <v>4319.98</v>
      </c>
    </row>
    <row r="351" spans="1:4" s="6" customFormat="1" ht="12.75">
      <c r="A351" s="2">
        <v>4</v>
      </c>
      <c r="B351" s="1" t="s">
        <v>206</v>
      </c>
      <c r="C351" s="2">
        <v>2012</v>
      </c>
      <c r="D351" s="136">
        <v>379</v>
      </c>
    </row>
    <row r="352" spans="1:4" s="6" customFormat="1" ht="12.75">
      <c r="A352" s="2">
        <v>5</v>
      </c>
      <c r="B352" s="1" t="s">
        <v>310</v>
      </c>
      <c r="C352" s="2">
        <v>2012</v>
      </c>
      <c r="D352" s="136">
        <v>789</v>
      </c>
    </row>
    <row r="353" spans="1:4" s="70" customFormat="1" ht="12.75">
      <c r="A353" s="626" t="s">
        <v>336</v>
      </c>
      <c r="B353" s="627"/>
      <c r="C353" s="628"/>
      <c r="D353" s="95">
        <f>SUM(D348:D352)</f>
        <v>6455.98</v>
      </c>
    </row>
    <row r="354" spans="1:4" s="6" customFormat="1" ht="12.75">
      <c r="A354" s="594" t="s">
        <v>688</v>
      </c>
      <c r="B354" s="594"/>
      <c r="C354" s="594"/>
      <c r="D354" s="581"/>
    </row>
    <row r="355" spans="1:4" s="6" customFormat="1" ht="12.75">
      <c r="A355" s="381">
        <v>1</v>
      </c>
      <c r="B355" s="425" t="s">
        <v>689</v>
      </c>
      <c r="C355" s="381">
        <v>2010</v>
      </c>
      <c r="D355" s="424">
        <v>221.47</v>
      </c>
    </row>
    <row r="356" spans="1:4" s="6" customFormat="1" ht="12.75">
      <c r="A356" s="463">
        <v>2</v>
      </c>
      <c r="B356" s="460" t="s">
        <v>675</v>
      </c>
      <c r="C356" s="394">
        <v>2013</v>
      </c>
      <c r="D356" s="461">
        <v>1450</v>
      </c>
    </row>
    <row r="357" spans="1:4" s="70" customFormat="1" ht="12.75">
      <c r="A357" s="626" t="s">
        <v>336</v>
      </c>
      <c r="B357" s="627"/>
      <c r="C357" s="628"/>
      <c r="D357" s="95">
        <f>SUM(D355:D356)</f>
        <v>1671.47</v>
      </c>
    </row>
    <row r="358" spans="1:4" s="6" customFormat="1" ht="12.75">
      <c r="A358" s="594" t="s">
        <v>2003</v>
      </c>
      <c r="B358" s="594"/>
      <c r="C358" s="594"/>
      <c r="D358" s="581"/>
    </row>
    <row r="359" spans="1:4" s="6" customFormat="1" ht="12.75">
      <c r="A359" s="381">
        <v>1</v>
      </c>
      <c r="B359" s="425" t="s">
        <v>2005</v>
      </c>
      <c r="C359" s="381">
        <v>2011</v>
      </c>
      <c r="D359" s="424">
        <v>399</v>
      </c>
    </row>
    <row r="360" spans="1:4" s="6" customFormat="1" ht="12.75">
      <c r="A360" s="381">
        <v>2</v>
      </c>
      <c r="B360" s="425" t="s">
        <v>2006</v>
      </c>
      <c r="C360" s="381">
        <v>2011</v>
      </c>
      <c r="D360" s="424">
        <v>2484</v>
      </c>
    </row>
    <row r="361" spans="1:4" s="6" customFormat="1" ht="12.75">
      <c r="A361" s="381">
        <v>3</v>
      </c>
      <c r="B361" s="425" t="s">
        <v>2007</v>
      </c>
      <c r="C361" s="381">
        <v>2011</v>
      </c>
      <c r="D361" s="424">
        <v>350</v>
      </c>
    </row>
    <row r="362" spans="1:4" s="6" customFormat="1" ht="12.75">
      <c r="A362" s="381">
        <v>4</v>
      </c>
      <c r="B362" s="425" t="s">
        <v>2008</v>
      </c>
      <c r="C362" s="381">
        <v>2010</v>
      </c>
      <c r="D362" s="424">
        <v>500.17</v>
      </c>
    </row>
    <row r="363" spans="1:4" s="70" customFormat="1" ht="12.75">
      <c r="A363" s="626" t="s">
        <v>336</v>
      </c>
      <c r="B363" s="627"/>
      <c r="C363" s="628"/>
      <c r="D363" s="95">
        <f>SUM(D359:D362)</f>
        <v>3733.17</v>
      </c>
    </row>
    <row r="364" spans="1:4" s="6" customFormat="1" ht="12.75">
      <c r="A364" s="594" t="s">
        <v>3331</v>
      </c>
      <c r="B364" s="594"/>
      <c r="C364" s="594"/>
      <c r="D364" s="581"/>
    </row>
    <row r="365" spans="1:4" s="6" customFormat="1" ht="12.75">
      <c r="A365" s="2">
        <v>1</v>
      </c>
      <c r="B365" s="245" t="s">
        <v>3340</v>
      </c>
      <c r="C365" s="244">
        <v>2011</v>
      </c>
      <c r="D365" s="246">
        <v>319</v>
      </c>
    </row>
    <row r="366" spans="1:4" s="6" customFormat="1" ht="12.75">
      <c r="A366" s="2">
        <v>2</v>
      </c>
      <c r="B366" s="1" t="s">
        <v>3041</v>
      </c>
      <c r="C366" s="2">
        <v>2012</v>
      </c>
      <c r="D366" s="136">
        <v>1200</v>
      </c>
    </row>
    <row r="367" spans="1:4" s="6" customFormat="1" ht="12.75">
      <c r="A367" s="2">
        <v>3</v>
      </c>
      <c r="B367" s="1" t="s">
        <v>739</v>
      </c>
      <c r="C367" s="2">
        <v>2011</v>
      </c>
      <c r="D367" s="136">
        <v>3490</v>
      </c>
    </row>
    <row r="368" spans="1:4" s="6" customFormat="1" ht="12.75">
      <c r="A368" s="2">
        <v>4</v>
      </c>
      <c r="B368" s="1" t="s">
        <v>740</v>
      </c>
      <c r="C368" s="2">
        <v>2011</v>
      </c>
      <c r="D368" s="136">
        <v>99</v>
      </c>
    </row>
    <row r="369" spans="1:4" s="6" customFormat="1" ht="12.75">
      <c r="A369" s="2">
        <v>5</v>
      </c>
      <c r="B369" s="1" t="s">
        <v>675</v>
      </c>
      <c r="C369" s="2">
        <v>2011</v>
      </c>
      <c r="D369" s="136">
        <v>1174.5</v>
      </c>
    </row>
    <row r="370" spans="1:4" s="6" customFormat="1" ht="12.75">
      <c r="A370" s="2">
        <v>6</v>
      </c>
      <c r="B370" s="1" t="s">
        <v>675</v>
      </c>
      <c r="C370" s="2">
        <v>2011</v>
      </c>
      <c r="D370" s="136">
        <v>1600</v>
      </c>
    </row>
    <row r="371" spans="1:4" s="6" customFormat="1" ht="12.75">
      <c r="A371" s="2">
        <v>7</v>
      </c>
      <c r="B371" s="1" t="s">
        <v>741</v>
      </c>
      <c r="C371" s="2">
        <v>2011</v>
      </c>
      <c r="D371" s="136">
        <v>599.99</v>
      </c>
    </row>
    <row r="372" spans="1:4" s="6" customFormat="1" ht="12.75">
      <c r="A372" s="307">
        <v>8</v>
      </c>
      <c r="B372" s="1" t="s">
        <v>741</v>
      </c>
      <c r="C372" s="2">
        <v>2011</v>
      </c>
      <c r="D372" s="136">
        <v>599.99</v>
      </c>
    </row>
    <row r="373" spans="1:4" s="6" customFormat="1" ht="12.75">
      <c r="A373" s="307">
        <v>9</v>
      </c>
      <c r="B373" s="1" t="s">
        <v>3042</v>
      </c>
      <c r="C373" s="2">
        <v>2012</v>
      </c>
      <c r="D373" s="136">
        <v>379</v>
      </c>
    </row>
    <row r="374" spans="1:4" s="70" customFormat="1" ht="12.75">
      <c r="A374" s="626" t="s">
        <v>336</v>
      </c>
      <c r="B374" s="627"/>
      <c r="C374" s="628"/>
      <c r="D374" s="95">
        <f>SUM(D365:D373)</f>
        <v>9461.48</v>
      </c>
    </row>
    <row r="375" spans="1:4" s="6" customFormat="1" ht="12.75">
      <c r="A375" s="594" t="s">
        <v>744</v>
      </c>
      <c r="B375" s="594"/>
      <c r="C375" s="594"/>
      <c r="D375" s="581"/>
    </row>
    <row r="376" spans="1:4" s="6" customFormat="1" ht="12.75">
      <c r="A376" s="2">
        <v>1</v>
      </c>
      <c r="B376" s="245" t="s">
        <v>3351</v>
      </c>
      <c r="C376" s="244">
        <v>2009</v>
      </c>
      <c r="D376" s="246">
        <v>1750</v>
      </c>
    </row>
    <row r="377" spans="1:4" s="6" customFormat="1" ht="12.75">
      <c r="A377" s="2">
        <v>2</v>
      </c>
      <c r="B377" s="1" t="s">
        <v>3352</v>
      </c>
      <c r="C377" s="2">
        <v>2009</v>
      </c>
      <c r="D377" s="136">
        <v>590</v>
      </c>
    </row>
    <row r="378" spans="1:4" s="6" customFormat="1" ht="12.75">
      <c r="A378" s="2">
        <v>3</v>
      </c>
      <c r="B378" s="1" t="s">
        <v>3351</v>
      </c>
      <c r="C378" s="2">
        <v>2010</v>
      </c>
      <c r="D378" s="136">
        <v>2305.8</v>
      </c>
    </row>
    <row r="379" spans="1:4" s="6" customFormat="1" ht="12.75">
      <c r="A379" s="2">
        <v>4</v>
      </c>
      <c r="B379" s="1" t="s">
        <v>3351</v>
      </c>
      <c r="C379" s="2">
        <v>2010</v>
      </c>
      <c r="D379" s="136">
        <v>2049</v>
      </c>
    </row>
    <row r="380" spans="1:4" s="6" customFormat="1" ht="12.75">
      <c r="A380" s="2">
        <v>5</v>
      </c>
      <c r="B380" s="1" t="s">
        <v>3351</v>
      </c>
      <c r="C380" s="2">
        <v>2010</v>
      </c>
      <c r="D380" s="136">
        <v>2049</v>
      </c>
    </row>
    <row r="381" spans="1:4" s="6" customFormat="1" ht="12.75">
      <c r="A381" s="2">
        <v>6</v>
      </c>
      <c r="B381" s="1" t="s">
        <v>3351</v>
      </c>
      <c r="C381" s="2">
        <v>2010</v>
      </c>
      <c r="D381" s="136">
        <v>2049</v>
      </c>
    </row>
    <row r="382" spans="1:4" s="6" customFormat="1" ht="12.75">
      <c r="A382" s="2">
        <v>7</v>
      </c>
      <c r="B382" s="1" t="s">
        <v>3353</v>
      </c>
      <c r="C382" s="2">
        <v>2011</v>
      </c>
      <c r="D382" s="136">
        <v>356</v>
      </c>
    </row>
    <row r="383" spans="1:4" s="6" customFormat="1" ht="12.75">
      <c r="A383" s="2">
        <v>8</v>
      </c>
      <c r="B383" s="1" t="s">
        <v>3353</v>
      </c>
      <c r="C383" s="2">
        <v>2011</v>
      </c>
      <c r="D383" s="136">
        <v>356</v>
      </c>
    </row>
    <row r="384" spans="1:4" s="6" customFormat="1" ht="12.75">
      <c r="A384" s="2">
        <v>9</v>
      </c>
      <c r="B384" s="1" t="s">
        <v>3354</v>
      </c>
      <c r="C384" s="2">
        <v>2010</v>
      </c>
      <c r="D384" s="136">
        <v>264.45</v>
      </c>
    </row>
    <row r="385" spans="1:4" s="6" customFormat="1" ht="12.75">
      <c r="A385" s="2">
        <v>10</v>
      </c>
      <c r="B385" s="1" t="s">
        <v>3353</v>
      </c>
      <c r="C385" s="2">
        <v>2010</v>
      </c>
      <c r="D385" s="136">
        <v>225</v>
      </c>
    </row>
    <row r="386" spans="1:4" s="6" customFormat="1" ht="12.75">
      <c r="A386" s="2">
        <v>11</v>
      </c>
      <c r="B386" s="1" t="s">
        <v>3353</v>
      </c>
      <c r="C386" s="2">
        <v>2010</v>
      </c>
      <c r="D386" s="136">
        <v>225</v>
      </c>
    </row>
    <row r="387" spans="1:4" s="6" customFormat="1" ht="12.75">
      <c r="A387" s="2">
        <v>12</v>
      </c>
      <c r="B387" s="1" t="s">
        <v>3353</v>
      </c>
      <c r="C387" s="2">
        <v>2010</v>
      </c>
      <c r="D387" s="136">
        <v>225</v>
      </c>
    </row>
    <row r="388" spans="1:4" s="6" customFormat="1" ht="12.75">
      <c r="A388" s="2">
        <v>13</v>
      </c>
      <c r="B388" s="1" t="s">
        <v>3354</v>
      </c>
      <c r="C388" s="2">
        <v>2011</v>
      </c>
      <c r="D388" s="136">
        <v>709</v>
      </c>
    </row>
    <row r="389" spans="1:4" s="6" customFormat="1" ht="12.75">
      <c r="A389" s="2">
        <v>14</v>
      </c>
      <c r="B389" s="1" t="s">
        <v>3991</v>
      </c>
      <c r="C389" s="2">
        <v>2010</v>
      </c>
      <c r="D389" s="136">
        <v>2704</v>
      </c>
    </row>
    <row r="390" spans="1:4" s="6" customFormat="1" ht="12.75">
      <c r="A390" s="2">
        <v>15</v>
      </c>
      <c r="B390" s="1" t="s">
        <v>3992</v>
      </c>
      <c r="C390" s="2">
        <v>2010</v>
      </c>
      <c r="D390" s="136">
        <v>7170</v>
      </c>
    </row>
    <row r="391" spans="1:4" s="6" customFormat="1" ht="12.75">
      <c r="A391" s="2">
        <v>16</v>
      </c>
      <c r="B391" s="1" t="s">
        <v>3353</v>
      </c>
      <c r="C391" s="2">
        <v>2013</v>
      </c>
      <c r="D391" s="136">
        <v>249</v>
      </c>
    </row>
    <row r="392" spans="1:4" s="6" customFormat="1" ht="12.75">
      <c r="A392" s="2">
        <v>17</v>
      </c>
      <c r="B392" s="1" t="s">
        <v>3353</v>
      </c>
      <c r="C392" s="2">
        <v>2013</v>
      </c>
      <c r="D392" s="136">
        <v>239</v>
      </c>
    </row>
    <row r="393" spans="1:4" s="6" customFormat="1" ht="12.75">
      <c r="A393" s="2">
        <v>18</v>
      </c>
      <c r="B393" s="1" t="s">
        <v>3993</v>
      </c>
      <c r="C393" s="2">
        <v>2013</v>
      </c>
      <c r="D393" s="136">
        <v>538</v>
      </c>
    </row>
    <row r="394" spans="1:4" s="6" customFormat="1" ht="12.75">
      <c r="A394" s="2">
        <v>19</v>
      </c>
      <c r="B394" s="1" t="s">
        <v>2065</v>
      </c>
      <c r="C394" s="2">
        <v>2013</v>
      </c>
      <c r="D394" s="136">
        <v>69</v>
      </c>
    </row>
    <row r="395" spans="1:4" s="6" customFormat="1" ht="12.75">
      <c r="A395" s="2">
        <v>20</v>
      </c>
      <c r="B395" s="1" t="s">
        <v>3358</v>
      </c>
      <c r="C395" s="2">
        <v>2012</v>
      </c>
      <c r="D395" s="136">
        <v>459</v>
      </c>
    </row>
    <row r="396" spans="1:4" s="70" customFormat="1" ht="12.75">
      <c r="A396" s="626" t="s">
        <v>336</v>
      </c>
      <c r="B396" s="627"/>
      <c r="C396" s="628"/>
      <c r="D396" s="95">
        <f>SUM(D376:D395)</f>
        <v>24581.25</v>
      </c>
    </row>
    <row r="397" spans="1:4" s="6" customFormat="1" ht="12.75">
      <c r="A397" s="594" t="s">
        <v>711</v>
      </c>
      <c r="B397" s="594"/>
      <c r="C397" s="594"/>
      <c r="D397" s="581"/>
    </row>
    <row r="398" spans="1:4" s="6" customFormat="1" ht="12.75">
      <c r="A398" s="2">
        <v>1</v>
      </c>
      <c r="B398" s="245" t="s">
        <v>741</v>
      </c>
      <c r="C398" s="244">
        <v>2009</v>
      </c>
      <c r="D398" s="246">
        <v>419.4</v>
      </c>
    </row>
    <row r="399" spans="1:4" s="6" customFormat="1" ht="12.75">
      <c r="A399" s="2">
        <v>2</v>
      </c>
      <c r="B399" s="1" t="s">
        <v>713</v>
      </c>
      <c r="C399" s="2">
        <v>2011</v>
      </c>
      <c r="D399" s="136">
        <v>4930.02</v>
      </c>
    </row>
    <row r="400" spans="1:4" s="6" customFormat="1" ht="12.75">
      <c r="A400" s="2">
        <v>3</v>
      </c>
      <c r="B400" s="1" t="s">
        <v>714</v>
      </c>
      <c r="C400" s="2">
        <v>2011</v>
      </c>
      <c r="D400" s="136">
        <v>1744.65</v>
      </c>
    </row>
    <row r="401" spans="1:4" s="6" customFormat="1" ht="12.75">
      <c r="A401" s="2">
        <v>4</v>
      </c>
      <c r="B401" s="1" t="s">
        <v>3997</v>
      </c>
      <c r="C401" s="2">
        <v>2011</v>
      </c>
      <c r="D401" s="136">
        <v>1464.6</v>
      </c>
    </row>
    <row r="402" spans="1:4" s="6" customFormat="1" ht="12.75">
      <c r="A402" s="2">
        <v>5</v>
      </c>
      <c r="B402" s="1" t="s">
        <v>344</v>
      </c>
      <c r="C402" s="2">
        <v>2011</v>
      </c>
      <c r="D402" s="136">
        <v>298</v>
      </c>
    </row>
    <row r="403" spans="1:4" s="6" customFormat="1" ht="12.75">
      <c r="A403" s="2">
        <v>6</v>
      </c>
      <c r="B403" s="1" t="s">
        <v>345</v>
      </c>
      <c r="C403" s="2">
        <v>2011</v>
      </c>
      <c r="D403" s="136">
        <v>2340</v>
      </c>
    </row>
    <row r="404" spans="1:4" s="6" customFormat="1" ht="12.75">
      <c r="A404" s="2">
        <v>7</v>
      </c>
      <c r="B404" s="1" t="s">
        <v>346</v>
      </c>
      <c r="C404" s="2">
        <v>2011</v>
      </c>
      <c r="D404" s="136">
        <v>319</v>
      </c>
    </row>
    <row r="405" spans="1:4" s="6" customFormat="1" ht="12.75">
      <c r="A405" s="2">
        <v>8</v>
      </c>
      <c r="B405" s="1" t="s">
        <v>3998</v>
      </c>
      <c r="C405" s="2">
        <v>2012</v>
      </c>
      <c r="D405" s="136">
        <v>250</v>
      </c>
    </row>
    <row r="406" spans="1:4" s="6" customFormat="1" ht="12.75">
      <c r="A406" s="2">
        <v>9</v>
      </c>
      <c r="B406" s="1" t="s">
        <v>209</v>
      </c>
      <c r="C406" s="2">
        <v>2012</v>
      </c>
      <c r="D406" s="136">
        <v>250</v>
      </c>
    </row>
    <row r="407" spans="1:4" s="6" customFormat="1" ht="12.75">
      <c r="A407" s="2">
        <v>10</v>
      </c>
      <c r="B407" s="1" t="s">
        <v>347</v>
      </c>
      <c r="C407" s="2">
        <v>2012</v>
      </c>
      <c r="D407" s="136">
        <v>373.17</v>
      </c>
    </row>
    <row r="408" spans="1:4" s="6" customFormat="1" ht="12.75">
      <c r="A408" s="2">
        <v>11</v>
      </c>
      <c r="B408" s="1" t="s">
        <v>3999</v>
      </c>
      <c r="C408" s="2">
        <v>2012</v>
      </c>
      <c r="D408" s="136">
        <v>373.17</v>
      </c>
    </row>
    <row r="409" spans="1:4" s="6" customFormat="1" ht="12.75">
      <c r="A409" s="2">
        <v>12</v>
      </c>
      <c r="B409" s="1" t="s">
        <v>4000</v>
      </c>
      <c r="C409" s="2">
        <v>2012</v>
      </c>
      <c r="D409" s="136">
        <v>331</v>
      </c>
    </row>
    <row r="410" spans="1:4" s="6" customFormat="1" ht="12.75">
      <c r="A410" s="2">
        <v>13</v>
      </c>
      <c r="B410" s="1" t="s">
        <v>344</v>
      </c>
      <c r="C410" s="2">
        <v>2012</v>
      </c>
      <c r="D410" s="136">
        <v>295</v>
      </c>
    </row>
    <row r="411" spans="1:4" s="6" customFormat="1" ht="12.75">
      <c r="A411" s="2">
        <v>14</v>
      </c>
      <c r="B411" s="1" t="s">
        <v>347</v>
      </c>
      <c r="C411" s="2">
        <v>2013</v>
      </c>
      <c r="D411" s="136">
        <v>800</v>
      </c>
    </row>
    <row r="412" spans="1:4" s="70" customFormat="1" ht="12.75">
      <c r="A412" s="626" t="s">
        <v>336</v>
      </c>
      <c r="B412" s="627"/>
      <c r="C412" s="628"/>
      <c r="D412" s="95">
        <f>SUM(D398:D411)</f>
        <v>14188.01</v>
      </c>
    </row>
    <row r="413" spans="1:4" s="6" customFormat="1" ht="12.75">
      <c r="A413" s="594" t="s">
        <v>359</v>
      </c>
      <c r="B413" s="594"/>
      <c r="C413" s="594"/>
      <c r="D413" s="581"/>
    </row>
    <row r="414" spans="1:4" s="6" customFormat="1" ht="12.75" customHeight="1">
      <c r="A414" s="2">
        <v>1</v>
      </c>
      <c r="B414" s="1" t="s">
        <v>3351</v>
      </c>
      <c r="C414" s="2">
        <v>2009</v>
      </c>
      <c r="D414" s="136">
        <v>1660</v>
      </c>
    </row>
    <row r="415" spans="1:4" s="6" customFormat="1" ht="12.75" customHeight="1">
      <c r="A415" s="2">
        <v>2</v>
      </c>
      <c r="B415" s="1" t="s">
        <v>360</v>
      </c>
      <c r="C415" s="2">
        <v>2009</v>
      </c>
      <c r="D415" s="136">
        <v>924</v>
      </c>
    </row>
    <row r="416" spans="1:4" s="6" customFormat="1" ht="12.75" customHeight="1">
      <c r="A416" s="2">
        <v>3</v>
      </c>
      <c r="B416" s="1" t="s">
        <v>3351</v>
      </c>
      <c r="C416" s="2">
        <v>2009</v>
      </c>
      <c r="D416" s="136">
        <v>1275</v>
      </c>
    </row>
    <row r="417" spans="1:4" s="6" customFormat="1" ht="12.75" customHeight="1">
      <c r="A417" s="2">
        <v>4</v>
      </c>
      <c r="B417" s="1" t="s">
        <v>3221</v>
      </c>
      <c r="C417" s="2">
        <v>2010</v>
      </c>
      <c r="D417" s="136">
        <v>1500</v>
      </c>
    </row>
    <row r="418" spans="1:4" s="6" customFormat="1" ht="12.75" customHeight="1">
      <c r="A418" s="2">
        <v>5</v>
      </c>
      <c r="B418" s="1" t="s">
        <v>360</v>
      </c>
      <c r="C418" s="2">
        <v>2010</v>
      </c>
      <c r="D418" s="136">
        <v>150</v>
      </c>
    </row>
    <row r="419" spans="1:4" s="6" customFormat="1" ht="12.75" customHeight="1">
      <c r="A419" s="2">
        <v>6</v>
      </c>
      <c r="B419" s="1" t="s">
        <v>360</v>
      </c>
      <c r="C419" s="2">
        <v>2010</v>
      </c>
      <c r="D419" s="136">
        <v>599</v>
      </c>
    </row>
    <row r="420" spans="1:4" s="6" customFormat="1" ht="12.75" customHeight="1">
      <c r="A420" s="2">
        <v>7</v>
      </c>
      <c r="B420" s="1" t="s">
        <v>2325</v>
      </c>
      <c r="C420" s="2">
        <v>2011</v>
      </c>
      <c r="D420" s="136">
        <v>6355.97</v>
      </c>
    </row>
    <row r="421" spans="1:4" s="6" customFormat="1" ht="12.75" customHeight="1">
      <c r="A421" s="2">
        <v>8</v>
      </c>
      <c r="B421" s="1" t="s">
        <v>360</v>
      </c>
      <c r="C421" s="2">
        <v>2011</v>
      </c>
      <c r="D421" s="136">
        <v>599</v>
      </c>
    </row>
    <row r="422" spans="1:4" s="6" customFormat="1" ht="12.75" customHeight="1">
      <c r="A422" s="2">
        <v>9</v>
      </c>
      <c r="B422" s="1" t="s">
        <v>3351</v>
      </c>
      <c r="C422" s="2">
        <v>2011</v>
      </c>
      <c r="D422" s="136">
        <v>1100</v>
      </c>
    </row>
    <row r="423" spans="1:4" s="6" customFormat="1" ht="12.75" customHeight="1">
      <c r="A423" s="2">
        <v>10</v>
      </c>
      <c r="B423" s="1" t="s">
        <v>3351</v>
      </c>
      <c r="C423" s="2">
        <v>2011</v>
      </c>
      <c r="D423" s="136">
        <v>1100</v>
      </c>
    </row>
    <row r="424" spans="1:4" s="6" customFormat="1" ht="12.75" customHeight="1">
      <c r="A424" s="2">
        <v>11</v>
      </c>
      <c r="B424" s="1" t="s">
        <v>3351</v>
      </c>
      <c r="C424" s="2">
        <v>2011</v>
      </c>
      <c r="D424" s="136">
        <v>1100</v>
      </c>
    </row>
    <row r="425" spans="1:4" s="6" customFormat="1" ht="12.75" customHeight="1">
      <c r="A425" s="2">
        <v>12</v>
      </c>
      <c r="B425" s="1" t="s">
        <v>2324</v>
      </c>
      <c r="C425" s="2">
        <v>2011</v>
      </c>
      <c r="D425" s="136">
        <v>235</v>
      </c>
    </row>
    <row r="426" spans="1:4" s="6" customFormat="1" ht="12.75" customHeight="1">
      <c r="A426" s="2">
        <v>13</v>
      </c>
      <c r="B426" s="1" t="s">
        <v>2324</v>
      </c>
      <c r="C426" s="2">
        <v>2011</v>
      </c>
      <c r="D426" s="136">
        <v>235</v>
      </c>
    </row>
    <row r="427" spans="1:4" s="6" customFormat="1" ht="12.75" customHeight="1">
      <c r="A427" s="2">
        <v>14</v>
      </c>
      <c r="B427" s="1" t="s">
        <v>2324</v>
      </c>
      <c r="C427" s="2">
        <v>2011</v>
      </c>
      <c r="D427" s="136">
        <v>235</v>
      </c>
    </row>
    <row r="428" spans="1:4" s="6" customFormat="1" ht="12.75" customHeight="1">
      <c r="A428" s="2">
        <v>15</v>
      </c>
      <c r="B428" s="1" t="s">
        <v>3351</v>
      </c>
      <c r="C428" s="2">
        <v>2011</v>
      </c>
      <c r="D428" s="136">
        <v>1790</v>
      </c>
    </row>
    <row r="429" spans="1:4" s="6" customFormat="1" ht="12.75" customHeight="1">
      <c r="A429" s="2">
        <v>16</v>
      </c>
      <c r="B429" s="1" t="s">
        <v>2324</v>
      </c>
      <c r="C429" s="2">
        <v>2011</v>
      </c>
      <c r="D429" s="136">
        <v>358</v>
      </c>
    </row>
    <row r="430" spans="1:4" s="6" customFormat="1" ht="12.75" customHeight="1">
      <c r="A430" s="2">
        <v>17</v>
      </c>
      <c r="B430" s="1" t="s">
        <v>2326</v>
      </c>
      <c r="C430" s="2">
        <v>2011</v>
      </c>
      <c r="D430" s="136">
        <v>1328</v>
      </c>
    </row>
    <row r="431" spans="1:4" s="6" customFormat="1" ht="12.75" customHeight="1">
      <c r="A431" s="2">
        <v>18</v>
      </c>
      <c r="B431" s="1" t="s">
        <v>2326</v>
      </c>
      <c r="C431" s="2">
        <v>2011</v>
      </c>
      <c r="D431" s="136">
        <v>1328</v>
      </c>
    </row>
    <row r="432" spans="1:4" s="6" customFormat="1" ht="12.75" customHeight="1">
      <c r="A432" s="2">
        <v>19</v>
      </c>
      <c r="B432" s="1" t="s">
        <v>2326</v>
      </c>
      <c r="C432" s="2">
        <v>2011</v>
      </c>
      <c r="D432" s="136">
        <v>1328</v>
      </c>
    </row>
    <row r="433" spans="1:4" s="6" customFormat="1" ht="12.75" customHeight="1">
      <c r="A433" s="2">
        <v>20</v>
      </c>
      <c r="B433" s="1" t="s">
        <v>3980</v>
      </c>
      <c r="C433" s="2">
        <v>2012</v>
      </c>
      <c r="D433" s="136">
        <v>399</v>
      </c>
    </row>
    <row r="434" spans="1:4" s="6" customFormat="1" ht="12.75" customHeight="1">
      <c r="A434" s="2">
        <v>21</v>
      </c>
      <c r="B434" s="1" t="s">
        <v>3980</v>
      </c>
      <c r="C434" s="2">
        <v>2012</v>
      </c>
      <c r="D434" s="136">
        <v>399</v>
      </c>
    </row>
    <row r="435" spans="1:4" s="6" customFormat="1" ht="12.75" customHeight="1">
      <c r="A435" s="2">
        <v>22</v>
      </c>
      <c r="B435" s="1" t="s">
        <v>3980</v>
      </c>
      <c r="C435" s="2">
        <v>2012</v>
      </c>
      <c r="D435" s="136">
        <v>379</v>
      </c>
    </row>
    <row r="436" spans="1:4" s="6" customFormat="1" ht="12.75" customHeight="1">
      <c r="A436" s="2">
        <v>23</v>
      </c>
      <c r="B436" s="1" t="s">
        <v>3980</v>
      </c>
      <c r="C436" s="2">
        <v>2012</v>
      </c>
      <c r="D436" s="136">
        <v>379</v>
      </c>
    </row>
    <row r="437" spans="1:4" s="6" customFormat="1" ht="12.75" customHeight="1">
      <c r="A437" s="2">
        <v>24</v>
      </c>
      <c r="B437" s="1" t="s">
        <v>3981</v>
      </c>
      <c r="C437" s="2">
        <v>2012</v>
      </c>
      <c r="D437" s="136">
        <v>646.34</v>
      </c>
    </row>
    <row r="438" spans="1:4" s="6" customFormat="1" ht="12.75" customHeight="1">
      <c r="A438" s="2">
        <v>25</v>
      </c>
      <c r="B438" s="1" t="s">
        <v>360</v>
      </c>
      <c r="C438" s="2">
        <v>2013</v>
      </c>
      <c r="D438" s="136">
        <v>339.98</v>
      </c>
    </row>
    <row r="439" spans="1:4" s="6" customFormat="1" ht="12.75" customHeight="1">
      <c r="A439" s="2">
        <v>26</v>
      </c>
      <c r="B439" s="1" t="s">
        <v>3351</v>
      </c>
      <c r="C439" s="2">
        <v>2013</v>
      </c>
      <c r="D439" s="136">
        <v>1516.09</v>
      </c>
    </row>
    <row r="440" spans="1:4" s="6" customFormat="1" ht="12.75" customHeight="1">
      <c r="A440" s="2">
        <v>27</v>
      </c>
      <c r="B440" s="1" t="s">
        <v>3351</v>
      </c>
      <c r="C440" s="2">
        <v>2013</v>
      </c>
      <c r="D440" s="136">
        <v>1516.09</v>
      </c>
    </row>
    <row r="441" spans="1:4" s="6" customFormat="1" ht="12.75" customHeight="1">
      <c r="A441" s="2">
        <v>28</v>
      </c>
      <c r="B441" s="1" t="s">
        <v>3351</v>
      </c>
      <c r="C441" s="2">
        <v>2013</v>
      </c>
      <c r="D441" s="136">
        <v>2049</v>
      </c>
    </row>
    <row r="442" spans="1:4" s="6" customFormat="1" ht="12.75" customHeight="1">
      <c r="A442" s="2">
        <v>29</v>
      </c>
      <c r="B442" s="1" t="s">
        <v>3351</v>
      </c>
      <c r="C442" s="2">
        <v>2013</v>
      </c>
      <c r="D442" s="136">
        <v>1243.09</v>
      </c>
    </row>
    <row r="443" spans="1:4" s="6" customFormat="1" ht="12.75" customHeight="1">
      <c r="A443" s="2">
        <v>30</v>
      </c>
      <c r="B443" s="1" t="s">
        <v>2324</v>
      </c>
      <c r="C443" s="2">
        <v>2013</v>
      </c>
      <c r="D443" s="136">
        <v>273</v>
      </c>
    </row>
    <row r="444" spans="1:4" s="6" customFormat="1" ht="12.75" customHeight="1">
      <c r="A444" s="2">
        <v>31</v>
      </c>
      <c r="B444" s="1" t="s">
        <v>3982</v>
      </c>
      <c r="C444" s="2">
        <v>2013</v>
      </c>
      <c r="D444" s="136">
        <v>9834.16</v>
      </c>
    </row>
    <row r="445" spans="1:4" s="6" customFormat="1" ht="12.75" customHeight="1">
      <c r="A445" s="307">
        <v>32</v>
      </c>
      <c r="B445" s="1" t="s">
        <v>360</v>
      </c>
      <c r="C445" s="2">
        <v>2012</v>
      </c>
      <c r="D445" s="136">
        <v>329</v>
      </c>
    </row>
    <row r="446" spans="1:4" s="70" customFormat="1" ht="12.75" customHeight="1">
      <c r="A446" s="626" t="s">
        <v>336</v>
      </c>
      <c r="B446" s="627"/>
      <c r="C446" s="628"/>
      <c r="D446" s="95">
        <f>SUM(D414:D445)</f>
        <v>42502.72</v>
      </c>
    </row>
    <row r="447" spans="1:4" s="6" customFormat="1" ht="12.75">
      <c r="A447" s="594" t="s">
        <v>2597</v>
      </c>
      <c r="B447" s="594"/>
      <c r="C447" s="594"/>
      <c r="D447" s="581"/>
    </row>
    <row r="448" spans="1:4" s="6" customFormat="1" ht="12.75">
      <c r="A448" s="2">
        <v>1</v>
      </c>
      <c r="B448" s="1" t="s">
        <v>2598</v>
      </c>
      <c r="C448" s="2">
        <v>2009</v>
      </c>
      <c r="D448" s="58">
        <v>699</v>
      </c>
    </row>
    <row r="449" spans="1:4" s="6" customFormat="1" ht="12.75">
      <c r="A449" s="2">
        <v>2</v>
      </c>
      <c r="B449" s="1" t="s">
        <v>2327</v>
      </c>
      <c r="C449" s="2">
        <v>2009</v>
      </c>
      <c r="D449" s="58">
        <v>3153.7</v>
      </c>
    </row>
    <row r="450" spans="1:4" s="6" customFormat="1" ht="12.75">
      <c r="A450" s="2">
        <v>3</v>
      </c>
      <c r="B450" s="1" t="s">
        <v>2599</v>
      </c>
      <c r="C450" s="2">
        <v>2011</v>
      </c>
      <c r="D450" s="58">
        <v>2045</v>
      </c>
    </row>
    <row r="451" spans="1:4" s="6" customFormat="1" ht="12.75">
      <c r="A451" s="2">
        <v>4</v>
      </c>
      <c r="B451" s="1" t="s">
        <v>2600</v>
      </c>
      <c r="C451" s="2">
        <v>2011</v>
      </c>
      <c r="D451" s="58">
        <v>1625</v>
      </c>
    </row>
    <row r="452" spans="1:4" s="6" customFormat="1" ht="12.75">
      <c r="A452" s="2">
        <v>5</v>
      </c>
      <c r="B452" s="1" t="s">
        <v>360</v>
      </c>
      <c r="C452" s="2">
        <v>2011</v>
      </c>
      <c r="D452" s="58">
        <v>400</v>
      </c>
    </row>
    <row r="453" spans="1:4" s="6" customFormat="1" ht="12.75">
      <c r="A453" s="2">
        <v>6</v>
      </c>
      <c r="B453" s="1" t="s">
        <v>2601</v>
      </c>
      <c r="C453" s="2">
        <v>2011</v>
      </c>
      <c r="D453" s="58">
        <v>688</v>
      </c>
    </row>
    <row r="454" spans="1:4" s="6" customFormat="1" ht="12.75">
      <c r="A454" s="2">
        <v>7</v>
      </c>
      <c r="B454" s="1" t="s">
        <v>2602</v>
      </c>
      <c r="C454" s="2">
        <v>2011</v>
      </c>
      <c r="D454" s="58">
        <v>2435.4</v>
      </c>
    </row>
    <row r="455" spans="1:4" s="6" customFormat="1" ht="12.75">
      <c r="A455" s="2">
        <v>8</v>
      </c>
      <c r="B455" s="1" t="s">
        <v>2599</v>
      </c>
      <c r="C455" s="2">
        <v>2012</v>
      </c>
      <c r="D455" s="136">
        <v>2900</v>
      </c>
    </row>
    <row r="456" spans="1:4" s="70" customFormat="1" ht="12.75">
      <c r="A456" s="626" t="s">
        <v>336</v>
      </c>
      <c r="B456" s="627"/>
      <c r="C456" s="628"/>
      <c r="D456" s="95">
        <f>SUM(D448:D455)</f>
        <v>13946.1</v>
      </c>
    </row>
    <row r="457" spans="1:4" s="6" customFormat="1" ht="12.75" customHeight="1">
      <c r="A457" s="594" t="s">
        <v>2617</v>
      </c>
      <c r="B457" s="594"/>
      <c r="C457" s="594"/>
      <c r="D457" s="581"/>
    </row>
    <row r="458" spans="1:4" s="6" customFormat="1" ht="12.75" customHeight="1">
      <c r="A458" s="2">
        <v>1</v>
      </c>
      <c r="B458" s="1" t="s">
        <v>2618</v>
      </c>
      <c r="C458" s="2">
        <v>2009</v>
      </c>
      <c r="D458" s="136">
        <v>435</v>
      </c>
    </row>
    <row r="459" spans="1:4" s="6" customFormat="1" ht="12.75" customHeight="1">
      <c r="A459" s="2">
        <v>2</v>
      </c>
      <c r="B459" s="1" t="s">
        <v>2619</v>
      </c>
      <c r="C459" s="2">
        <v>2010</v>
      </c>
      <c r="D459" s="136">
        <v>2961</v>
      </c>
    </row>
    <row r="460" spans="1:4" s="6" customFormat="1" ht="12.75" customHeight="1">
      <c r="A460" s="2">
        <v>3</v>
      </c>
      <c r="B460" s="1" t="s">
        <v>2620</v>
      </c>
      <c r="C460" s="2">
        <v>2010</v>
      </c>
      <c r="D460" s="136">
        <v>592</v>
      </c>
    </row>
    <row r="461" spans="1:4" s="6" customFormat="1" ht="12.75" customHeight="1">
      <c r="A461" s="2">
        <v>4</v>
      </c>
      <c r="B461" s="1" t="s">
        <v>2621</v>
      </c>
      <c r="C461" s="2">
        <v>2009</v>
      </c>
      <c r="D461" s="136">
        <v>2329</v>
      </c>
    </row>
    <row r="462" spans="1:4" s="6" customFormat="1" ht="12.75" customHeight="1">
      <c r="A462" s="2">
        <v>5</v>
      </c>
      <c r="B462" s="1" t="s">
        <v>2622</v>
      </c>
      <c r="C462" s="2">
        <v>2010</v>
      </c>
      <c r="D462" s="136">
        <v>3553</v>
      </c>
    </row>
    <row r="463" spans="1:4" s="6" customFormat="1" ht="12.75" customHeight="1">
      <c r="A463" s="2">
        <v>6</v>
      </c>
      <c r="B463" s="1" t="s">
        <v>2623</v>
      </c>
      <c r="C463" s="2">
        <v>2010</v>
      </c>
      <c r="D463" s="136">
        <v>3200</v>
      </c>
    </row>
    <row r="464" spans="1:4" s="6" customFormat="1" ht="12.75" customHeight="1">
      <c r="A464" s="2">
        <v>7</v>
      </c>
      <c r="B464" s="1" t="s">
        <v>360</v>
      </c>
      <c r="C464" s="2">
        <v>2010</v>
      </c>
      <c r="D464" s="136">
        <v>1069</v>
      </c>
    </row>
    <row r="465" spans="1:4" s="6" customFormat="1" ht="12.75" customHeight="1">
      <c r="A465" s="2">
        <v>8</v>
      </c>
      <c r="B465" s="1" t="s">
        <v>2624</v>
      </c>
      <c r="C465" s="2">
        <v>2010</v>
      </c>
      <c r="D465" s="136">
        <v>1074</v>
      </c>
    </row>
    <row r="466" spans="1:4" s="6" customFormat="1" ht="12.75" customHeight="1">
      <c r="A466" s="2">
        <v>9</v>
      </c>
      <c r="B466" s="1" t="s">
        <v>2625</v>
      </c>
      <c r="C466" s="2">
        <v>2010</v>
      </c>
      <c r="D466" s="136">
        <v>7930</v>
      </c>
    </row>
    <row r="467" spans="1:4" s="6" customFormat="1" ht="12.75" customHeight="1">
      <c r="A467" s="2">
        <v>10</v>
      </c>
      <c r="B467" s="1" t="s">
        <v>1324</v>
      </c>
      <c r="C467" s="2">
        <v>2011</v>
      </c>
      <c r="D467" s="136">
        <v>599</v>
      </c>
    </row>
    <row r="468" spans="1:4" s="70" customFormat="1" ht="12.75" customHeight="1">
      <c r="A468" s="626" t="s">
        <v>336</v>
      </c>
      <c r="B468" s="627"/>
      <c r="C468" s="628"/>
      <c r="D468" s="95">
        <f>SUM(D458:D467)</f>
        <v>23742</v>
      </c>
    </row>
    <row r="469" spans="1:4" s="6" customFormat="1" ht="12.75">
      <c r="A469" s="594" t="s">
        <v>3791</v>
      </c>
      <c r="B469" s="594"/>
      <c r="C469" s="594"/>
      <c r="D469" s="581"/>
    </row>
    <row r="470" spans="1:4" s="6" customFormat="1" ht="12.75">
      <c r="A470" s="2">
        <v>1</v>
      </c>
      <c r="B470" s="245" t="s">
        <v>3891</v>
      </c>
      <c r="C470" s="244">
        <v>2009</v>
      </c>
      <c r="D470" s="246">
        <v>950</v>
      </c>
    </row>
    <row r="471" spans="1:4" s="6" customFormat="1" ht="12.75">
      <c r="A471" s="2">
        <v>2</v>
      </c>
      <c r="B471" s="1" t="s">
        <v>3793</v>
      </c>
      <c r="C471" s="2">
        <v>2009</v>
      </c>
      <c r="D471" s="136">
        <v>759</v>
      </c>
    </row>
    <row r="472" spans="1:4" s="6" customFormat="1" ht="12.75">
      <c r="A472" s="2">
        <v>3</v>
      </c>
      <c r="B472" s="1" t="s">
        <v>3794</v>
      </c>
      <c r="C472" s="2">
        <v>2009</v>
      </c>
      <c r="D472" s="136">
        <v>1500</v>
      </c>
    </row>
    <row r="473" spans="1:4" s="6" customFormat="1" ht="12.75">
      <c r="A473" s="2">
        <v>4</v>
      </c>
      <c r="B473" s="1" t="s">
        <v>639</v>
      </c>
      <c r="C473" s="2">
        <v>2010</v>
      </c>
      <c r="D473" s="136">
        <v>4770.2</v>
      </c>
    </row>
    <row r="474" spans="1:4" s="6" customFormat="1" ht="12.75">
      <c r="A474" s="2">
        <v>5</v>
      </c>
      <c r="B474" s="1" t="s">
        <v>3795</v>
      </c>
      <c r="C474" s="2">
        <v>2010</v>
      </c>
      <c r="D474" s="136">
        <v>786</v>
      </c>
    </row>
    <row r="475" spans="1:4" s="6" customFormat="1" ht="12.75">
      <c r="A475" s="2">
        <v>6</v>
      </c>
      <c r="B475" s="1" t="s">
        <v>3796</v>
      </c>
      <c r="C475" s="2">
        <v>2009</v>
      </c>
      <c r="D475" s="136">
        <v>3070</v>
      </c>
    </row>
    <row r="476" spans="1:4" s="6" customFormat="1" ht="12.75">
      <c r="A476" s="2">
        <v>7</v>
      </c>
      <c r="B476" s="1" t="s">
        <v>3892</v>
      </c>
      <c r="C476" s="2">
        <v>2010</v>
      </c>
      <c r="D476" s="136">
        <v>1975</v>
      </c>
    </row>
    <row r="477" spans="1:4" s="6" customFormat="1" ht="12.75">
      <c r="A477" s="2">
        <v>8</v>
      </c>
      <c r="B477" s="1" t="s">
        <v>3893</v>
      </c>
      <c r="C477" s="2">
        <v>2012</v>
      </c>
      <c r="D477" s="136">
        <v>3048.22</v>
      </c>
    </row>
    <row r="478" spans="1:4" s="6" customFormat="1" ht="12.75">
      <c r="A478" s="2">
        <v>9</v>
      </c>
      <c r="B478" s="1" t="s">
        <v>3894</v>
      </c>
      <c r="C478" s="2">
        <v>2012</v>
      </c>
      <c r="D478" s="136">
        <v>2099</v>
      </c>
    </row>
    <row r="479" spans="1:4" s="6" customFormat="1" ht="12.75">
      <c r="A479" s="2">
        <v>10</v>
      </c>
      <c r="B479" s="1" t="s">
        <v>3895</v>
      </c>
      <c r="C479" s="2">
        <v>2012</v>
      </c>
      <c r="D479" s="136">
        <v>4500</v>
      </c>
    </row>
    <row r="480" spans="1:5" s="70" customFormat="1" ht="12.75">
      <c r="A480" s="626" t="s">
        <v>336</v>
      </c>
      <c r="B480" s="627"/>
      <c r="C480" s="628"/>
      <c r="D480" s="95">
        <f>SUM(D470:D479)</f>
        <v>23457.420000000002</v>
      </c>
      <c r="E480" s="141"/>
    </row>
    <row r="481" spans="1:4" s="6" customFormat="1" ht="12.75">
      <c r="A481" s="594" t="s">
        <v>269</v>
      </c>
      <c r="B481" s="594"/>
      <c r="C481" s="594"/>
      <c r="D481" s="581"/>
    </row>
    <row r="482" spans="1:4" s="6" customFormat="1" ht="12.75">
      <c r="A482" s="2">
        <v>1</v>
      </c>
      <c r="B482" s="1" t="s">
        <v>935</v>
      </c>
      <c r="C482" s="2">
        <v>2009</v>
      </c>
      <c r="D482" s="136">
        <v>1999</v>
      </c>
    </row>
    <row r="483" spans="1:4" s="6" customFormat="1" ht="12.75">
      <c r="A483" s="2">
        <v>2</v>
      </c>
      <c r="B483" s="1" t="s">
        <v>3817</v>
      </c>
      <c r="C483" s="2">
        <v>2010</v>
      </c>
      <c r="D483" s="136">
        <v>5107</v>
      </c>
    </row>
    <row r="484" spans="1:4" s="6" customFormat="1" ht="12.75">
      <c r="A484" s="2">
        <v>3</v>
      </c>
      <c r="B484" s="1" t="s">
        <v>3820</v>
      </c>
      <c r="C484" s="2">
        <v>2010</v>
      </c>
      <c r="D484" s="136">
        <v>699</v>
      </c>
    </row>
    <row r="485" spans="1:4" s="6" customFormat="1" ht="12.75">
      <c r="A485" s="2">
        <v>4</v>
      </c>
      <c r="B485" s="1" t="s">
        <v>3821</v>
      </c>
      <c r="C485" s="2">
        <v>2011</v>
      </c>
      <c r="D485" s="136">
        <v>2449</v>
      </c>
    </row>
    <row r="486" spans="1:4" s="6" customFormat="1" ht="12.75">
      <c r="A486" s="2">
        <v>5</v>
      </c>
      <c r="B486" s="1" t="s">
        <v>1467</v>
      </c>
      <c r="C486" s="2">
        <v>2011</v>
      </c>
      <c r="D486" s="136">
        <v>2188.99</v>
      </c>
    </row>
    <row r="487" spans="1:4" s="6" customFormat="1" ht="12.75">
      <c r="A487" s="2">
        <v>6</v>
      </c>
      <c r="B487" s="1" t="s">
        <v>1468</v>
      </c>
      <c r="C487" s="2">
        <v>2011</v>
      </c>
      <c r="D487" s="136">
        <v>390</v>
      </c>
    </row>
    <row r="488" spans="1:4" s="6" customFormat="1" ht="12.75">
      <c r="A488" s="2">
        <v>7</v>
      </c>
      <c r="B488" s="1" t="s">
        <v>936</v>
      </c>
      <c r="C488" s="2">
        <v>2012</v>
      </c>
      <c r="D488" s="136">
        <v>1370</v>
      </c>
    </row>
    <row r="489" spans="1:4" s="6" customFormat="1" ht="12.75">
      <c r="A489" s="2">
        <v>8</v>
      </c>
      <c r="B489" s="323" t="s">
        <v>937</v>
      </c>
      <c r="C489" s="316">
        <v>2013</v>
      </c>
      <c r="D489" s="324">
        <v>358</v>
      </c>
    </row>
    <row r="490" spans="1:5" s="70" customFormat="1" ht="12.75">
      <c r="A490" s="626" t="s">
        <v>336</v>
      </c>
      <c r="B490" s="627"/>
      <c r="C490" s="628"/>
      <c r="D490" s="86">
        <f>SUM(D482:D489)</f>
        <v>14560.99</v>
      </c>
      <c r="E490" s="141"/>
    </row>
    <row r="491" spans="1:4" s="6" customFormat="1" ht="12.75">
      <c r="A491" s="594" t="s">
        <v>159</v>
      </c>
      <c r="B491" s="594"/>
      <c r="C491" s="594"/>
      <c r="D491" s="581"/>
    </row>
    <row r="492" spans="1:4" s="6" customFormat="1" ht="12.75">
      <c r="A492" s="2">
        <v>1</v>
      </c>
      <c r="B492" s="1" t="s">
        <v>1486</v>
      </c>
      <c r="C492" s="2">
        <v>2009</v>
      </c>
      <c r="D492" s="58">
        <v>1000</v>
      </c>
    </row>
    <row r="493" spans="1:4" s="6" customFormat="1" ht="12.75">
      <c r="A493" s="2">
        <v>2</v>
      </c>
      <c r="B493" s="1" t="s">
        <v>1487</v>
      </c>
      <c r="C493" s="2">
        <v>2010</v>
      </c>
      <c r="D493" s="58">
        <v>350</v>
      </c>
    </row>
    <row r="494" spans="1:4" s="6" customFormat="1" ht="12.75">
      <c r="A494" s="2">
        <v>3</v>
      </c>
      <c r="B494" s="1" t="s">
        <v>1488</v>
      </c>
      <c r="C494" s="2">
        <v>2010</v>
      </c>
      <c r="D494" s="58">
        <v>379</v>
      </c>
    </row>
    <row r="495" spans="1:4" s="6" customFormat="1" ht="25.5">
      <c r="A495" s="2">
        <v>4</v>
      </c>
      <c r="B495" s="1" t="s">
        <v>1489</v>
      </c>
      <c r="C495" s="2">
        <v>2010</v>
      </c>
      <c r="D495" s="58">
        <v>1849</v>
      </c>
    </row>
    <row r="496" spans="1:4" s="6" customFormat="1" ht="12.75">
      <c r="A496" s="2">
        <v>5</v>
      </c>
      <c r="B496" s="1" t="s">
        <v>1490</v>
      </c>
      <c r="C496" s="2">
        <v>2010</v>
      </c>
      <c r="D496" s="58">
        <v>17626.3</v>
      </c>
    </row>
    <row r="497" spans="1:4" s="6" customFormat="1" ht="12.75">
      <c r="A497" s="2">
        <v>6</v>
      </c>
      <c r="B497" s="1" t="s">
        <v>1491</v>
      </c>
      <c r="C497" s="2">
        <v>2010</v>
      </c>
      <c r="D497" s="58">
        <v>3430</v>
      </c>
    </row>
    <row r="498" spans="1:4" s="6" customFormat="1" ht="12.75">
      <c r="A498" s="2">
        <v>7</v>
      </c>
      <c r="B498" s="1" t="s">
        <v>1492</v>
      </c>
      <c r="C498" s="2">
        <v>2010</v>
      </c>
      <c r="D498" s="58">
        <v>12880</v>
      </c>
    </row>
    <row r="499" spans="1:4" s="6" customFormat="1" ht="12.75">
      <c r="A499" s="2">
        <v>8</v>
      </c>
      <c r="B499" s="1" t="s">
        <v>1493</v>
      </c>
      <c r="C499" s="2">
        <v>2011</v>
      </c>
      <c r="D499" s="58">
        <v>5200</v>
      </c>
    </row>
    <row r="500" spans="1:4" s="6" customFormat="1" ht="12.75">
      <c r="A500" s="2">
        <v>9</v>
      </c>
      <c r="B500" s="1" t="s">
        <v>1494</v>
      </c>
      <c r="C500" s="2">
        <v>2009</v>
      </c>
      <c r="D500" s="58">
        <v>4398</v>
      </c>
    </row>
    <row r="501" spans="1:4" s="6" customFormat="1" ht="12.75">
      <c r="A501" s="2">
        <v>10</v>
      </c>
      <c r="B501" s="1" t="s">
        <v>1539</v>
      </c>
      <c r="C501" s="2">
        <v>2011</v>
      </c>
      <c r="D501" s="58">
        <v>490</v>
      </c>
    </row>
    <row r="502" spans="1:4" s="6" customFormat="1" ht="12.75">
      <c r="A502" s="2">
        <v>11</v>
      </c>
      <c r="B502" s="1" t="s">
        <v>1495</v>
      </c>
      <c r="C502" s="2">
        <v>2011</v>
      </c>
      <c r="D502" s="58">
        <v>340</v>
      </c>
    </row>
    <row r="503" spans="1:4" s="6" customFormat="1" ht="12.75">
      <c r="A503" s="2">
        <v>12</v>
      </c>
      <c r="B503" s="1" t="s">
        <v>1497</v>
      </c>
      <c r="C503" s="2">
        <v>2011</v>
      </c>
      <c r="D503" s="58">
        <v>1720</v>
      </c>
    </row>
    <row r="504" spans="1:4" s="6" customFormat="1" ht="12.75">
      <c r="A504" s="2">
        <v>13</v>
      </c>
      <c r="B504" s="1" t="s">
        <v>1538</v>
      </c>
      <c r="C504" s="2">
        <v>2011</v>
      </c>
      <c r="D504" s="58">
        <v>701.1</v>
      </c>
    </row>
    <row r="505" spans="1:4" s="6" customFormat="1" ht="12.75">
      <c r="A505" s="2">
        <v>14</v>
      </c>
      <c r="B505" s="1" t="s">
        <v>1540</v>
      </c>
      <c r="C505" s="2">
        <v>2011</v>
      </c>
      <c r="D505" s="58">
        <v>110</v>
      </c>
    </row>
    <row r="506" spans="1:4" s="6" customFormat="1" ht="12.75">
      <c r="A506" s="2">
        <v>15</v>
      </c>
      <c r="B506" s="1" t="s">
        <v>1541</v>
      </c>
      <c r="C506" s="2">
        <v>2011</v>
      </c>
      <c r="D506" s="58">
        <v>1672</v>
      </c>
    </row>
    <row r="507" spans="1:4" s="6" customFormat="1" ht="12.75">
      <c r="A507" s="2">
        <v>16</v>
      </c>
      <c r="B507" s="1" t="s">
        <v>2762</v>
      </c>
      <c r="C507" s="2">
        <v>2013</v>
      </c>
      <c r="D507" s="136">
        <v>4999.95</v>
      </c>
    </row>
    <row r="508" spans="1:6" s="70" customFormat="1" ht="12.75">
      <c r="A508" s="626" t="s">
        <v>336</v>
      </c>
      <c r="B508" s="627"/>
      <c r="C508" s="628"/>
      <c r="D508" s="86">
        <f>SUM(D492:D507)</f>
        <v>57145.35</v>
      </c>
      <c r="E508" s="141"/>
      <c r="F508" s="141"/>
    </row>
    <row r="509" spans="1:4" s="6" customFormat="1" ht="12.75">
      <c r="A509" s="594" t="s">
        <v>160</v>
      </c>
      <c r="B509" s="594"/>
      <c r="C509" s="594"/>
      <c r="D509" s="581"/>
    </row>
    <row r="510" spans="1:4" s="6" customFormat="1" ht="12.75">
      <c r="A510" s="244">
        <v>1</v>
      </c>
      <c r="B510" s="245" t="s">
        <v>2324</v>
      </c>
      <c r="C510" s="244">
        <v>2009</v>
      </c>
      <c r="D510" s="246">
        <v>550</v>
      </c>
    </row>
    <row r="511" spans="1:4" s="6" customFormat="1" ht="12.75">
      <c r="A511" s="244">
        <v>2</v>
      </c>
      <c r="B511" s="245" t="s">
        <v>3563</v>
      </c>
      <c r="C511" s="244">
        <v>2009</v>
      </c>
      <c r="D511" s="246">
        <v>1973</v>
      </c>
    </row>
    <row r="512" spans="1:4" s="6" customFormat="1" ht="12.75">
      <c r="A512" s="244">
        <v>3</v>
      </c>
      <c r="B512" s="1" t="s">
        <v>2994</v>
      </c>
      <c r="C512" s="2">
        <v>2009</v>
      </c>
      <c r="D512" s="136">
        <v>1197</v>
      </c>
    </row>
    <row r="513" spans="1:4" s="6" customFormat="1" ht="12.75">
      <c r="A513" s="244">
        <v>4</v>
      </c>
      <c r="B513" s="1" t="s">
        <v>360</v>
      </c>
      <c r="C513" s="2">
        <v>2010</v>
      </c>
      <c r="D513" s="136">
        <v>990</v>
      </c>
    </row>
    <row r="514" spans="1:4" s="6" customFormat="1" ht="12.75">
      <c r="A514" s="244">
        <v>5</v>
      </c>
      <c r="B514" s="1" t="s">
        <v>3564</v>
      </c>
      <c r="C514" s="2">
        <v>2010</v>
      </c>
      <c r="D514" s="136">
        <v>150</v>
      </c>
    </row>
    <row r="515" spans="1:4" s="6" customFormat="1" ht="12.75">
      <c r="A515" s="244">
        <v>6</v>
      </c>
      <c r="B515" s="1" t="s">
        <v>3565</v>
      </c>
      <c r="C515" s="2">
        <v>2010</v>
      </c>
      <c r="D515" s="136">
        <v>2313.75</v>
      </c>
    </row>
    <row r="516" spans="1:4" s="6" customFormat="1" ht="12.75">
      <c r="A516" s="244">
        <v>7</v>
      </c>
      <c r="B516" s="1" t="s">
        <v>3566</v>
      </c>
      <c r="C516" s="2">
        <v>2010</v>
      </c>
      <c r="D516" s="136">
        <v>1499</v>
      </c>
    </row>
    <row r="517" spans="1:4" s="6" customFormat="1" ht="12.75">
      <c r="A517" s="244">
        <v>8</v>
      </c>
      <c r="B517" s="1" t="s">
        <v>823</v>
      </c>
      <c r="C517" s="2">
        <v>2011</v>
      </c>
      <c r="D517" s="136">
        <v>2998</v>
      </c>
    </row>
    <row r="518" spans="1:4" s="6" customFormat="1" ht="12.75">
      <c r="A518" s="244">
        <v>9</v>
      </c>
      <c r="B518" s="1" t="s">
        <v>360</v>
      </c>
      <c r="C518" s="2">
        <v>2011</v>
      </c>
      <c r="D518" s="136">
        <v>420</v>
      </c>
    </row>
    <row r="519" spans="1:4" s="6" customFormat="1" ht="12.75">
      <c r="A519" s="244">
        <v>10</v>
      </c>
      <c r="B519" s="1" t="s">
        <v>2995</v>
      </c>
      <c r="C519" s="2">
        <v>2012</v>
      </c>
      <c r="D519" s="136">
        <v>1390</v>
      </c>
    </row>
    <row r="520" spans="1:4" s="6" customFormat="1" ht="12.75">
      <c r="A520" s="244">
        <v>11</v>
      </c>
      <c r="B520" s="1" t="s">
        <v>2996</v>
      </c>
      <c r="C520" s="2">
        <v>2012</v>
      </c>
      <c r="D520" s="136">
        <v>1262</v>
      </c>
    </row>
    <row r="521" spans="1:4" s="6" customFormat="1" ht="12.75">
      <c r="A521" s="244">
        <v>12</v>
      </c>
      <c r="B521" s="1" t="s">
        <v>2997</v>
      </c>
      <c r="C521" s="2">
        <v>2012</v>
      </c>
      <c r="D521" s="136">
        <v>2410</v>
      </c>
    </row>
    <row r="522" spans="1:4" s="6" customFormat="1" ht="12.75">
      <c r="A522" s="244">
        <v>13</v>
      </c>
      <c r="B522" s="1" t="s">
        <v>2995</v>
      </c>
      <c r="C522" s="2">
        <v>2012</v>
      </c>
      <c r="D522" s="136">
        <v>1590</v>
      </c>
    </row>
    <row r="523" spans="1:4" s="6" customFormat="1" ht="12.75">
      <c r="A523" s="244">
        <v>14</v>
      </c>
      <c r="B523" s="1" t="s">
        <v>2998</v>
      </c>
      <c r="C523" s="2">
        <v>2013</v>
      </c>
      <c r="D523" s="136">
        <v>9240.65</v>
      </c>
    </row>
    <row r="524" spans="1:4" s="6" customFormat="1" ht="12.75">
      <c r="A524" s="244">
        <v>15</v>
      </c>
      <c r="B524" s="1" t="s">
        <v>3566</v>
      </c>
      <c r="C524" s="2">
        <v>2013</v>
      </c>
      <c r="D524" s="136">
        <v>2226.3</v>
      </c>
    </row>
    <row r="525" spans="1:4" s="6" customFormat="1" ht="12.75">
      <c r="A525" s="244">
        <v>16</v>
      </c>
      <c r="B525" s="1" t="s">
        <v>2999</v>
      </c>
      <c r="C525" s="2">
        <v>2013</v>
      </c>
      <c r="D525" s="136">
        <v>299</v>
      </c>
    </row>
    <row r="526" spans="1:4" s="70" customFormat="1" ht="12.75">
      <c r="A526" s="626" t="s">
        <v>336</v>
      </c>
      <c r="B526" s="627"/>
      <c r="C526" s="628"/>
      <c r="D526" s="86">
        <f>SUM(D510:D525)</f>
        <v>30508.7</v>
      </c>
    </row>
    <row r="527" spans="1:4" s="70" customFormat="1" ht="12.75">
      <c r="A527" s="581" t="s">
        <v>1584</v>
      </c>
      <c r="B527" s="582"/>
      <c r="C527" s="582"/>
      <c r="D527" s="583"/>
    </row>
    <row r="528" spans="1:4" s="70" customFormat="1" ht="12.75">
      <c r="A528" s="284">
        <v>1</v>
      </c>
      <c r="B528" s="287" t="s">
        <v>1585</v>
      </c>
      <c r="C528" s="284">
        <v>2010</v>
      </c>
      <c r="D528" s="288">
        <v>8370</v>
      </c>
    </row>
    <row r="529" spans="1:4" s="70" customFormat="1" ht="12.75">
      <c r="A529" s="286">
        <v>2</v>
      </c>
      <c r="B529" s="289" t="s">
        <v>1458</v>
      </c>
      <c r="C529" s="286">
        <v>2011</v>
      </c>
      <c r="D529" s="290">
        <v>1775</v>
      </c>
    </row>
    <row r="530" spans="1:4" s="70" customFormat="1" ht="12.75">
      <c r="A530" s="286">
        <v>3</v>
      </c>
      <c r="B530" s="289" t="s">
        <v>3358</v>
      </c>
      <c r="C530" s="286">
        <v>2011</v>
      </c>
      <c r="D530" s="290">
        <v>406</v>
      </c>
    </row>
    <row r="531" spans="1:4" s="70" customFormat="1" ht="12.75">
      <c r="A531" s="286">
        <v>4</v>
      </c>
      <c r="B531" s="289" t="s">
        <v>1458</v>
      </c>
      <c r="C531" s="286">
        <v>2009</v>
      </c>
      <c r="D531" s="290">
        <v>1263</v>
      </c>
    </row>
    <row r="532" spans="1:4" s="70" customFormat="1" ht="12.75">
      <c r="A532" s="286">
        <v>5</v>
      </c>
      <c r="B532" s="289" t="s">
        <v>1586</v>
      </c>
      <c r="C532" s="286">
        <v>2011</v>
      </c>
      <c r="D532" s="290">
        <v>1600</v>
      </c>
    </row>
    <row r="533" spans="1:4" s="70" customFormat="1" ht="12.75">
      <c r="A533" s="286">
        <v>6</v>
      </c>
      <c r="B533" s="289" t="s">
        <v>1587</v>
      </c>
      <c r="C533" s="286">
        <v>2012</v>
      </c>
      <c r="D533" s="290">
        <v>2999</v>
      </c>
    </row>
    <row r="534" spans="1:4" s="70" customFormat="1" ht="12.75">
      <c r="A534" s="626" t="s">
        <v>336</v>
      </c>
      <c r="B534" s="627"/>
      <c r="C534" s="628"/>
      <c r="D534" s="86">
        <f>SUM(D528:D533)</f>
        <v>16413</v>
      </c>
    </row>
    <row r="535" spans="1:4" s="6" customFormat="1" ht="12.75">
      <c r="A535" s="594" t="s">
        <v>161</v>
      </c>
      <c r="B535" s="594"/>
      <c r="C535" s="594"/>
      <c r="D535" s="581"/>
    </row>
    <row r="536" spans="1:4" s="6" customFormat="1" ht="12.75">
      <c r="A536" s="2">
        <v>1</v>
      </c>
      <c r="B536" s="1" t="s">
        <v>2054</v>
      </c>
      <c r="C536" s="2">
        <v>2009</v>
      </c>
      <c r="D536" s="140">
        <v>1346.99</v>
      </c>
    </row>
    <row r="537" spans="1:4" s="6" customFormat="1" ht="12.75">
      <c r="A537" s="2">
        <v>2</v>
      </c>
      <c r="B537" s="1" t="s">
        <v>2055</v>
      </c>
      <c r="C537" s="2">
        <v>2009</v>
      </c>
      <c r="D537" s="140">
        <v>1998.99</v>
      </c>
    </row>
    <row r="538" spans="1:4" s="6" customFormat="1" ht="12.75">
      <c r="A538" s="2">
        <v>3</v>
      </c>
      <c r="B538" s="1" t="s">
        <v>2056</v>
      </c>
      <c r="C538" s="2">
        <v>2009</v>
      </c>
      <c r="D538" s="140">
        <v>5490</v>
      </c>
    </row>
    <row r="539" spans="1:4" s="6" customFormat="1" ht="12.75">
      <c r="A539" s="2">
        <v>4</v>
      </c>
      <c r="B539" s="1" t="s">
        <v>2057</v>
      </c>
      <c r="C539" s="2">
        <v>2009</v>
      </c>
      <c r="D539" s="140">
        <v>270</v>
      </c>
    </row>
    <row r="540" spans="1:4" s="6" customFormat="1" ht="12.75">
      <c r="A540" s="2">
        <v>5</v>
      </c>
      <c r="B540" s="1" t="s">
        <v>2058</v>
      </c>
      <c r="C540" s="2">
        <v>2009</v>
      </c>
      <c r="D540" s="140">
        <v>450</v>
      </c>
    </row>
    <row r="541" spans="1:4" s="6" customFormat="1" ht="12.75">
      <c r="A541" s="2">
        <v>6</v>
      </c>
      <c r="B541" s="1" t="s">
        <v>2059</v>
      </c>
      <c r="C541" s="2">
        <v>2009</v>
      </c>
      <c r="D541" s="140">
        <v>650</v>
      </c>
    </row>
    <row r="542" spans="1:4" s="6" customFormat="1" ht="12.75">
      <c r="A542" s="2">
        <v>7</v>
      </c>
      <c r="B542" s="1" t="s">
        <v>2060</v>
      </c>
      <c r="C542" s="2">
        <v>2009</v>
      </c>
      <c r="D542" s="140">
        <v>548</v>
      </c>
    </row>
    <row r="543" spans="1:4" s="6" customFormat="1" ht="12.75">
      <c r="A543" s="2">
        <v>8</v>
      </c>
      <c r="B543" s="1" t="s">
        <v>2061</v>
      </c>
      <c r="C543" s="2">
        <v>2009</v>
      </c>
      <c r="D543" s="140">
        <v>8624</v>
      </c>
    </row>
    <row r="544" spans="1:4" s="6" customFormat="1" ht="12.75">
      <c r="A544" s="2">
        <v>9</v>
      </c>
      <c r="B544" s="1" t="s">
        <v>2062</v>
      </c>
      <c r="C544" s="2">
        <v>2009</v>
      </c>
      <c r="D544" s="140">
        <v>28577</v>
      </c>
    </row>
    <row r="545" spans="1:4" s="6" customFormat="1" ht="12.75">
      <c r="A545" s="2">
        <v>10</v>
      </c>
      <c r="B545" s="1" t="s">
        <v>2063</v>
      </c>
      <c r="C545" s="2">
        <v>2009</v>
      </c>
      <c r="D545" s="140">
        <v>1436</v>
      </c>
    </row>
    <row r="546" spans="1:4" s="6" customFormat="1" ht="12.75">
      <c r="A546" s="2">
        <v>11</v>
      </c>
      <c r="B546" s="1" t="s">
        <v>2064</v>
      </c>
      <c r="C546" s="2">
        <v>2010</v>
      </c>
      <c r="D546" s="140">
        <v>3200</v>
      </c>
    </row>
    <row r="547" spans="1:4" s="6" customFormat="1" ht="12.75">
      <c r="A547" s="2">
        <v>12</v>
      </c>
      <c r="B547" s="1" t="s">
        <v>2065</v>
      </c>
      <c r="C547" s="2">
        <v>2010</v>
      </c>
      <c r="D547" s="140">
        <v>335</v>
      </c>
    </row>
    <row r="548" spans="1:4" s="6" customFormat="1" ht="12.75">
      <c r="A548" s="2">
        <v>13</v>
      </c>
      <c r="B548" s="1" t="s">
        <v>3579</v>
      </c>
      <c r="C548" s="2">
        <v>2010</v>
      </c>
      <c r="D548" s="140">
        <v>202.5</v>
      </c>
    </row>
    <row r="549" spans="1:4" s="6" customFormat="1" ht="12.75">
      <c r="A549" s="2">
        <v>14</v>
      </c>
      <c r="B549" s="1" t="s">
        <v>3580</v>
      </c>
      <c r="C549" s="2">
        <v>2010</v>
      </c>
      <c r="D549" s="140">
        <v>2186.24</v>
      </c>
    </row>
    <row r="550" spans="1:4" s="6" customFormat="1" ht="12.75">
      <c r="A550" s="2">
        <v>15</v>
      </c>
      <c r="B550" s="1" t="s">
        <v>3581</v>
      </c>
      <c r="C550" s="2">
        <v>2010</v>
      </c>
      <c r="D550" s="140">
        <v>399062</v>
      </c>
    </row>
    <row r="551" spans="1:4" s="6" customFormat="1" ht="12.75">
      <c r="A551" s="2">
        <v>16</v>
      </c>
      <c r="B551" s="1" t="s">
        <v>3582</v>
      </c>
      <c r="C551" s="2">
        <v>2010</v>
      </c>
      <c r="D551" s="140">
        <v>40000</v>
      </c>
    </row>
    <row r="552" spans="1:4" s="6" customFormat="1" ht="12.75">
      <c r="A552" s="2">
        <v>17</v>
      </c>
      <c r="B552" s="1" t="s">
        <v>3583</v>
      </c>
      <c r="C552" s="2">
        <v>2010</v>
      </c>
      <c r="D552" s="140">
        <v>1098</v>
      </c>
    </row>
    <row r="553" spans="1:4" s="6" customFormat="1" ht="12.75">
      <c r="A553" s="2">
        <v>18</v>
      </c>
      <c r="B553" s="1" t="s">
        <v>3579</v>
      </c>
      <c r="C553" s="2">
        <v>2010</v>
      </c>
      <c r="D553" s="140">
        <v>275.08</v>
      </c>
    </row>
    <row r="554" spans="1:4" s="6" customFormat="1" ht="12.75">
      <c r="A554" s="2">
        <v>19</v>
      </c>
      <c r="B554" s="1" t="s">
        <v>3584</v>
      </c>
      <c r="C554" s="2">
        <v>2010</v>
      </c>
      <c r="D554" s="140">
        <v>10000</v>
      </c>
    </row>
    <row r="555" spans="1:4" s="6" customFormat="1" ht="12.75" customHeight="1">
      <c r="A555" s="2">
        <v>20</v>
      </c>
      <c r="B555" s="1" t="s">
        <v>3585</v>
      </c>
      <c r="C555" s="2">
        <v>2010</v>
      </c>
      <c r="D555" s="140">
        <v>38930</v>
      </c>
    </row>
    <row r="556" spans="1:4" s="6" customFormat="1" ht="12.75">
      <c r="A556" s="2">
        <v>21</v>
      </c>
      <c r="B556" s="1" t="s">
        <v>3586</v>
      </c>
      <c r="C556" s="2">
        <v>2011</v>
      </c>
      <c r="D556" s="140">
        <v>1875</v>
      </c>
    </row>
    <row r="557" spans="1:4" s="6" customFormat="1" ht="12.75">
      <c r="A557" s="2">
        <v>22</v>
      </c>
      <c r="B557" s="1" t="s">
        <v>3587</v>
      </c>
      <c r="C557" s="2">
        <v>2011</v>
      </c>
      <c r="D557" s="140">
        <v>3059.23</v>
      </c>
    </row>
    <row r="558" spans="1:4" s="6" customFormat="1" ht="12.75">
      <c r="A558" s="2">
        <v>23</v>
      </c>
      <c r="B558" s="1" t="s">
        <v>3588</v>
      </c>
      <c r="C558" s="2">
        <v>2011</v>
      </c>
      <c r="D558" s="140">
        <v>6330</v>
      </c>
    </row>
    <row r="559" spans="1:4" s="6" customFormat="1" ht="25.5">
      <c r="A559" s="2">
        <v>24</v>
      </c>
      <c r="B559" s="1" t="s">
        <v>2781</v>
      </c>
      <c r="C559" s="2">
        <v>2012</v>
      </c>
      <c r="D559" s="140">
        <v>16895.07</v>
      </c>
    </row>
    <row r="560" spans="1:4" s="6" customFormat="1" ht="25.5">
      <c r="A560" s="2">
        <v>25</v>
      </c>
      <c r="B560" s="1" t="s">
        <v>3965</v>
      </c>
      <c r="C560" s="2">
        <v>2012</v>
      </c>
      <c r="D560" s="140">
        <v>30000</v>
      </c>
    </row>
    <row r="561" spans="1:4" s="6" customFormat="1" ht="12.75">
      <c r="A561" s="2">
        <v>26</v>
      </c>
      <c r="B561" s="1" t="s">
        <v>3966</v>
      </c>
      <c r="C561" s="2">
        <v>2013</v>
      </c>
      <c r="D561" s="140">
        <v>1586.7</v>
      </c>
    </row>
    <row r="562" spans="1:4" s="6" customFormat="1" ht="12.75">
      <c r="A562" s="2">
        <v>27</v>
      </c>
      <c r="B562" s="1" t="s">
        <v>3967</v>
      </c>
      <c r="C562" s="2">
        <v>2013</v>
      </c>
      <c r="D562" s="136">
        <v>843.6</v>
      </c>
    </row>
    <row r="563" spans="1:4" s="6" customFormat="1" ht="12.75">
      <c r="A563" s="2">
        <v>28</v>
      </c>
      <c r="B563" s="1" t="s">
        <v>3579</v>
      </c>
      <c r="C563" s="2">
        <v>2013</v>
      </c>
      <c r="D563" s="136">
        <v>269.1</v>
      </c>
    </row>
    <row r="564" spans="1:4" s="6" customFormat="1" ht="12.75">
      <c r="A564" s="2">
        <v>29</v>
      </c>
      <c r="B564" s="1" t="s">
        <v>3968</v>
      </c>
      <c r="C564" s="2">
        <v>2013</v>
      </c>
      <c r="D564" s="140">
        <v>2914.57</v>
      </c>
    </row>
    <row r="565" spans="1:4" s="6" customFormat="1" ht="25.5">
      <c r="A565" s="2">
        <v>30</v>
      </c>
      <c r="B565" s="1" t="s">
        <v>3969</v>
      </c>
      <c r="C565" s="2">
        <v>2013</v>
      </c>
      <c r="D565" s="140">
        <v>2948.1</v>
      </c>
    </row>
    <row r="566" spans="1:4" s="6" customFormat="1" ht="12.75">
      <c r="A566" s="2">
        <v>31</v>
      </c>
      <c r="B566" s="1" t="s">
        <v>3593</v>
      </c>
      <c r="C566" s="2">
        <v>2011</v>
      </c>
      <c r="D566" s="140">
        <v>418.7</v>
      </c>
    </row>
    <row r="567" spans="1:4" s="6" customFormat="1" ht="12.75">
      <c r="A567" s="2">
        <v>32</v>
      </c>
      <c r="B567" s="1" t="s">
        <v>3595</v>
      </c>
      <c r="C567" s="2">
        <v>2011</v>
      </c>
      <c r="D567" s="140">
        <v>756.1</v>
      </c>
    </row>
    <row r="568" spans="1:4" s="6" customFormat="1" ht="12.75">
      <c r="A568" s="2">
        <v>33</v>
      </c>
      <c r="B568" s="1" t="s">
        <v>3596</v>
      </c>
      <c r="C568" s="2">
        <v>2012</v>
      </c>
      <c r="D568" s="136">
        <v>971.7</v>
      </c>
    </row>
    <row r="569" spans="1:4" s="6" customFormat="1" ht="12.75">
      <c r="A569" s="2">
        <v>34</v>
      </c>
      <c r="B569" s="1" t="s">
        <v>3597</v>
      </c>
      <c r="C569" s="2">
        <v>2012</v>
      </c>
      <c r="D569" s="136">
        <v>492</v>
      </c>
    </row>
    <row r="570" spans="1:4" s="6" customFormat="1" ht="12.75">
      <c r="A570" s="2">
        <v>35</v>
      </c>
      <c r="B570" s="1" t="s">
        <v>2008</v>
      </c>
      <c r="C570" s="2">
        <v>2012</v>
      </c>
      <c r="D570" s="136">
        <v>179.99</v>
      </c>
    </row>
    <row r="571" spans="1:6" s="6" customFormat="1" ht="12.75">
      <c r="A571" s="2">
        <v>36</v>
      </c>
      <c r="B571" s="1" t="s">
        <v>3970</v>
      </c>
      <c r="C571" s="2">
        <v>2013</v>
      </c>
      <c r="D571" s="140">
        <v>1160</v>
      </c>
      <c r="F571" s="124"/>
    </row>
    <row r="572" spans="1:4" s="70" customFormat="1" ht="12.75">
      <c r="A572" s="626" t="s">
        <v>336</v>
      </c>
      <c r="B572" s="627"/>
      <c r="C572" s="628"/>
      <c r="D572" s="86">
        <f>SUM(D536:D571)</f>
        <v>615379.6599999997</v>
      </c>
    </row>
    <row r="573" spans="1:4" s="6" customFormat="1" ht="12.75">
      <c r="A573" s="594" t="s">
        <v>162</v>
      </c>
      <c r="B573" s="594"/>
      <c r="C573" s="594"/>
      <c r="D573" s="581"/>
    </row>
    <row r="574" spans="1:4" s="6" customFormat="1" ht="12.75">
      <c r="A574" s="2">
        <v>1</v>
      </c>
      <c r="B574" s="1" t="s">
        <v>4001</v>
      </c>
      <c r="C574" s="2">
        <v>2009</v>
      </c>
      <c r="D574" s="136">
        <v>1265</v>
      </c>
    </row>
    <row r="575" spans="1:4" s="6" customFormat="1" ht="12.75">
      <c r="A575" s="2">
        <v>2</v>
      </c>
      <c r="B575" s="1" t="s">
        <v>4002</v>
      </c>
      <c r="C575" s="2">
        <v>2009</v>
      </c>
      <c r="D575" s="136">
        <v>666</v>
      </c>
    </row>
    <row r="576" spans="1:4" s="6" customFormat="1" ht="12.75">
      <c r="A576" s="2">
        <v>3</v>
      </c>
      <c r="B576" s="1" t="s">
        <v>4003</v>
      </c>
      <c r="C576" s="2">
        <v>2009</v>
      </c>
      <c r="D576" s="136">
        <v>1140</v>
      </c>
    </row>
    <row r="577" spans="1:4" s="6" customFormat="1" ht="12.75">
      <c r="A577" s="2">
        <v>4</v>
      </c>
      <c r="B577" s="1" t="s">
        <v>4004</v>
      </c>
      <c r="C577" s="2">
        <v>2009</v>
      </c>
      <c r="D577" s="136">
        <v>659</v>
      </c>
    </row>
    <row r="578" spans="1:4" s="6" customFormat="1" ht="12.75">
      <c r="A578" s="2">
        <v>5</v>
      </c>
      <c r="B578" s="1" t="s">
        <v>425</v>
      </c>
      <c r="C578" s="2">
        <v>2009</v>
      </c>
      <c r="D578" s="136">
        <v>1496.94</v>
      </c>
    </row>
    <row r="579" spans="1:4" s="6" customFormat="1" ht="12.75">
      <c r="A579" s="2">
        <v>6</v>
      </c>
      <c r="B579" s="1" t="s">
        <v>426</v>
      </c>
      <c r="C579" s="2">
        <v>2010</v>
      </c>
      <c r="D579" s="136">
        <v>639</v>
      </c>
    </row>
    <row r="580" spans="1:4" s="6" customFormat="1" ht="12.75">
      <c r="A580" s="2">
        <v>7</v>
      </c>
      <c r="B580" s="1" t="s">
        <v>427</v>
      </c>
      <c r="C580" s="2">
        <v>2010</v>
      </c>
      <c r="D580" s="136">
        <v>435</v>
      </c>
    </row>
    <row r="581" spans="1:4" s="6" customFormat="1" ht="12.75">
      <c r="A581" s="2">
        <v>8</v>
      </c>
      <c r="B581" s="1" t="s">
        <v>427</v>
      </c>
      <c r="C581" s="2">
        <v>2010</v>
      </c>
      <c r="D581" s="136">
        <v>541</v>
      </c>
    </row>
    <row r="582" spans="1:4" s="6" customFormat="1" ht="12.75">
      <c r="A582" s="2">
        <v>9</v>
      </c>
      <c r="B582" s="1" t="s">
        <v>425</v>
      </c>
      <c r="C582" s="2">
        <v>2010</v>
      </c>
      <c r="D582" s="136">
        <v>541</v>
      </c>
    </row>
    <row r="583" spans="1:4" s="6" customFormat="1" ht="12.75">
      <c r="A583" s="2">
        <v>10</v>
      </c>
      <c r="B583" s="1" t="s">
        <v>428</v>
      </c>
      <c r="C583" s="2">
        <v>2010</v>
      </c>
      <c r="D583" s="136">
        <v>3198</v>
      </c>
    </row>
    <row r="584" spans="1:4" s="6" customFormat="1" ht="12.75">
      <c r="A584" s="2">
        <v>11</v>
      </c>
      <c r="B584" s="1" t="s">
        <v>429</v>
      </c>
      <c r="C584" s="2">
        <v>2010</v>
      </c>
      <c r="D584" s="136">
        <v>1599</v>
      </c>
    </row>
    <row r="585" spans="1:4" s="6" customFormat="1" ht="12.75">
      <c r="A585" s="2">
        <v>12</v>
      </c>
      <c r="B585" s="1" t="s">
        <v>430</v>
      </c>
      <c r="C585" s="2">
        <v>2010</v>
      </c>
      <c r="D585" s="136">
        <v>541</v>
      </c>
    </row>
    <row r="586" spans="1:4" s="6" customFormat="1" ht="12.75">
      <c r="A586" s="2">
        <v>13</v>
      </c>
      <c r="B586" s="1" t="s">
        <v>431</v>
      </c>
      <c r="C586" s="2">
        <v>2010</v>
      </c>
      <c r="D586" s="136">
        <v>475</v>
      </c>
    </row>
    <row r="587" spans="1:4" s="6" customFormat="1" ht="12.75">
      <c r="A587" s="2">
        <v>14</v>
      </c>
      <c r="B587" s="1" t="s">
        <v>432</v>
      </c>
      <c r="C587" s="2">
        <v>2010</v>
      </c>
      <c r="D587" s="136">
        <v>2390</v>
      </c>
    </row>
    <row r="588" spans="1:4" s="6" customFormat="1" ht="12.75">
      <c r="A588" s="2">
        <v>15</v>
      </c>
      <c r="B588" s="1" t="s">
        <v>433</v>
      </c>
      <c r="C588" s="2">
        <v>2010</v>
      </c>
      <c r="D588" s="136">
        <v>654</v>
      </c>
    </row>
    <row r="589" spans="1:4" s="6" customFormat="1" ht="12.75">
      <c r="A589" s="2">
        <v>16</v>
      </c>
      <c r="B589" s="1" t="s">
        <v>434</v>
      </c>
      <c r="C589" s="2">
        <v>2010</v>
      </c>
      <c r="D589" s="136">
        <v>1974</v>
      </c>
    </row>
    <row r="590" spans="1:4" s="6" customFormat="1" ht="12.75">
      <c r="A590" s="2">
        <v>17</v>
      </c>
      <c r="B590" s="1" t="s">
        <v>3221</v>
      </c>
      <c r="C590" s="2">
        <v>2011</v>
      </c>
      <c r="D590" s="136">
        <v>2150.87</v>
      </c>
    </row>
    <row r="591" spans="1:4" s="6" customFormat="1" ht="12.75">
      <c r="A591" s="2">
        <v>18</v>
      </c>
      <c r="B591" s="1" t="s">
        <v>435</v>
      </c>
      <c r="C591" s="2">
        <v>2012</v>
      </c>
      <c r="D591" s="136">
        <v>5074.92</v>
      </c>
    </row>
    <row r="592" spans="1:4" s="6" customFormat="1" ht="12.75">
      <c r="A592" s="2">
        <v>19</v>
      </c>
      <c r="B592" s="1" t="s">
        <v>436</v>
      </c>
      <c r="C592" s="2">
        <v>2012</v>
      </c>
      <c r="D592" s="136">
        <v>459</v>
      </c>
    </row>
    <row r="593" spans="1:4" s="6" customFormat="1" ht="12.75">
      <c r="A593" s="2">
        <v>20</v>
      </c>
      <c r="B593" s="1" t="s">
        <v>437</v>
      </c>
      <c r="C593" s="2">
        <v>2012</v>
      </c>
      <c r="D593" s="136">
        <v>1999</v>
      </c>
    </row>
    <row r="594" spans="1:4" s="6" customFormat="1" ht="12.75">
      <c r="A594" s="2">
        <v>21</v>
      </c>
      <c r="B594" s="1" t="s">
        <v>438</v>
      </c>
      <c r="C594" s="2">
        <v>2012</v>
      </c>
      <c r="D594" s="136">
        <v>314.93</v>
      </c>
    </row>
    <row r="595" spans="1:4" s="6" customFormat="1" ht="12.75">
      <c r="A595" s="2">
        <v>22</v>
      </c>
      <c r="B595" s="1" t="s">
        <v>439</v>
      </c>
      <c r="C595" s="2">
        <v>2012</v>
      </c>
      <c r="D595" s="136">
        <v>2463.23</v>
      </c>
    </row>
    <row r="596" spans="1:4" s="6" customFormat="1" ht="12.75">
      <c r="A596" s="2">
        <v>23</v>
      </c>
      <c r="B596" s="1" t="s">
        <v>2972</v>
      </c>
      <c r="C596" s="2">
        <v>2012</v>
      </c>
      <c r="D596" s="136">
        <v>445</v>
      </c>
    </row>
    <row r="597" spans="1:4" s="6" customFormat="1" ht="12.75">
      <c r="A597" s="2">
        <v>24</v>
      </c>
      <c r="B597" s="1" t="s">
        <v>2973</v>
      </c>
      <c r="C597" s="2">
        <v>2012</v>
      </c>
      <c r="D597" s="136">
        <v>446</v>
      </c>
    </row>
    <row r="598" spans="1:4" s="6" customFormat="1" ht="12.75">
      <c r="A598" s="2">
        <v>25</v>
      </c>
      <c r="B598" s="1" t="s">
        <v>2974</v>
      </c>
      <c r="C598" s="2">
        <v>2012</v>
      </c>
      <c r="D598" s="136">
        <v>1849</v>
      </c>
    </row>
    <row r="599" spans="1:4" s="6" customFormat="1" ht="12.75">
      <c r="A599" s="2">
        <v>26</v>
      </c>
      <c r="B599" s="1" t="s">
        <v>2975</v>
      </c>
      <c r="C599" s="2">
        <v>2012</v>
      </c>
      <c r="D599" s="136">
        <v>439</v>
      </c>
    </row>
    <row r="600" spans="1:4" s="6" customFormat="1" ht="12.75">
      <c r="A600" s="2">
        <v>27</v>
      </c>
      <c r="B600" s="1" t="s">
        <v>2976</v>
      </c>
      <c r="C600" s="2">
        <v>2012</v>
      </c>
      <c r="D600" s="136">
        <f>2429+23.58</f>
        <v>2452.58</v>
      </c>
    </row>
    <row r="601" spans="1:4" s="6" customFormat="1" ht="12.75">
      <c r="A601" s="2">
        <v>28</v>
      </c>
      <c r="B601" s="1" t="s">
        <v>2977</v>
      </c>
      <c r="C601" s="2">
        <v>2012</v>
      </c>
      <c r="D601" s="136">
        <v>405.29</v>
      </c>
    </row>
    <row r="602" spans="1:4" s="6" customFormat="1" ht="12.75">
      <c r="A602" s="2">
        <v>29</v>
      </c>
      <c r="B602" s="1" t="s">
        <v>2978</v>
      </c>
      <c r="C602" s="2">
        <v>2012</v>
      </c>
      <c r="D602" s="136">
        <v>699</v>
      </c>
    </row>
    <row r="603" spans="1:4" s="6" customFormat="1" ht="12.75">
      <c r="A603" s="2">
        <v>30</v>
      </c>
      <c r="B603" s="1" t="s">
        <v>2979</v>
      </c>
      <c r="C603" s="2">
        <v>2012</v>
      </c>
      <c r="D603" s="136">
        <f>2*299</f>
        <v>598</v>
      </c>
    </row>
    <row r="604" spans="1:4" s="6" customFormat="1" ht="12.75">
      <c r="A604" s="2">
        <v>31</v>
      </c>
      <c r="B604" s="1" t="s">
        <v>2980</v>
      </c>
      <c r="C604" s="2">
        <v>2013</v>
      </c>
      <c r="D604" s="136">
        <v>809</v>
      </c>
    </row>
    <row r="605" spans="1:4" s="6" customFormat="1" ht="12.75">
      <c r="A605" s="2">
        <v>32</v>
      </c>
      <c r="B605" s="1" t="s">
        <v>2980</v>
      </c>
      <c r="C605" s="2">
        <v>2013</v>
      </c>
      <c r="D605" s="136">
        <v>809</v>
      </c>
    </row>
    <row r="606" spans="1:4" s="6" customFormat="1" ht="12.75">
      <c r="A606" s="2">
        <v>33</v>
      </c>
      <c r="B606" s="1" t="s">
        <v>2980</v>
      </c>
      <c r="C606" s="2">
        <v>2013</v>
      </c>
      <c r="D606" s="136">
        <v>800</v>
      </c>
    </row>
    <row r="607" spans="1:4" s="6" customFormat="1" ht="12.75">
      <c r="A607" s="2">
        <v>34</v>
      </c>
      <c r="B607" s="1" t="s">
        <v>2973</v>
      </c>
      <c r="C607" s="2">
        <v>2013</v>
      </c>
      <c r="D607" s="136">
        <v>433</v>
      </c>
    </row>
    <row r="608" spans="1:4" s="70" customFormat="1" ht="12.75">
      <c r="A608" s="626" t="s">
        <v>336</v>
      </c>
      <c r="B608" s="627"/>
      <c r="C608" s="628"/>
      <c r="D608" s="86">
        <f>SUM(D574:D607)</f>
        <v>40860.76</v>
      </c>
    </row>
    <row r="609" spans="1:4" s="6" customFormat="1" ht="12.75">
      <c r="A609" s="594" t="s">
        <v>163</v>
      </c>
      <c r="B609" s="594"/>
      <c r="C609" s="594"/>
      <c r="D609" s="581"/>
    </row>
    <row r="610" spans="1:4" s="6" customFormat="1" ht="12.75">
      <c r="A610" s="2">
        <v>1</v>
      </c>
      <c r="B610" s="303" t="s">
        <v>2886</v>
      </c>
      <c r="C610" s="298">
        <v>2011</v>
      </c>
      <c r="D610" s="304">
        <v>750</v>
      </c>
    </row>
    <row r="611" spans="1:4" s="6" customFormat="1" ht="12.75">
      <c r="A611" s="487">
        <v>2</v>
      </c>
      <c r="B611" s="497" t="s">
        <v>2887</v>
      </c>
      <c r="C611" s="498">
        <v>2011</v>
      </c>
      <c r="D611" s="499">
        <v>613</v>
      </c>
    </row>
    <row r="612" spans="1:4" s="6" customFormat="1" ht="12.75">
      <c r="A612" s="2">
        <v>3</v>
      </c>
      <c r="B612" s="303" t="s">
        <v>2888</v>
      </c>
      <c r="C612" s="298">
        <v>2010</v>
      </c>
      <c r="D612" s="304">
        <v>1533.51</v>
      </c>
    </row>
    <row r="613" spans="1:4" s="6" customFormat="1" ht="12.75">
      <c r="A613" s="2">
        <v>4</v>
      </c>
      <c r="B613" s="303" t="s">
        <v>2889</v>
      </c>
      <c r="C613" s="298">
        <v>2010</v>
      </c>
      <c r="D613" s="304">
        <v>300</v>
      </c>
    </row>
    <row r="614" spans="1:4" s="6" customFormat="1" ht="12.75">
      <c r="A614" s="2">
        <v>5</v>
      </c>
      <c r="B614" s="303" t="s">
        <v>2890</v>
      </c>
      <c r="C614" s="298">
        <v>2010</v>
      </c>
      <c r="D614" s="304">
        <v>250</v>
      </c>
    </row>
    <row r="615" spans="1:4" s="6" customFormat="1" ht="38.25">
      <c r="A615" s="2">
        <v>6</v>
      </c>
      <c r="B615" s="303" t="s">
        <v>2891</v>
      </c>
      <c r="C615" s="298">
        <v>2010</v>
      </c>
      <c r="D615" s="304">
        <v>1300</v>
      </c>
    </row>
    <row r="616" spans="1:4" s="6" customFormat="1" ht="38.25">
      <c r="A616" s="2">
        <v>7</v>
      </c>
      <c r="B616" s="303" t="s">
        <v>2891</v>
      </c>
      <c r="C616" s="298">
        <v>2010</v>
      </c>
      <c r="D616" s="304">
        <v>1300</v>
      </c>
    </row>
    <row r="617" spans="1:4" s="6" customFormat="1" ht="38.25">
      <c r="A617" s="2">
        <v>8</v>
      </c>
      <c r="B617" s="303" t="s">
        <v>2891</v>
      </c>
      <c r="C617" s="298">
        <v>2010</v>
      </c>
      <c r="D617" s="304">
        <v>1300</v>
      </c>
    </row>
    <row r="618" spans="1:4" s="6" customFormat="1" ht="38.25">
      <c r="A618" s="2">
        <v>9</v>
      </c>
      <c r="B618" s="303" t="s">
        <v>2891</v>
      </c>
      <c r="C618" s="298">
        <v>2010</v>
      </c>
      <c r="D618" s="304">
        <v>1300</v>
      </c>
    </row>
    <row r="619" spans="1:4" s="6" customFormat="1" ht="12.75">
      <c r="A619" s="2">
        <v>10</v>
      </c>
      <c r="B619" s="303" t="s">
        <v>2892</v>
      </c>
      <c r="C619" s="298">
        <v>2010</v>
      </c>
      <c r="D619" s="304">
        <v>400</v>
      </c>
    </row>
    <row r="620" spans="1:4" s="6" customFormat="1" ht="12.75">
      <c r="A620" s="2">
        <v>11</v>
      </c>
      <c r="B620" s="303" t="s">
        <v>2892</v>
      </c>
      <c r="C620" s="298">
        <v>2010</v>
      </c>
      <c r="D620" s="304">
        <v>400</v>
      </c>
    </row>
    <row r="621" spans="1:4" s="6" customFormat="1" ht="12.75">
      <c r="A621" s="2">
        <v>12</v>
      </c>
      <c r="B621" s="303" t="s">
        <v>2892</v>
      </c>
      <c r="C621" s="298">
        <v>2010</v>
      </c>
      <c r="D621" s="304">
        <v>400</v>
      </c>
    </row>
    <row r="622" spans="1:4" s="6" customFormat="1" ht="12.75">
      <c r="A622" s="2">
        <v>13</v>
      </c>
      <c r="B622" s="303" t="s">
        <v>2892</v>
      </c>
      <c r="C622" s="298">
        <v>2010</v>
      </c>
      <c r="D622" s="304">
        <v>400</v>
      </c>
    </row>
    <row r="623" spans="1:4" s="6" customFormat="1" ht="12.75">
      <c r="A623" s="2">
        <v>14</v>
      </c>
      <c r="B623" s="303" t="s">
        <v>2893</v>
      </c>
      <c r="C623" s="298">
        <v>2010</v>
      </c>
      <c r="D623" s="304">
        <v>280</v>
      </c>
    </row>
    <row r="624" spans="1:4" s="6" customFormat="1" ht="12.75">
      <c r="A624" s="2">
        <v>15</v>
      </c>
      <c r="B624" s="303" t="s">
        <v>2893</v>
      </c>
      <c r="C624" s="298">
        <v>2010</v>
      </c>
      <c r="D624" s="304">
        <v>280</v>
      </c>
    </row>
    <row r="625" spans="1:4" s="6" customFormat="1" ht="12.75">
      <c r="A625" s="2">
        <v>16</v>
      </c>
      <c r="B625" s="303" t="s">
        <v>2893</v>
      </c>
      <c r="C625" s="298">
        <v>2010</v>
      </c>
      <c r="D625" s="304">
        <v>280</v>
      </c>
    </row>
    <row r="626" spans="1:4" s="6" customFormat="1" ht="12.75">
      <c r="A626" s="2">
        <v>17</v>
      </c>
      <c r="B626" s="303" t="s">
        <v>2893</v>
      </c>
      <c r="C626" s="298">
        <v>2010</v>
      </c>
      <c r="D626" s="304">
        <v>280</v>
      </c>
    </row>
    <row r="627" spans="1:4" s="6" customFormat="1" ht="25.5">
      <c r="A627" s="2">
        <v>18</v>
      </c>
      <c r="B627" s="1" t="s">
        <v>2894</v>
      </c>
      <c r="C627" s="2">
        <v>2012</v>
      </c>
      <c r="D627" s="58">
        <v>1804.05</v>
      </c>
    </row>
    <row r="628" spans="1:4" s="6" customFormat="1" ht="25.5">
      <c r="A628" s="2">
        <v>19</v>
      </c>
      <c r="B628" s="1" t="s">
        <v>2895</v>
      </c>
      <c r="C628" s="2">
        <v>2012</v>
      </c>
      <c r="D628" s="58">
        <v>759.05</v>
      </c>
    </row>
    <row r="629" spans="1:4" s="6" customFormat="1" ht="12.75">
      <c r="A629" s="2">
        <v>20</v>
      </c>
      <c r="B629" s="1" t="s">
        <v>2896</v>
      </c>
      <c r="C629" s="2">
        <v>2012</v>
      </c>
      <c r="D629" s="58">
        <v>299</v>
      </c>
    </row>
    <row r="630" spans="1:4" s="6" customFormat="1" ht="12.75">
      <c r="A630" s="2">
        <v>21</v>
      </c>
      <c r="B630" s="1" t="s">
        <v>2897</v>
      </c>
      <c r="C630" s="2">
        <v>2012</v>
      </c>
      <c r="D630" s="58">
        <v>349</v>
      </c>
    </row>
    <row r="631" spans="1:4" s="6" customFormat="1" ht="12.75">
      <c r="A631" s="2">
        <v>22</v>
      </c>
      <c r="B631" s="1" t="s">
        <v>2898</v>
      </c>
      <c r="C631" s="2">
        <v>2012</v>
      </c>
      <c r="D631" s="58">
        <v>349</v>
      </c>
    </row>
    <row r="632" spans="1:4" s="6" customFormat="1" ht="12.75">
      <c r="A632" s="2">
        <v>23</v>
      </c>
      <c r="B632" s="1" t="s">
        <v>2899</v>
      </c>
      <c r="C632" s="2">
        <v>2012</v>
      </c>
      <c r="D632" s="58">
        <v>229</v>
      </c>
    </row>
    <row r="633" spans="1:4" s="6" customFormat="1" ht="12.75">
      <c r="A633" s="2">
        <v>24</v>
      </c>
      <c r="B633" s="1" t="s">
        <v>2738</v>
      </c>
      <c r="C633" s="2">
        <v>2012</v>
      </c>
      <c r="D633" s="136">
        <v>1597.77</v>
      </c>
    </row>
    <row r="634" spans="1:4" s="70" customFormat="1" ht="12.75">
      <c r="A634" s="626" t="s">
        <v>336</v>
      </c>
      <c r="B634" s="627"/>
      <c r="C634" s="628"/>
      <c r="D634" s="86">
        <f>SUM(D610:D633)</f>
        <v>16753.379999999997</v>
      </c>
    </row>
    <row r="635" spans="1:4" s="6" customFormat="1" ht="12.75">
      <c r="A635" s="594" t="s">
        <v>1546</v>
      </c>
      <c r="B635" s="594"/>
      <c r="C635" s="594"/>
      <c r="D635" s="581"/>
    </row>
    <row r="636" spans="1:4" s="6" customFormat="1" ht="12.75">
      <c r="A636" s="381">
        <v>1</v>
      </c>
      <c r="B636" s="460" t="s">
        <v>2808</v>
      </c>
      <c r="C636" s="394">
        <v>2013</v>
      </c>
      <c r="D636" s="461">
        <v>483</v>
      </c>
    </row>
    <row r="637" spans="1:4" s="6" customFormat="1" ht="12.75">
      <c r="A637" s="381">
        <v>2</v>
      </c>
      <c r="B637" s="460" t="s">
        <v>2809</v>
      </c>
      <c r="C637" s="394">
        <v>2013</v>
      </c>
      <c r="D637" s="461">
        <v>382</v>
      </c>
    </row>
    <row r="638" spans="1:4" s="6" customFormat="1" ht="12.75">
      <c r="A638" s="381">
        <v>3</v>
      </c>
      <c r="B638" s="460" t="s">
        <v>2810</v>
      </c>
      <c r="C638" s="394">
        <v>2013</v>
      </c>
      <c r="D638" s="461">
        <v>308</v>
      </c>
    </row>
    <row r="639" spans="1:4" s="6" customFormat="1" ht="12.75">
      <c r="A639" s="381">
        <v>4</v>
      </c>
      <c r="B639" s="460" t="s">
        <v>2811</v>
      </c>
      <c r="C639" s="394">
        <v>2013</v>
      </c>
      <c r="D639" s="461">
        <v>1115</v>
      </c>
    </row>
    <row r="640" spans="1:4" s="6" customFormat="1" ht="12.75">
      <c r="A640" s="381">
        <v>5</v>
      </c>
      <c r="B640" s="460" t="s">
        <v>2812</v>
      </c>
      <c r="C640" s="394">
        <v>2013</v>
      </c>
      <c r="D640" s="461">
        <v>283</v>
      </c>
    </row>
    <row r="641" spans="1:4" s="6" customFormat="1" ht="12.75">
      <c r="A641" s="381">
        <v>6</v>
      </c>
      <c r="B641" s="460" t="s">
        <v>615</v>
      </c>
      <c r="C641" s="394">
        <v>2012</v>
      </c>
      <c r="D641" s="461">
        <v>3407</v>
      </c>
    </row>
    <row r="642" spans="1:4" s="6" customFormat="1" ht="12.75">
      <c r="A642" s="381">
        <v>7</v>
      </c>
      <c r="B642" s="460" t="s">
        <v>616</v>
      </c>
      <c r="C642" s="394">
        <v>2011</v>
      </c>
      <c r="D642" s="461">
        <v>870</v>
      </c>
    </row>
    <row r="643" spans="1:4" s="6" customFormat="1" ht="12.75">
      <c r="A643" s="381">
        <v>8</v>
      </c>
      <c r="B643" s="460" t="s">
        <v>617</v>
      </c>
      <c r="C643" s="394">
        <v>2011</v>
      </c>
      <c r="D643" s="461">
        <v>694</v>
      </c>
    </row>
    <row r="644" spans="1:4" s="6" customFormat="1" ht="12.75">
      <c r="A644" s="381">
        <v>9</v>
      </c>
      <c r="B644" s="460" t="s">
        <v>618</v>
      </c>
      <c r="C644" s="394">
        <v>2009</v>
      </c>
      <c r="D644" s="461">
        <v>2229</v>
      </c>
    </row>
    <row r="645" spans="1:4" s="6" customFormat="1" ht="12.75">
      <c r="A645" s="381">
        <v>10</v>
      </c>
      <c r="B645" s="425" t="s">
        <v>615</v>
      </c>
      <c r="C645" s="381">
        <v>2009</v>
      </c>
      <c r="D645" s="455">
        <v>4466.76</v>
      </c>
    </row>
    <row r="646" spans="1:4" s="6" customFormat="1" ht="12.75">
      <c r="A646" s="381">
        <v>11</v>
      </c>
      <c r="B646" s="425" t="s">
        <v>615</v>
      </c>
      <c r="C646" s="381">
        <v>2011</v>
      </c>
      <c r="D646" s="455">
        <v>5170</v>
      </c>
    </row>
    <row r="647" spans="1:4" s="6" customFormat="1" ht="12.75">
      <c r="A647" s="381">
        <v>12</v>
      </c>
      <c r="B647" s="460" t="s">
        <v>619</v>
      </c>
      <c r="C647" s="394">
        <v>2009</v>
      </c>
      <c r="D647" s="461">
        <v>15882.82</v>
      </c>
    </row>
    <row r="648" spans="1:4" s="6" customFormat="1" ht="12.75">
      <c r="A648" s="381">
        <v>13</v>
      </c>
      <c r="B648" s="460" t="s">
        <v>620</v>
      </c>
      <c r="C648" s="394">
        <v>2009</v>
      </c>
      <c r="D648" s="461">
        <v>656</v>
      </c>
    </row>
    <row r="649" spans="1:4" s="6" customFormat="1" ht="12.75">
      <c r="A649" s="381">
        <v>14</v>
      </c>
      <c r="B649" s="460" t="s">
        <v>621</v>
      </c>
      <c r="C649" s="394">
        <v>2012</v>
      </c>
      <c r="D649" s="461">
        <v>691</v>
      </c>
    </row>
    <row r="650" spans="1:4" s="6" customFormat="1" ht="12.75">
      <c r="A650" s="381">
        <v>15</v>
      </c>
      <c r="B650" s="425" t="s">
        <v>2813</v>
      </c>
      <c r="C650" s="381">
        <v>2013</v>
      </c>
      <c r="D650" s="455">
        <v>315</v>
      </c>
    </row>
    <row r="651" spans="1:4" s="6" customFormat="1" ht="12.75">
      <c r="A651" s="381">
        <v>16</v>
      </c>
      <c r="B651" s="425" t="s">
        <v>2814</v>
      </c>
      <c r="C651" s="381">
        <v>2013</v>
      </c>
      <c r="D651" s="455">
        <v>1250</v>
      </c>
    </row>
    <row r="652" spans="1:4" s="6" customFormat="1" ht="12.75">
      <c r="A652" s="381">
        <v>17</v>
      </c>
      <c r="B652" s="460" t="s">
        <v>708</v>
      </c>
      <c r="C652" s="394">
        <v>2011</v>
      </c>
      <c r="D652" s="461">
        <v>440</v>
      </c>
    </row>
    <row r="653" spans="1:4" s="6" customFormat="1" ht="12.75">
      <c r="A653" s="381">
        <v>18</v>
      </c>
      <c r="B653" s="460" t="s">
        <v>3493</v>
      </c>
      <c r="C653" s="394">
        <v>2012</v>
      </c>
      <c r="D653" s="461">
        <v>2154</v>
      </c>
    </row>
    <row r="654" spans="1:4" s="6" customFormat="1" ht="12.75">
      <c r="A654" s="381">
        <v>19</v>
      </c>
      <c r="B654" s="460" t="s">
        <v>2815</v>
      </c>
      <c r="C654" s="394">
        <v>2013</v>
      </c>
      <c r="D654" s="461">
        <v>900</v>
      </c>
    </row>
    <row r="655" spans="1:4" s="6" customFormat="1" ht="12.75">
      <c r="A655" s="381">
        <v>20</v>
      </c>
      <c r="B655" s="460" t="s">
        <v>2817</v>
      </c>
      <c r="C655" s="394">
        <v>2013</v>
      </c>
      <c r="D655" s="461">
        <v>738</v>
      </c>
    </row>
    <row r="656" spans="1:4" s="6" customFormat="1" ht="12.75">
      <c r="A656" s="381">
        <v>21</v>
      </c>
      <c r="B656" s="460" t="s">
        <v>2818</v>
      </c>
      <c r="C656" s="394">
        <v>2013</v>
      </c>
      <c r="D656" s="461">
        <v>14760</v>
      </c>
    </row>
    <row r="657" spans="1:4" s="6" customFormat="1" ht="12.75">
      <c r="A657" s="381">
        <v>22</v>
      </c>
      <c r="B657" s="460" t="s">
        <v>2819</v>
      </c>
      <c r="C657" s="394">
        <v>2013</v>
      </c>
      <c r="D657" s="461">
        <v>2460</v>
      </c>
    </row>
    <row r="658" spans="1:4" s="6" customFormat="1" ht="12.75">
      <c r="A658" s="381">
        <v>23</v>
      </c>
      <c r="B658" s="460" t="s">
        <v>3494</v>
      </c>
      <c r="C658" s="394">
        <v>2010</v>
      </c>
      <c r="D658" s="461">
        <v>1800</v>
      </c>
    </row>
    <row r="659" spans="1:4" s="6" customFormat="1" ht="12.75">
      <c r="A659" s="381">
        <v>24</v>
      </c>
      <c r="B659" s="460" t="s">
        <v>3495</v>
      </c>
      <c r="C659" s="394">
        <v>2011</v>
      </c>
      <c r="D659" s="461">
        <v>904</v>
      </c>
    </row>
    <row r="660" spans="1:4" s="6" customFormat="1" ht="12.75">
      <c r="A660" s="381">
        <v>25</v>
      </c>
      <c r="B660" s="460" t="s">
        <v>2820</v>
      </c>
      <c r="C660" s="394">
        <v>2012</v>
      </c>
      <c r="D660" s="461">
        <v>1650</v>
      </c>
    </row>
    <row r="661" spans="1:4" s="6" customFormat="1" ht="12.75">
      <c r="A661" s="381">
        <v>26</v>
      </c>
      <c r="B661" s="460" t="s">
        <v>2821</v>
      </c>
      <c r="C661" s="394">
        <v>2012</v>
      </c>
      <c r="D661" s="461">
        <v>599</v>
      </c>
    </row>
    <row r="662" spans="1:4" s="421" customFormat="1" ht="12.75">
      <c r="A662" s="381">
        <v>27</v>
      </c>
      <c r="B662" s="460" t="s">
        <v>3496</v>
      </c>
      <c r="C662" s="394">
        <v>2011</v>
      </c>
      <c r="D662" s="461">
        <v>329</v>
      </c>
    </row>
    <row r="663" spans="1:4" s="421" customFormat="1" ht="12.75">
      <c r="A663" s="381">
        <v>28</v>
      </c>
      <c r="B663" s="460" t="s">
        <v>2822</v>
      </c>
      <c r="C663" s="394">
        <v>2013</v>
      </c>
      <c r="D663" s="461">
        <v>368</v>
      </c>
    </row>
    <row r="664" spans="1:4" s="6" customFormat="1" ht="12.75">
      <c r="A664" s="381">
        <v>29</v>
      </c>
      <c r="B664" s="460" t="s">
        <v>2823</v>
      </c>
      <c r="C664" s="394">
        <v>2010</v>
      </c>
      <c r="D664" s="461">
        <v>525</v>
      </c>
    </row>
    <row r="665" spans="1:4" s="6" customFormat="1" ht="12.75">
      <c r="A665" s="381">
        <v>30</v>
      </c>
      <c r="B665" s="460" t="s">
        <v>2824</v>
      </c>
      <c r="C665" s="394">
        <v>2011</v>
      </c>
      <c r="D665" s="461">
        <v>599</v>
      </c>
    </row>
    <row r="666" spans="1:4" s="6" customFormat="1" ht="12.75">
      <c r="A666" s="381">
        <v>31</v>
      </c>
      <c r="B666" s="460" t="s">
        <v>2825</v>
      </c>
      <c r="C666" s="394">
        <v>2013</v>
      </c>
      <c r="D666" s="461">
        <v>529</v>
      </c>
    </row>
    <row r="667" spans="1:4" s="6" customFormat="1" ht="12.75">
      <c r="A667" s="381">
        <v>32</v>
      </c>
      <c r="B667" s="460" t="s">
        <v>2820</v>
      </c>
      <c r="C667" s="394">
        <v>2010</v>
      </c>
      <c r="D667" s="461">
        <v>1650</v>
      </c>
    </row>
    <row r="668" spans="1:4" s="6" customFormat="1" ht="12.75">
      <c r="A668" s="381">
        <v>33</v>
      </c>
      <c r="B668" s="460" t="s">
        <v>2826</v>
      </c>
      <c r="C668" s="394">
        <v>2011</v>
      </c>
      <c r="D668" s="461">
        <v>4072</v>
      </c>
    </row>
    <row r="669" spans="1:4" s="6" customFormat="1" ht="12.75">
      <c r="A669" s="381">
        <v>34</v>
      </c>
      <c r="B669" s="460" t="s">
        <v>3497</v>
      </c>
      <c r="C669" s="394">
        <v>2009</v>
      </c>
      <c r="D669" s="461">
        <v>3468</v>
      </c>
    </row>
    <row r="670" spans="1:4" s="6" customFormat="1" ht="12.75">
      <c r="A670" s="381">
        <v>35</v>
      </c>
      <c r="B670" s="460" t="s">
        <v>3498</v>
      </c>
      <c r="C670" s="394">
        <v>2009</v>
      </c>
      <c r="D670" s="461">
        <v>2356</v>
      </c>
    </row>
    <row r="671" spans="1:4" s="6" customFormat="1" ht="12.75">
      <c r="A671" s="381">
        <v>36</v>
      </c>
      <c r="B671" s="460" t="s">
        <v>3499</v>
      </c>
      <c r="C671" s="394">
        <v>2010</v>
      </c>
      <c r="D671" s="461">
        <v>8214</v>
      </c>
    </row>
    <row r="672" spans="1:4" s="6" customFormat="1" ht="12.75">
      <c r="A672" s="381">
        <v>37</v>
      </c>
      <c r="B672" s="460" t="s">
        <v>3500</v>
      </c>
      <c r="C672" s="394">
        <v>2010</v>
      </c>
      <c r="D672" s="461">
        <v>1460</v>
      </c>
    </row>
    <row r="673" spans="1:4" s="6" customFormat="1" ht="12.75">
      <c r="A673" s="381">
        <v>38</v>
      </c>
      <c r="B673" s="425" t="s">
        <v>3501</v>
      </c>
      <c r="C673" s="381">
        <v>2011</v>
      </c>
      <c r="D673" s="455">
        <v>2228</v>
      </c>
    </row>
    <row r="674" spans="1:4" s="6" customFormat="1" ht="12.75">
      <c r="A674" s="381">
        <v>39</v>
      </c>
      <c r="B674" s="425" t="s">
        <v>3502</v>
      </c>
      <c r="C674" s="381">
        <v>2010</v>
      </c>
      <c r="D674" s="455">
        <v>543</v>
      </c>
    </row>
    <row r="675" spans="1:4" s="70" customFormat="1" ht="12.75">
      <c r="A675" s="626" t="s">
        <v>336</v>
      </c>
      <c r="B675" s="627"/>
      <c r="C675" s="628"/>
      <c r="D675" s="86">
        <f>SUM(D636:D674)</f>
        <v>90948.58</v>
      </c>
    </row>
    <row r="676" spans="1:4" s="6" customFormat="1" ht="12.75">
      <c r="A676" s="594" t="s">
        <v>1547</v>
      </c>
      <c r="B676" s="594"/>
      <c r="C676" s="594"/>
      <c r="D676" s="581"/>
    </row>
    <row r="677" spans="1:4" s="6" customFormat="1" ht="12.75">
      <c r="A677" s="2">
        <v>1</v>
      </c>
      <c r="B677" s="1" t="s">
        <v>1458</v>
      </c>
      <c r="C677" s="2">
        <v>2009</v>
      </c>
      <c r="D677" s="256">
        <v>2295</v>
      </c>
    </row>
    <row r="678" spans="1:4" s="6" customFormat="1" ht="12.75">
      <c r="A678" s="2">
        <v>2</v>
      </c>
      <c r="B678" s="1" t="s">
        <v>1458</v>
      </c>
      <c r="C678" s="2">
        <v>2009</v>
      </c>
      <c r="D678" s="256">
        <v>1830</v>
      </c>
    </row>
    <row r="679" spans="1:4" s="6" customFormat="1" ht="12.75">
      <c r="A679" s="2">
        <v>3</v>
      </c>
      <c r="B679" s="1" t="s">
        <v>1458</v>
      </c>
      <c r="C679" s="2">
        <v>2009</v>
      </c>
      <c r="D679" s="256">
        <v>2240</v>
      </c>
    </row>
    <row r="680" spans="1:4" s="6" customFormat="1" ht="12.75">
      <c r="A680" s="2">
        <v>4</v>
      </c>
      <c r="B680" s="1" t="s">
        <v>1458</v>
      </c>
      <c r="C680" s="2">
        <v>2009</v>
      </c>
      <c r="D680" s="256">
        <v>2276.99</v>
      </c>
    </row>
    <row r="681" spans="1:4" s="6" customFormat="1" ht="12.75">
      <c r="A681" s="2">
        <v>5</v>
      </c>
      <c r="B681" s="1" t="s">
        <v>1458</v>
      </c>
      <c r="C681" s="2">
        <v>2009</v>
      </c>
      <c r="D681" s="256">
        <v>1830</v>
      </c>
    </row>
    <row r="682" spans="1:4" s="6" customFormat="1" ht="12.75">
      <c r="A682" s="2">
        <v>6</v>
      </c>
      <c r="B682" s="1" t="s">
        <v>1458</v>
      </c>
      <c r="C682" s="2">
        <v>2009</v>
      </c>
      <c r="D682" s="256">
        <v>1840</v>
      </c>
    </row>
    <row r="683" spans="1:4" s="6" customFormat="1" ht="12.75">
      <c r="A683" s="2">
        <v>7</v>
      </c>
      <c r="B683" s="1" t="s">
        <v>1458</v>
      </c>
      <c r="C683" s="2">
        <v>2009</v>
      </c>
      <c r="D683" s="256">
        <v>2229</v>
      </c>
    </row>
    <row r="684" spans="1:4" s="6" customFormat="1" ht="12.75">
      <c r="A684" s="2">
        <v>8</v>
      </c>
      <c r="B684" s="1" t="s">
        <v>1458</v>
      </c>
      <c r="C684" s="2">
        <v>2009</v>
      </c>
      <c r="D684" s="256">
        <v>2208</v>
      </c>
    </row>
    <row r="685" spans="1:4" s="6" customFormat="1" ht="12.75">
      <c r="A685" s="2">
        <v>9</v>
      </c>
      <c r="B685" s="1" t="s">
        <v>1458</v>
      </c>
      <c r="C685" s="2">
        <v>2010</v>
      </c>
      <c r="D685" s="256">
        <v>3683</v>
      </c>
    </row>
    <row r="686" spans="1:4" s="6" customFormat="1" ht="12.75">
      <c r="A686" s="2">
        <v>10</v>
      </c>
      <c r="B686" s="1" t="s">
        <v>1458</v>
      </c>
      <c r="C686" s="2">
        <v>2011</v>
      </c>
      <c r="D686" s="256">
        <v>869</v>
      </c>
    </row>
    <row r="687" spans="1:4" s="6" customFormat="1" ht="12.75">
      <c r="A687" s="2">
        <v>11</v>
      </c>
      <c r="B687" s="1" t="s">
        <v>1458</v>
      </c>
      <c r="C687" s="2">
        <v>2011</v>
      </c>
      <c r="D687" s="256">
        <v>1710</v>
      </c>
    </row>
    <row r="688" spans="1:4" s="6" customFormat="1" ht="12.75">
      <c r="A688" s="2">
        <v>12</v>
      </c>
      <c r="B688" s="1" t="s">
        <v>1458</v>
      </c>
      <c r="C688" s="2">
        <v>2011</v>
      </c>
      <c r="D688" s="256">
        <v>1999</v>
      </c>
    </row>
    <row r="689" spans="1:4" s="6" customFormat="1" ht="12.75">
      <c r="A689" s="2">
        <v>13</v>
      </c>
      <c r="B689" s="1" t="s">
        <v>1458</v>
      </c>
      <c r="C689" s="2">
        <v>2011</v>
      </c>
      <c r="D689" s="256">
        <v>1107.01</v>
      </c>
    </row>
    <row r="690" spans="1:4" s="6" customFormat="1" ht="12.75">
      <c r="A690" s="2">
        <v>14</v>
      </c>
      <c r="B690" s="1" t="s">
        <v>1458</v>
      </c>
      <c r="C690" s="2">
        <v>2011</v>
      </c>
      <c r="D690" s="256">
        <v>3708.45</v>
      </c>
    </row>
    <row r="691" spans="1:4" s="6" customFormat="1" ht="12.75">
      <c r="A691" s="2">
        <v>15</v>
      </c>
      <c r="B691" s="1" t="s">
        <v>1459</v>
      </c>
      <c r="C691" s="2">
        <v>2011</v>
      </c>
      <c r="D691" s="256">
        <v>47233.33</v>
      </c>
    </row>
    <row r="692" spans="1:4" s="6" customFormat="1" ht="12.75">
      <c r="A692" s="2">
        <v>16</v>
      </c>
      <c r="B692" s="245" t="s">
        <v>1458</v>
      </c>
      <c r="C692" s="2">
        <v>2012</v>
      </c>
      <c r="D692" s="136">
        <v>6770.12</v>
      </c>
    </row>
    <row r="693" spans="1:4" s="6" customFormat="1" ht="12.75">
      <c r="A693" s="2">
        <v>17</v>
      </c>
      <c r="B693" s="245" t="s">
        <v>1458</v>
      </c>
      <c r="C693" s="2">
        <v>2012</v>
      </c>
      <c r="D693" s="136">
        <v>6770.12</v>
      </c>
    </row>
    <row r="694" spans="1:4" s="70" customFormat="1" ht="12.75">
      <c r="A694" s="626" t="s">
        <v>336</v>
      </c>
      <c r="B694" s="627"/>
      <c r="C694" s="628"/>
      <c r="D694" s="86">
        <f>SUM(D677:D693)</f>
        <v>90599.01999999999</v>
      </c>
    </row>
    <row r="695" spans="1:4" s="6" customFormat="1" ht="12.75" customHeight="1">
      <c r="A695" s="594" t="s">
        <v>1548</v>
      </c>
      <c r="B695" s="594"/>
      <c r="C695" s="594"/>
      <c r="D695" s="581"/>
    </row>
    <row r="696" spans="1:4" s="6" customFormat="1" ht="12.75" customHeight="1">
      <c r="A696" s="2">
        <v>1</v>
      </c>
      <c r="B696" s="1" t="s">
        <v>579</v>
      </c>
      <c r="C696" s="2">
        <v>2009</v>
      </c>
      <c r="D696" s="136">
        <v>2875</v>
      </c>
    </row>
    <row r="697" spans="1:4" s="6" customFormat="1" ht="12.75" customHeight="1">
      <c r="A697" s="2">
        <v>2</v>
      </c>
      <c r="B697" s="1" t="s">
        <v>579</v>
      </c>
      <c r="C697" s="2">
        <v>2009</v>
      </c>
      <c r="D697" s="136">
        <v>2695</v>
      </c>
    </row>
    <row r="698" spans="1:4" s="6" customFormat="1" ht="12.75" customHeight="1">
      <c r="A698" s="2">
        <v>3</v>
      </c>
      <c r="B698" s="1" t="s">
        <v>579</v>
      </c>
      <c r="C698" s="2">
        <v>2009</v>
      </c>
      <c r="D698" s="136">
        <v>2695</v>
      </c>
    </row>
    <row r="699" spans="1:4" s="6" customFormat="1" ht="12.75" customHeight="1">
      <c r="A699" s="2">
        <v>4</v>
      </c>
      <c r="B699" s="1" t="s">
        <v>3221</v>
      </c>
      <c r="C699" s="2">
        <v>2009</v>
      </c>
      <c r="D699" s="136">
        <v>3415</v>
      </c>
    </row>
    <row r="700" spans="1:4" s="6" customFormat="1" ht="12.75" customHeight="1">
      <c r="A700" s="2">
        <v>5</v>
      </c>
      <c r="B700" s="1" t="s">
        <v>3221</v>
      </c>
      <c r="C700" s="2">
        <v>2009</v>
      </c>
      <c r="D700" s="136">
        <v>3279</v>
      </c>
    </row>
    <row r="701" spans="1:4" s="6" customFormat="1" ht="12.75" customHeight="1">
      <c r="A701" s="2">
        <v>6</v>
      </c>
      <c r="B701" s="1" t="s">
        <v>581</v>
      </c>
      <c r="C701" s="2">
        <v>2009</v>
      </c>
      <c r="D701" s="136">
        <v>1100</v>
      </c>
    </row>
    <row r="702" spans="1:4" s="6" customFormat="1" ht="12.75" customHeight="1">
      <c r="A702" s="2">
        <v>7</v>
      </c>
      <c r="B702" s="1" t="s">
        <v>582</v>
      </c>
      <c r="C702" s="2">
        <v>2009</v>
      </c>
      <c r="D702" s="136">
        <v>523.89</v>
      </c>
    </row>
    <row r="703" spans="1:4" s="6" customFormat="1" ht="12.75" customHeight="1">
      <c r="A703" s="2">
        <v>8</v>
      </c>
      <c r="B703" s="1" t="s">
        <v>580</v>
      </c>
      <c r="C703" s="2">
        <v>2009</v>
      </c>
      <c r="D703" s="136">
        <v>1330</v>
      </c>
    </row>
    <row r="704" spans="1:4" s="6" customFormat="1" ht="12.75" customHeight="1">
      <c r="A704" s="2">
        <v>9</v>
      </c>
      <c r="B704" s="1" t="s">
        <v>580</v>
      </c>
      <c r="C704" s="2">
        <v>2009</v>
      </c>
      <c r="D704" s="136">
        <v>1330</v>
      </c>
    </row>
    <row r="705" spans="1:4" s="6" customFormat="1" ht="12.75" customHeight="1">
      <c r="A705" s="2">
        <v>10</v>
      </c>
      <c r="B705" s="1" t="s">
        <v>583</v>
      </c>
      <c r="C705" s="2">
        <v>2009</v>
      </c>
      <c r="D705" s="136">
        <v>900</v>
      </c>
    </row>
    <row r="706" spans="1:4" s="6" customFormat="1" ht="12.75" customHeight="1">
      <c r="A706" s="2">
        <v>11</v>
      </c>
      <c r="B706" s="1" t="s">
        <v>582</v>
      </c>
      <c r="C706" s="2">
        <v>2009</v>
      </c>
      <c r="D706" s="136">
        <v>523.89</v>
      </c>
    </row>
    <row r="707" spans="1:4" s="6" customFormat="1" ht="12.75" customHeight="1">
      <c r="A707" s="2">
        <v>12</v>
      </c>
      <c r="B707" s="1" t="s">
        <v>582</v>
      </c>
      <c r="C707" s="2">
        <v>2009</v>
      </c>
      <c r="D707" s="136">
        <v>523.89</v>
      </c>
    </row>
    <row r="708" spans="1:4" s="6" customFormat="1" ht="12.75" customHeight="1">
      <c r="A708" s="2">
        <v>13</v>
      </c>
      <c r="B708" s="1" t="s">
        <v>582</v>
      </c>
      <c r="C708" s="2">
        <v>2009</v>
      </c>
      <c r="D708" s="136">
        <v>523.89</v>
      </c>
    </row>
    <row r="709" spans="1:4" s="6" customFormat="1" ht="12.75" customHeight="1">
      <c r="A709" s="2">
        <v>14</v>
      </c>
      <c r="B709" s="1" t="s">
        <v>582</v>
      </c>
      <c r="C709" s="2">
        <v>2009</v>
      </c>
      <c r="D709" s="136">
        <v>523.89</v>
      </c>
    </row>
    <row r="710" spans="1:4" s="6" customFormat="1" ht="12.75" customHeight="1">
      <c r="A710" s="2">
        <v>15</v>
      </c>
      <c r="B710" s="1" t="s">
        <v>582</v>
      </c>
      <c r="C710" s="2">
        <v>2009</v>
      </c>
      <c r="D710" s="136">
        <v>523.89</v>
      </c>
    </row>
    <row r="711" spans="1:4" s="6" customFormat="1" ht="12.75" customHeight="1">
      <c r="A711" s="2">
        <v>16</v>
      </c>
      <c r="B711" s="1" t="s">
        <v>582</v>
      </c>
      <c r="C711" s="2">
        <v>2009</v>
      </c>
      <c r="D711" s="136">
        <v>523.89</v>
      </c>
    </row>
    <row r="712" spans="1:4" s="6" customFormat="1" ht="12.75" customHeight="1">
      <c r="A712" s="2">
        <v>17</v>
      </c>
      <c r="B712" s="1" t="s">
        <v>582</v>
      </c>
      <c r="C712" s="2">
        <v>2009</v>
      </c>
      <c r="D712" s="136">
        <v>528.89</v>
      </c>
    </row>
    <row r="713" spans="1:4" s="6" customFormat="1" ht="12.75" customHeight="1">
      <c r="A713" s="2">
        <v>18</v>
      </c>
      <c r="B713" s="1" t="s">
        <v>584</v>
      </c>
      <c r="C713" s="2">
        <v>2009</v>
      </c>
      <c r="D713" s="136">
        <v>2600</v>
      </c>
    </row>
    <row r="714" spans="1:4" s="6" customFormat="1" ht="12.75" customHeight="1">
      <c r="A714" s="2">
        <v>19</v>
      </c>
      <c r="B714" s="1" t="s">
        <v>585</v>
      </c>
      <c r="C714" s="2">
        <v>2009</v>
      </c>
      <c r="D714" s="136">
        <v>509</v>
      </c>
    </row>
    <row r="715" spans="1:4" s="6" customFormat="1" ht="12.75" customHeight="1">
      <c r="A715" s="2">
        <v>20</v>
      </c>
      <c r="B715" s="1" t="s">
        <v>586</v>
      </c>
      <c r="C715" s="2">
        <v>2009</v>
      </c>
      <c r="D715" s="136">
        <v>555</v>
      </c>
    </row>
    <row r="716" spans="1:4" s="6" customFormat="1" ht="12.75" customHeight="1">
      <c r="A716" s="2">
        <v>21</v>
      </c>
      <c r="B716" s="1" t="s">
        <v>587</v>
      </c>
      <c r="C716" s="2">
        <v>2010</v>
      </c>
      <c r="D716" s="136">
        <v>339</v>
      </c>
    </row>
    <row r="717" spans="1:4" s="6" customFormat="1" ht="12.75" customHeight="1">
      <c r="A717" s="2">
        <v>22</v>
      </c>
      <c r="B717" s="1" t="s">
        <v>588</v>
      </c>
      <c r="C717" s="2">
        <v>2010</v>
      </c>
      <c r="D717" s="136">
        <v>2790</v>
      </c>
    </row>
    <row r="718" spans="1:4" s="6" customFormat="1" ht="12.75" customHeight="1">
      <c r="A718" s="2">
        <v>23</v>
      </c>
      <c r="B718" s="1" t="s">
        <v>589</v>
      </c>
      <c r="C718" s="2">
        <v>2010</v>
      </c>
      <c r="D718" s="136">
        <v>610</v>
      </c>
    </row>
    <row r="719" spans="1:4" s="6" customFormat="1" ht="12.75" customHeight="1">
      <c r="A719" s="2">
        <v>24</v>
      </c>
      <c r="B719" s="1" t="s">
        <v>590</v>
      </c>
      <c r="C719" s="2">
        <v>2010</v>
      </c>
      <c r="D719" s="136">
        <v>597.8</v>
      </c>
    </row>
    <row r="720" spans="1:4" s="6" customFormat="1" ht="12.75" customHeight="1">
      <c r="A720" s="2">
        <v>25</v>
      </c>
      <c r="B720" s="1" t="s">
        <v>2783</v>
      </c>
      <c r="C720" s="2">
        <v>2010</v>
      </c>
      <c r="D720" s="136">
        <v>2766.78</v>
      </c>
    </row>
    <row r="721" spans="1:4" s="6" customFormat="1" ht="12.75" customHeight="1">
      <c r="A721" s="2">
        <v>26</v>
      </c>
      <c r="B721" s="1" t="s">
        <v>2784</v>
      </c>
      <c r="C721" s="2">
        <v>2010</v>
      </c>
      <c r="D721" s="136">
        <v>647</v>
      </c>
    </row>
    <row r="722" spans="1:4" s="6" customFormat="1" ht="12.75" customHeight="1">
      <c r="A722" s="2">
        <v>27</v>
      </c>
      <c r="B722" s="1" t="s">
        <v>2785</v>
      </c>
      <c r="C722" s="2">
        <v>2010</v>
      </c>
      <c r="D722" s="136">
        <v>2843</v>
      </c>
    </row>
    <row r="723" spans="1:4" s="6" customFormat="1" ht="12.75" customHeight="1">
      <c r="A723" s="2">
        <v>28</v>
      </c>
      <c r="B723" s="1" t="s">
        <v>3004</v>
      </c>
      <c r="C723" s="2">
        <v>2010</v>
      </c>
      <c r="D723" s="136">
        <v>7661.6</v>
      </c>
    </row>
    <row r="724" spans="1:4" s="6" customFormat="1" ht="12.75" customHeight="1">
      <c r="A724" s="2">
        <v>29</v>
      </c>
      <c r="B724" s="1" t="s">
        <v>2786</v>
      </c>
      <c r="C724" s="2">
        <v>2010</v>
      </c>
      <c r="D724" s="136">
        <v>778</v>
      </c>
    </row>
    <row r="725" spans="1:4" s="6" customFormat="1" ht="12.75" customHeight="1">
      <c r="A725" s="2">
        <v>30</v>
      </c>
      <c r="B725" s="1" t="s">
        <v>2786</v>
      </c>
      <c r="C725" s="2">
        <v>2010</v>
      </c>
      <c r="D725" s="136">
        <v>777.99</v>
      </c>
    </row>
    <row r="726" spans="1:4" s="6" customFormat="1" ht="12.75" customHeight="1">
      <c r="A726" s="2">
        <v>31</v>
      </c>
      <c r="B726" s="1" t="s">
        <v>2786</v>
      </c>
      <c r="C726" s="2">
        <v>2010</v>
      </c>
      <c r="D726" s="136">
        <v>888</v>
      </c>
    </row>
    <row r="727" spans="1:4" s="6" customFormat="1" ht="12.75" customHeight="1">
      <c r="A727" s="2">
        <v>32</v>
      </c>
      <c r="B727" s="1" t="s">
        <v>2786</v>
      </c>
      <c r="C727" s="2">
        <v>2010</v>
      </c>
      <c r="D727" s="136">
        <v>888</v>
      </c>
    </row>
    <row r="728" spans="1:4" s="6" customFormat="1" ht="12.75" customHeight="1">
      <c r="A728" s="2">
        <v>33</v>
      </c>
      <c r="B728" s="1" t="s">
        <v>2787</v>
      </c>
      <c r="C728" s="2">
        <v>2010</v>
      </c>
      <c r="D728" s="136">
        <v>400</v>
      </c>
    </row>
    <row r="729" spans="1:4" s="6" customFormat="1" ht="12.75" customHeight="1">
      <c r="A729" s="2">
        <v>34</v>
      </c>
      <c r="B729" s="1" t="s">
        <v>2788</v>
      </c>
      <c r="C729" s="2">
        <v>2010</v>
      </c>
      <c r="D729" s="136">
        <v>1745</v>
      </c>
    </row>
    <row r="730" spans="1:4" s="6" customFormat="1" ht="12.75" customHeight="1">
      <c r="A730" s="2">
        <v>35</v>
      </c>
      <c r="B730" s="1" t="s">
        <v>2788</v>
      </c>
      <c r="C730" s="2">
        <v>2010</v>
      </c>
      <c r="D730" s="136">
        <v>1745</v>
      </c>
    </row>
    <row r="731" spans="1:4" s="6" customFormat="1" ht="12.75" customHeight="1">
      <c r="A731" s="2">
        <v>36</v>
      </c>
      <c r="B731" s="1" t="s">
        <v>2789</v>
      </c>
      <c r="C731" s="2">
        <v>2010</v>
      </c>
      <c r="D731" s="136">
        <v>3111</v>
      </c>
    </row>
    <row r="732" spans="1:4" s="6" customFormat="1" ht="12.75" customHeight="1">
      <c r="A732" s="2">
        <v>37</v>
      </c>
      <c r="B732" s="1" t="s">
        <v>2790</v>
      </c>
      <c r="C732" s="2">
        <v>2011</v>
      </c>
      <c r="D732" s="136">
        <v>382</v>
      </c>
    </row>
    <row r="733" spans="1:4" s="6" customFormat="1" ht="12.75" customHeight="1">
      <c r="A733" s="2">
        <v>38</v>
      </c>
      <c r="B733" s="1" t="s">
        <v>3354</v>
      </c>
      <c r="C733" s="2">
        <v>2011</v>
      </c>
      <c r="D733" s="136">
        <v>779</v>
      </c>
    </row>
    <row r="734" spans="1:4" s="6" customFormat="1" ht="12.75" customHeight="1">
      <c r="A734" s="2">
        <v>39</v>
      </c>
      <c r="B734" s="1" t="s">
        <v>2791</v>
      </c>
      <c r="C734" s="2">
        <v>2011</v>
      </c>
      <c r="D734" s="136">
        <v>858.99</v>
      </c>
    </row>
    <row r="735" spans="1:4" s="6" customFormat="1" ht="12.75" customHeight="1">
      <c r="A735" s="2">
        <v>40</v>
      </c>
      <c r="B735" s="1" t="s">
        <v>2791</v>
      </c>
      <c r="C735" s="2">
        <v>2011</v>
      </c>
      <c r="D735" s="136">
        <v>859</v>
      </c>
    </row>
    <row r="736" spans="1:4" s="6" customFormat="1" ht="12.75" customHeight="1">
      <c r="A736" s="2">
        <v>41</v>
      </c>
      <c r="B736" s="1" t="s">
        <v>3354</v>
      </c>
      <c r="C736" s="2">
        <v>2011</v>
      </c>
      <c r="D736" s="136">
        <v>779</v>
      </c>
    </row>
    <row r="737" spans="1:4" s="6" customFormat="1" ht="12.75" customHeight="1">
      <c r="A737" s="2">
        <v>42</v>
      </c>
      <c r="B737" s="1" t="s">
        <v>2790</v>
      </c>
      <c r="C737" s="2">
        <v>2011</v>
      </c>
      <c r="D737" s="136">
        <v>738</v>
      </c>
    </row>
    <row r="738" spans="1:4" s="6" customFormat="1" ht="12.75" customHeight="1">
      <c r="A738" s="2">
        <v>43</v>
      </c>
      <c r="B738" s="1" t="s">
        <v>2792</v>
      </c>
      <c r="C738" s="2">
        <v>2011</v>
      </c>
      <c r="D738" s="136">
        <v>2239.5</v>
      </c>
    </row>
    <row r="739" spans="1:4" s="6" customFormat="1" ht="12.75" customHeight="1">
      <c r="A739" s="2">
        <v>44</v>
      </c>
      <c r="B739" s="1" t="s">
        <v>2792</v>
      </c>
      <c r="C739" s="2">
        <v>2011</v>
      </c>
      <c r="D739" s="136">
        <v>2239.5</v>
      </c>
    </row>
    <row r="740" spans="1:4" s="6" customFormat="1" ht="12.75" customHeight="1">
      <c r="A740" s="2">
        <v>45</v>
      </c>
      <c r="B740" s="1" t="s">
        <v>2792</v>
      </c>
      <c r="C740" s="2">
        <v>2011</v>
      </c>
      <c r="D740" s="136">
        <v>2239.5</v>
      </c>
    </row>
    <row r="741" spans="1:4" s="6" customFormat="1" ht="12.75" customHeight="1">
      <c r="A741" s="2">
        <v>46</v>
      </c>
      <c r="B741" s="1" t="s">
        <v>2792</v>
      </c>
      <c r="C741" s="2">
        <v>2011</v>
      </c>
      <c r="D741" s="136">
        <v>2239.5</v>
      </c>
    </row>
    <row r="742" spans="1:4" s="6" customFormat="1" ht="12.75" customHeight="1">
      <c r="A742" s="2">
        <v>47</v>
      </c>
      <c r="B742" s="1" t="s">
        <v>2793</v>
      </c>
      <c r="C742" s="2">
        <v>2011</v>
      </c>
      <c r="D742" s="136">
        <v>3490</v>
      </c>
    </row>
    <row r="743" spans="1:4" s="6" customFormat="1" ht="12.75" customHeight="1">
      <c r="A743" s="2">
        <v>48</v>
      </c>
      <c r="B743" s="1" t="s">
        <v>2794</v>
      </c>
      <c r="C743" s="2">
        <v>2011</v>
      </c>
      <c r="D743" s="136">
        <v>460</v>
      </c>
    </row>
    <row r="744" spans="1:4" s="6" customFormat="1" ht="12.75" customHeight="1">
      <c r="A744" s="2">
        <v>49</v>
      </c>
      <c r="B744" s="1" t="s">
        <v>2794</v>
      </c>
      <c r="C744" s="2">
        <v>2011</v>
      </c>
      <c r="D744" s="136">
        <v>460</v>
      </c>
    </row>
    <row r="745" spans="1:4" s="6" customFormat="1" ht="12.75" customHeight="1">
      <c r="A745" s="2">
        <v>50</v>
      </c>
      <c r="B745" s="1" t="s">
        <v>2790</v>
      </c>
      <c r="C745" s="2">
        <v>2011</v>
      </c>
      <c r="D745" s="136">
        <v>738</v>
      </c>
    </row>
    <row r="746" spans="1:4" s="6" customFormat="1" ht="12.75" customHeight="1">
      <c r="A746" s="2">
        <v>51</v>
      </c>
      <c r="B746" s="1" t="s">
        <v>2790</v>
      </c>
      <c r="C746" s="2">
        <v>2011</v>
      </c>
      <c r="D746" s="136">
        <v>382</v>
      </c>
    </row>
    <row r="747" spans="1:4" s="6" customFormat="1" ht="12.75" customHeight="1">
      <c r="A747" s="2">
        <v>52</v>
      </c>
      <c r="B747" s="1" t="s">
        <v>2790</v>
      </c>
      <c r="C747" s="2">
        <v>2011</v>
      </c>
      <c r="D747" s="136">
        <v>382</v>
      </c>
    </row>
    <row r="748" spans="1:4" s="6" customFormat="1" ht="12.75" customHeight="1">
      <c r="A748" s="2">
        <v>53</v>
      </c>
      <c r="B748" s="1" t="s">
        <v>2790</v>
      </c>
      <c r="C748" s="2">
        <v>2011</v>
      </c>
      <c r="D748" s="136">
        <v>382</v>
      </c>
    </row>
    <row r="749" spans="1:4" s="6" customFormat="1" ht="12.75" customHeight="1">
      <c r="A749" s="2">
        <v>54</v>
      </c>
      <c r="B749" s="1" t="s">
        <v>2790</v>
      </c>
      <c r="C749" s="2">
        <v>2011</v>
      </c>
      <c r="D749" s="136">
        <v>382</v>
      </c>
    </row>
    <row r="750" spans="1:4" s="6" customFormat="1" ht="12.75" customHeight="1">
      <c r="A750" s="2">
        <v>55</v>
      </c>
      <c r="B750" s="1" t="s">
        <v>2790</v>
      </c>
      <c r="C750" s="2">
        <v>2011</v>
      </c>
      <c r="D750" s="136">
        <v>382</v>
      </c>
    </row>
    <row r="751" spans="1:4" s="6" customFormat="1" ht="12.75" customHeight="1">
      <c r="A751" s="2">
        <v>56</v>
      </c>
      <c r="B751" s="1" t="s">
        <v>2791</v>
      </c>
      <c r="C751" s="2">
        <v>2011</v>
      </c>
      <c r="D751" s="136">
        <v>785</v>
      </c>
    </row>
    <row r="752" spans="1:4" s="6" customFormat="1" ht="12.75" customHeight="1">
      <c r="A752" s="2">
        <v>57</v>
      </c>
      <c r="B752" s="1" t="s">
        <v>2791</v>
      </c>
      <c r="C752" s="2">
        <v>2011</v>
      </c>
      <c r="D752" s="136">
        <v>785</v>
      </c>
    </row>
    <row r="753" spans="1:4" s="6" customFormat="1" ht="12.75" customHeight="1">
      <c r="A753" s="2">
        <v>58</v>
      </c>
      <c r="B753" s="1" t="s">
        <v>2795</v>
      </c>
      <c r="C753" s="2">
        <v>2011</v>
      </c>
      <c r="D753" s="136">
        <v>580</v>
      </c>
    </row>
    <row r="754" spans="1:4" s="6" customFormat="1" ht="12.75" customHeight="1">
      <c r="A754" s="2">
        <v>59</v>
      </c>
      <c r="B754" s="1" t="s">
        <v>2796</v>
      </c>
      <c r="C754" s="2">
        <v>2011</v>
      </c>
      <c r="D754" s="136">
        <v>2610.75</v>
      </c>
    </row>
    <row r="755" spans="1:4" s="6" customFormat="1" ht="12.75" customHeight="1">
      <c r="A755" s="2">
        <v>60</v>
      </c>
      <c r="B755" s="1" t="s">
        <v>2796</v>
      </c>
      <c r="C755" s="2">
        <v>2011</v>
      </c>
      <c r="D755" s="136">
        <v>2610.75</v>
      </c>
    </row>
    <row r="756" spans="1:4" s="6" customFormat="1" ht="12.75" customHeight="1">
      <c r="A756" s="2">
        <v>61</v>
      </c>
      <c r="B756" s="1" t="s">
        <v>2796</v>
      </c>
      <c r="C756" s="2">
        <v>2011</v>
      </c>
      <c r="D756" s="136">
        <v>2524.65</v>
      </c>
    </row>
    <row r="757" spans="1:4" s="6" customFormat="1" ht="12.75" customHeight="1">
      <c r="A757" s="2">
        <v>62</v>
      </c>
      <c r="B757" s="1" t="s">
        <v>2796</v>
      </c>
      <c r="C757" s="2">
        <v>2011</v>
      </c>
      <c r="D757" s="136">
        <v>2524.65</v>
      </c>
    </row>
    <row r="758" spans="1:4" s="6" customFormat="1" ht="12.75" customHeight="1">
      <c r="A758" s="2">
        <v>63</v>
      </c>
      <c r="B758" s="1" t="s">
        <v>2795</v>
      </c>
      <c r="C758" s="2">
        <v>2011</v>
      </c>
      <c r="D758" s="136">
        <v>590.4</v>
      </c>
    </row>
    <row r="759" spans="1:4" s="6" customFormat="1" ht="12.75" customHeight="1">
      <c r="A759" s="2">
        <v>64</v>
      </c>
      <c r="B759" s="1" t="s">
        <v>2795</v>
      </c>
      <c r="C759" s="2">
        <v>2011</v>
      </c>
      <c r="D759" s="136">
        <v>590.4</v>
      </c>
    </row>
    <row r="760" spans="1:4" s="6" customFormat="1" ht="12.75" customHeight="1">
      <c r="A760" s="2">
        <v>65</v>
      </c>
      <c r="B760" s="1" t="s">
        <v>2795</v>
      </c>
      <c r="C760" s="2">
        <v>2011</v>
      </c>
      <c r="D760" s="136">
        <v>590.4</v>
      </c>
    </row>
    <row r="761" spans="1:4" s="6" customFormat="1" ht="12.75" customHeight="1">
      <c r="A761" s="2">
        <v>66</v>
      </c>
      <c r="B761" s="309" t="s">
        <v>3353</v>
      </c>
      <c r="C761" s="310">
        <v>2011</v>
      </c>
      <c r="D761" s="311">
        <v>3198</v>
      </c>
    </row>
    <row r="762" spans="1:4" s="6" customFormat="1" ht="12.75" customHeight="1">
      <c r="A762" s="2">
        <v>67</v>
      </c>
      <c r="B762" s="1" t="s">
        <v>190</v>
      </c>
      <c r="C762" s="2">
        <v>2011</v>
      </c>
      <c r="D762" s="136">
        <v>361</v>
      </c>
    </row>
    <row r="763" spans="1:4" s="6" customFormat="1" ht="12.75" customHeight="1">
      <c r="A763" s="2">
        <v>68</v>
      </c>
      <c r="B763" s="1" t="s">
        <v>2795</v>
      </c>
      <c r="C763" s="2">
        <v>2011</v>
      </c>
      <c r="D763" s="136">
        <v>590.4</v>
      </c>
    </row>
    <row r="764" spans="1:4" s="6" customFormat="1" ht="12.75" customHeight="1">
      <c r="A764" s="2">
        <v>69</v>
      </c>
      <c r="B764" s="1" t="s">
        <v>2790</v>
      </c>
      <c r="C764" s="2">
        <v>2011</v>
      </c>
      <c r="D764" s="136">
        <v>838</v>
      </c>
    </row>
    <row r="765" spans="1:4" s="6" customFormat="1" ht="12.75" customHeight="1">
      <c r="A765" s="2">
        <v>70</v>
      </c>
      <c r="B765" s="1" t="s">
        <v>191</v>
      </c>
      <c r="C765" s="2">
        <v>2011</v>
      </c>
      <c r="D765" s="136">
        <v>2739.21</v>
      </c>
    </row>
    <row r="766" spans="1:4" s="6" customFormat="1" ht="12.75" customHeight="1">
      <c r="A766" s="2">
        <v>71</v>
      </c>
      <c r="B766" s="1" t="s">
        <v>192</v>
      </c>
      <c r="C766" s="2">
        <v>2011</v>
      </c>
      <c r="D766" s="136">
        <v>891</v>
      </c>
    </row>
    <row r="767" spans="1:4" s="6" customFormat="1" ht="12.75" customHeight="1">
      <c r="A767" s="2">
        <v>72</v>
      </c>
      <c r="B767" s="1" t="s">
        <v>193</v>
      </c>
      <c r="C767" s="2">
        <v>2012</v>
      </c>
      <c r="D767" s="136">
        <v>14404.5</v>
      </c>
    </row>
    <row r="768" spans="1:4" s="6" customFormat="1" ht="12.75" customHeight="1">
      <c r="A768" s="2">
        <v>73</v>
      </c>
      <c r="B768" s="1" t="s">
        <v>193</v>
      </c>
      <c r="C768" s="2">
        <v>2012</v>
      </c>
      <c r="D768" s="136">
        <v>14404.51</v>
      </c>
    </row>
    <row r="769" spans="1:4" s="6" customFormat="1" ht="12.75" customHeight="1">
      <c r="A769" s="2">
        <v>74</v>
      </c>
      <c r="B769" s="1" t="s">
        <v>194</v>
      </c>
      <c r="C769" s="2">
        <v>2012</v>
      </c>
      <c r="D769" s="136">
        <v>828.99</v>
      </c>
    </row>
    <row r="770" spans="1:4" s="6" customFormat="1" ht="12.75" customHeight="1">
      <c r="A770" s="2">
        <v>75</v>
      </c>
      <c r="B770" s="1" t="s">
        <v>194</v>
      </c>
      <c r="C770" s="2">
        <v>2012</v>
      </c>
      <c r="D770" s="136">
        <v>829</v>
      </c>
    </row>
    <row r="771" spans="1:4" s="6" customFormat="1" ht="12.75" customHeight="1">
      <c r="A771" s="2">
        <v>76</v>
      </c>
      <c r="B771" s="1" t="s">
        <v>195</v>
      </c>
      <c r="C771" s="2">
        <v>2012</v>
      </c>
      <c r="D771" s="136">
        <v>1067.88</v>
      </c>
    </row>
    <row r="772" spans="1:4" s="6" customFormat="1" ht="12.75" customHeight="1">
      <c r="A772" s="2">
        <v>77</v>
      </c>
      <c r="B772" s="1" t="s">
        <v>196</v>
      </c>
      <c r="C772" s="2">
        <v>2012</v>
      </c>
      <c r="D772" s="136">
        <v>2210.31</v>
      </c>
    </row>
    <row r="773" spans="1:4" s="6" customFormat="1" ht="12.75" customHeight="1">
      <c r="A773" s="2">
        <v>78</v>
      </c>
      <c r="B773" s="1" t="s">
        <v>197</v>
      </c>
      <c r="C773" s="2">
        <v>2012</v>
      </c>
      <c r="D773" s="136">
        <v>624.84</v>
      </c>
    </row>
    <row r="774" spans="1:4" s="6" customFormat="1" ht="12.75" customHeight="1">
      <c r="A774" s="2">
        <v>79</v>
      </c>
      <c r="B774" s="1" t="s">
        <v>194</v>
      </c>
      <c r="C774" s="2">
        <v>2012</v>
      </c>
      <c r="D774" s="136">
        <v>798</v>
      </c>
    </row>
    <row r="775" spans="1:4" s="6" customFormat="1" ht="12.75" customHeight="1">
      <c r="A775" s="2">
        <v>80</v>
      </c>
      <c r="B775" s="245" t="s">
        <v>194</v>
      </c>
      <c r="C775" s="244">
        <v>2012</v>
      </c>
      <c r="D775" s="246">
        <v>696.18</v>
      </c>
    </row>
    <row r="776" spans="1:4" s="6" customFormat="1" ht="12.75" customHeight="1">
      <c r="A776" s="2">
        <v>81</v>
      </c>
      <c r="B776" s="1" t="s">
        <v>3005</v>
      </c>
      <c r="C776" s="2">
        <v>2012</v>
      </c>
      <c r="D776" s="136">
        <v>2895.42</v>
      </c>
    </row>
    <row r="777" spans="1:4" s="6" customFormat="1" ht="12.75" customHeight="1">
      <c r="A777" s="2">
        <v>82</v>
      </c>
      <c r="B777" s="1" t="s">
        <v>3006</v>
      </c>
      <c r="C777" s="2">
        <v>2012</v>
      </c>
      <c r="D777" s="136">
        <v>599.01</v>
      </c>
    </row>
    <row r="778" spans="1:4" s="6" customFormat="1" ht="12.75" customHeight="1">
      <c r="A778" s="2">
        <v>83</v>
      </c>
      <c r="B778" s="1" t="s">
        <v>142</v>
      </c>
      <c r="C778" s="2">
        <v>2012</v>
      </c>
      <c r="D778" s="136">
        <v>3050.4</v>
      </c>
    </row>
    <row r="779" spans="1:4" s="6" customFormat="1" ht="12.75" customHeight="1">
      <c r="A779" s="2">
        <v>84</v>
      </c>
      <c r="B779" s="1" t="s">
        <v>143</v>
      </c>
      <c r="C779" s="2">
        <v>2012</v>
      </c>
      <c r="D779" s="136">
        <v>3050.4</v>
      </c>
    </row>
    <row r="780" spans="1:4" s="6" customFormat="1" ht="12.75" customHeight="1">
      <c r="A780" s="2">
        <v>85</v>
      </c>
      <c r="B780" s="1" t="s">
        <v>144</v>
      </c>
      <c r="C780" s="2">
        <v>2012</v>
      </c>
      <c r="D780" s="136">
        <v>2895.42</v>
      </c>
    </row>
    <row r="781" spans="1:4" s="6" customFormat="1" ht="12.75" customHeight="1">
      <c r="A781" s="2">
        <v>86</v>
      </c>
      <c r="B781" s="1" t="s">
        <v>145</v>
      </c>
      <c r="C781" s="2">
        <v>2012</v>
      </c>
      <c r="D781" s="136">
        <v>599.01</v>
      </c>
    </row>
    <row r="782" spans="1:4" s="6" customFormat="1" ht="12.75" customHeight="1">
      <c r="A782" s="2">
        <v>87</v>
      </c>
      <c r="B782" s="1" t="s">
        <v>146</v>
      </c>
      <c r="C782" s="2">
        <v>2012</v>
      </c>
      <c r="D782" s="136">
        <v>551.91</v>
      </c>
    </row>
    <row r="783" spans="1:4" s="6" customFormat="1" ht="12.75" customHeight="1">
      <c r="A783" s="2">
        <v>88</v>
      </c>
      <c r="B783" s="245" t="s">
        <v>147</v>
      </c>
      <c r="C783" s="244">
        <v>2012</v>
      </c>
      <c r="D783" s="136">
        <v>27610</v>
      </c>
    </row>
    <row r="784" spans="1:4" s="6" customFormat="1" ht="12.75" customHeight="1">
      <c r="A784" s="2">
        <v>89</v>
      </c>
      <c r="B784" s="1" t="s">
        <v>148</v>
      </c>
      <c r="C784" s="2">
        <v>2012</v>
      </c>
      <c r="D784" s="136">
        <v>6500</v>
      </c>
    </row>
    <row r="785" spans="1:4" s="6" customFormat="1" ht="12.75" customHeight="1">
      <c r="A785" s="2">
        <v>90</v>
      </c>
      <c r="B785" s="1" t="s">
        <v>149</v>
      </c>
      <c r="C785" s="2">
        <v>2013</v>
      </c>
      <c r="D785" s="136">
        <v>1484.99</v>
      </c>
    </row>
    <row r="786" spans="1:4" s="6" customFormat="1" ht="12.75" customHeight="1">
      <c r="A786" s="2">
        <v>91</v>
      </c>
      <c r="B786" s="1" t="s">
        <v>150</v>
      </c>
      <c r="C786" s="2">
        <v>2013</v>
      </c>
      <c r="D786" s="136">
        <v>299.91</v>
      </c>
    </row>
    <row r="787" spans="1:4" s="70" customFormat="1" ht="12.75" customHeight="1">
      <c r="A787" s="626" t="s">
        <v>336</v>
      </c>
      <c r="B787" s="627"/>
      <c r="C787" s="628"/>
      <c r="D787" s="86">
        <f>SUM(D696:D786)</f>
        <v>184689.57</v>
      </c>
    </row>
    <row r="788" spans="1:4" s="6" customFormat="1" ht="12.75">
      <c r="A788" s="594" t="s">
        <v>1549</v>
      </c>
      <c r="B788" s="594"/>
      <c r="C788" s="594"/>
      <c r="D788" s="581"/>
    </row>
    <row r="789" spans="1:4" s="6" customFormat="1" ht="12.75">
      <c r="A789" s="381">
        <v>1</v>
      </c>
      <c r="B789" s="425" t="s">
        <v>207</v>
      </c>
      <c r="C789" s="381">
        <v>2009</v>
      </c>
      <c r="D789" s="424">
        <v>1207.8</v>
      </c>
    </row>
    <row r="790" spans="1:4" s="6" customFormat="1" ht="12.75">
      <c r="A790" s="381">
        <v>2</v>
      </c>
      <c r="B790" s="425" t="s">
        <v>208</v>
      </c>
      <c r="C790" s="381">
        <v>2009</v>
      </c>
      <c r="D790" s="424">
        <v>5392</v>
      </c>
    </row>
    <row r="791" spans="1:4" s="6" customFormat="1" ht="12.75">
      <c r="A791" s="381">
        <v>3</v>
      </c>
      <c r="B791" s="425" t="s">
        <v>209</v>
      </c>
      <c r="C791" s="381">
        <v>2009</v>
      </c>
      <c r="D791" s="424">
        <v>560</v>
      </c>
    </row>
    <row r="792" spans="1:4" s="6" customFormat="1" ht="12.75">
      <c r="A792" s="487">
        <v>4</v>
      </c>
      <c r="B792" s="488" t="s">
        <v>210</v>
      </c>
      <c r="C792" s="487">
        <v>2010</v>
      </c>
      <c r="D792" s="489">
        <v>5240</v>
      </c>
    </row>
    <row r="793" spans="1:4" s="6" customFormat="1" ht="12.75">
      <c r="A793" s="487">
        <v>5</v>
      </c>
      <c r="B793" s="488" t="s">
        <v>211</v>
      </c>
      <c r="C793" s="487">
        <v>2010</v>
      </c>
      <c r="D793" s="489">
        <v>3208.6</v>
      </c>
    </row>
    <row r="794" spans="1:4" s="6" customFormat="1" ht="12.75">
      <c r="A794" s="487">
        <v>6</v>
      </c>
      <c r="B794" s="488" t="s">
        <v>212</v>
      </c>
      <c r="C794" s="487">
        <v>2010</v>
      </c>
      <c r="D794" s="489">
        <v>620</v>
      </c>
    </row>
    <row r="795" spans="1:4" s="6" customFormat="1" ht="12.75">
      <c r="A795" s="487">
        <v>7</v>
      </c>
      <c r="B795" s="488" t="s">
        <v>213</v>
      </c>
      <c r="C795" s="487">
        <v>2010</v>
      </c>
      <c r="D795" s="489">
        <v>4009.99</v>
      </c>
    </row>
    <row r="796" spans="1:4" s="6" customFormat="1" ht="12.75">
      <c r="A796" s="487">
        <v>8</v>
      </c>
      <c r="B796" s="488" t="s">
        <v>210</v>
      </c>
      <c r="C796" s="487">
        <v>2010</v>
      </c>
      <c r="D796" s="489">
        <v>7937.98</v>
      </c>
    </row>
    <row r="797" spans="1:4" s="6" customFormat="1" ht="12.75">
      <c r="A797" s="381">
        <v>9</v>
      </c>
      <c r="B797" s="425" t="s">
        <v>214</v>
      </c>
      <c r="C797" s="381">
        <v>2010</v>
      </c>
      <c r="D797" s="424">
        <v>6878.2</v>
      </c>
    </row>
    <row r="798" spans="1:4" s="6" customFormat="1" ht="12.75">
      <c r="A798" s="381">
        <v>10</v>
      </c>
      <c r="B798" s="425" t="s">
        <v>215</v>
      </c>
      <c r="C798" s="381">
        <v>2010</v>
      </c>
      <c r="D798" s="424">
        <v>8418</v>
      </c>
    </row>
    <row r="799" spans="1:4" s="6" customFormat="1" ht="12.75">
      <c r="A799" s="381">
        <v>11</v>
      </c>
      <c r="B799" s="425" t="s">
        <v>216</v>
      </c>
      <c r="C799" s="381">
        <v>2010</v>
      </c>
      <c r="D799" s="424">
        <v>9832.67</v>
      </c>
    </row>
    <row r="800" spans="1:4" s="6" customFormat="1" ht="25.5">
      <c r="A800" s="381">
        <v>12</v>
      </c>
      <c r="B800" s="425" t="s">
        <v>217</v>
      </c>
      <c r="C800" s="381">
        <v>2011</v>
      </c>
      <c r="D800" s="424">
        <v>11808</v>
      </c>
    </row>
    <row r="801" spans="1:4" s="6" customFormat="1" ht="12.75">
      <c r="A801" s="381">
        <v>13</v>
      </c>
      <c r="B801" s="425" t="s">
        <v>218</v>
      </c>
      <c r="C801" s="381">
        <v>2011</v>
      </c>
      <c r="D801" s="424">
        <v>14482</v>
      </c>
    </row>
    <row r="802" spans="1:4" s="6" customFormat="1" ht="12.75">
      <c r="A802" s="487">
        <v>14</v>
      </c>
      <c r="B802" s="488" t="s">
        <v>219</v>
      </c>
      <c r="C802" s="487">
        <v>2011</v>
      </c>
      <c r="D802" s="489">
        <v>5215.2</v>
      </c>
    </row>
    <row r="803" spans="1:4" s="6" customFormat="1" ht="12.75">
      <c r="A803" s="487">
        <v>15</v>
      </c>
      <c r="B803" s="488" t="s">
        <v>220</v>
      </c>
      <c r="C803" s="487">
        <v>2011</v>
      </c>
      <c r="D803" s="489">
        <v>1869.6</v>
      </c>
    </row>
    <row r="804" spans="1:4" s="6" customFormat="1" ht="12.75">
      <c r="A804" s="487">
        <v>16</v>
      </c>
      <c r="B804" s="488" t="s">
        <v>221</v>
      </c>
      <c r="C804" s="487">
        <v>2011</v>
      </c>
      <c r="D804" s="489">
        <v>1343.93</v>
      </c>
    </row>
    <row r="805" spans="1:4" s="6" customFormat="1" ht="12.75">
      <c r="A805" s="487">
        <v>17</v>
      </c>
      <c r="B805" s="488" t="s">
        <v>222</v>
      </c>
      <c r="C805" s="487">
        <v>2011</v>
      </c>
      <c r="D805" s="489">
        <v>2480</v>
      </c>
    </row>
    <row r="806" spans="1:4" s="6" customFormat="1" ht="12.75">
      <c r="A806" s="487">
        <v>18</v>
      </c>
      <c r="B806" s="488" t="s">
        <v>223</v>
      </c>
      <c r="C806" s="487">
        <v>2011</v>
      </c>
      <c r="D806" s="489">
        <v>1103</v>
      </c>
    </row>
    <row r="807" spans="1:4" s="6" customFormat="1" ht="12.75">
      <c r="A807" s="487">
        <v>19</v>
      </c>
      <c r="B807" s="488" t="s">
        <v>224</v>
      </c>
      <c r="C807" s="487">
        <v>2011</v>
      </c>
      <c r="D807" s="489">
        <v>2400</v>
      </c>
    </row>
    <row r="808" spans="1:4" s="6" customFormat="1" ht="12.75">
      <c r="A808" s="487">
        <v>20</v>
      </c>
      <c r="B808" s="488" t="s">
        <v>225</v>
      </c>
      <c r="C808" s="487">
        <v>2011</v>
      </c>
      <c r="D808" s="489">
        <v>2190</v>
      </c>
    </row>
    <row r="809" spans="1:4" s="6" customFormat="1" ht="12.75">
      <c r="A809" s="487">
        <v>21</v>
      </c>
      <c r="B809" s="488" t="s">
        <v>207</v>
      </c>
      <c r="C809" s="487">
        <v>2012</v>
      </c>
      <c r="D809" s="489">
        <v>820</v>
      </c>
    </row>
    <row r="810" spans="1:4" s="6" customFormat="1" ht="12.75">
      <c r="A810" s="487">
        <v>22</v>
      </c>
      <c r="B810" s="488" t="s">
        <v>226</v>
      </c>
      <c r="C810" s="487">
        <v>2012</v>
      </c>
      <c r="D810" s="489">
        <v>4821.6</v>
      </c>
    </row>
    <row r="811" spans="1:4" s="6" customFormat="1" ht="12.75">
      <c r="A811" s="381">
        <v>23</v>
      </c>
      <c r="B811" s="426" t="s">
        <v>1494</v>
      </c>
      <c r="C811" s="427">
        <v>2010</v>
      </c>
      <c r="D811" s="428">
        <v>2099</v>
      </c>
    </row>
    <row r="812" spans="1:4" s="6" customFormat="1" ht="12.75">
      <c r="A812" s="381">
        <v>24</v>
      </c>
      <c r="B812" s="426" t="s">
        <v>3045</v>
      </c>
      <c r="C812" s="427">
        <v>2012</v>
      </c>
      <c r="D812" s="429">
        <v>5658</v>
      </c>
    </row>
    <row r="813" spans="1:4" s="6" customFormat="1" ht="12.75">
      <c r="A813" s="381">
        <v>25</v>
      </c>
      <c r="B813" s="426" t="s">
        <v>3044</v>
      </c>
      <c r="C813" s="427">
        <v>2013</v>
      </c>
      <c r="D813" s="429">
        <v>1845</v>
      </c>
    </row>
    <row r="814" spans="1:4" s="6" customFormat="1" ht="25.5">
      <c r="A814" s="381">
        <v>26</v>
      </c>
      <c r="B814" s="426" t="s">
        <v>3043</v>
      </c>
      <c r="C814" s="427">
        <v>2013</v>
      </c>
      <c r="D814" s="429">
        <v>1845</v>
      </c>
    </row>
    <row r="815" spans="1:5" s="70" customFormat="1" ht="12.75">
      <c r="A815" s="626" t="s">
        <v>336</v>
      </c>
      <c r="B815" s="627"/>
      <c r="C815" s="628"/>
      <c r="D815" s="86">
        <f>SUM(D789:D814)</f>
        <v>113285.56999999999</v>
      </c>
      <c r="E815" s="141"/>
    </row>
    <row r="816" spans="1:4" s="6" customFormat="1" ht="12.75">
      <c r="A816" s="594" t="s">
        <v>1550</v>
      </c>
      <c r="B816" s="594"/>
      <c r="C816" s="594"/>
      <c r="D816" s="581"/>
    </row>
    <row r="817" spans="1:4" s="6" customFormat="1" ht="12.75">
      <c r="A817" s="2">
        <v>1</v>
      </c>
      <c r="B817" s="1" t="s">
        <v>895</v>
      </c>
      <c r="C817" s="2">
        <v>2009</v>
      </c>
      <c r="D817" s="58">
        <v>2092.22</v>
      </c>
    </row>
    <row r="818" spans="1:4" s="6" customFormat="1" ht="12.75">
      <c r="A818" s="2">
        <v>2</v>
      </c>
      <c r="B818" s="1" t="s">
        <v>896</v>
      </c>
      <c r="C818" s="2">
        <v>2010</v>
      </c>
      <c r="D818" s="58">
        <v>4087.3</v>
      </c>
    </row>
    <row r="819" spans="1:4" s="6" customFormat="1" ht="12.75">
      <c r="A819" s="2">
        <v>3</v>
      </c>
      <c r="B819" s="1" t="s">
        <v>897</v>
      </c>
      <c r="C819" s="2">
        <v>2011</v>
      </c>
      <c r="D819" s="58">
        <v>8524</v>
      </c>
    </row>
    <row r="820" spans="1:4" s="6" customFormat="1" ht="12.75">
      <c r="A820" s="2">
        <v>4</v>
      </c>
      <c r="B820" s="1" t="s">
        <v>898</v>
      </c>
      <c r="C820" s="2">
        <v>2011</v>
      </c>
      <c r="D820" s="58">
        <v>2501.34</v>
      </c>
    </row>
    <row r="821" spans="1:4" s="6" customFormat="1" ht="12.75">
      <c r="A821" s="2">
        <v>5</v>
      </c>
      <c r="B821" s="1" t="s">
        <v>899</v>
      </c>
      <c r="C821" s="2">
        <v>2011</v>
      </c>
      <c r="D821" s="58">
        <v>15425</v>
      </c>
    </row>
    <row r="822" spans="1:4" s="6" customFormat="1" ht="12.75">
      <c r="A822" s="2">
        <v>5</v>
      </c>
      <c r="B822" s="1" t="s">
        <v>900</v>
      </c>
      <c r="C822" s="2">
        <v>2012</v>
      </c>
      <c r="D822" s="58">
        <v>3085</v>
      </c>
    </row>
    <row r="823" spans="1:4" s="6" customFormat="1" ht="12.75">
      <c r="A823" s="2">
        <v>6</v>
      </c>
      <c r="B823" s="1" t="s">
        <v>901</v>
      </c>
      <c r="C823" s="2">
        <v>2011</v>
      </c>
      <c r="D823" s="58">
        <v>2156.75</v>
      </c>
    </row>
    <row r="824" spans="1:4" s="6" customFormat="1" ht="12.75">
      <c r="A824" s="2">
        <v>7</v>
      </c>
      <c r="B824" s="1" t="s">
        <v>902</v>
      </c>
      <c r="C824" s="2">
        <v>2011</v>
      </c>
      <c r="D824" s="58">
        <v>2503.21</v>
      </c>
    </row>
    <row r="825" spans="1:4" s="6" customFormat="1" ht="12.75">
      <c r="A825" s="2">
        <v>8</v>
      </c>
      <c r="B825" s="1" t="s">
        <v>3275</v>
      </c>
      <c r="C825" s="2">
        <v>2013</v>
      </c>
      <c r="D825" s="374">
        <v>2254.05</v>
      </c>
    </row>
    <row r="826" spans="1:4" s="6" customFormat="1" ht="12.75">
      <c r="A826" s="2">
        <v>9</v>
      </c>
      <c r="B826" s="1" t="s">
        <v>3276</v>
      </c>
      <c r="C826" s="2">
        <v>2013</v>
      </c>
      <c r="D826" s="374">
        <v>8579.22</v>
      </c>
    </row>
    <row r="827" spans="1:4" s="70" customFormat="1" ht="12.75">
      <c r="A827" s="626" t="s">
        <v>336</v>
      </c>
      <c r="B827" s="627"/>
      <c r="C827" s="628"/>
      <c r="D827" s="86">
        <f>SUM(D817:D826)</f>
        <v>51208.090000000004</v>
      </c>
    </row>
    <row r="828" spans="1:4" s="6" customFormat="1" ht="25.5" customHeight="1">
      <c r="A828" s="594" t="s">
        <v>1551</v>
      </c>
      <c r="B828" s="594"/>
      <c r="C828" s="594"/>
      <c r="D828" s="581"/>
    </row>
    <row r="829" spans="1:4" s="6" customFormat="1" ht="12.75">
      <c r="A829" s="2">
        <v>1</v>
      </c>
      <c r="B829" s="303" t="s">
        <v>136</v>
      </c>
      <c r="C829" s="298">
        <v>2009</v>
      </c>
      <c r="D829" s="304">
        <v>36600</v>
      </c>
    </row>
    <row r="830" spans="1:4" s="70" customFormat="1" ht="12.75">
      <c r="A830" s="584" t="s">
        <v>336</v>
      </c>
      <c r="B830" s="584"/>
      <c r="C830" s="584"/>
      <c r="D830" s="86">
        <f>SUM(D829)</f>
        <v>36600</v>
      </c>
    </row>
    <row r="831" spans="1:4" s="6" customFormat="1" ht="12.75">
      <c r="A831" s="28"/>
      <c r="B831" s="27"/>
      <c r="C831" s="16"/>
      <c r="D831" s="53"/>
    </row>
    <row r="832" spans="1:4" s="6" customFormat="1" ht="12.75">
      <c r="A832" s="25"/>
      <c r="B832" s="27"/>
      <c r="C832" s="51"/>
      <c r="D832" s="53"/>
    </row>
    <row r="833" spans="1:4" s="6" customFormat="1" ht="12.75">
      <c r="A833" s="629" t="s">
        <v>338</v>
      </c>
      <c r="B833" s="629"/>
      <c r="C833" s="629"/>
      <c r="D833" s="629"/>
    </row>
    <row r="834" spans="1:4" s="6" customFormat="1" ht="25.5">
      <c r="A834" s="67" t="s">
        <v>3257</v>
      </c>
      <c r="B834" s="67" t="s">
        <v>3258</v>
      </c>
      <c r="C834" s="67" t="s">
        <v>3159</v>
      </c>
      <c r="D834" s="85" t="s">
        <v>460</v>
      </c>
    </row>
    <row r="835" spans="1:4" ht="12.75">
      <c r="A835" s="594" t="s">
        <v>2304</v>
      </c>
      <c r="B835" s="594"/>
      <c r="C835" s="594"/>
      <c r="D835" s="594"/>
    </row>
    <row r="836" spans="1:4" s="6" customFormat="1" ht="12.75">
      <c r="A836" s="2">
        <v>1</v>
      </c>
      <c r="B836" s="364" t="s">
        <v>2300</v>
      </c>
      <c r="C836" s="365">
        <v>2010</v>
      </c>
      <c r="D836" s="367">
        <v>619.76</v>
      </c>
    </row>
    <row r="837" spans="1:4" s="6" customFormat="1" ht="12.75">
      <c r="A837" s="2">
        <v>2</v>
      </c>
      <c r="B837" s="364" t="s">
        <v>2300</v>
      </c>
      <c r="C837" s="365">
        <v>2010</v>
      </c>
      <c r="D837" s="367">
        <v>619.76</v>
      </c>
    </row>
    <row r="838" spans="1:4" s="6" customFormat="1" ht="12.75">
      <c r="A838" s="2">
        <v>3</v>
      </c>
      <c r="B838" s="364" t="s">
        <v>2301</v>
      </c>
      <c r="C838" s="365">
        <v>2010</v>
      </c>
      <c r="D838" s="367">
        <v>520</v>
      </c>
    </row>
    <row r="839" spans="1:4" s="6" customFormat="1" ht="12.75">
      <c r="A839" s="2">
        <v>4</v>
      </c>
      <c r="B839" s="364" t="s">
        <v>2302</v>
      </c>
      <c r="C839" s="365">
        <v>2009</v>
      </c>
      <c r="D839" s="367">
        <v>1448</v>
      </c>
    </row>
    <row r="840" spans="1:4" s="70" customFormat="1" ht="12.75">
      <c r="A840" s="626" t="s">
        <v>336</v>
      </c>
      <c r="B840" s="627"/>
      <c r="C840" s="628"/>
      <c r="D840" s="86">
        <f>SUM(D836:D839)</f>
        <v>3207.52</v>
      </c>
    </row>
    <row r="841" spans="1:4" s="6" customFormat="1" ht="12.75">
      <c r="A841" s="594" t="s">
        <v>2945</v>
      </c>
      <c r="B841" s="594"/>
      <c r="C841" s="594"/>
      <c r="D841" s="594"/>
    </row>
    <row r="842" spans="1:4" s="6" customFormat="1" ht="12.75">
      <c r="A842" s="2">
        <v>1</v>
      </c>
      <c r="B842" s="1" t="s">
        <v>2936</v>
      </c>
      <c r="C842" s="2">
        <v>2011</v>
      </c>
      <c r="D842" s="58">
        <v>2376</v>
      </c>
    </row>
    <row r="843" spans="1:4" s="6" customFormat="1" ht="12.75">
      <c r="A843" s="2">
        <v>2</v>
      </c>
      <c r="B843" s="1" t="s">
        <v>2937</v>
      </c>
      <c r="C843" s="2">
        <v>2009</v>
      </c>
      <c r="D843" s="58">
        <v>1947.4</v>
      </c>
    </row>
    <row r="844" spans="1:4" s="6" customFormat="1" ht="12.75">
      <c r="A844" s="2">
        <v>3</v>
      </c>
      <c r="B844" s="1" t="s">
        <v>2938</v>
      </c>
      <c r="C844" s="2">
        <v>2011</v>
      </c>
      <c r="D844" s="58">
        <v>10368</v>
      </c>
    </row>
    <row r="845" spans="1:4" s="6" customFormat="1" ht="12.75">
      <c r="A845" s="2">
        <v>4</v>
      </c>
      <c r="B845" s="1" t="s">
        <v>2940</v>
      </c>
      <c r="C845" s="2">
        <v>2011</v>
      </c>
      <c r="D845" s="58">
        <v>5508</v>
      </c>
    </row>
    <row r="846" spans="1:4" s="6" customFormat="1" ht="12.75">
      <c r="A846" s="2">
        <v>5</v>
      </c>
      <c r="B846" s="1" t="s">
        <v>2939</v>
      </c>
      <c r="C846" s="2">
        <v>2011</v>
      </c>
      <c r="D846" s="58">
        <v>9396</v>
      </c>
    </row>
    <row r="847" spans="1:4" s="6" customFormat="1" ht="12.75">
      <c r="A847" s="2">
        <v>6</v>
      </c>
      <c r="B847" s="1" t="s">
        <v>2941</v>
      </c>
      <c r="C847" s="2">
        <v>2011</v>
      </c>
      <c r="D847" s="58">
        <v>6156</v>
      </c>
    </row>
    <row r="848" spans="1:4" s="6" customFormat="1" ht="12.75">
      <c r="A848" s="2">
        <v>7</v>
      </c>
      <c r="B848" s="319" t="s">
        <v>2716</v>
      </c>
      <c r="C848" s="2">
        <v>2011</v>
      </c>
      <c r="D848" s="58">
        <v>7333.2</v>
      </c>
    </row>
    <row r="849" spans="1:4" s="6" customFormat="1" ht="12.75">
      <c r="A849" s="2">
        <v>8</v>
      </c>
      <c r="B849" s="1" t="s">
        <v>2942</v>
      </c>
      <c r="C849" s="2">
        <v>2011</v>
      </c>
      <c r="D849" s="320">
        <v>1002.24</v>
      </c>
    </row>
    <row r="850" spans="1:4" s="6" customFormat="1" ht="12.75">
      <c r="A850" s="2">
        <v>9</v>
      </c>
      <c r="B850" s="319" t="s">
        <v>2943</v>
      </c>
      <c r="C850" s="2">
        <v>2011</v>
      </c>
      <c r="D850" s="320">
        <v>8208</v>
      </c>
    </row>
    <row r="851" spans="1:4" s="6" customFormat="1" ht="12.75">
      <c r="A851" s="2">
        <v>10</v>
      </c>
      <c r="B851" s="1" t="s">
        <v>2944</v>
      </c>
      <c r="C851" s="2">
        <v>2011</v>
      </c>
      <c r="D851" s="320">
        <v>8208</v>
      </c>
    </row>
    <row r="852" spans="1:4" s="70" customFormat="1" ht="12.75">
      <c r="A852" s="626" t="s">
        <v>336</v>
      </c>
      <c r="B852" s="627"/>
      <c r="C852" s="628"/>
      <c r="D852" s="86">
        <f>SUM(D842:D851)</f>
        <v>60502.84</v>
      </c>
    </row>
    <row r="853" spans="1:4" ht="12.75">
      <c r="A853" s="594" t="s">
        <v>3160</v>
      </c>
      <c r="B853" s="594"/>
      <c r="C853" s="594"/>
      <c r="D853" s="594"/>
    </row>
    <row r="854" spans="1:4" s="6" customFormat="1" ht="12.75">
      <c r="A854" s="2">
        <v>1</v>
      </c>
      <c r="B854" s="340" t="s">
        <v>2648</v>
      </c>
      <c r="C854" s="341">
        <v>2009</v>
      </c>
      <c r="D854" s="342">
        <v>2380</v>
      </c>
    </row>
    <row r="855" spans="1:4" s="6" customFormat="1" ht="12.75">
      <c r="A855" s="2">
        <v>2</v>
      </c>
      <c r="B855" s="340" t="s">
        <v>2649</v>
      </c>
      <c r="C855" s="341">
        <v>2009</v>
      </c>
      <c r="D855" s="342">
        <v>3414.78</v>
      </c>
    </row>
    <row r="856" spans="1:4" s="6" customFormat="1" ht="12.75">
      <c r="A856" s="2">
        <v>3</v>
      </c>
      <c r="B856" s="340" t="s">
        <v>2649</v>
      </c>
      <c r="C856" s="341">
        <v>2009</v>
      </c>
      <c r="D856" s="342">
        <v>3414.78</v>
      </c>
    </row>
    <row r="857" spans="1:4" s="6" customFormat="1" ht="12.75">
      <c r="A857" s="2">
        <v>4</v>
      </c>
      <c r="B857" s="340" t="s">
        <v>2649</v>
      </c>
      <c r="C857" s="341">
        <v>2009</v>
      </c>
      <c r="D857" s="342">
        <v>3414.78</v>
      </c>
    </row>
    <row r="858" spans="1:4" s="6" customFormat="1" ht="12.75">
      <c r="A858" s="2">
        <v>5</v>
      </c>
      <c r="B858" s="340" t="s">
        <v>2649</v>
      </c>
      <c r="C858" s="341">
        <v>2009</v>
      </c>
      <c r="D858" s="342">
        <v>3414.78</v>
      </c>
    </row>
    <row r="859" spans="1:4" s="6" customFormat="1" ht="12.75">
      <c r="A859" s="2">
        <v>6</v>
      </c>
      <c r="B859" s="340" t="s">
        <v>2649</v>
      </c>
      <c r="C859" s="341">
        <v>2009</v>
      </c>
      <c r="D859" s="342">
        <v>3414.78</v>
      </c>
    </row>
    <row r="860" spans="1:4" s="6" customFormat="1" ht="12.75">
      <c r="A860" s="2">
        <v>7</v>
      </c>
      <c r="B860" s="340" t="s">
        <v>2649</v>
      </c>
      <c r="C860" s="341">
        <v>2009</v>
      </c>
      <c r="D860" s="342">
        <v>3414.78</v>
      </c>
    </row>
    <row r="861" spans="1:4" s="6" customFormat="1" ht="12.75">
      <c r="A861" s="2">
        <v>8</v>
      </c>
      <c r="B861" s="340" t="s">
        <v>2649</v>
      </c>
      <c r="C861" s="341">
        <v>2009</v>
      </c>
      <c r="D861" s="342">
        <v>3414.78</v>
      </c>
    </row>
    <row r="862" spans="1:4" s="6" customFormat="1" ht="12.75">
      <c r="A862" s="2">
        <v>9</v>
      </c>
      <c r="B862" s="340" t="s">
        <v>2649</v>
      </c>
      <c r="C862" s="341">
        <v>2009</v>
      </c>
      <c r="D862" s="342">
        <v>3414.78</v>
      </c>
    </row>
    <row r="863" spans="1:4" s="6" customFormat="1" ht="12.75">
      <c r="A863" s="2">
        <v>10</v>
      </c>
      <c r="B863" s="340" t="s">
        <v>2649</v>
      </c>
      <c r="C863" s="341">
        <v>2009</v>
      </c>
      <c r="D863" s="342">
        <v>3414.78</v>
      </c>
    </row>
    <row r="864" spans="1:4" s="6" customFormat="1" ht="12.75">
      <c r="A864" s="2">
        <v>11</v>
      </c>
      <c r="B864" s="340" t="s">
        <v>2649</v>
      </c>
      <c r="C864" s="341">
        <v>2009</v>
      </c>
      <c r="D864" s="342">
        <v>3414.78</v>
      </c>
    </row>
    <row r="865" spans="1:4" s="6" customFormat="1" ht="12.75">
      <c r="A865" s="2">
        <v>12</v>
      </c>
      <c r="B865" s="340" t="s">
        <v>2649</v>
      </c>
      <c r="C865" s="341">
        <v>2009</v>
      </c>
      <c r="D865" s="342">
        <v>3414.78</v>
      </c>
    </row>
    <row r="866" spans="1:4" s="6" customFormat="1" ht="12.75">
      <c r="A866" s="2">
        <v>13</v>
      </c>
      <c r="B866" s="340" t="s">
        <v>2649</v>
      </c>
      <c r="C866" s="341">
        <v>2009</v>
      </c>
      <c r="D866" s="342">
        <v>3414.78</v>
      </c>
    </row>
    <row r="867" spans="1:4" s="6" customFormat="1" ht="12.75">
      <c r="A867" s="2">
        <v>14</v>
      </c>
      <c r="B867" s="340" t="s">
        <v>2650</v>
      </c>
      <c r="C867" s="341">
        <v>2010</v>
      </c>
      <c r="D867" s="342">
        <v>3880</v>
      </c>
    </row>
    <row r="868" spans="1:4" s="6" customFormat="1" ht="12.75">
      <c r="A868" s="2">
        <v>15</v>
      </c>
      <c r="B868" s="340" t="s">
        <v>2651</v>
      </c>
      <c r="C868" s="341">
        <v>2010</v>
      </c>
      <c r="D868" s="342">
        <v>2970</v>
      </c>
    </row>
    <row r="869" spans="1:4" s="6" customFormat="1" ht="12.75">
      <c r="A869" s="2">
        <v>16</v>
      </c>
      <c r="B869" s="1" t="s">
        <v>2652</v>
      </c>
      <c r="C869" s="2">
        <v>2011</v>
      </c>
      <c r="D869" s="136">
        <v>2134.05</v>
      </c>
    </row>
    <row r="870" spans="1:4" s="6" customFormat="1" ht="12.75">
      <c r="A870" s="2">
        <v>17</v>
      </c>
      <c r="B870" s="1" t="s">
        <v>2653</v>
      </c>
      <c r="C870" s="2">
        <v>2011</v>
      </c>
      <c r="D870" s="136">
        <v>2800</v>
      </c>
    </row>
    <row r="871" spans="1:4" s="6" customFormat="1" ht="12.75">
      <c r="A871" s="2">
        <v>18</v>
      </c>
      <c r="B871" s="1" t="s">
        <v>2654</v>
      </c>
      <c r="C871" s="2">
        <v>2011</v>
      </c>
      <c r="D871" s="136">
        <v>2099</v>
      </c>
    </row>
    <row r="872" spans="1:4" s="6" customFormat="1" ht="12.75">
      <c r="A872" s="2">
        <v>19</v>
      </c>
      <c r="B872" s="344" t="s">
        <v>2655</v>
      </c>
      <c r="C872" s="341">
        <v>2012</v>
      </c>
      <c r="D872" s="342">
        <v>2599</v>
      </c>
    </row>
    <row r="873" spans="1:4" s="6" customFormat="1" ht="12.75">
      <c r="A873" s="2">
        <v>20</v>
      </c>
      <c r="B873" s="10" t="s">
        <v>1283</v>
      </c>
      <c r="C873" s="2">
        <v>2011</v>
      </c>
      <c r="D873" s="58">
        <v>1829</v>
      </c>
    </row>
    <row r="874" spans="1:4" s="6" customFormat="1" ht="12.75">
      <c r="A874" s="2">
        <v>21</v>
      </c>
      <c r="B874" s="10" t="s">
        <v>1284</v>
      </c>
      <c r="C874" s="2">
        <v>2011</v>
      </c>
      <c r="D874" s="58">
        <v>2239</v>
      </c>
    </row>
    <row r="875" spans="1:4" s="6" customFormat="1" ht="12.75">
      <c r="A875" s="2">
        <v>22</v>
      </c>
      <c r="B875" s="10" t="s">
        <v>1285</v>
      </c>
      <c r="C875" s="2">
        <v>2011</v>
      </c>
      <c r="D875" s="58">
        <v>1695</v>
      </c>
    </row>
    <row r="876" spans="1:4" s="6" customFormat="1" ht="12.75">
      <c r="A876" s="2">
        <v>23</v>
      </c>
      <c r="B876" s="10" t="s">
        <v>1287</v>
      </c>
      <c r="C876" s="2">
        <v>2011</v>
      </c>
      <c r="D876" s="58">
        <v>2684.47</v>
      </c>
    </row>
    <row r="877" spans="1:4" s="70" customFormat="1" ht="12.75">
      <c r="A877" s="626" t="s">
        <v>336</v>
      </c>
      <c r="B877" s="627"/>
      <c r="C877" s="628"/>
      <c r="D877" s="86">
        <f>SUM(D854:D876)</f>
        <v>68286.88</v>
      </c>
    </row>
    <row r="878" spans="1:4" s="6" customFormat="1" ht="12.75">
      <c r="A878" s="594" t="s">
        <v>524</v>
      </c>
      <c r="B878" s="594"/>
      <c r="C878" s="594"/>
      <c r="D878" s="594"/>
    </row>
    <row r="879" spans="1:4" s="6" customFormat="1" ht="12.75">
      <c r="A879" s="2">
        <v>1</v>
      </c>
      <c r="B879" s="10" t="s">
        <v>3261</v>
      </c>
      <c r="C879" s="279">
        <v>2011</v>
      </c>
      <c r="D879" s="58">
        <v>2658.8</v>
      </c>
    </row>
    <row r="880" spans="1:4" s="70" customFormat="1" ht="12.75">
      <c r="A880" s="626" t="s">
        <v>336</v>
      </c>
      <c r="B880" s="627"/>
      <c r="C880" s="628"/>
      <c r="D880" s="86">
        <f>SUM(D879:D879)</f>
        <v>2658.8</v>
      </c>
    </row>
    <row r="881" spans="1:4" ht="12.75">
      <c r="A881" s="594" t="s">
        <v>3533</v>
      </c>
      <c r="B881" s="594"/>
      <c r="C881" s="594"/>
      <c r="D881" s="594"/>
    </row>
    <row r="882" spans="1:4" s="6" customFormat="1" ht="12.75">
      <c r="A882" s="381">
        <v>1</v>
      </c>
      <c r="B882" s="393" t="s">
        <v>894</v>
      </c>
      <c r="C882" s="381">
        <v>2010</v>
      </c>
      <c r="D882" s="424">
        <v>1190</v>
      </c>
    </row>
    <row r="883" spans="1:4" s="6" customFormat="1" ht="12.75">
      <c r="A883" s="381">
        <v>2</v>
      </c>
      <c r="B883" s="393" t="s">
        <v>3830</v>
      </c>
      <c r="C883" s="381">
        <v>2009</v>
      </c>
      <c r="D883" s="424">
        <v>3229.05</v>
      </c>
    </row>
    <row r="884" spans="1:4" s="90" customFormat="1" ht="12.75">
      <c r="A884" s="626" t="s">
        <v>336</v>
      </c>
      <c r="B884" s="627"/>
      <c r="C884" s="628"/>
      <c r="D884" s="86">
        <f>SUM(D882:D883)</f>
        <v>4419.05</v>
      </c>
    </row>
    <row r="885" spans="1:4" s="7" customFormat="1" ht="12.75">
      <c r="A885" s="594" t="s">
        <v>3222</v>
      </c>
      <c r="B885" s="594"/>
      <c r="C885" s="594"/>
      <c r="D885" s="594"/>
    </row>
    <row r="886" spans="1:4" s="484" customFormat="1" ht="12.75">
      <c r="A886" s="381">
        <v>1</v>
      </c>
      <c r="B886" s="483" t="s">
        <v>3223</v>
      </c>
      <c r="C886" s="478">
        <v>2009</v>
      </c>
      <c r="D886" s="479">
        <v>1299</v>
      </c>
    </row>
    <row r="887" spans="1:4" s="484" customFormat="1" ht="12.75">
      <c r="A887" s="381">
        <v>2</v>
      </c>
      <c r="B887" s="483" t="s">
        <v>3224</v>
      </c>
      <c r="C887" s="478">
        <v>2009</v>
      </c>
      <c r="D887" s="479">
        <v>3050</v>
      </c>
    </row>
    <row r="888" spans="1:4" s="484" customFormat="1" ht="12.75">
      <c r="A888" s="381">
        <v>3</v>
      </c>
      <c r="B888" s="483" t="s">
        <v>3225</v>
      </c>
      <c r="C888" s="478">
        <v>2009</v>
      </c>
      <c r="D888" s="479">
        <v>560.66</v>
      </c>
    </row>
    <row r="889" spans="1:4" s="484" customFormat="1" ht="12.75">
      <c r="A889" s="381">
        <v>4</v>
      </c>
      <c r="B889" s="483" t="s">
        <v>3226</v>
      </c>
      <c r="C889" s="478">
        <v>2009</v>
      </c>
      <c r="D889" s="479">
        <v>1984.43</v>
      </c>
    </row>
    <row r="890" spans="1:4" s="484" customFormat="1" ht="12.75">
      <c r="A890" s="381">
        <v>5</v>
      </c>
      <c r="B890" s="483" t="s">
        <v>3227</v>
      </c>
      <c r="C890" s="478">
        <v>2009</v>
      </c>
      <c r="D890" s="479">
        <v>885.25</v>
      </c>
    </row>
    <row r="891" spans="1:4" s="484" customFormat="1" ht="12.75">
      <c r="A891" s="381">
        <v>6</v>
      </c>
      <c r="B891" s="483" t="s">
        <v>3228</v>
      </c>
      <c r="C891" s="478">
        <v>2009</v>
      </c>
      <c r="D891" s="479">
        <v>448.36</v>
      </c>
    </row>
    <row r="892" spans="1:4" s="484" customFormat="1" ht="12.75">
      <c r="A892" s="381">
        <v>7</v>
      </c>
      <c r="B892" s="483" t="s">
        <v>3229</v>
      </c>
      <c r="C892" s="478">
        <v>2009</v>
      </c>
      <c r="D892" s="479">
        <v>1299</v>
      </c>
    </row>
    <row r="893" spans="1:4" s="484" customFormat="1" ht="12.75">
      <c r="A893" s="381">
        <v>8</v>
      </c>
      <c r="B893" s="483" t="s">
        <v>3230</v>
      </c>
      <c r="C893" s="478">
        <v>2009</v>
      </c>
      <c r="D893" s="479">
        <v>547</v>
      </c>
    </row>
    <row r="894" spans="1:4" s="484" customFormat="1" ht="12.75">
      <c r="A894" s="381">
        <v>9</v>
      </c>
      <c r="B894" s="483" t="s">
        <v>3231</v>
      </c>
      <c r="C894" s="478">
        <v>2009</v>
      </c>
      <c r="D894" s="479">
        <v>2421</v>
      </c>
    </row>
    <row r="895" spans="1:4" s="484" customFormat="1" ht="12.75">
      <c r="A895" s="381">
        <v>10</v>
      </c>
      <c r="B895" s="483" t="s">
        <v>3232</v>
      </c>
      <c r="C895" s="478">
        <v>2009</v>
      </c>
      <c r="D895" s="479">
        <v>1586</v>
      </c>
    </row>
    <row r="896" spans="1:4" s="484" customFormat="1" ht="12.75">
      <c r="A896" s="381">
        <v>11</v>
      </c>
      <c r="B896" s="483" t="s">
        <v>3233</v>
      </c>
      <c r="C896" s="478">
        <v>2011</v>
      </c>
      <c r="D896" s="479">
        <v>14634.15</v>
      </c>
    </row>
    <row r="897" spans="1:4" s="484" customFormat="1" ht="12.75">
      <c r="A897" s="381">
        <v>12</v>
      </c>
      <c r="B897" s="483" t="s">
        <v>3234</v>
      </c>
      <c r="C897" s="478">
        <v>2011</v>
      </c>
      <c r="D897" s="479">
        <v>4715.44</v>
      </c>
    </row>
    <row r="898" spans="1:4" s="484" customFormat="1" ht="12.75">
      <c r="A898" s="381">
        <v>13</v>
      </c>
      <c r="B898" s="483" t="s">
        <v>3235</v>
      </c>
      <c r="C898" s="478">
        <v>2011</v>
      </c>
      <c r="D898" s="479">
        <v>29268.32</v>
      </c>
    </row>
    <row r="899" spans="1:4" s="484" customFormat="1" ht="12.75">
      <c r="A899" s="381">
        <v>14</v>
      </c>
      <c r="B899" s="483" t="s">
        <v>3236</v>
      </c>
      <c r="C899" s="478">
        <v>2011</v>
      </c>
      <c r="D899" s="479">
        <v>19512.2</v>
      </c>
    </row>
    <row r="900" spans="1:4" s="484" customFormat="1" ht="12.75">
      <c r="A900" s="381">
        <v>15</v>
      </c>
      <c r="B900" s="483" t="s">
        <v>3237</v>
      </c>
      <c r="C900" s="478">
        <v>2011</v>
      </c>
      <c r="D900" s="479">
        <v>4878.04</v>
      </c>
    </row>
    <row r="901" spans="1:4" s="484" customFormat="1" ht="12.75">
      <c r="A901" s="381">
        <v>16</v>
      </c>
      <c r="B901" s="483" t="s">
        <v>3238</v>
      </c>
      <c r="C901" s="478">
        <v>2011</v>
      </c>
      <c r="D901" s="479">
        <v>4878.04</v>
      </c>
    </row>
    <row r="902" spans="1:4" s="484" customFormat="1" ht="12.75">
      <c r="A902" s="381">
        <v>17</v>
      </c>
      <c r="B902" s="483" t="s">
        <v>3239</v>
      </c>
      <c r="C902" s="478">
        <v>2011</v>
      </c>
      <c r="D902" s="479">
        <v>2601.6</v>
      </c>
    </row>
    <row r="903" spans="1:4" s="484" customFormat="1" ht="12.75">
      <c r="A903" s="381">
        <v>18</v>
      </c>
      <c r="B903" s="483" t="s">
        <v>3240</v>
      </c>
      <c r="C903" s="478">
        <v>2011</v>
      </c>
      <c r="D903" s="479">
        <v>349.59</v>
      </c>
    </row>
    <row r="904" spans="1:4" s="484" customFormat="1" ht="12.75">
      <c r="A904" s="381">
        <v>19</v>
      </c>
      <c r="B904" s="483" t="s">
        <v>3241</v>
      </c>
      <c r="C904" s="478">
        <v>2011</v>
      </c>
      <c r="D904" s="479">
        <v>4065.04</v>
      </c>
    </row>
    <row r="905" spans="1:4" s="484" customFormat="1" ht="12.75">
      <c r="A905" s="381">
        <v>20</v>
      </c>
      <c r="B905" s="483" t="s">
        <v>3242</v>
      </c>
      <c r="C905" s="478">
        <v>2011</v>
      </c>
      <c r="D905" s="479">
        <v>3333.33</v>
      </c>
    </row>
    <row r="906" spans="1:4" s="484" customFormat="1" ht="25.5">
      <c r="A906" s="381">
        <v>21</v>
      </c>
      <c r="B906" s="483" t="s">
        <v>3243</v>
      </c>
      <c r="C906" s="478">
        <v>2011</v>
      </c>
      <c r="D906" s="479">
        <v>3089.44</v>
      </c>
    </row>
    <row r="907" spans="1:4" s="484" customFormat="1" ht="12.75">
      <c r="A907" s="381">
        <v>22</v>
      </c>
      <c r="B907" s="483" t="s">
        <v>3244</v>
      </c>
      <c r="C907" s="478">
        <v>2011</v>
      </c>
      <c r="D907" s="479">
        <v>1138.22</v>
      </c>
    </row>
    <row r="908" spans="1:4" s="484" customFormat="1" ht="12.75">
      <c r="A908" s="381">
        <v>23</v>
      </c>
      <c r="B908" s="483" t="s">
        <v>3245</v>
      </c>
      <c r="C908" s="478">
        <v>2011</v>
      </c>
      <c r="D908" s="479">
        <v>2764.22</v>
      </c>
    </row>
    <row r="909" spans="1:4" s="484" customFormat="1" ht="12.75">
      <c r="A909" s="381">
        <v>24</v>
      </c>
      <c r="B909" s="483" t="s">
        <v>3535</v>
      </c>
      <c r="C909" s="478">
        <v>2011</v>
      </c>
      <c r="D909" s="479">
        <v>1024.39</v>
      </c>
    </row>
    <row r="910" spans="1:4" s="484" customFormat="1" ht="12.75">
      <c r="A910" s="381">
        <v>25</v>
      </c>
      <c r="B910" s="483" t="s">
        <v>3536</v>
      </c>
      <c r="C910" s="478">
        <v>2011</v>
      </c>
      <c r="D910" s="479">
        <v>2276.42</v>
      </c>
    </row>
    <row r="911" spans="1:4" s="484" customFormat="1" ht="12.75">
      <c r="A911" s="381">
        <v>26</v>
      </c>
      <c r="B911" s="483" t="s">
        <v>3537</v>
      </c>
      <c r="C911" s="478">
        <v>2011</v>
      </c>
      <c r="D911" s="479">
        <v>28455.28</v>
      </c>
    </row>
    <row r="912" spans="1:4" s="484" customFormat="1" ht="12.75">
      <c r="A912" s="381">
        <v>27</v>
      </c>
      <c r="B912" s="483" t="s">
        <v>3538</v>
      </c>
      <c r="C912" s="478">
        <v>2011</v>
      </c>
      <c r="D912" s="479">
        <v>813</v>
      </c>
    </row>
    <row r="913" spans="1:4" s="484" customFormat="1" ht="12.75">
      <c r="A913" s="381">
        <v>28</v>
      </c>
      <c r="B913" s="483" t="s">
        <v>3539</v>
      </c>
      <c r="C913" s="478">
        <v>2011</v>
      </c>
      <c r="D913" s="479">
        <v>813.01</v>
      </c>
    </row>
    <row r="914" spans="1:4" s="484" customFormat="1" ht="12.75">
      <c r="A914" s="381">
        <v>29</v>
      </c>
      <c r="B914" s="483" t="s">
        <v>3540</v>
      </c>
      <c r="C914" s="478">
        <v>2011</v>
      </c>
      <c r="D914" s="479">
        <v>730.89</v>
      </c>
    </row>
    <row r="915" spans="1:4" s="484" customFormat="1" ht="25.5">
      <c r="A915" s="381">
        <v>30</v>
      </c>
      <c r="B915" s="483" t="s">
        <v>3541</v>
      </c>
      <c r="C915" s="478">
        <v>2011</v>
      </c>
      <c r="D915" s="479">
        <v>642.28</v>
      </c>
    </row>
    <row r="916" spans="1:4" s="484" customFormat="1" ht="25.5">
      <c r="A916" s="381">
        <v>31</v>
      </c>
      <c r="B916" s="483" t="s">
        <v>3542</v>
      </c>
      <c r="C916" s="478">
        <v>2011</v>
      </c>
      <c r="D916" s="479">
        <v>1016.26</v>
      </c>
    </row>
    <row r="917" spans="1:4" s="484" customFormat="1" ht="12.75">
      <c r="A917" s="381">
        <v>32</v>
      </c>
      <c r="B917" s="483" t="s">
        <v>3543</v>
      </c>
      <c r="C917" s="478">
        <v>2011</v>
      </c>
      <c r="D917" s="479">
        <v>568.29</v>
      </c>
    </row>
    <row r="918" spans="1:4" s="484" customFormat="1" ht="12.75">
      <c r="A918" s="381">
        <v>33</v>
      </c>
      <c r="B918" s="483" t="s">
        <v>1423</v>
      </c>
      <c r="C918" s="478">
        <v>2011</v>
      </c>
      <c r="D918" s="479">
        <v>276.42</v>
      </c>
    </row>
    <row r="919" spans="1:4" s="484" customFormat="1" ht="12.75">
      <c r="A919" s="381">
        <v>34</v>
      </c>
      <c r="B919" s="483" t="s">
        <v>1424</v>
      </c>
      <c r="C919" s="478">
        <v>2012</v>
      </c>
      <c r="D919" s="479">
        <v>1290</v>
      </c>
    </row>
    <row r="920" spans="1:4" s="484" customFormat="1" ht="12.75">
      <c r="A920" s="381">
        <v>35</v>
      </c>
      <c r="B920" s="483" t="s">
        <v>1425</v>
      </c>
      <c r="C920" s="478">
        <v>2012</v>
      </c>
      <c r="D920" s="479">
        <v>2038.03</v>
      </c>
    </row>
    <row r="921" spans="1:4" s="484" customFormat="1" ht="12.75">
      <c r="A921" s="381">
        <v>36</v>
      </c>
      <c r="B921" s="483" t="s">
        <v>1426</v>
      </c>
      <c r="C921" s="478">
        <v>2012</v>
      </c>
      <c r="D921" s="479">
        <v>1499</v>
      </c>
    </row>
    <row r="922" spans="1:4" s="484" customFormat="1" ht="12.75">
      <c r="A922" s="381">
        <v>37</v>
      </c>
      <c r="B922" s="483" t="s">
        <v>2334</v>
      </c>
      <c r="C922" s="478">
        <v>2012</v>
      </c>
      <c r="D922" s="479">
        <v>1287</v>
      </c>
    </row>
    <row r="923" spans="1:4" s="484" customFormat="1" ht="12.75">
      <c r="A923" s="381">
        <v>38</v>
      </c>
      <c r="B923" s="483" t="s">
        <v>2335</v>
      </c>
      <c r="C923" s="478">
        <v>2012</v>
      </c>
      <c r="D923" s="479">
        <v>800</v>
      </c>
    </row>
    <row r="924" spans="1:4" s="484" customFormat="1" ht="12.75">
      <c r="A924" s="381">
        <v>39</v>
      </c>
      <c r="B924" s="483" t="s">
        <v>2336</v>
      </c>
      <c r="C924" s="478">
        <v>2012</v>
      </c>
      <c r="D924" s="479">
        <v>2599.27</v>
      </c>
    </row>
    <row r="925" spans="1:4" s="484" customFormat="1" ht="12.75">
      <c r="A925" s="381">
        <v>40</v>
      </c>
      <c r="B925" s="483" t="s">
        <v>2337</v>
      </c>
      <c r="C925" s="478">
        <v>2012</v>
      </c>
      <c r="D925" s="479">
        <v>634.69</v>
      </c>
    </row>
    <row r="926" spans="1:4" s="484" customFormat="1" ht="12.75">
      <c r="A926" s="381">
        <v>41</v>
      </c>
      <c r="B926" s="483" t="s">
        <v>2338</v>
      </c>
      <c r="C926" s="478">
        <v>2012</v>
      </c>
      <c r="D926" s="479">
        <v>4095.91</v>
      </c>
    </row>
    <row r="927" spans="1:4" s="484" customFormat="1" ht="12.75">
      <c r="A927" s="381">
        <v>42</v>
      </c>
      <c r="B927" s="483" t="s">
        <v>3355</v>
      </c>
      <c r="C927" s="478">
        <v>2012</v>
      </c>
      <c r="D927" s="479">
        <v>1699.99</v>
      </c>
    </row>
    <row r="928" spans="1:4" s="484" customFormat="1" ht="12.75">
      <c r="A928" s="381">
        <v>43</v>
      </c>
      <c r="B928" s="483" t="s">
        <v>2593</v>
      </c>
      <c r="C928" s="478">
        <v>2012</v>
      </c>
      <c r="D928" s="479">
        <v>430</v>
      </c>
    </row>
    <row r="929" spans="1:4" s="484" customFormat="1" ht="12.75">
      <c r="A929" s="381">
        <v>44</v>
      </c>
      <c r="B929" s="483" t="s">
        <v>2594</v>
      </c>
      <c r="C929" s="478">
        <v>2012</v>
      </c>
      <c r="D929" s="479">
        <v>2023.75</v>
      </c>
    </row>
    <row r="930" spans="1:4" s="484" customFormat="1" ht="12.75">
      <c r="A930" s="381">
        <v>45</v>
      </c>
      <c r="B930" s="483" t="s">
        <v>2595</v>
      </c>
      <c r="C930" s="478">
        <v>2012</v>
      </c>
      <c r="D930" s="479">
        <v>3960</v>
      </c>
    </row>
    <row r="931" spans="1:4" s="90" customFormat="1" ht="12.75">
      <c r="A931" s="626" t="s">
        <v>336</v>
      </c>
      <c r="B931" s="627"/>
      <c r="C931" s="628"/>
      <c r="D931" s="86">
        <f>SUM(D886:D930)</f>
        <v>168282.21000000002</v>
      </c>
    </row>
    <row r="932" spans="1:4" s="6" customFormat="1" ht="13.5" customHeight="1">
      <c r="A932" s="594" t="s">
        <v>676</v>
      </c>
      <c r="B932" s="594"/>
      <c r="C932" s="594"/>
      <c r="D932" s="594"/>
    </row>
    <row r="933" spans="1:4" s="6" customFormat="1" ht="12.75">
      <c r="A933" s="2">
        <v>1</v>
      </c>
      <c r="B933" s="1" t="s">
        <v>677</v>
      </c>
      <c r="C933" s="2">
        <v>2012</v>
      </c>
      <c r="D933" s="58">
        <v>2575.01</v>
      </c>
    </row>
    <row r="934" spans="1:4" s="6" customFormat="1" ht="12.75">
      <c r="A934" s="381">
        <v>2</v>
      </c>
      <c r="B934" s="425" t="s">
        <v>309</v>
      </c>
      <c r="C934" s="381">
        <v>2011</v>
      </c>
      <c r="D934" s="455">
        <v>199</v>
      </c>
    </row>
    <row r="935" spans="1:4" s="70" customFormat="1" ht="12.75">
      <c r="A935" s="626" t="s">
        <v>336</v>
      </c>
      <c r="B935" s="627"/>
      <c r="C935" s="628"/>
      <c r="D935" s="86">
        <f>SUM(D933:D934)</f>
        <v>2774.01</v>
      </c>
    </row>
    <row r="936" spans="1:4" s="6" customFormat="1" ht="12.75">
      <c r="A936" s="594" t="s">
        <v>690</v>
      </c>
      <c r="B936" s="594"/>
      <c r="C936" s="594"/>
      <c r="D936" s="594"/>
    </row>
    <row r="937" spans="1:4" s="6" customFormat="1" ht="12.75">
      <c r="A937" s="381">
        <v>1</v>
      </c>
      <c r="B937" s="425" t="s">
        <v>691</v>
      </c>
      <c r="C937" s="381">
        <v>2010</v>
      </c>
      <c r="D937" s="424">
        <v>3499</v>
      </c>
    </row>
    <row r="938" spans="1:4" s="6" customFormat="1" ht="12.75">
      <c r="A938" s="381">
        <v>2</v>
      </c>
      <c r="B938" s="425" t="s">
        <v>556</v>
      </c>
      <c r="C938" s="381">
        <v>2013</v>
      </c>
      <c r="D938" s="455">
        <v>205</v>
      </c>
    </row>
    <row r="939" spans="1:4" s="70" customFormat="1" ht="12.75">
      <c r="A939" s="626" t="s">
        <v>336</v>
      </c>
      <c r="B939" s="627"/>
      <c r="C939" s="628"/>
      <c r="D939" s="86">
        <f>SUM(D937:D938)</f>
        <v>3704</v>
      </c>
    </row>
    <row r="940" spans="1:4" s="6" customFormat="1" ht="12.75">
      <c r="A940" s="594" t="s">
        <v>2004</v>
      </c>
      <c r="B940" s="594"/>
      <c r="C940" s="594"/>
      <c r="D940" s="594"/>
    </row>
    <row r="941" spans="1:4" s="6" customFormat="1" ht="12.75">
      <c r="A941" s="381">
        <v>1</v>
      </c>
      <c r="B941" s="425" t="s">
        <v>2009</v>
      </c>
      <c r="C941" s="381">
        <v>2011</v>
      </c>
      <c r="D941" s="424">
        <v>2201.7</v>
      </c>
    </row>
    <row r="942" spans="1:4" s="70" customFormat="1" ht="12.75">
      <c r="A942" s="626" t="s">
        <v>336</v>
      </c>
      <c r="B942" s="627"/>
      <c r="C942" s="628"/>
      <c r="D942" s="94">
        <f>SUM(D941:D941)</f>
        <v>2201.7</v>
      </c>
    </row>
    <row r="943" spans="1:4" s="6" customFormat="1" ht="12.75">
      <c r="A943" s="594" t="s">
        <v>3345</v>
      </c>
      <c r="B943" s="594"/>
      <c r="C943" s="594"/>
      <c r="D943" s="594"/>
    </row>
    <row r="944" spans="1:4" s="6" customFormat="1" ht="12.75">
      <c r="A944" s="2">
        <v>1</v>
      </c>
      <c r="B944" s="1" t="s">
        <v>3357</v>
      </c>
      <c r="C944" s="2">
        <v>2011</v>
      </c>
      <c r="D944" s="58">
        <v>1314.25</v>
      </c>
    </row>
    <row r="945" spans="1:4" s="6" customFormat="1" ht="12.75">
      <c r="A945" s="2">
        <v>2</v>
      </c>
      <c r="B945" s="1" t="s">
        <v>3359</v>
      </c>
      <c r="C945" s="2">
        <v>2012</v>
      </c>
      <c r="D945" s="58">
        <v>1177.99</v>
      </c>
    </row>
    <row r="946" spans="1:4" s="6" customFormat="1" ht="12.75">
      <c r="A946" s="2">
        <v>3</v>
      </c>
      <c r="B946" s="1" t="s">
        <v>3355</v>
      </c>
      <c r="C946" s="2">
        <v>2012</v>
      </c>
      <c r="D946" s="58">
        <v>710</v>
      </c>
    </row>
    <row r="947" spans="1:4" s="6" customFormat="1" ht="12.75">
      <c r="A947" s="2">
        <v>4</v>
      </c>
      <c r="B947" s="1" t="s">
        <v>3355</v>
      </c>
      <c r="C947" s="2">
        <v>2012</v>
      </c>
      <c r="D947" s="58">
        <v>710</v>
      </c>
    </row>
    <row r="948" spans="1:4" s="6" customFormat="1" ht="12.75">
      <c r="A948" s="2">
        <v>5</v>
      </c>
      <c r="B948" s="1" t="s">
        <v>3355</v>
      </c>
      <c r="C948" s="2">
        <v>2012</v>
      </c>
      <c r="D948" s="58">
        <v>710</v>
      </c>
    </row>
    <row r="949" spans="1:4" s="6" customFormat="1" ht="12.75">
      <c r="A949" s="2">
        <v>6</v>
      </c>
      <c r="B949" s="1" t="s">
        <v>3355</v>
      </c>
      <c r="C949" s="2">
        <v>2012</v>
      </c>
      <c r="D949" s="58">
        <v>710</v>
      </c>
    </row>
    <row r="950" spans="1:4" s="6" customFormat="1" ht="12.75">
      <c r="A950" s="2">
        <v>7</v>
      </c>
      <c r="B950" s="1" t="s">
        <v>3994</v>
      </c>
      <c r="C950" s="2">
        <v>2013</v>
      </c>
      <c r="D950" s="136">
        <v>699</v>
      </c>
    </row>
    <row r="951" spans="1:5" s="70" customFormat="1" ht="12.75">
      <c r="A951" s="626" t="s">
        <v>336</v>
      </c>
      <c r="B951" s="627"/>
      <c r="C951" s="628"/>
      <c r="D951" s="95">
        <f>SUM(D944:D950)</f>
        <v>6031.24</v>
      </c>
      <c r="E951" s="141"/>
    </row>
    <row r="952" spans="1:4" s="6" customFormat="1" ht="12.75">
      <c r="A952" s="594" t="s">
        <v>348</v>
      </c>
      <c r="B952" s="594"/>
      <c r="C952" s="594"/>
      <c r="D952" s="594"/>
    </row>
    <row r="953" spans="1:4" s="6" customFormat="1" ht="12.75">
      <c r="A953" s="2">
        <v>1</v>
      </c>
      <c r="B953" s="1" t="s">
        <v>349</v>
      </c>
      <c r="C953" s="2">
        <v>2011</v>
      </c>
      <c r="D953" s="58">
        <v>5050.8</v>
      </c>
    </row>
    <row r="954" spans="1:4" s="6" customFormat="1" ht="12.75">
      <c r="A954" s="2">
        <v>2</v>
      </c>
      <c r="B954" s="1" t="s">
        <v>350</v>
      </c>
      <c r="C954" s="2">
        <v>2012</v>
      </c>
      <c r="D954" s="58">
        <v>3700</v>
      </c>
    </row>
    <row r="955" spans="1:4" s="6" customFormat="1" ht="12.75">
      <c r="A955" s="2">
        <v>3</v>
      </c>
      <c r="B955" s="1" t="s">
        <v>712</v>
      </c>
      <c r="C955" s="2">
        <v>2011</v>
      </c>
      <c r="D955" s="58">
        <v>221.8</v>
      </c>
    </row>
    <row r="956" spans="1:4" s="70" customFormat="1" ht="12.75">
      <c r="A956" s="626" t="s">
        <v>336</v>
      </c>
      <c r="B956" s="627"/>
      <c r="C956" s="628"/>
      <c r="D956" s="95">
        <f>SUM(D953:D955)</f>
        <v>8972.599999999999</v>
      </c>
    </row>
    <row r="957" spans="1:4" s="6" customFormat="1" ht="12.75">
      <c r="A957" s="594" t="s">
        <v>358</v>
      </c>
      <c r="B957" s="594"/>
      <c r="C957" s="594"/>
      <c r="D957" s="594"/>
    </row>
    <row r="958" spans="1:4" s="6" customFormat="1" ht="12.75">
      <c r="A958" s="2">
        <v>1</v>
      </c>
      <c r="B958" s="1" t="s">
        <v>3355</v>
      </c>
      <c r="C958" s="2">
        <v>2009</v>
      </c>
      <c r="D958" s="136">
        <v>2384.99</v>
      </c>
    </row>
    <row r="959" spans="1:4" s="6" customFormat="1" ht="12.75">
      <c r="A959" s="2">
        <v>2</v>
      </c>
      <c r="B959" s="1" t="s">
        <v>2328</v>
      </c>
      <c r="C959" s="2">
        <v>2010</v>
      </c>
      <c r="D959" s="136">
        <v>1142</v>
      </c>
    </row>
    <row r="960" spans="1:4" s="6" customFormat="1" ht="12.75">
      <c r="A960" s="2">
        <v>3</v>
      </c>
      <c r="B960" s="1" t="s">
        <v>2329</v>
      </c>
      <c r="C960" s="2">
        <v>2011</v>
      </c>
      <c r="D960" s="136">
        <v>2015.99</v>
      </c>
    </row>
    <row r="961" spans="1:4" s="6" customFormat="1" ht="12.75">
      <c r="A961" s="2">
        <v>4</v>
      </c>
      <c r="B961" s="1" t="s">
        <v>3983</v>
      </c>
      <c r="C961" s="2">
        <v>2011</v>
      </c>
      <c r="D961" s="136">
        <v>4740</v>
      </c>
    </row>
    <row r="962" spans="1:4" s="6" customFormat="1" ht="12.75">
      <c r="A962" s="2">
        <v>5</v>
      </c>
      <c r="B962" s="1" t="s">
        <v>3355</v>
      </c>
      <c r="C962" s="2">
        <v>2011</v>
      </c>
      <c r="D962" s="136">
        <v>1500</v>
      </c>
    </row>
    <row r="963" spans="1:4" s="6" customFormat="1" ht="12.75">
      <c r="A963" s="2">
        <v>6</v>
      </c>
      <c r="B963" s="1" t="s">
        <v>3355</v>
      </c>
      <c r="C963" s="2">
        <v>2011</v>
      </c>
      <c r="D963" s="136">
        <v>1500</v>
      </c>
    </row>
    <row r="964" spans="1:4" s="6" customFormat="1" ht="12.75">
      <c r="A964" s="2">
        <v>7</v>
      </c>
      <c r="B964" s="1" t="s">
        <v>2330</v>
      </c>
      <c r="C964" s="2">
        <v>2011</v>
      </c>
      <c r="D964" s="136">
        <v>600</v>
      </c>
    </row>
    <row r="965" spans="1:4" s="6" customFormat="1" ht="12.75">
      <c r="A965" s="2">
        <v>8</v>
      </c>
      <c r="B965" s="1" t="s">
        <v>2331</v>
      </c>
      <c r="C965" s="2">
        <v>2011</v>
      </c>
      <c r="D965" s="136">
        <v>7200</v>
      </c>
    </row>
    <row r="966" spans="1:4" s="6" customFormat="1" ht="12.75">
      <c r="A966" s="2">
        <v>9</v>
      </c>
      <c r="B966" s="1" t="s">
        <v>3355</v>
      </c>
      <c r="C966" s="2">
        <v>2012</v>
      </c>
      <c r="D966" s="136">
        <v>1629</v>
      </c>
    </row>
    <row r="967" spans="1:4" s="6" customFormat="1" ht="12.75">
      <c r="A967" s="2">
        <v>10</v>
      </c>
      <c r="B967" s="1" t="s">
        <v>2335</v>
      </c>
      <c r="C967" s="2">
        <v>2011</v>
      </c>
      <c r="D967" s="136">
        <v>1100</v>
      </c>
    </row>
    <row r="968" spans="1:4" s="6" customFormat="1" ht="12.75">
      <c r="A968" s="2">
        <v>11</v>
      </c>
      <c r="B968" s="1" t="s">
        <v>2335</v>
      </c>
      <c r="C968" s="2">
        <v>2011</v>
      </c>
      <c r="D968" s="136">
        <v>1100</v>
      </c>
    </row>
    <row r="969" spans="1:5" s="70" customFormat="1" ht="12.75">
      <c r="A969" s="626" t="s">
        <v>336</v>
      </c>
      <c r="B969" s="627"/>
      <c r="C969" s="628"/>
      <c r="D969" s="95">
        <f>SUM(D958:D968)</f>
        <v>24911.98</v>
      </c>
      <c r="E969" s="141"/>
    </row>
    <row r="970" spans="1:4" s="6" customFormat="1" ht="12.75">
      <c r="A970" s="594" t="s">
        <v>164</v>
      </c>
      <c r="B970" s="594"/>
      <c r="C970" s="594"/>
      <c r="D970" s="594"/>
    </row>
    <row r="971" spans="1:4" s="6" customFormat="1" ht="12.75">
      <c r="A971" s="2">
        <v>1</v>
      </c>
      <c r="B971" s="1" t="s">
        <v>3355</v>
      </c>
      <c r="C971" s="2">
        <v>2011</v>
      </c>
      <c r="D971" s="58">
        <v>2600</v>
      </c>
    </row>
    <row r="972" spans="1:4" s="6" customFormat="1" ht="12.75">
      <c r="A972" s="2">
        <v>2</v>
      </c>
      <c r="B972" s="1" t="s">
        <v>3356</v>
      </c>
      <c r="C972" s="2">
        <v>2009</v>
      </c>
      <c r="D972" s="58">
        <v>397.98</v>
      </c>
    </row>
    <row r="973" spans="1:5" s="70" customFormat="1" ht="12.75">
      <c r="A973" s="96"/>
      <c r="B973" s="96" t="s">
        <v>336</v>
      </c>
      <c r="C973" s="97"/>
      <c r="D973" s="95">
        <f>SUM(D971:D972)</f>
        <v>2997.98</v>
      </c>
      <c r="E973" s="141"/>
    </row>
    <row r="974" spans="1:4" s="6" customFormat="1" ht="12.75">
      <c r="A974" s="594" t="s">
        <v>165</v>
      </c>
      <c r="B974" s="594"/>
      <c r="C974" s="594"/>
      <c r="D974" s="594"/>
    </row>
    <row r="975" spans="1:4" s="6" customFormat="1" ht="12.75">
      <c r="A975" s="2">
        <v>1</v>
      </c>
      <c r="B975" s="1" t="s">
        <v>2628</v>
      </c>
      <c r="C975" s="2">
        <v>2009</v>
      </c>
      <c r="D975" s="136">
        <v>6008</v>
      </c>
    </row>
    <row r="976" spans="1:4" s="6" customFormat="1" ht="12.75">
      <c r="A976" s="2">
        <v>2</v>
      </c>
      <c r="B976" s="1" t="s">
        <v>2629</v>
      </c>
      <c r="C976" s="2">
        <v>2009</v>
      </c>
      <c r="D976" s="136">
        <v>1998</v>
      </c>
    </row>
    <row r="977" spans="1:4" s="6" customFormat="1" ht="12.75">
      <c r="A977" s="2">
        <v>3</v>
      </c>
      <c r="B977" s="1" t="s">
        <v>2630</v>
      </c>
      <c r="C977" s="2">
        <v>2009</v>
      </c>
      <c r="D977" s="136">
        <v>2023.35</v>
      </c>
    </row>
    <row r="978" spans="1:4" s="6" customFormat="1" ht="12.75">
      <c r="A978" s="2">
        <v>4</v>
      </c>
      <c r="B978" s="1" t="s">
        <v>2631</v>
      </c>
      <c r="C978" s="2">
        <v>2010</v>
      </c>
      <c r="D978" s="136">
        <v>8994.21</v>
      </c>
    </row>
    <row r="979" spans="1:4" s="6" customFormat="1" ht="12.75">
      <c r="A979" s="2">
        <v>5</v>
      </c>
      <c r="B979" s="1" t="s">
        <v>742</v>
      </c>
      <c r="C979" s="2">
        <v>2010</v>
      </c>
      <c r="D979" s="136">
        <v>3011</v>
      </c>
    </row>
    <row r="980" spans="1:4" s="6" customFormat="1" ht="12.75">
      <c r="A980" s="2">
        <v>6</v>
      </c>
      <c r="B980" s="1" t="s">
        <v>2632</v>
      </c>
      <c r="C980" s="2">
        <v>2010</v>
      </c>
      <c r="D980" s="136">
        <v>1515</v>
      </c>
    </row>
    <row r="981" spans="1:4" s="6" customFormat="1" ht="12.75">
      <c r="A981" s="2">
        <v>7</v>
      </c>
      <c r="B981" s="1" t="s">
        <v>2633</v>
      </c>
      <c r="C981" s="2">
        <v>2010</v>
      </c>
      <c r="D981" s="136">
        <v>2952</v>
      </c>
    </row>
    <row r="982" spans="1:4" s="6" customFormat="1" ht="12.75">
      <c r="A982" s="2">
        <v>8</v>
      </c>
      <c r="B982" s="1" t="s">
        <v>2634</v>
      </c>
      <c r="C982" s="2">
        <v>2010</v>
      </c>
      <c r="D982" s="136">
        <v>1800</v>
      </c>
    </row>
    <row r="983" spans="1:4" s="6" customFormat="1" ht="12.75">
      <c r="A983" s="2">
        <v>9</v>
      </c>
      <c r="B983" s="1" t="s">
        <v>2635</v>
      </c>
      <c r="C983" s="2">
        <v>2010</v>
      </c>
      <c r="D983" s="136">
        <v>5499.98</v>
      </c>
    </row>
    <row r="984" spans="1:4" s="6" customFormat="1" ht="12.75">
      <c r="A984" s="2">
        <v>10</v>
      </c>
      <c r="B984" s="1" t="s">
        <v>2636</v>
      </c>
      <c r="C984" s="2">
        <v>2010</v>
      </c>
      <c r="D984" s="136">
        <v>1370</v>
      </c>
    </row>
    <row r="985" spans="1:4" s="6" customFormat="1" ht="12.75">
      <c r="A985" s="2">
        <v>11</v>
      </c>
      <c r="B985" s="1" t="s">
        <v>2637</v>
      </c>
      <c r="C985" s="2">
        <v>2010</v>
      </c>
      <c r="D985" s="136">
        <v>5949.94</v>
      </c>
    </row>
    <row r="986" spans="1:4" s="6" customFormat="1" ht="12.75">
      <c r="A986" s="2">
        <v>12</v>
      </c>
      <c r="B986" s="1" t="s">
        <v>2638</v>
      </c>
      <c r="C986" s="2">
        <v>2010</v>
      </c>
      <c r="D986" s="136">
        <v>5957</v>
      </c>
    </row>
    <row r="987" spans="1:4" s="6" customFormat="1" ht="12.75">
      <c r="A987" s="2">
        <v>13</v>
      </c>
      <c r="B987" s="1" t="s">
        <v>2348</v>
      </c>
      <c r="C987" s="2">
        <v>2010</v>
      </c>
      <c r="D987" s="136">
        <v>3160</v>
      </c>
    </row>
    <row r="988" spans="1:4" s="6" customFormat="1" ht="12.75">
      <c r="A988" s="2">
        <v>14</v>
      </c>
      <c r="B988" s="1" t="s">
        <v>2639</v>
      </c>
      <c r="C988" s="2">
        <v>2010</v>
      </c>
      <c r="D988" s="136">
        <v>3508</v>
      </c>
    </row>
    <row r="989" spans="1:4" s="6" customFormat="1" ht="12.75">
      <c r="A989" s="2">
        <v>15</v>
      </c>
      <c r="B989" s="1" t="s">
        <v>1321</v>
      </c>
      <c r="C989" s="2">
        <v>2010</v>
      </c>
      <c r="D989" s="136">
        <v>580</v>
      </c>
    </row>
    <row r="990" spans="1:4" s="6" customFormat="1" ht="12.75">
      <c r="A990" s="2">
        <v>16</v>
      </c>
      <c r="B990" s="1" t="s">
        <v>1322</v>
      </c>
      <c r="C990" s="2">
        <v>2010</v>
      </c>
      <c r="D990" s="136">
        <v>3388</v>
      </c>
    </row>
    <row r="991" spans="1:4" s="6" customFormat="1" ht="12.75">
      <c r="A991" s="2">
        <v>17</v>
      </c>
      <c r="B991" s="1" t="s">
        <v>1323</v>
      </c>
      <c r="C991" s="2">
        <v>2011</v>
      </c>
      <c r="D991" s="136">
        <v>4586.85</v>
      </c>
    </row>
    <row r="992" spans="1:4" s="6" customFormat="1" ht="12.75">
      <c r="A992" s="2">
        <v>18</v>
      </c>
      <c r="B992" s="1" t="s">
        <v>1325</v>
      </c>
      <c r="C992" s="2">
        <v>2011</v>
      </c>
      <c r="D992" s="136">
        <v>1399</v>
      </c>
    </row>
    <row r="993" spans="1:4" s="6" customFormat="1" ht="12.75">
      <c r="A993" s="2">
        <v>19</v>
      </c>
      <c r="B993" s="1" t="s">
        <v>1326</v>
      </c>
      <c r="C993" s="2">
        <v>2011</v>
      </c>
      <c r="D993" s="136">
        <v>1750</v>
      </c>
    </row>
    <row r="994" spans="1:4" s="6" customFormat="1" ht="12.75">
      <c r="A994" s="2">
        <v>20</v>
      </c>
      <c r="B994" s="1" t="s">
        <v>2349</v>
      </c>
      <c r="C994" s="2">
        <v>2012</v>
      </c>
      <c r="D994" s="136">
        <v>3799</v>
      </c>
    </row>
    <row r="995" spans="1:4" s="6" customFormat="1" ht="12.75">
      <c r="A995" s="2">
        <v>21</v>
      </c>
      <c r="B995" s="1" t="s">
        <v>2350</v>
      </c>
      <c r="C995" s="2">
        <v>2012</v>
      </c>
      <c r="D995" s="136">
        <v>2789</v>
      </c>
    </row>
    <row r="996" spans="1:4" s="6" customFormat="1" ht="12.75">
      <c r="A996" s="2">
        <v>22</v>
      </c>
      <c r="B996" s="1" t="s">
        <v>2351</v>
      </c>
      <c r="C996" s="2">
        <v>2012</v>
      </c>
      <c r="D996" s="136">
        <v>3750</v>
      </c>
    </row>
    <row r="997" spans="1:4" s="6" customFormat="1" ht="12.75">
      <c r="A997" s="2">
        <v>23</v>
      </c>
      <c r="B997" s="1" t="s">
        <v>2352</v>
      </c>
      <c r="C997" s="2">
        <v>2012</v>
      </c>
      <c r="D997" s="136">
        <v>1900</v>
      </c>
    </row>
    <row r="998" spans="1:4" s="6" customFormat="1" ht="12.75">
      <c r="A998" s="2">
        <v>24</v>
      </c>
      <c r="B998" s="1" t="s">
        <v>2626</v>
      </c>
      <c r="C998" s="2">
        <v>2011</v>
      </c>
      <c r="D998" s="136">
        <v>1228.77</v>
      </c>
    </row>
    <row r="999" spans="1:4" s="6" customFormat="1" ht="12.75">
      <c r="A999" s="2">
        <v>25</v>
      </c>
      <c r="B999" s="1" t="s">
        <v>2627</v>
      </c>
      <c r="C999" s="2">
        <v>2011</v>
      </c>
      <c r="D999" s="136">
        <v>1368.01</v>
      </c>
    </row>
    <row r="1000" spans="1:4" s="70" customFormat="1" ht="12.75">
      <c r="A1000" s="626" t="s">
        <v>336</v>
      </c>
      <c r="B1000" s="627"/>
      <c r="C1000" s="628"/>
      <c r="D1000" s="95">
        <f>SUM(D975:D999)</f>
        <v>80285.10999999999</v>
      </c>
    </row>
    <row r="1001" spans="1:4" s="6" customFormat="1" ht="12.75">
      <c r="A1001" s="594" t="s">
        <v>166</v>
      </c>
      <c r="B1001" s="594"/>
      <c r="C1001" s="594"/>
      <c r="D1001" s="594"/>
    </row>
    <row r="1002" spans="1:4" s="6" customFormat="1" ht="38.25">
      <c r="A1002" s="2">
        <v>1</v>
      </c>
      <c r="B1002" s="1" t="s">
        <v>3797</v>
      </c>
      <c r="C1002" s="2">
        <v>2009</v>
      </c>
      <c r="D1002" s="58">
        <v>1976</v>
      </c>
    </row>
    <row r="1003" spans="1:4" s="6" customFormat="1" ht="12.75">
      <c r="A1003" s="2">
        <v>2</v>
      </c>
      <c r="B1003" s="1" t="s">
        <v>3798</v>
      </c>
      <c r="C1003" s="2">
        <v>2009</v>
      </c>
      <c r="D1003" s="58">
        <v>909</v>
      </c>
    </row>
    <row r="1004" spans="1:4" s="6" customFormat="1" ht="12.75">
      <c r="A1004" s="2">
        <v>3</v>
      </c>
      <c r="B1004" s="1" t="s">
        <v>893</v>
      </c>
      <c r="C1004" s="2">
        <v>2009</v>
      </c>
      <c r="D1004" s="58">
        <v>1998</v>
      </c>
    </row>
    <row r="1005" spans="1:4" s="6" customFormat="1" ht="12.75">
      <c r="A1005" s="2">
        <v>4</v>
      </c>
      <c r="B1005" s="1" t="s">
        <v>3799</v>
      </c>
      <c r="C1005" s="2">
        <v>2010</v>
      </c>
      <c r="D1005" s="58">
        <v>539.1</v>
      </c>
    </row>
    <row r="1006" spans="1:4" s="6" customFormat="1" ht="12.75">
      <c r="A1006" s="2">
        <v>5</v>
      </c>
      <c r="B1006" s="1" t="s">
        <v>3792</v>
      </c>
      <c r="C1006" s="2">
        <v>2009</v>
      </c>
      <c r="D1006" s="58">
        <v>6008</v>
      </c>
    </row>
    <row r="1007" spans="1:4" s="70" customFormat="1" ht="12.75">
      <c r="A1007" s="626" t="s">
        <v>336</v>
      </c>
      <c r="B1007" s="627"/>
      <c r="C1007" s="628"/>
      <c r="D1007" s="95">
        <f>SUM(D1002:D1006)</f>
        <v>11430.1</v>
      </c>
    </row>
    <row r="1008" spans="1:4" s="6" customFormat="1" ht="12.75">
      <c r="A1008" s="594" t="s">
        <v>167</v>
      </c>
      <c r="B1008" s="594"/>
      <c r="C1008" s="594"/>
      <c r="D1008" s="594"/>
    </row>
    <row r="1009" spans="1:4" s="6" customFormat="1" ht="12.75">
      <c r="A1009" s="2">
        <v>1</v>
      </c>
      <c r="B1009" s="1" t="s">
        <v>1469</v>
      </c>
      <c r="C1009" s="2">
        <v>2010</v>
      </c>
      <c r="D1009" s="136">
        <v>2135</v>
      </c>
    </row>
    <row r="1010" spans="1:4" s="6" customFormat="1" ht="12.75">
      <c r="A1010" s="2">
        <v>2</v>
      </c>
      <c r="B1010" s="1" t="s">
        <v>1470</v>
      </c>
      <c r="C1010" s="2">
        <v>2010</v>
      </c>
      <c r="D1010" s="136">
        <v>865</v>
      </c>
    </row>
    <row r="1011" spans="1:4" s="6" customFormat="1" ht="12.75">
      <c r="A1011" s="2">
        <v>3</v>
      </c>
      <c r="B1011" s="1" t="s">
        <v>1471</v>
      </c>
      <c r="C1011" s="2">
        <v>2011</v>
      </c>
      <c r="D1011" s="136">
        <v>2749</v>
      </c>
    </row>
    <row r="1012" spans="1:4" s="6" customFormat="1" ht="12.75">
      <c r="A1012" s="2">
        <v>4</v>
      </c>
      <c r="B1012" s="1" t="s">
        <v>1472</v>
      </c>
      <c r="C1012" s="2">
        <v>2011</v>
      </c>
      <c r="D1012" s="136">
        <v>2899</v>
      </c>
    </row>
    <row r="1013" spans="1:4" s="6" customFormat="1" ht="12.75">
      <c r="A1013" s="2">
        <v>5</v>
      </c>
      <c r="B1013" s="1" t="s">
        <v>3818</v>
      </c>
      <c r="C1013" s="2">
        <v>2010</v>
      </c>
      <c r="D1013" s="136">
        <v>3293</v>
      </c>
    </row>
    <row r="1014" spans="1:4" s="6" customFormat="1" ht="12.75">
      <c r="A1014" s="2">
        <v>6</v>
      </c>
      <c r="B1014" s="1" t="s">
        <v>3819</v>
      </c>
      <c r="C1014" s="2">
        <v>2010</v>
      </c>
      <c r="D1014" s="136">
        <v>1580</v>
      </c>
    </row>
    <row r="1015" spans="1:4" s="70" customFormat="1" ht="12.75">
      <c r="A1015" s="626" t="s">
        <v>336</v>
      </c>
      <c r="B1015" s="627"/>
      <c r="C1015" s="628"/>
      <c r="D1015" s="95">
        <f>SUM(D1009:D1014)</f>
        <v>13521</v>
      </c>
    </row>
    <row r="1016" spans="1:4" s="6" customFormat="1" ht="12.75">
      <c r="A1016" s="594" t="s">
        <v>168</v>
      </c>
      <c r="B1016" s="594"/>
      <c r="C1016" s="594"/>
      <c r="D1016" s="594"/>
    </row>
    <row r="1017" spans="1:4" s="6" customFormat="1" ht="12.75">
      <c r="A1017" s="2">
        <v>1</v>
      </c>
      <c r="B1017" s="1" t="s">
        <v>1496</v>
      </c>
      <c r="C1017" s="2">
        <v>2011</v>
      </c>
      <c r="D1017" s="58">
        <v>1300</v>
      </c>
    </row>
    <row r="1018" spans="1:4" s="6" customFormat="1" ht="25.5">
      <c r="A1018" s="2">
        <v>2</v>
      </c>
      <c r="B1018" s="1" t="s">
        <v>3246</v>
      </c>
      <c r="C1018" s="2">
        <v>2011</v>
      </c>
      <c r="D1018" s="329">
        <v>2000</v>
      </c>
    </row>
    <row r="1019" spans="1:4" s="6" customFormat="1" ht="12.75">
      <c r="A1019" s="2">
        <v>3</v>
      </c>
      <c r="B1019" s="1" t="s">
        <v>3247</v>
      </c>
      <c r="C1019" s="2">
        <v>2012</v>
      </c>
      <c r="D1019" s="329">
        <v>2048.99</v>
      </c>
    </row>
    <row r="1020" spans="1:4" s="6" customFormat="1" ht="25.5">
      <c r="A1020" s="2">
        <v>4</v>
      </c>
      <c r="B1020" s="1" t="s">
        <v>3248</v>
      </c>
      <c r="C1020" s="2">
        <v>2012</v>
      </c>
      <c r="D1020" s="329">
        <v>2000</v>
      </c>
    </row>
    <row r="1021" spans="1:4" s="6" customFormat="1" ht="25.5">
      <c r="A1021" s="2">
        <v>5</v>
      </c>
      <c r="B1021" s="1" t="s">
        <v>3249</v>
      </c>
      <c r="C1021" s="2">
        <v>2012</v>
      </c>
      <c r="D1021" s="329">
        <v>8000</v>
      </c>
    </row>
    <row r="1022" spans="1:4" s="6" customFormat="1" ht="25.5">
      <c r="A1022" s="2">
        <v>6</v>
      </c>
      <c r="B1022" s="1" t="s">
        <v>3250</v>
      </c>
      <c r="C1022" s="2">
        <v>2012</v>
      </c>
      <c r="D1022" s="329">
        <v>4000</v>
      </c>
    </row>
    <row r="1023" spans="1:4" s="70" customFormat="1" ht="12.75">
      <c r="A1023" s="634" t="s">
        <v>336</v>
      </c>
      <c r="B1023" s="635"/>
      <c r="C1023" s="636"/>
      <c r="D1023" s="486">
        <f>SUM(D1017:D1022)</f>
        <v>19348.989999999998</v>
      </c>
    </row>
    <row r="1024" spans="1:4" s="6" customFormat="1" ht="12.75">
      <c r="A1024" s="594" t="s">
        <v>169</v>
      </c>
      <c r="B1024" s="594"/>
      <c r="C1024" s="594"/>
      <c r="D1024" s="594"/>
    </row>
    <row r="1025" spans="1:4" s="6" customFormat="1" ht="12.75">
      <c r="A1025" s="2">
        <v>1</v>
      </c>
      <c r="B1025" s="1" t="s">
        <v>3355</v>
      </c>
      <c r="C1025" s="2">
        <v>2009</v>
      </c>
      <c r="D1025" s="136">
        <v>2558</v>
      </c>
    </row>
    <row r="1026" spans="1:4" s="6" customFormat="1" ht="12.75">
      <c r="A1026" s="2">
        <v>2</v>
      </c>
      <c r="B1026" s="1" t="s">
        <v>2335</v>
      </c>
      <c r="C1026" s="2">
        <v>2011</v>
      </c>
      <c r="D1026" s="136">
        <v>2400</v>
      </c>
    </row>
    <row r="1027" spans="1:4" s="6" customFormat="1" ht="12.75">
      <c r="A1027" s="2">
        <v>3</v>
      </c>
      <c r="B1027" s="1" t="s">
        <v>3000</v>
      </c>
      <c r="C1027" s="2">
        <v>2012</v>
      </c>
      <c r="D1027" s="136">
        <v>2803.17</v>
      </c>
    </row>
    <row r="1028" spans="1:4" s="6" customFormat="1" ht="12.75">
      <c r="A1028" s="2">
        <v>4</v>
      </c>
      <c r="B1028" s="1" t="s">
        <v>824</v>
      </c>
      <c r="C1028" s="2">
        <v>2012</v>
      </c>
      <c r="D1028" s="136">
        <v>2999.98</v>
      </c>
    </row>
    <row r="1029" spans="1:4" s="6" customFormat="1" ht="12.75">
      <c r="A1029" s="2">
        <v>5</v>
      </c>
      <c r="B1029" s="1" t="s">
        <v>3001</v>
      </c>
      <c r="C1029" s="2">
        <v>2012</v>
      </c>
      <c r="D1029" s="136">
        <v>799.99</v>
      </c>
    </row>
    <row r="1030" spans="1:4" s="6" customFormat="1" ht="12.75">
      <c r="A1030" s="2">
        <v>6</v>
      </c>
      <c r="B1030" s="1" t="s">
        <v>3002</v>
      </c>
      <c r="C1030" s="2">
        <v>2012</v>
      </c>
      <c r="D1030" s="136">
        <v>2159</v>
      </c>
    </row>
    <row r="1031" spans="1:4" s="6" customFormat="1" ht="12.75">
      <c r="A1031" s="2">
        <v>7</v>
      </c>
      <c r="B1031" s="1" t="s">
        <v>2335</v>
      </c>
      <c r="C1031" s="2">
        <v>2013</v>
      </c>
      <c r="D1031" s="136">
        <v>3366</v>
      </c>
    </row>
    <row r="1032" spans="1:4" s="70" customFormat="1" ht="12.75">
      <c r="A1032" s="626" t="s">
        <v>336</v>
      </c>
      <c r="B1032" s="627"/>
      <c r="C1032" s="628"/>
      <c r="D1032" s="95">
        <f>SUM(D1025:D1031)</f>
        <v>17086.14</v>
      </c>
    </row>
    <row r="1033" spans="1:4" s="70" customFormat="1" ht="12.75">
      <c r="A1033" s="581" t="s">
        <v>1588</v>
      </c>
      <c r="B1033" s="582"/>
      <c r="C1033" s="582"/>
      <c r="D1033" s="582"/>
    </row>
    <row r="1034" spans="1:4" s="70" customFormat="1" ht="12.75">
      <c r="A1034" s="286">
        <v>1</v>
      </c>
      <c r="B1034" s="289" t="s">
        <v>1589</v>
      </c>
      <c r="C1034" s="286">
        <v>2009</v>
      </c>
      <c r="D1034" s="290">
        <v>1859</v>
      </c>
    </row>
    <row r="1035" spans="1:4" s="70" customFormat="1" ht="12.75">
      <c r="A1035" s="286">
        <v>2</v>
      </c>
      <c r="B1035" s="289" t="s">
        <v>1590</v>
      </c>
      <c r="C1035" s="286">
        <v>2009</v>
      </c>
      <c r="D1035" s="290">
        <v>5270</v>
      </c>
    </row>
    <row r="1036" spans="1:4" s="70" customFormat="1" ht="12.75">
      <c r="A1036" s="286">
        <v>3</v>
      </c>
      <c r="B1036" s="289" t="s">
        <v>1591</v>
      </c>
      <c r="C1036" s="286">
        <v>2011</v>
      </c>
      <c r="D1036" s="290">
        <v>3860</v>
      </c>
    </row>
    <row r="1037" spans="1:4" s="70" customFormat="1" ht="12.75">
      <c r="A1037" s="286">
        <v>4</v>
      </c>
      <c r="B1037" s="289" t="s">
        <v>3353</v>
      </c>
      <c r="C1037" s="286">
        <v>2011</v>
      </c>
      <c r="D1037" s="290">
        <v>738</v>
      </c>
    </row>
    <row r="1038" spans="1:4" s="70" customFormat="1" ht="12.75">
      <c r="A1038" s="286">
        <v>5</v>
      </c>
      <c r="B1038" s="289" t="s">
        <v>1592</v>
      </c>
      <c r="C1038" s="286">
        <v>2011</v>
      </c>
      <c r="D1038" s="290">
        <v>1773</v>
      </c>
    </row>
    <row r="1039" spans="1:4" s="70" customFormat="1" ht="12.75">
      <c r="A1039" s="286">
        <v>6</v>
      </c>
      <c r="B1039" s="289" t="s">
        <v>1593</v>
      </c>
      <c r="C1039" s="286">
        <v>2011</v>
      </c>
      <c r="D1039" s="290">
        <v>1100</v>
      </c>
    </row>
    <row r="1040" spans="1:4" s="70" customFormat="1" ht="12.75">
      <c r="A1040" s="286">
        <v>7</v>
      </c>
      <c r="B1040" s="289" t="s">
        <v>1594</v>
      </c>
      <c r="C1040" s="286">
        <v>2012</v>
      </c>
      <c r="D1040" s="290">
        <v>1599</v>
      </c>
    </row>
    <row r="1041" spans="1:4" s="70" customFormat="1" ht="12.75">
      <c r="A1041" s="286">
        <v>8</v>
      </c>
      <c r="B1041" s="289" t="s">
        <v>1595</v>
      </c>
      <c r="C1041" s="286">
        <v>2013</v>
      </c>
      <c r="D1041" s="290">
        <v>1400</v>
      </c>
    </row>
    <row r="1042" spans="1:4" s="70" customFormat="1" ht="12.75">
      <c r="A1042" s="286">
        <v>9</v>
      </c>
      <c r="B1042" s="289" t="s">
        <v>1596</v>
      </c>
      <c r="C1042" s="286">
        <v>2013</v>
      </c>
      <c r="D1042" s="290">
        <v>1008</v>
      </c>
    </row>
    <row r="1043" spans="1:5" s="70" customFormat="1" ht="12.75">
      <c r="A1043" s="626" t="s">
        <v>336</v>
      </c>
      <c r="B1043" s="627"/>
      <c r="C1043" s="628"/>
      <c r="D1043" s="95">
        <f>SUM(D1034:D1042)</f>
        <v>18607</v>
      </c>
      <c r="E1043" s="141"/>
    </row>
    <row r="1044" spans="1:4" s="6" customFormat="1" ht="12.75">
      <c r="A1044" s="594" t="s">
        <v>170</v>
      </c>
      <c r="B1044" s="594"/>
      <c r="C1044" s="594"/>
      <c r="D1044" s="594"/>
    </row>
    <row r="1045" spans="1:4" s="6" customFormat="1" ht="12.75">
      <c r="A1045" s="2">
        <v>1</v>
      </c>
      <c r="B1045" s="1" t="s">
        <v>3589</v>
      </c>
      <c r="C1045" s="2">
        <v>2009</v>
      </c>
      <c r="D1045" s="140">
        <v>6095.77</v>
      </c>
    </row>
    <row r="1046" spans="1:4" s="6" customFormat="1" ht="12.75">
      <c r="A1046" s="2">
        <v>2</v>
      </c>
      <c r="B1046" s="1" t="s">
        <v>3590</v>
      </c>
      <c r="C1046" s="2">
        <v>2009</v>
      </c>
      <c r="D1046" s="140">
        <v>3904</v>
      </c>
    </row>
    <row r="1047" spans="1:4" s="6" customFormat="1" ht="12.75">
      <c r="A1047" s="2">
        <v>3</v>
      </c>
      <c r="B1047" s="1" t="s">
        <v>3591</v>
      </c>
      <c r="C1047" s="2">
        <v>2010</v>
      </c>
      <c r="D1047" s="140">
        <v>3144</v>
      </c>
    </row>
    <row r="1048" spans="1:4" s="6" customFormat="1" ht="12.75">
      <c r="A1048" s="2">
        <v>4</v>
      </c>
      <c r="B1048" s="1" t="s">
        <v>3592</v>
      </c>
      <c r="C1048" s="2">
        <v>2011</v>
      </c>
      <c r="D1048" s="140">
        <v>1710</v>
      </c>
    </row>
    <row r="1049" spans="1:4" s="6" customFormat="1" ht="12.75">
      <c r="A1049" s="2">
        <v>5</v>
      </c>
      <c r="B1049" s="1" t="s">
        <v>3594</v>
      </c>
      <c r="C1049" s="2">
        <v>2011</v>
      </c>
      <c r="D1049" s="140">
        <v>20790</v>
      </c>
    </row>
    <row r="1050" spans="1:4" s="6" customFormat="1" ht="12.75">
      <c r="A1050" s="2">
        <v>6</v>
      </c>
      <c r="B1050" s="1" t="s">
        <v>3598</v>
      </c>
      <c r="C1050" s="2">
        <v>2012</v>
      </c>
      <c r="D1050" s="140">
        <v>1599.99</v>
      </c>
    </row>
    <row r="1051" spans="1:4" s="6" customFormat="1" ht="12.75">
      <c r="A1051" s="2">
        <v>7</v>
      </c>
      <c r="B1051" s="303" t="s">
        <v>2011</v>
      </c>
      <c r="C1051" s="298">
        <v>2011</v>
      </c>
      <c r="D1051" s="328">
        <v>1112</v>
      </c>
    </row>
    <row r="1052" spans="1:4" s="6" customFormat="1" ht="12.75">
      <c r="A1052" s="2">
        <v>8</v>
      </c>
      <c r="B1052" s="303" t="s">
        <v>2011</v>
      </c>
      <c r="C1052" s="298">
        <v>2011</v>
      </c>
      <c r="D1052" s="328">
        <v>1112</v>
      </c>
    </row>
    <row r="1053" spans="1:5" s="70" customFormat="1" ht="12.75">
      <c r="A1053" s="626" t="s">
        <v>336</v>
      </c>
      <c r="B1053" s="627"/>
      <c r="C1053" s="628"/>
      <c r="D1053" s="95">
        <f>SUM(D1045:D1052)</f>
        <v>39467.76</v>
      </c>
      <c r="E1053" s="141"/>
    </row>
    <row r="1054" spans="1:4" s="6" customFormat="1" ht="12.75">
      <c r="A1054" s="594" t="s">
        <v>53</v>
      </c>
      <c r="B1054" s="594"/>
      <c r="C1054" s="594"/>
      <c r="D1054" s="594"/>
    </row>
    <row r="1055" spans="1:4" s="6" customFormat="1" ht="12.75">
      <c r="A1055" s="2">
        <v>1</v>
      </c>
      <c r="B1055" s="1" t="s">
        <v>441</v>
      </c>
      <c r="C1055" s="2">
        <v>2009</v>
      </c>
      <c r="D1055" s="136">
        <v>4820.04</v>
      </c>
    </row>
    <row r="1056" spans="1:4" s="6" customFormat="1" ht="12.75">
      <c r="A1056" s="2">
        <v>2</v>
      </c>
      <c r="B1056" s="1" t="s">
        <v>440</v>
      </c>
      <c r="C1056" s="2">
        <v>2009</v>
      </c>
      <c r="D1056" s="136">
        <v>540</v>
      </c>
    </row>
    <row r="1057" spans="1:4" s="6" customFormat="1" ht="12.75">
      <c r="A1057" s="2">
        <v>3</v>
      </c>
      <c r="B1057" s="1" t="s">
        <v>2981</v>
      </c>
      <c r="C1057" s="2">
        <v>2012</v>
      </c>
      <c r="D1057" s="136">
        <v>1869</v>
      </c>
    </row>
    <row r="1058" spans="1:4" s="6" customFormat="1" ht="12.75">
      <c r="A1058" s="2">
        <v>4</v>
      </c>
      <c r="B1058" s="1" t="s">
        <v>2982</v>
      </c>
      <c r="C1058" s="2">
        <v>2013</v>
      </c>
      <c r="D1058" s="136">
        <v>229</v>
      </c>
    </row>
    <row r="1059" spans="1:4" s="70" customFormat="1" ht="12.75">
      <c r="A1059" s="626" t="s">
        <v>336</v>
      </c>
      <c r="B1059" s="627"/>
      <c r="C1059" s="628"/>
      <c r="D1059" s="95">
        <f>SUM(D1055:D1058)</f>
        <v>7458.04</v>
      </c>
    </row>
    <row r="1060" spans="1:4" s="6" customFormat="1" ht="12.75">
      <c r="A1060" s="594" t="s">
        <v>171</v>
      </c>
      <c r="B1060" s="594"/>
      <c r="C1060" s="594"/>
      <c r="D1060" s="594"/>
    </row>
    <row r="1061" spans="1:4" s="6" customFormat="1" ht="12.75">
      <c r="A1061" s="2">
        <v>1</v>
      </c>
      <c r="B1061" s="303" t="s">
        <v>2901</v>
      </c>
      <c r="C1061" s="298">
        <v>2011</v>
      </c>
      <c r="D1061" s="304">
        <v>3199</v>
      </c>
    </row>
    <row r="1062" spans="1:4" s="6" customFormat="1" ht="12.75">
      <c r="A1062" s="2">
        <v>2</v>
      </c>
      <c r="B1062" s="1" t="s">
        <v>2900</v>
      </c>
      <c r="C1062" s="2">
        <v>2012</v>
      </c>
      <c r="D1062" s="58">
        <v>229</v>
      </c>
    </row>
    <row r="1063" spans="1:4" s="6" customFormat="1" ht="12.75">
      <c r="A1063" s="2">
        <v>3</v>
      </c>
      <c r="B1063" s="1" t="s">
        <v>2739</v>
      </c>
      <c r="C1063" s="2">
        <v>2012</v>
      </c>
      <c r="D1063" s="136">
        <v>2465</v>
      </c>
    </row>
    <row r="1064" spans="1:5" s="70" customFormat="1" ht="12.75">
      <c r="A1064" s="626" t="s">
        <v>336</v>
      </c>
      <c r="B1064" s="627"/>
      <c r="C1064" s="628"/>
      <c r="D1064" s="95">
        <f>SUM(D1061:D1063)</f>
        <v>5893</v>
      </c>
      <c r="E1064" s="141"/>
    </row>
    <row r="1065" spans="1:4" s="6" customFormat="1" ht="12.75">
      <c r="A1065" s="594" t="s">
        <v>1552</v>
      </c>
      <c r="B1065" s="594"/>
      <c r="C1065" s="594"/>
      <c r="D1065" s="594"/>
    </row>
    <row r="1066" spans="1:4" s="131" customFormat="1" ht="12.75">
      <c r="A1066" s="2">
        <v>1</v>
      </c>
      <c r="B1066" s="1" t="s">
        <v>2020</v>
      </c>
      <c r="C1066" s="2">
        <v>2009</v>
      </c>
      <c r="D1066" s="58">
        <v>5976</v>
      </c>
    </row>
    <row r="1067" spans="1:4" s="70" customFormat="1" ht="12.75">
      <c r="A1067" s="626" t="s">
        <v>336</v>
      </c>
      <c r="B1067" s="627"/>
      <c r="C1067" s="628"/>
      <c r="D1067" s="95">
        <f>SUM(D1066:D1066)</f>
        <v>5976</v>
      </c>
    </row>
    <row r="1068" spans="1:4" s="6" customFormat="1" ht="12.75">
      <c r="A1068" s="594" t="s">
        <v>1553</v>
      </c>
      <c r="B1068" s="594"/>
      <c r="C1068" s="594"/>
      <c r="D1068" s="594"/>
    </row>
    <row r="1069" spans="1:4" s="6" customFormat="1" ht="12.75">
      <c r="A1069" s="381">
        <v>1</v>
      </c>
      <c r="B1069" s="460" t="s">
        <v>2827</v>
      </c>
      <c r="C1069" s="394">
        <v>2013</v>
      </c>
      <c r="D1069" s="461">
        <v>2247</v>
      </c>
    </row>
    <row r="1070" spans="1:4" s="6" customFormat="1" ht="12.75">
      <c r="A1070" s="381">
        <v>2</v>
      </c>
      <c r="B1070" s="425" t="s">
        <v>2828</v>
      </c>
      <c r="C1070" s="381">
        <v>2013</v>
      </c>
      <c r="D1070" s="455">
        <v>1290</v>
      </c>
    </row>
    <row r="1071" spans="1:4" s="6" customFormat="1" ht="25.5">
      <c r="A1071" s="381">
        <v>3</v>
      </c>
      <c r="B1071" s="425" t="s">
        <v>2829</v>
      </c>
      <c r="C1071" s="381">
        <v>2012</v>
      </c>
      <c r="D1071" s="455">
        <v>2090</v>
      </c>
    </row>
    <row r="1072" spans="1:4" s="6" customFormat="1" ht="12.75">
      <c r="A1072" s="381">
        <v>4</v>
      </c>
      <c r="B1072" s="425" t="s">
        <v>3503</v>
      </c>
      <c r="C1072" s="381">
        <v>2009</v>
      </c>
      <c r="D1072" s="455">
        <v>299</v>
      </c>
    </row>
    <row r="1073" spans="1:4" s="6" customFormat="1" ht="12.75">
      <c r="A1073" s="381">
        <v>5</v>
      </c>
      <c r="B1073" s="425" t="s">
        <v>3504</v>
      </c>
      <c r="C1073" s="381">
        <v>2009</v>
      </c>
      <c r="D1073" s="455">
        <v>4386.25</v>
      </c>
    </row>
    <row r="1074" spans="1:4" s="6" customFormat="1" ht="12.75">
      <c r="A1074" s="381">
        <v>6</v>
      </c>
      <c r="B1074" s="425" t="s">
        <v>3505</v>
      </c>
      <c r="C1074" s="381">
        <v>2009</v>
      </c>
      <c r="D1074" s="455">
        <v>1495</v>
      </c>
    </row>
    <row r="1075" spans="1:4" s="6" customFormat="1" ht="12.75">
      <c r="A1075" s="381">
        <v>7</v>
      </c>
      <c r="B1075" s="460" t="s">
        <v>3506</v>
      </c>
      <c r="C1075" s="394">
        <v>2010</v>
      </c>
      <c r="D1075" s="461">
        <v>701</v>
      </c>
    </row>
    <row r="1076" spans="1:4" s="6" customFormat="1" ht="12.75">
      <c r="A1076" s="381">
        <v>8</v>
      </c>
      <c r="B1076" s="460" t="s">
        <v>3507</v>
      </c>
      <c r="C1076" s="394">
        <v>2010</v>
      </c>
      <c r="D1076" s="461">
        <v>565</v>
      </c>
    </row>
    <row r="1077" spans="1:4" s="6" customFormat="1" ht="12.75">
      <c r="A1077" s="381">
        <v>9</v>
      </c>
      <c r="B1077" s="460" t="s">
        <v>3508</v>
      </c>
      <c r="C1077" s="394">
        <v>2011</v>
      </c>
      <c r="D1077" s="461">
        <v>349</v>
      </c>
    </row>
    <row r="1078" spans="1:4" s="6" customFormat="1" ht="12.75">
      <c r="A1078" s="381">
        <v>10</v>
      </c>
      <c r="B1078" s="460" t="s">
        <v>3509</v>
      </c>
      <c r="C1078" s="394">
        <v>2011</v>
      </c>
      <c r="D1078" s="461">
        <v>5670</v>
      </c>
    </row>
    <row r="1079" spans="1:4" s="6" customFormat="1" ht="12.75">
      <c r="A1079" s="381">
        <v>11</v>
      </c>
      <c r="B1079" s="425" t="s">
        <v>3510</v>
      </c>
      <c r="C1079" s="381">
        <v>2010</v>
      </c>
      <c r="D1079" s="455">
        <v>3076.84</v>
      </c>
    </row>
    <row r="1080" spans="1:4" s="6" customFormat="1" ht="12.75">
      <c r="A1080" s="381">
        <v>12</v>
      </c>
      <c r="B1080" s="425" t="s">
        <v>3511</v>
      </c>
      <c r="C1080" s="381">
        <v>2011</v>
      </c>
      <c r="D1080" s="455">
        <v>307</v>
      </c>
    </row>
    <row r="1081" spans="1:4" s="6" customFormat="1" ht="12.75">
      <c r="A1081" s="381">
        <v>13</v>
      </c>
      <c r="B1081" s="425" t="s">
        <v>3512</v>
      </c>
      <c r="C1081" s="381">
        <v>2011</v>
      </c>
      <c r="D1081" s="455">
        <v>1350</v>
      </c>
    </row>
    <row r="1082" spans="1:4" s="6" customFormat="1" ht="12.75">
      <c r="A1082" s="381">
        <v>14</v>
      </c>
      <c r="B1082" s="425" t="s">
        <v>2830</v>
      </c>
      <c r="C1082" s="381">
        <v>2012</v>
      </c>
      <c r="D1082" s="455">
        <v>2511</v>
      </c>
    </row>
    <row r="1083" spans="1:4" s="6" customFormat="1" ht="12.75">
      <c r="A1083" s="381">
        <v>15</v>
      </c>
      <c r="B1083" s="425" t="s">
        <v>2831</v>
      </c>
      <c r="C1083" s="381">
        <v>2012</v>
      </c>
      <c r="D1083" s="455">
        <v>1799</v>
      </c>
    </row>
    <row r="1084" spans="1:4" s="6" customFormat="1" ht="12.75">
      <c r="A1084" s="381">
        <v>16</v>
      </c>
      <c r="B1084" s="425" t="s">
        <v>3513</v>
      </c>
      <c r="C1084" s="381">
        <v>2009</v>
      </c>
      <c r="D1084" s="455">
        <v>3951</v>
      </c>
    </row>
    <row r="1085" spans="1:4" s="6" customFormat="1" ht="12.75">
      <c r="A1085" s="381">
        <v>17</v>
      </c>
      <c r="B1085" s="425" t="s">
        <v>3514</v>
      </c>
      <c r="C1085" s="381">
        <v>2011</v>
      </c>
      <c r="D1085" s="455">
        <v>1290</v>
      </c>
    </row>
    <row r="1086" spans="1:4" s="6" customFormat="1" ht="12.75">
      <c r="A1086" s="381">
        <v>18</v>
      </c>
      <c r="B1086" s="425" t="s">
        <v>3515</v>
      </c>
      <c r="C1086" s="381">
        <v>2011</v>
      </c>
      <c r="D1086" s="455">
        <v>1176</v>
      </c>
    </row>
    <row r="1087" spans="1:4" s="6" customFormat="1" ht="12.75">
      <c r="A1087" s="381">
        <v>19</v>
      </c>
      <c r="B1087" s="425" t="s">
        <v>3516</v>
      </c>
      <c r="C1087" s="381">
        <v>2011</v>
      </c>
      <c r="D1087" s="455">
        <v>2405</v>
      </c>
    </row>
    <row r="1088" spans="1:4" s="6" customFormat="1" ht="12.75">
      <c r="A1088" s="381">
        <v>20</v>
      </c>
      <c r="B1088" s="425" t="s">
        <v>2832</v>
      </c>
      <c r="C1088" s="381">
        <v>2009</v>
      </c>
      <c r="D1088" s="455">
        <v>2370</v>
      </c>
    </row>
    <row r="1089" spans="1:4" s="6" customFormat="1" ht="12.75">
      <c r="A1089" s="381">
        <v>21</v>
      </c>
      <c r="B1089" s="425" t="s">
        <v>3517</v>
      </c>
      <c r="C1089" s="381">
        <v>2011</v>
      </c>
      <c r="D1089" s="455">
        <v>1373</v>
      </c>
    </row>
    <row r="1090" spans="1:4" s="6" customFormat="1" ht="12.75">
      <c r="A1090" s="381">
        <v>22</v>
      </c>
      <c r="B1090" s="425" t="s">
        <v>3518</v>
      </c>
      <c r="C1090" s="381">
        <v>2011</v>
      </c>
      <c r="D1090" s="455">
        <v>999</v>
      </c>
    </row>
    <row r="1091" spans="1:4" s="6" customFormat="1" ht="12.75">
      <c r="A1091" s="381">
        <v>23</v>
      </c>
      <c r="B1091" s="425" t="s">
        <v>3519</v>
      </c>
      <c r="C1091" s="381">
        <v>2009</v>
      </c>
      <c r="D1091" s="455">
        <v>2940</v>
      </c>
    </row>
    <row r="1092" spans="1:4" s="6" customFormat="1" ht="12.75">
      <c r="A1092" s="381">
        <v>24</v>
      </c>
      <c r="B1092" s="425" t="s">
        <v>3520</v>
      </c>
      <c r="C1092" s="381">
        <v>2010</v>
      </c>
      <c r="D1092" s="455">
        <v>476</v>
      </c>
    </row>
    <row r="1093" spans="1:4" s="6" customFormat="1" ht="12.75">
      <c r="A1093" s="381">
        <v>25</v>
      </c>
      <c r="B1093" s="425" t="s">
        <v>3521</v>
      </c>
      <c r="C1093" s="381">
        <v>2010</v>
      </c>
      <c r="D1093" s="455">
        <v>3500</v>
      </c>
    </row>
    <row r="1094" spans="1:4" s="6" customFormat="1" ht="12.75">
      <c r="A1094" s="381">
        <v>26</v>
      </c>
      <c r="B1094" s="425" t="s">
        <v>31</v>
      </c>
      <c r="C1094" s="381">
        <v>2011</v>
      </c>
      <c r="D1094" s="455">
        <v>1409</v>
      </c>
    </row>
    <row r="1095" spans="1:4" s="6" customFormat="1" ht="12.75">
      <c r="A1095" s="381">
        <v>27</v>
      </c>
      <c r="B1095" s="425" t="s">
        <v>32</v>
      </c>
      <c r="C1095" s="381">
        <v>2011</v>
      </c>
      <c r="D1095" s="455">
        <v>1780</v>
      </c>
    </row>
    <row r="1096" spans="1:4" s="6" customFormat="1" ht="12.75">
      <c r="A1096" s="381">
        <v>28</v>
      </c>
      <c r="B1096" s="425" t="s">
        <v>1599</v>
      </c>
      <c r="C1096" s="381">
        <v>2011</v>
      </c>
      <c r="D1096" s="455">
        <v>2322</v>
      </c>
    </row>
    <row r="1097" spans="1:4" s="6" customFormat="1" ht="12.75">
      <c r="A1097" s="381">
        <v>29</v>
      </c>
      <c r="B1097" s="425" t="s">
        <v>2833</v>
      </c>
      <c r="C1097" s="381">
        <v>2012</v>
      </c>
      <c r="D1097" s="455">
        <v>2421</v>
      </c>
    </row>
    <row r="1098" spans="1:4" s="6" customFormat="1" ht="12.75">
      <c r="A1098" s="381">
        <v>30</v>
      </c>
      <c r="B1098" s="425" t="s">
        <v>1600</v>
      </c>
      <c r="C1098" s="381">
        <v>2011</v>
      </c>
      <c r="D1098" s="455">
        <v>4260</v>
      </c>
    </row>
    <row r="1099" spans="1:4" s="6" customFormat="1" ht="12.75">
      <c r="A1099" s="381">
        <v>31</v>
      </c>
      <c r="B1099" s="425" t="s">
        <v>1601</v>
      </c>
      <c r="C1099" s="381">
        <v>2009</v>
      </c>
      <c r="D1099" s="455">
        <v>788</v>
      </c>
    </row>
    <row r="1100" spans="1:4" s="6" customFormat="1" ht="12.75">
      <c r="A1100" s="381">
        <v>32</v>
      </c>
      <c r="B1100" s="425" t="s">
        <v>2834</v>
      </c>
      <c r="C1100" s="381">
        <v>2012</v>
      </c>
      <c r="D1100" s="455">
        <v>2370</v>
      </c>
    </row>
    <row r="1101" spans="1:4" s="6" customFormat="1" ht="12.75">
      <c r="A1101" s="381">
        <v>33</v>
      </c>
      <c r="B1101" s="425" t="s">
        <v>2835</v>
      </c>
      <c r="C1101" s="381">
        <v>2012</v>
      </c>
      <c r="D1101" s="455">
        <v>3770</v>
      </c>
    </row>
    <row r="1102" spans="1:4" s="6" customFormat="1" ht="12.75">
      <c r="A1102" s="381">
        <v>34</v>
      </c>
      <c r="B1102" s="460" t="s">
        <v>2816</v>
      </c>
      <c r="C1102" s="394">
        <v>2013</v>
      </c>
      <c r="D1102" s="461">
        <v>4920</v>
      </c>
    </row>
    <row r="1103" spans="1:4" s="70" customFormat="1" ht="13.5" customHeight="1">
      <c r="A1103" s="626" t="s">
        <v>336</v>
      </c>
      <c r="B1103" s="627"/>
      <c r="C1103" s="628"/>
      <c r="D1103" s="95">
        <f>SUM(D1069:D1102)</f>
        <v>72656.09</v>
      </c>
    </row>
    <row r="1104" spans="1:4" s="6" customFormat="1" ht="12.75">
      <c r="A1104" s="594" t="s">
        <v>1554</v>
      </c>
      <c r="B1104" s="594"/>
      <c r="C1104" s="594"/>
      <c r="D1104" s="594"/>
    </row>
    <row r="1105" spans="1:4" s="6" customFormat="1" ht="12.75">
      <c r="A1105" s="2">
        <v>1</v>
      </c>
      <c r="B1105" s="1" t="s">
        <v>1460</v>
      </c>
      <c r="C1105" s="2">
        <v>2011</v>
      </c>
      <c r="D1105" s="257">
        <v>1957.76</v>
      </c>
    </row>
    <row r="1106" spans="1:4" s="6" customFormat="1" ht="12.75">
      <c r="A1106" s="2">
        <v>2</v>
      </c>
      <c r="B1106" s="1" t="s">
        <v>1460</v>
      </c>
      <c r="C1106" s="2">
        <v>2011</v>
      </c>
      <c r="D1106" s="257">
        <v>2124</v>
      </c>
    </row>
    <row r="1107" spans="1:4" s="6" customFormat="1" ht="12.75">
      <c r="A1107" s="2">
        <v>3</v>
      </c>
      <c r="B1107" s="1" t="s">
        <v>2737</v>
      </c>
      <c r="C1107" s="2">
        <v>2012</v>
      </c>
      <c r="D1107" s="136">
        <v>2788.64</v>
      </c>
    </row>
    <row r="1108" spans="1:4" s="70" customFormat="1" ht="12.75">
      <c r="A1108" s="626" t="s">
        <v>336</v>
      </c>
      <c r="B1108" s="627"/>
      <c r="C1108" s="628"/>
      <c r="D1108" s="95">
        <f>SUM(D1105:D1107)</f>
        <v>6870.4</v>
      </c>
    </row>
    <row r="1109" spans="1:4" s="6" customFormat="1" ht="12.75">
      <c r="A1109" s="594" t="s">
        <v>1555</v>
      </c>
      <c r="B1109" s="594"/>
      <c r="C1109" s="594"/>
      <c r="D1109" s="594"/>
    </row>
    <row r="1110" spans="1:4" s="6" customFormat="1" ht="12.75">
      <c r="A1110" s="2">
        <v>1</v>
      </c>
      <c r="B1110" s="1" t="s">
        <v>198</v>
      </c>
      <c r="C1110" s="2">
        <v>2010</v>
      </c>
      <c r="D1110" s="58">
        <v>2900</v>
      </c>
    </row>
    <row r="1111" spans="1:4" s="6" customFormat="1" ht="12.75">
      <c r="A1111" s="2">
        <v>2</v>
      </c>
      <c r="B1111" s="1" t="s">
        <v>199</v>
      </c>
      <c r="C1111" s="2">
        <v>2010</v>
      </c>
      <c r="D1111" s="58">
        <v>699.2</v>
      </c>
    </row>
    <row r="1112" spans="1:4" s="70" customFormat="1" ht="12.75">
      <c r="A1112" s="626" t="s">
        <v>336</v>
      </c>
      <c r="B1112" s="627"/>
      <c r="C1112" s="628"/>
      <c r="D1112" s="95">
        <f>SUM(D1110:D1111)</f>
        <v>3599.2</v>
      </c>
    </row>
    <row r="1113" spans="1:4" s="6" customFormat="1" ht="12.75">
      <c r="A1113" s="594" t="s">
        <v>1556</v>
      </c>
      <c r="B1113" s="594"/>
      <c r="C1113" s="594"/>
      <c r="D1113" s="594"/>
    </row>
    <row r="1114" spans="1:4" s="6" customFormat="1" ht="12.75">
      <c r="A1114" s="381">
        <v>1</v>
      </c>
      <c r="B1114" s="426" t="s">
        <v>2651</v>
      </c>
      <c r="C1114" s="427">
        <v>2010</v>
      </c>
      <c r="D1114" s="428">
        <v>3599</v>
      </c>
    </row>
    <row r="1115" spans="1:4" s="6" customFormat="1" ht="12.75">
      <c r="A1115" s="381">
        <v>2</v>
      </c>
      <c r="B1115" s="426" t="s">
        <v>227</v>
      </c>
      <c r="C1115" s="427">
        <v>2010</v>
      </c>
      <c r="D1115" s="428">
        <v>4515</v>
      </c>
    </row>
    <row r="1116" spans="1:4" s="6" customFormat="1" ht="12.75">
      <c r="A1116" s="381">
        <v>3</v>
      </c>
      <c r="B1116" s="426" t="s">
        <v>228</v>
      </c>
      <c r="C1116" s="427">
        <v>2010</v>
      </c>
      <c r="D1116" s="428">
        <v>500</v>
      </c>
    </row>
    <row r="1117" spans="1:5" s="70" customFormat="1" ht="12.75">
      <c r="A1117" s="626" t="s">
        <v>336</v>
      </c>
      <c r="B1117" s="627"/>
      <c r="C1117" s="628"/>
      <c r="D1117" s="95">
        <f>SUM(D1114:D1116)</f>
        <v>8614</v>
      </c>
      <c r="E1117" s="141"/>
    </row>
    <row r="1118" spans="1:4" s="6" customFormat="1" ht="25.5" customHeight="1">
      <c r="A1118" s="594" t="s">
        <v>1557</v>
      </c>
      <c r="B1118" s="594"/>
      <c r="C1118" s="594"/>
      <c r="D1118" s="594"/>
    </row>
    <row r="1119" spans="1:4" s="6" customFormat="1" ht="12.75">
      <c r="A1119" s="2">
        <v>1</v>
      </c>
      <c r="B1119" s="303" t="s">
        <v>137</v>
      </c>
      <c r="C1119" s="298">
        <v>2009</v>
      </c>
      <c r="D1119" s="304">
        <v>3092.3</v>
      </c>
    </row>
    <row r="1120" spans="1:4" s="6" customFormat="1" ht="12.75">
      <c r="A1120" s="2">
        <v>2</v>
      </c>
      <c r="B1120" s="303" t="s">
        <v>138</v>
      </c>
      <c r="C1120" s="298">
        <v>2010</v>
      </c>
      <c r="D1120" s="304">
        <v>5243</v>
      </c>
    </row>
    <row r="1121" spans="1:4" s="6" customFormat="1" ht="25.5">
      <c r="A1121" s="2">
        <v>3</v>
      </c>
      <c r="B1121" s="303" t="s">
        <v>139</v>
      </c>
      <c r="C1121" s="298">
        <v>2010</v>
      </c>
      <c r="D1121" s="304">
        <v>4996.9</v>
      </c>
    </row>
    <row r="1122" spans="1:4" s="70" customFormat="1" ht="12.75">
      <c r="A1122" s="584" t="s">
        <v>336</v>
      </c>
      <c r="B1122" s="584"/>
      <c r="C1122" s="584"/>
      <c r="D1122" s="95">
        <f>SUM(D1119:D1121)</f>
        <v>13332.199999999999</v>
      </c>
    </row>
    <row r="1123" spans="1:4" s="6" customFormat="1" ht="12.75">
      <c r="A1123" s="38"/>
      <c r="B1123" s="38"/>
      <c r="C1123" s="24"/>
      <c r="D1123" s="54"/>
    </row>
    <row r="1124" spans="1:4" s="6" customFormat="1" ht="12.75">
      <c r="A1124" s="38"/>
      <c r="B1124" s="38"/>
      <c r="C1124" s="24"/>
      <c r="D1124" s="54"/>
    </row>
    <row r="1125" spans="1:4" s="6" customFormat="1" ht="12.75">
      <c r="A1125" s="629" t="s">
        <v>3905</v>
      </c>
      <c r="B1125" s="629"/>
      <c r="C1125" s="629"/>
      <c r="D1125" s="629"/>
    </row>
    <row r="1126" spans="1:4" s="6" customFormat="1" ht="25.5">
      <c r="A1126" s="67" t="s">
        <v>3257</v>
      </c>
      <c r="B1126" s="67" t="s">
        <v>3258</v>
      </c>
      <c r="C1126" s="67" t="s">
        <v>3159</v>
      </c>
      <c r="D1126" s="85" t="s">
        <v>460</v>
      </c>
    </row>
    <row r="1127" spans="1:4" s="6" customFormat="1" ht="12.75">
      <c r="A1127" s="594" t="s">
        <v>34</v>
      </c>
      <c r="B1127" s="594"/>
      <c r="C1127" s="594"/>
      <c r="D1127" s="594"/>
    </row>
    <row r="1128" spans="1:4" s="6" customFormat="1" ht="25.5">
      <c r="A1128" s="244">
        <v>1</v>
      </c>
      <c r="B1128" s="245" t="s">
        <v>2747</v>
      </c>
      <c r="C1128" s="244">
        <v>2013</v>
      </c>
      <c r="D1128" s="246">
        <v>61532.98</v>
      </c>
    </row>
    <row r="1129" spans="1:4" s="6" customFormat="1" ht="12.75">
      <c r="A1129" s="584" t="s">
        <v>336</v>
      </c>
      <c r="B1129" s="584"/>
      <c r="C1129" s="584"/>
      <c r="D1129" s="95">
        <f>SUM(D1128)</f>
        <v>61532.98</v>
      </c>
    </row>
    <row r="1130" spans="1:4" s="6" customFormat="1" ht="12.75">
      <c r="A1130" s="581" t="s">
        <v>3958</v>
      </c>
      <c r="B1130" s="582"/>
      <c r="C1130" s="582"/>
      <c r="D1130" s="582"/>
    </row>
    <row r="1131" spans="1:4" s="6" customFormat="1" ht="56.25" customHeight="1">
      <c r="A1131" s="381">
        <v>1</v>
      </c>
      <c r="B1131" s="393" t="s">
        <v>3959</v>
      </c>
      <c r="C1131" s="381">
        <v>2009</v>
      </c>
      <c r="D1131" s="424">
        <v>42641.44</v>
      </c>
    </row>
    <row r="1132" spans="1:4" s="6" customFormat="1" ht="73.5" customHeight="1">
      <c r="A1132" s="381">
        <v>2</v>
      </c>
      <c r="B1132" s="393" t="s">
        <v>451</v>
      </c>
      <c r="C1132" s="381">
        <v>2009</v>
      </c>
      <c r="D1132" s="424">
        <v>41299.44</v>
      </c>
    </row>
    <row r="1133" spans="1:4" s="6" customFormat="1" ht="58.5" customHeight="1">
      <c r="A1133" s="381">
        <v>3</v>
      </c>
      <c r="B1133" s="393" t="s">
        <v>2022</v>
      </c>
      <c r="C1133" s="381">
        <v>2009</v>
      </c>
      <c r="D1133" s="424">
        <v>41299.44</v>
      </c>
    </row>
    <row r="1134" spans="1:4" s="6" customFormat="1" ht="61.5" customHeight="1">
      <c r="A1134" s="381">
        <v>4</v>
      </c>
      <c r="B1134" s="393" t="s">
        <v>2023</v>
      </c>
      <c r="C1134" s="381">
        <v>2009</v>
      </c>
      <c r="D1134" s="424">
        <v>42641.44</v>
      </c>
    </row>
    <row r="1135" spans="1:4" s="6" customFormat="1" ht="56.25" customHeight="1">
      <c r="A1135" s="381">
        <v>5</v>
      </c>
      <c r="B1135" s="393" t="s">
        <v>2024</v>
      </c>
      <c r="C1135" s="381">
        <v>2009</v>
      </c>
      <c r="D1135" s="424">
        <v>40079.44</v>
      </c>
    </row>
    <row r="1136" spans="1:4" s="6" customFormat="1" ht="59.25" customHeight="1">
      <c r="A1136" s="381">
        <v>6</v>
      </c>
      <c r="B1136" s="393" t="s">
        <v>2025</v>
      </c>
      <c r="C1136" s="381">
        <v>2009</v>
      </c>
      <c r="D1136" s="424">
        <v>40079.44</v>
      </c>
    </row>
    <row r="1137" spans="1:4" s="6" customFormat="1" ht="58.5" customHeight="1">
      <c r="A1137" s="381">
        <v>7</v>
      </c>
      <c r="B1137" s="393" t="s">
        <v>2026</v>
      </c>
      <c r="C1137" s="381">
        <v>2009</v>
      </c>
      <c r="D1137" s="424">
        <v>40079.44</v>
      </c>
    </row>
    <row r="1138" spans="1:4" s="6" customFormat="1" ht="51">
      <c r="A1138" s="381">
        <v>8</v>
      </c>
      <c r="B1138" s="393" t="s">
        <v>454</v>
      </c>
      <c r="C1138" s="381">
        <v>2009</v>
      </c>
      <c r="D1138" s="424">
        <v>42641.44</v>
      </c>
    </row>
    <row r="1139" spans="1:4" s="6" customFormat="1" ht="51">
      <c r="A1139" s="381">
        <v>9</v>
      </c>
      <c r="B1139" s="393" t="s">
        <v>455</v>
      </c>
      <c r="C1139" s="381">
        <v>2009</v>
      </c>
      <c r="D1139" s="424">
        <v>40079.44</v>
      </c>
    </row>
    <row r="1140" spans="1:4" s="6" customFormat="1" ht="52.5" customHeight="1">
      <c r="A1140" s="381">
        <v>10</v>
      </c>
      <c r="B1140" s="393" t="s">
        <v>456</v>
      </c>
      <c r="C1140" s="381">
        <v>2009</v>
      </c>
      <c r="D1140" s="424">
        <v>42641.44</v>
      </c>
    </row>
    <row r="1141" spans="1:4" s="6" customFormat="1" ht="51">
      <c r="A1141" s="381">
        <v>11</v>
      </c>
      <c r="B1141" s="393" t="s">
        <v>457</v>
      </c>
      <c r="C1141" s="381">
        <v>2009</v>
      </c>
      <c r="D1141" s="424">
        <v>42641.44</v>
      </c>
    </row>
    <row r="1142" spans="1:4" s="6" customFormat="1" ht="51">
      <c r="A1142" s="381">
        <v>12</v>
      </c>
      <c r="B1142" s="393" t="s">
        <v>2400</v>
      </c>
      <c r="C1142" s="381">
        <v>2013</v>
      </c>
      <c r="D1142" s="424">
        <v>91000</v>
      </c>
    </row>
    <row r="1143" spans="1:4" s="6" customFormat="1" ht="12.75">
      <c r="A1143" s="584" t="s">
        <v>336</v>
      </c>
      <c r="B1143" s="584"/>
      <c r="C1143" s="584"/>
      <c r="D1143" s="95">
        <f>SUM(D1131:D1142)</f>
        <v>547123.8400000001</v>
      </c>
    </row>
    <row r="1144" spans="1:4" s="6" customFormat="1" ht="12.75">
      <c r="A1144" s="594" t="s">
        <v>2782</v>
      </c>
      <c r="B1144" s="594"/>
      <c r="C1144" s="594"/>
      <c r="D1144" s="594"/>
    </row>
    <row r="1145" spans="1:4" s="6" customFormat="1" ht="25.5">
      <c r="A1145" s="2">
        <v>1</v>
      </c>
      <c r="B1145" s="1" t="s">
        <v>2910</v>
      </c>
      <c r="C1145" s="345" t="s">
        <v>2303</v>
      </c>
      <c r="D1145" s="345" t="s">
        <v>2303</v>
      </c>
    </row>
    <row r="1146" spans="1:4" s="6" customFormat="1" ht="12.75">
      <c r="A1146" s="637" t="s">
        <v>2912</v>
      </c>
      <c r="B1146" s="638"/>
      <c r="C1146" s="638"/>
      <c r="D1146" s="639"/>
    </row>
    <row r="1147" spans="1:4" s="6" customFormat="1" ht="25.5">
      <c r="A1147" s="2">
        <v>2</v>
      </c>
      <c r="B1147" s="1" t="s">
        <v>2913</v>
      </c>
      <c r="C1147" s="2" t="s">
        <v>4008</v>
      </c>
      <c r="D1147" s="58">
        <v>9223.77</v>
      </c>
    </row>
    <row r="1148" spans="1:4" s="6" customFormat="1" ht="12.75">
      <c r="A1148" s="2">
        <v>3</v>
      </c>
      <c r="B1148" s="1" t="s">
        <v>2914</v>
      </c>
      <c r="C1148" s="2" t="s">
        <v>2915</v>
      </c>
      <c r="D1148" s="58">
        <v>1150</v>
      </c>
    </row>
    <row r="1149" spans="1:4" s="70" customFormat="1" ht="12.75">
      <c r="A1149" s="584" t="s">
        <v>336</v>
      </c>
      <c r="B1149" s="584"/>
      <c r="C1149" s="584"/>
      <c r="D1149" s="86">
        <f>SUM(D1147:D1148)</f>
        <v>10373.77</v>
      </c>
    </row>
    <row r="1150" spans="1:4" ht="12.75">
      <c r="A1150" s="594" t="s">
        <v>3160</v>
      </c>
      <c r="B1150" s="594"/>
      <c r="C1150" s="594"/>
      <c r="D1150" s="594"/>
    </row>
    <row r="1151" spans="1:4" s="6" customFormat="1" ht="12.75">
      <c r="A1151" s="2">
        <v>1</v>
      </c>
      <c r="B1151" s="319" t="s">
        <v>2656</v>
      </c>
      <c r="C1151" s="313">
        <v>2009</v>
      </c>
      <c r="D1151" s="320">
        <v>9760</v>
      </c>
    </row>
    <row r="1152" spans="1:4" s="70" customFormat="1" ht="12.75">
      <c r="A1152" s="584" t="s">
        <v>336</v>
      </c>
      <c r="B1152" s="584"/>
      <c r="C1152" s="584"/>
      <c r="D1152" s="86">
        <f>SUM(D1151:D1151)</f>
        <v>9760</v>
      </c>
    </row>
    <row r="1153" spans="1:4" s="6" customFormat="1" ht="12.75">
      <c r="A1153" s="594" t="s">
        <v>3534</v>
      </c>
      <c r="B1153" s="594"/>
      <c r="C1153" s="594"/>
      <c r="D1153" s="581"/>
    </row>
    <row r="1154" spans="1:4" s="6" customFormat="1" ht="19.5" customHeight="1">
      <c r="A1154" s="381">
        <v>1</v>
      </c>
      <c r="B1154" s="425" t="s">
        <v>2804</v>
      </c>
      <c r="C1154" s="381">
        <v>2012</v>
      </c>
      <c r="D1154" s="455">
        <v>5420.71</v>
      </c>
    </row>
    <row r="1155" spans="1:4" s="70" customFormat="1" ht="12.75">
      <c r="A1155" s="584" t="s">
        <v>336</v>
      </c>
      <c r="B1155" s="584"/>
      <c r="C1155" s="584"/>
      <c r="D1155" s="86">
        <f>SUM(D1154)</f>
        <v>5420.71</v>
      </c>
    </row>
    <row r="1156" spans="1:4" s="6" customFormat="1" ht="12.75">
      <c r="A1156" s="594" t="s">
        <v>2339</v>
      </c>
      <c r="B1156" s="594"/>
      <c r="C1156" s="594"/>
      <c r="D1156" s="594"/>
    </row>
    <row r="1157" spans="1:4" s="6" customFormat="1" ht="12.75">
      <c r="A1157" s="381">
        <v>1</v>
      </c>
      <c r="B1157" s="425" t="s">
        <v>2340</v>
      </c>
      <c r="C1157" s="381">
        <v>2009</v>
      </c>
      <c r="D1157" s="424">
        <v>3186.21</v>
      </c>
    </row>
    <row r="1158" spans="1:4" s="70" customFormat="1" ht="12.75">
      <c r="A1158" s="584" t="s">
        <v>336</v>
      </c>
      <c r="B1158" s="584"/>
      <c r="C1158" s="584"/>
      <c r="D1158" s="86">
        <f>SUM(D1157:D1157)</f>
        <v>3186.21</v>
      </c>
    </row>
    <row r="1159" spans="1:4" s="6" customFormat="1" ht="12.75">
      <c r="A1159" s="594" t="s">
        <v>629</v>
      </c>
      <c r="B1159" s="594"/>
      <c r="C1159" s="594"/>
      <c r="D1159" s="594"/>
    </row>
    <row r="1160" spans="1:4" s="6" customFormat="1" ht="12.75">
      <c r="A1160" s="2">
        <v>1</v>
      </c>
      <c r="B1160" s="1" t="s">
        <v>630</v>
      </c>
      <c r="C1160" s="2">
        <v>2009</v>
      </c>
      <c r="D1160" s="58">
        <v>13679.66</v>
      </c>
    </row>
    <row r="1161" spans="1:4" s="70" customFormat="1" ht="12.75">
      <c r="A1161" s="584" t="s">
        <v>336</v>
      </c>
      <c r="B1161" s="584"/>
      <c r="C1161" s="584"/>
      <c r="D1161" s="86">
        <f>SUM(D1160:D1160)</f>
        <v>13679.66</v>
      </c>
    </row>
    <row r="1162" spans="1:4" ht="12.75">
      <c r="A1162" s="594" t="s">
        <v>678</v>
      </c>
      <c r="B1162" s="594"/>
      <c r="C1162" s="594"/>
      <c r="D1162" s="594"/>
    </row>
    <row r="1163" spans="1:4" s="6" customFormat="1" ht="12.75">
      <c r="A1163" s="2">
        <v>1</v>
      </c>
      <c r="B1163" s="1" t="s">
        <v>679</v>
      </c>
      <c r="C1163" s="2">
        <v>2009</v>
      </c>
      <c r="D1163" s="136">
        <v>16481</v>
      </c>
    </row>
    <row r="1164" spans="1:4" s="90" customFormat="1" ht="12.75">
      <c r="A1164" s="584" t="s">
        <v>336</v>
      </c>
      <c r="B1164" s="584"/>
      <c r="C1164" s="584"/>
      <c r="D1164" s="86">
        <f>SUM(D1163:D1163)</f>
        <v>16481</v>
      </c>
    </row>
    <row r="1165" spans="1:4" s="6" customFormat="1" ht="12.75">
      <c r="A1165" s="594" t="s">
        <v>351</v>
      </c>
      <c r="B1165" s="594"/>
      <c r="C1165" s="594"/>
      <c r="D1165" s="594"/>
    </row>
    <row r="1166" spans="1:4" s="6" customFormat="1" ht="12.75">
      <c r="A1166" s="2">
        <v>1</v>
      </c>
      <c r="B1166" s="1" t="s">
        <v>352</v>
      </c>
      <c r="C1166" s="2">
        <v>2012</v>
      </c>
      <c r="D1166" s="58">
        <v>17373.75</v>
      </c>
    </row>
    <row r="1167" spans="1:4" s="70" customFormat="1" ht="12.75">
      <c r="A1167" s="584" t="s">
        <v>336</v>
      </c>
      <c r="B1167" s="584"/>
      <c r="C1167" s="584"/>
      <c r="D1167" s="94">
        <f>SUM(D1166:D1166)</f>
        <v>17373.75</v>
      </c>
    </row>
    <row r="1168" spans="1:4" s="70" customFormat="1" ht="12.75">
      <c r="A1168" s="594" t="s">
        <v>358</v>
      </c>
      <c r="B1168" s="594"/>
      <c r="C1168" s="594"/>
      <c r="D1168" s="594"/>
    </row>
    <row r="1169" spans="1:4" s="70" customFormat="1" ht="25.5">
      <c r="A1169" s="487">
        <v>1</v>
      </c>
      <c r="B1169" s="488" t="s">
        <v>3984</v>
      </c>
      <c r="C1169" s="487">
        <v>2012</v>
      </c>
      <c r="D1169" s="490">
        <v>900</v>
      </c>
    </row>
    <row r="1170" spans="1:4" s="70" customFormat="1" ht="12.75">
      <c r="A1170" s="584" t="s">
        <v>336</v>
      </c>
      <c r="B1170" s="584"/>
      <c r="C1170" s="584"/>
      <c r="D1170" s="94">
        <f>SUM(D1168:D1169)</f>
        <v>900</v>
      </c>
    </row>
    <row r="1171" spans="1:4" s="6" customFormat="1" ht="12.75">
      <c r="A1171" s="594" t="s">
        <v>3360</v>
      </c>
      <c r="B1171" s="594"/>
      <c r="C1171" s="594"/>
      <c r="D1171" s="594"/>
    </row>
    <row r="1172" spans="1:4" s="6" customFormat="1" ht="25.5">
      <c r="A1172" s="2">
        <v>1</v>
      </c>
      <c r="B1172" s="1" t="s">
        <v>1327</v>
      </c>
      <c r="C1172" s="2">
        <v>2009</v>
      </c>
      <c r="D1172" s="58">
        <v>4485.08</v>
      </c>
    </row>
    <row r="1173" spans="1:4" s="6" customFormat="1" ht="12.75">
      <c r="A1173" s="2">
        <v>2</v>
      </c>
      <c r="B1173" s="1" t="s">
        <v>1328</v>
      </c>
      <c r="C1173" s="2">
        <v>2011</v>
      </c>
      <c r="D1173" s="58">
        <v>1794.7</v>
      </c>
    </row>
    <row r="1174" spans="1:4" s="70" customFormat="1" ht="12.75">
      <c r="A1174" s="584" t="s">
        <v>336</v>
      </c>
      <c r="B1174" s="584"/>
      <c r="C1174" s="584"/>
      <c r="D1174" s="95">
        <f>SUM(D1172:D1173)</f>
        <v>6279.78</v>
      </c>
    </row>
    <row r="1175" spans="1:4" s="6" customFormat="1" ht="12.75">
      <c r="A1175" s="594" t="s">
        <v>3361</v>
      </c>
      <c r="B1175" s="594"/>
      <c r="C1175" s="594"/>
      <c r="D1175" s="594"/>
    </row>
    <row r="1176" spans="1:4" s="6" customFormat="1" ht="12.75">
      <c r="A1176" s="487">
        <v>1</v>
      </c>
      <c r="B1176" s="488" t="s">
        <v>3800</v>
      </c>
      <c r="C1176" s="487">
        <v>2009</v>
      </c>
      <c r="D1176" s="489">
        <v>21092.58</v>
      </c>
    </row>
    <row r="1177" spans="1:4" s="70" customFormat="1" ht="12.75">
      <c r="A1177" s="584" t="s">
        <v>336</v>
      </c>
      <c r="B1177" s="584"/>
      <c r="C1177" s="584"/>
      <c r="D1177" s="95">
        <f>SUM(D1176:D1176)</f>
        <v>21092.58</v>
      </c>
    </row>
    <row r="1178" spans="1:4" s="6" customFormat="1" ht="12.75">
      <c r="A1178" s="594" t="s">
        <v>3362</v>
      </c>
      <c r="B1178" s="594"/>
      <c r="C1178" s="594"/>
      <c r="D1178" s="594"/>
    </row>
    <row r="1179" spans="1:4" s="6" customFormat="1" ht="25.5">
      <c r="A1179" s="2">
        <v>1</v>
      </c>
      <c r="B1179" s="1" t="s">
        <v>881</v>
      </c>
      <c r="C1179" s="2">
        <v>2012</v>
      </c>
      <c r="D1179" s="58">
        <v>2664.18</v>
      </c>
    </row>
    <row r="1180" spans="1:4" s="70" customFormat="1" ht="12.75">
      <c r="A1180" s="584" t="s">
        <v>336</v>
      </c>
      <c r="B1180" s="584"/>
      <c r="C1180" s="584"/>
      <c r="D1180" s="95">
        <f>SUM(D1179:D1179)</f>
        <v>2664.18</v>
      </c>
    </row>
    <row r="1181" spans="1:4" s="6" customFormat="1" ht="12.75">
      <c r="A1181" s="594" t="s">
        <v>1165</v>
      </c>
      <c r="B1181" s="594"/>
      <c r="C1181" s="594"/>
      <c r="D1181" s="594"/>
    </row>
    <row r="1182" spans="1:4" s="6" customFormat="1" ht="25.5">
      <c r="A1182" s="487">
        <v>1</v>
      </c>
      <c r="B1182" s="488" t="s">
        <v>825</v>
      </c>
      <c r="C1182" s="487">
        <v>2009</v>
      </c>
      <c r="D1182" s="489">
        <v>12990.88</v>
      </c>
    </row>
    <row r="1183" spans="1:4" s="6" customFormat="1" ht="25.5">
      <c r="A1183" s="487">
        <v>2</v>
      </c>
      <c r="B1183" s="488" t="s">
        <v>826</v>
      </c>
      <c r="C1183" s="487">
        <v>2010</v>
      </c>
      <c r="D1183" s="490">
        <v>3902.75</v>
      </c>
    </row>
    <row r="1184" spans="1:4" s="6" customFormat="1" ht="12.75">
      <c r="A1184" s="487">
        <v>3</v>
      </c>
      <c r="B1184" s="488" t="s">
        <v>827</v>
      </c>
      <c r="C1184" s="487">
        <v>2011</v>
      </c>
      <c r="D1184" s="489">
        <v>3372.75</v>
      </c>
    </row>
    <row r="1185" spans="1:4" s="70" customFormat="1" ht="12.75">
      <c r="A1185" s="584" t="s">
        <v>336</v>
      </c>
      <c r="B1185" s="584"/>
      <c r="C1185" s="584"/>
      <c r="D1185" s="95">
        <f>SUM(D1182:D1184)</f>
        <v>20266.379999999997</v>
      </c>
    </row>
    <row r="1186" spans="1:4" s="70" customFormat="1" ht="12.75">
      <c r="A1186" s="581" t="s">
        <v>453</v>
      </c>
      <c r="B1186" s="582"/>
      <c r="C1186" s="582"/>
      <c r="D1186" s="582"/>
    </row>
    <row r="1187" spans="1:4" s="70" customFormat="1" ht="12.75">
      <c r="A1187" s="286">
        <v>1</v>
      </c>
      <c r="B1187" s="289" t="s">
        <v>1597</v>
      </c>
      <c r="C1187" s="286">
        <v>2012</v>
      </c>
      <c r="D1187" s="290">
        <v>1670</v>
      </c>
    </row>
    <row r="1188" spans="1:4" s="70" customFormat="1" ht="12.75">
      <c r="A1188" s="286">
        <v>2</v>
      </c>
      <c r="B1188" s="289" t="s">
        <v>1598</v>
      </c>
      <c r="C1188" s="286">
        <v>2012</v>
      </c>
      <c r="D1188" s="290">
        <v>945</v>
      </c>
    </row>
    <row r="1189" spans="1:4" s="70" customFormat="1" ht="12.75">
      <c r="A1189" s="584" t="s">
        <v>336</v>
      </c>
      <c r="B1189" s="584"/>
      <c r="C1189" s="584"/>
      <c r="D1189" s="95">
        <f>SUM(D1187:D1188)</f>
        <v>2615</v>
      </c>
    </row>
    <row r="1190" spans="1:4" s="6" customFormat="1" ht="12.75">
      <c r="A1190" s="594" t="s">
        <v>3600</v>
      </c>
      <c r="B1190" s="594"/>
      <c r="C1190" s="594"/>
      <c r="D1190" s="594"/>
    </row>
    <row r="1191" spans="1:4" s="6" customFormat="1" ht="12.75">
      <c r="A1191" s="2">
        <v>1</v>
      </c>
      <c r="B1191" s="1" t="s">
        <v>3599</v>
      </c>
      <c r="C1191" s="2">
        <v>2011</v>
      </c>
      <c r="D1191" s="58">
        <v>1518.31</v>
      </c>
    </row>
    <row r="1192" spans="1:4" s="70" customFormat="1" ht="12.75">
      <c r="A1192" s="584" t="s">
        <v>336</v>
      </c>
      <c r="B1192" s="584"/>
      <c r="C1192" s="584"/>
      <c r="D1192" s="95">
        <f>SUM(D1191:D1191)</f>
        <v>1518.31</v>
      </c>
    </row>
    <row r="1193" spans="1:4" s="6" customFormat="1" ht="12.75">
      <c r="A1193" s="594" t="s">
        <v>1998</v>
      </c>
      <c r="B1193" s="594"/>
      <c r="C1193" s="594"/>
      <c r="D1193" s="594"/>
    </row>
    <row r="1194" spans="1:4" s="6" customFormat="1" ht="12.75">
      <c r="A1194" s="2">
        <v>1</v>
      </c>
      <c r="B1194" s="1" t="s">
        <v>1997</v>
      </c>
      <c r="C1194" s="2">
        <v>2012</v>
      </c>
      <c r="D1194" s="136">
        <v>18726.73</v>
      </c>
    </row>
    <row r="1195" spans="1:4" s="6" customFormat="1" ht="12.75">
      <c r="A1195" s="2">
        <v>2</v>
      </c>
      <c r="B1195" s="1" t="s">
        <v>3343</v>
      </c>
      <c r="C1195" s="2">
        <v>2013</v>
      </c>
      <c r="D1195" s="136">
        <v>2755.2</v>
      </c>
    </row>
    <row r="1196" spans="1:4" s="6" customFormat="1" ht="12.75">
      <c r="A1196" s="2">
        <v>3</v>
      </c>
      <c r="B1196" s="1" t="s">
        <v>3344</v>
      </c>
      <c r="C1196" s="2">
        <v>2013</v>
      </c>
      <c r="D1196" s="136">
        <v>984</v>
      </c>
    </row>
    <row r="1197" spans="1:4" s="6" customFormat="1" ht="12.75">
      <c r="A1197" s="2">
        <v>4</v>
      </c>
      <c r="B1197" s="1" t="s">
        <v>3344</v>
      </c>
      <c r="C1197" s="2">
        <v>2013</v>
      </c>
      <c r="D1197" s="136">
        <v>549.99</v>
      </c>
    </row>
    <row r="1198" spans="1:4" s="70" customFormat="1" ht="12.75">
      <c r="A1198" s="584" t="s">
        <v>336</v>
      </c>
      <c r="B1198" s="584"/>
      <c r="C1198" s="584"/>
      <c r="D1198" s="95">
        <f>SUM(D1194:D1197)</f>
        <v>23015.920000000002</v>
      </c>
    </row>
    <row r="1199" spans="1:4" s="6" customFormat="1" ht="12.75">
      <c r="A1199" s="594" t="s">
        <v>1166</v>
      </c>
      <c r="B1199" s="594"/>
      <c r="C1199" s="594"/>
      <c r="D1199" s="594"/>
    </row>
    <row r="1200" spans="1:4" s="6" customFormat="1" ht="12.75">
      <c r="A1200" s="2">
        <v>1</v>
      </c>
      <c r="B1200" s="1" t="s">
        <v>2021</v>
      </c>
      <c r="C1200" s="2">
        <v>2011</v>
      </c>
      <c r="D1200" s="58">
        <v>998</v>
      </c>
    </row>
    <row r="1201" spans="1:4" s="70" customFormat="1" ht="12.75">
      <c r="A1201" s="584" t="s">
        <v>336</v>
      </c>
      <c r="B1201" s="584"/>
      <c r="C1201" s="584"/>
      <c r="D1201" s="95">
        <f>SUM(D1200:D1200)</f>
        <v>998</v>
      </c>
    </row>
    <row r="1202" spans="1:4" s="6" customFormat="1" ht="12.75">
      <c r="A1202" s="594" t="s">
        <v>3363</v>
      </c>
      <c r="B1202" s="594"/>
      <c r="C1202" s="594"/>
      <c r="D1202" s="594"/>
    </row>
    <row r="1203" spans="1:4" s="6" customFormat="1" ht="12.75">
      <c r="A1203" s="381">
        <v>1</v>
      </c>
      <c r="B1203" s="425" t="s">
        <v>1602</v>
      </c>
      <c r="C1203" s="381">
        <v>2010</v>
      </c>
      <c r="D1203" s="424">
        <v>12480.08</v>
      </c>
    </row>
    <row r="1204" spans="1:4" s="70" customFormat="1" ht="12.75">
      <c r="A1204" s="584" t="s">
        <v>336</v>
      </c>
      <c r="B1204" s="584"/>
      <c r="C1204" s="584"/>
      <c r="D1204" s="95">
        <f>SUM(D1203:D1203)</f>
        <v>12480.08</v>
      </c>
    </row>
    <row r="1205" spans="1:4" s="6" customFormat="1" ht="12.75">
      <c r="A1205" s="594" t="s">
        <v>1167</v>
      </c>
      <c r="B1205" s="594"/>
      <c r="C1205" s="594"/>
      <c r="D1205" s="594"/>
    </row>
    <row r="1206" spans="1:4" s="6" customFormat="1" ht="12.75">
      <c r="A1206" s="2">
        <v>1</v>
      </c>
      <c r="B1206" s="1" t="s">
        <v>1461</v>
      </c>
      <c r="C1206" s="2">
        <v>2009</v>
      </c>
      <c r="D1206" s="256">
        <v>43572.14</v>
      </c>
    </row>
    <row r="1207" spans="1:4" s="70" customFormat="1" ht="12.75">
      <c r="A1207" s="584" t="s">
        <v>336</v>
      </c>
      <c r="B1207" s="584"/>
      <c r="C1207" s="584"/>
      <c r="D1207" s="95">
        <f>SUM(D1206:D1206)</f>
        <v>43572.14</v>
      </c>
    </row>
    <row r="1208" spans="1:4" s="6" customFormat="1" ht="12.75">
      <c r="A1208" s="594" t="s">
        <v>2542</v>
      </c>
      <c r="B1208" s="594"/>
      <c r="C1208" s="594"/>
      <c r="D1208" s="594"/>
    </row>
    <row r="1209" spans="1:4" s="6" customFormat="1" ht="38.25">
      <c r="A1209" s="381">
        <v>1</v>
      </c>
      <c r="B1209" s="425" t="s">
        <v>229</v>
      </c>
      <c r="C1209" s="381">
        <v>2011</v>
      </c>
      <c r="D1209" s="424">
        <v>8631.43</v>
      </c>
    </row>
    <row r="1210" spans="1:4" s="70" customFormat="1" ht="12.75">
      <c r="A1210" s="96"/>
      <c r="B1210" s="96" t="s">
        <v>336</v>
      </c>
      <c r="C1210" s="97"/>
      <c r="D1210" s="95">
        <f>SUM(D1209:D1209)</f>
        <v>8631.43</v>
      </c>
    </row>
    <row r="1211" spans="1:4" s="70" customFormat="1" ht="12.75">
      <c r="A1211" s="631" t="s">
        <v>879</v>
      </c>
      <c r="B1211" s="632"/>
      <c r="C1211" s="632"/>
      <c r="D1211" s="633"/>
    </row>
    <row r="1212" spans="1:4" s="70" customFormat="1" ht="25.5">
      <c r="A1212" s="2">
        <v>1</v>
      </c>
      <c r="B1212" s="1" t="s">
        <v>880</v>
      </c>
      <c r="C1212" s="2">
        <v>2012</v>
      </c>
      <c r="D1212" s="379">
        <v>228529.36</v>
      </c>
    </row>
    <row r="1213" spans="1:4" s="70" customFormat="1" ht="12.75">
      <c r="A1213" s="96"/>
      <c r="B1213" s="96" t="s">
        <v>336</v>
      </c>
      <c r="C1213" s="97"/>
      <c r="D1213" s="95">
        <f>SUM(D1212:D1212)</f>
        <v>228529.36</v>
      </c>
    </row>
    <row r="1214" spans="1:4" s="70" customFormat="1" ht="12.75">
      <c r="A1214" s="375"/>
      <c r="B1214" s="375"/>
      <c r="C1214" s="376"/>
      <c r="D1214" s="377"/>
    </row>
    <row r="1215" spans="1:5" s="6" customFormat="1" ht="12.75">
      <c r="A1215" s="8"/>
      <c r="B1215" s="8"/>
      <c r="C1215" s="9"/>
      <c r="D1215" s="55"/>
      <c r="E1215" s="145"/>
    </row>
    <row r="1216" spans="1:7" s="6" customFormat="1" ht="17.25" customHeight="1">
      <c r="A1216" s="8"/>
      <c r="B1216" s="630" t="s">
        <v>2562</v>
      </c>
      <c r="C1216" s="630"/>
      <c r="D1216" s="111">
        <f>D830+D827++D815+D787+D694+D675+D634+D608+D572+D534+D526+D508+D490+D480+D468+D456+D446+D412+D396+D374+D363+D357+D353+D346+D338+D333+D327+D305+D300+D292+D26+D23+D17</f>
        <v>2537675.6799999997</v>
      </c>
      <c r="E1216" s="146"/>
      <c r="F1216" s="124"/>
      <c r="G1216" s="124"/>
    </row>
    <row r="1217" spans="1:7" s="6" customFormat="1" ht="17.25" customHeight="1">
      <c r="A1217" s="8"/>
      <c r="B1217" s="630" t="s">
        <v>2563</v>
      </c>
      <c r="C1217" s="630"/>
      <c r="D1217" s="111">
        <f>D1122+D1117+D1112+D1108+D1103+D1067+D1064+D1059+D1053+D1043+D1032+D1023+D1015+D1007+D1000+D973+D969+D956+D951+D942+D939+D935+D931+D884+D880+D877+D852+D840</f>
        <v>683095.84</v>
      </c>
      <c r="E1217" s="146"/>
      <c r="G1217" s="124"/>
    </row>
    <row r="1218" spans="1:5" s="6" customFormat="1" ht="17.25" customHeight="1">
      <c r="A1218" s="8"/>
      <c r="B1218" s="630" t="s">
        <v>3901</v>
      </c>
      <c r="C1218" s="630"/>
      <c r="D1218" s="111">
        <f>D1213+D1210+D1207+D1204+D1201+D1198+D1192+D1189+D1185+D1180+D1177+D1174+D1170+D1167+D1164+D1161+D1158+D1155+D1152+D1149+D1143+D1129</f>
        <v>1057495.08</v>
      </c>
      <c r="E1218" s="147"/>
    </row>
    <row r="1219" spans="1:5" s="6" customFormat="1" ht="12.75" customHeight="1">
      <c r="A1219" s="8"/>
      <c r="B1219" s="8"/>
      <c r="C1219" s="24"/>
      <c r="D1219" s="56"/>
      <c r="E1219" s="145"/>
    </row>
    <row r="1220" spans="1:4" s="6" customFormat="1" ht="12.75">
      <c r="A1220" s="8"/>
      <c r="B1220" s="8"/>
      <c r="C1220" s="9"/>
      <c r="D1220" s="55"/>
    </row>
    <row r="1221" spans="1:4" s="6" customFormat="1" ht="12.75">
      <c r="A1221" s="8"/>
      <c r="B1221" s="8"/>
      <c r="C1221" s="9"/>
      <c r="D1221" s="55"/>
    </row>
    <row r="1222" spans="1:4" s="6" customFormat="1" ht="12.75">
      <c r="A1222" s="8"/>
      <c r="B1222" s="8"/>
      <c r="C1222" s="9"/>
      <c r="D1222" s="55"/>
    </row>
    <row r="1223" spans="1:4" s="6" customFormat="1" ht="12.75">
      <c r="A1223" s="8"/>
      <c r="B1223" s="8"/>
      <c r="C1223" s="9"/>
      <c r="D1223" s="55"/>
    </row>
    <row r="1224" spans="1:4" s="6" customFormat="1" ht="12.75">
      <c r="A1224" s="8"/>
      <c r="B1224" s="8"/>
      <c r="C1224" s="9"/>
      <c r="D1224" s="55"/>
    </row>
    <row r="1225" spans="1:4" s="6" customFormat="1" ht="12.75">
      <c r="A1225" s="8"/>
      <c r="B1225" s="8"/>
      <c r="C1225" s="9"/>
      <c r="D1225" s="55"/>
    </row>
    <row r="1226" spans="1:4" s="6" customFormat="1" ht="12.75">
      <c r="A1226" s="8"/>
      <c r="B1226" s="8"/>
      <c r="C1226" s="9"/>
      <c r="D1226" s="55"/>
    </row>
    <row r="1227" spans="1:4" s="6" customFormat="1" ht="12.75">
      <c r="A1227" s="8"/>
      <c r="B1227" s="8"/>
      <c r="C1227" s="9"/>
      <c r="D1227" s="55"/>
    </row>
    <row r="1228" spans="1:4" s="6" customFormat="1" ht="12.75">
      <c r="A1228" s="8"/>
      <c r="B1228" s="8"/>
      <c r="C1228" s="9"/>
      <c r="D1228" s="55"/>
    </row>
    <row r="1229" spans="1:4" s="6" customFormat="1" ht="12.75">
      <c r="A1229" s="8"/>
      <c r="B1229" s="8"/>
      <c r="C1229" s="9"/>
      <c r="D1229" s="55"/>
    </row>
    <row r="1230" spans="1:4" s="6" customFormat="1" ht="12.75">
      <c r="A1230" s="8"/>
      <c r="B1230" s="8"/>
      <c r="C1230" s="9"/>
      <c r="D1230" s="55"/>
    </row>
    <row r="1231" spans="1:4" s="6" customFormat="1" ht="14.25" customHeight="1">
      <c r="A1231" s="8"/>
      <c r="B1231" s="8"/>
      <c r="C1231" s="9"/>
      <c r="D1231" s="55"/>
    </row>
    <row r="1232" spans="1:4" ht="12.75">
      <c r="A1232" s="8"/>
      <c r="C1232" s="9"/>
      <c r="D1232" s="55"/>
    </row>
    <row r="1233" spans="1:4" s="6" customFormat="1" ht="12.75">
      <c r="A1233" s="8"/>
      <c r="B1233" s="8"/>
      <c r="C1233" s="9"/>
      <c r="D1233" s="55"/>
    </row>
    <row r="1234" spans="1:4" s="6" customFormat="1" ht="12.75">
      <c r="A1234" s="8"/>
      <c r="B1234" s="8"/>
      <c r="C1234" s="9"/>
      <c r="D1234" s="55"/>
    </row>
    <row r="1235" spans="1:4" s="6" customFormat="1" ht="18" customHeight="1">
      <c r="A1235" s="8"/>
      <c r="B1235" s="8"/>
      <c r="C1235" s="9"/>
      <c r="D1235" s="55"/>
    </row>
    <row r="1236" spans="1:4" ht="12.75">
      <c r="A1236" s="8"/>
      <c r="C1236" s="9"/>
      <c r="D1236" s="55"/>
    </row>
    <row r="1237" spans="1:4" s="6" customFormat="1" ht="12.75">
      <c r="A1237" s="8"/>
      <c r="B1237" s="8"/>
      <c r="C1237" s="9"/>
      <c r="D1237" s="55"/>
    </row>
    <row r="1238" spans="1:4" s="6" customFormat="1" ht="12.75">
      <c r="A1238" s="8"/>
      <c r="B1238" s="8"/>
      <c r="C1238" s="9"/>
      <c r="D1238" s="55"/>
    </row>
    <row r="1239" spans="1:4" ht="12.75">
      <c r="A1239" s="8"/>
      <c r="C1239" s="9"/>
      <c r="D1239" s="55"/>
    </row>
    <row r="1240" spans="1:4" s="6" customFormat="1" ht="12.75">
      <c r="A1240" s="8"/>
      <c r="B1240" s="8"/>
      <c r="C1240" s="9"/>
      <c r="D1240" s="55"/>
    </row>
    <row r="1241" spans="1:4" s="6" customFormat="1" ht="12.75">
      <c r="A1241" s="8"/>
      <c r="B1241" s="8"/>
      <c r="C1241" s="9"/>
      <c r="D1241" s="55"/>
    </row>
    <row r="1242" spans="1:4" s="6" customFormat="1" ht="12.75">
      <c r="A1242" s="8"/>
      <c r="B1242" s="8"/>
      <c r="C1242" s="9"/>
      <c r="D1242" s="55"/>
    </row>
    <row r="1243" spans="1:4" s="6" customFormat="1" ht="12.75">
      <c r="A1243" s="8"/>
      <c r="B1243" s="8"/>
      <c r="C1243" s="9"/>
      <c r="D1243" s="55"/>
    </row>
    <row r="1244" spans="1:4" s="6" customFormat="1" ht="12.75">
      <c r="A1244" s="8"/>
      <c r="B1244" s="8"/>
      <c r="C1244" s="9"/>
      <c r="D1244" s="55"/>
    </row>
    <row r="1245" spans="1:4" s="6" customFormat="1" ht="12.75">
      <c r="A1245" s="8"/>
      <c r="B1245" s="8"/>
      <c r="C1245" s="9"/>
      <c r="D1245" s="55"/>
    </row>
    <row r="1246" spans="1:4" s="6" customFormat="1" ht="12.75">
      <c r="A1246" s="8"/>
      <c r="B1246" s="8"/>
      <c r="C1246" s="9"/>
      <c r="D1246" s="55"/>
    </row>
    <row r="1247" spans="1:4" s="6" customFormat="1" ht="12.75">
      <c r="A1247" s="8"/>
      <c r="B1247" s="8"/>
      <c r="C1247" s="9"/>
      <c r="D1247" s="55"/>
    </row>
    <row r="1248" spans="1:4" s="6" customFormat="1" ht="12.75">
      <c r="A1248" s="8"/>
      <c r="B1248" s="8"/>
      <c r="C1248" s="9"/>
      <c r="D1248" s="55"/>
    </row>
    <row r="1249" spans="1:4" s="6" customFormat="1" ht="12.75">
      <c r="A1249" s="8"/>
      <c r="B1249" s="8"/>
      <c r="C1249" s="9"/>
      <c r="D1249" s="55"/>
    </row>
    <row r="1250" spans="1:4" s="6" customFormat="1" ht="12.75">
      <c r="A1250" s="8"/>
      <c r="B1250" s="8"/>
      <c r="C1250" s="9"/>
      <c r="D1250" s="55"/>
    </row>
    <row r="1251" spans="1:4" ht="12.75">
      <c r="A1251" s="8"/>
      <c r="C1251" s="9"/>
      <c r="D1251" s="55"/>
    </row>
    <row r="1252" spans="1:4" ht="12.75">
      <c r="A1252" s="8"/>
      <c r="C1252" s="9"/>
      <c r="D1252" s="55"/>
    </row>
    <row r="1253" spans="1:4" ht="12.75">
      <c r="A1253" s="8"/>
      <c r="C1253" s="9"/>
      <c r="D1253" s="55"/>
    </row>
    <row r="1254" spans="1:4" ht="12.75">
      <c r="A1254" s="8"/>
      <c r="C1254" s="9"/>
      <c r="D1254" s="55"/>
    </row>
    <row r="1255" spans="1:4" ht="12.75">
      <c r="A1255" s="8"/>
      <c r="C1255" s="9"/>
      <c r="D1255" s="55"/>
    </row>
    <row r="1256" spans="1:4" ht="12.75">
      <c r="A1256" s="8"/>
      <c r="C1256" s="9"/>
      <c r="D1256" s="55"/>
    </row>
    <row r="1257" spans="1:4" ht="12.75">
      <c r="A1257" s="8"/>
      <c r="C1257" s="9"/>
      <c r="D1257" s="55"/>
    </row>
    <row r="1258" spans="1:4" ht="12.75">
      <c r="A1258" s="8"/>
      <c r="C1258" s="9"/>
      <c r="D1258" s="55"/>
    </row>
    <row r="1259" spans="1:4" ht="12.75">
      <c r="A1259" s="8"/>
      <c r="C1259" s="9"/>
      <c r="D1259" s="55"/>
    </row>
    <row r="1260" spans="1:4" ht="12.75">
      <c r="A1260" s="8"/>
      <c r="C1260" s="9"/>
      <c r="D1260" s="55"/>
    </row>
    <row r="1261" spans="1:4" ht="12.75">
      <c r="A1261" s="8"/>
      <c r="C1261" s="9"/>
      <c r="D1261" s="55"/>
    </row>
    <row r="1262" spans="1:4" ht="12.75">
      <c r="A1262" s="8"/>
      <c r="C1262" s="9"/>
      <c r="D1262" s="55"/>
    </row>
    <row r="1263" spans="1:4" ht="14.25" customHeight="1">
      <c r="A1263" s="8"/>
      <c r="C1263" s="9"/>
      <c r="D1263" s="55"/>
    </row>
    <row r="1264" spans="1:4" ht="12.75">
      <c r="A1264" s="8"/>
      <c r="C1264" s="9"/>
      <c r="D1264" s="55"/>
    </row>
    <row r="1265" spans="1:4" ht="12.75">
      <c r="A1265" s="8"/>
      <c r="C1265" s="9"/>
      <c r="D1265" s="55"/>
    </row>
    <row r="1266" spans="1:4" ht="14.25" customHeight="1">
      <c r="A1266" s="8"/>
      <c r="C1266" s="9"/>
      <c r="D1266" s="55"/>
    </row>
    <row r="1267" spans="1:4" ht="12.75">
      <c r="A1267" s="8"/>
      <c r="C1267" s="9"/>
      <c r="D1267" s="55"/>
    </row>
    <row r="1268" spans="1:4" s="6" customFormat="1" ht="12.75">
      <c r="A1268" s="8"/>
      <c r="B1268" s="8"/>
      <c r="C1268" s="9"/>
      <c r="D1268" s="55"/>
    </row>
    <row r="1269" spans="1:4" s="6" customFormat="1" ht="12.75">
      <c r="A1269" s="8"/>
      <c r="B1269" s="8"/>
      <c r="C1269" s="9"/>
      <c r="D1269" s="55"/>
    </row>
    <row r="1270" spans="1:4" s="6" customFormat="1" ht="12.75">
      <c r="A1270" s="8"/>
      <c r="B1270" s="8"/>
      <c r="C1270" s="9"/>
      <c r="D1270" s="55"/>
    </row>
    <row r="1271" spans="1:4" s="6" customFormat="1" ht="12.75">
      <c r="A1271" s="8"/>
      <c r="B1271" s="8"/>
      <c r="C1271" s="9"/>
      <c r="D1271" s="55"/>
    </row>
    <row r="1272" spans="1:4" s="6" customFormat="1" ht="12.75">
      <c r="A1272" s="8"/>
      <c r="B1272" s="8"/>
      <c r="C1272" s="9"/>
      <c r="D1272" s="55"/>
    </row>
    <row r="1273" spans="1:4" s="6" customFormat="1" ht="12.75">
      <c r="A1273" s="8"/>
      <c r="B1273" s="8"/>
      <c r="C1273" s="9"/>
      <c r="D1273" s="55"/>
    </row>
    <row r="1274" spans="1:4" s="6" customFormat="1" ht="12.75">
      <c r="A1274" s="8"/>
      <c r="B1274" s="8"/>
      <c r="C1274" s="9"/>
      <c r="D1274" s="55"/>
    </row>
    <row r="1275" spans="1:4" ht="12.75" customHeight="1">
      <c r="A1275" s="8"/>
      <c r="C1275" s="9"/>
      <c r="D1275" s="55"/>
    </row>
    <row r="1276" spans="1:4" s="6" customFormat="1" ht="12.75">
      <c r="A1276" s="8"/>
      <c r="B1276" s="8"/>
      <c r="C1276" s="9"/>
      <c r="D1276" s="55"/>
    </row>
    <row r="1277" spans="1:4" s="6" customFormat="1" ht="12.75">
      <c r="A1277" s="8"/>
      <c r="B1277" s="8"/>
      <c r="C1277" s="9"/>
      <c r="D1277" s="55"/>
    </row>
    <row r="1278" spans="1:4" s="6" customFormat="1" ht="12.75">
      <c r="A1278" s="8"/>
      <c r="B1278" s="8"/>
      <c r="C1278" s="9"/>
      <c r="D1278" s="55"/>
    </row>
    <row r="1279" spans="1:4" s="6" customFormat="1" ht="12.75">
      <c r="A1279" s="8"/>
      <c r="B1279" s="8"/>
      <c r="C1279" s="9"/>
      <c r="D1279" s="55"/>
    </row>
    <row r="1280" spans="1:4" s="6" customFormat="1" ht="12.75">
      <c r="A1280" s="8"/>
      <c r="B1280" s="8"/>
      <c r="C1280" s="9"/>
      <c r="D1280" s="55"/>
    </row>
    <row r="1281" spans="1:4" s="6" customFormat="1" ht="12.75">
      <c r="A1281" s="8"/>
      <c r="B1281" s="8"/>
      <c r="C1281" s="9"/>
      <c r="D1281" s="55"/>
    </row>
    <row r="1282" spans="1:4" s="6" customFormat="1" ht="12.75">
      <c r="A1282" s="8"/>
      <c r="B1282" s="8"/>
      <c r="C1282" s="9"/>
      <c r="D1282" s="55"/>
    </row>
    <row r="1283" spans="1:4" s="6" customFormat="1" ht="18" customHeight="1">
      <c r="A1283" s="8"/>
      <c r="B1283" s="8"/>
      <c r="C1283" s="9"/>
      <c r="D1283" s="55"/>
    </row>
    <row r="1284" spans="1:4" ht="12.75">
      <c r="A1284" s="8"/>
      <c r="C1284" s="9"/>
      <c r="D1284" s="55"/>
    </row>
    <row r="1285" spans="1:4" s="6" customFormat="1" ht="12.75">
      <c r="A1285" s="8"/>
      <c r="B1285" s="8"/>
      <c r="C1285" s="9"/>
      <c r="D1285" s="55"/>
    </row>
    <row r="1286" spans="1:4" s="6" customFormat="1" ht="12.75">
      <c r="A1286" s="8"/>
      <c r="B1286" s="8"/>
      <c r="C1286" s="9"/>
      <c r="D1286" s="55"/>
    </row>
    <row r="1287" spans="1:4" s="6" customFormat="1" ht="12.75">
      <c r="A1287" s="8"/>
      <c r="B1287" s="8"/>
      <c r="C1287" s="9"/>
      <c r="D1287" s="55"/>
    </row>
    <row r="1288" spans="1:4" ht="12.75" customHeight="1">
      <c r="A1288" s="8"/>
      <c r="C1288" s="9"/>
      <c r="D1288" s="55"/>
    </row>
    <row r="1289" spans="1:4" s="6" customFormat="1" ht="12.75">
      <c r="A1289" s="8"/>
      <c r="B1289" s="8"/>
      <c r="C1289" s="9"/>
      <c r="D1289" s="55"/>
    </row>
    <row r="1290" spans="1:4" s="6" customFormat="1" ht="12.75">
      <c r="A1290" s="8"/>
      <c r="B1290" s="8"/>
      <c r="C1290" s="9"/>
      <c r="D1290" s="55"/>
    </row>
    <row r="1291" spans="1:4" s="6" customFormat="1" ht="12.75">
      <c r="A1291" s="8"/>
      <c r="B1291" s="8"/>
      <c r="C1291" s="9"/>
      <c r="D1291" s="55"/>
    </row>
    <row r="1292" spans="1:4" s="6" customFormat="1" ht="12.75">
      <c r="A1292" s="8"/>
      <c r="B1292" s="8"/>
      <c r="C1292" s="9"/>
      <c r="D1292" s="55"/>
    </row>
    <row r="1293" spans="1:4" s="6" customFormat="1" ht="12.75">
      <c r="A1293" s="8"/>
      <c r="B1293" s="8"/>
      <c r="C1293" s="9"/>
      <c r="D1293" s="55"/>
    </row>
    <row r="1294" spans="1:4" s="6" customFormat="1" ht="12.75">
      <c r="A1294" s="8"/>
      <c r="B1294" s="8"/>
      <c r="C1294" s="9"/>
      <c r="D1294" s="55"/>
    </row>
    <row r="1295" spans="1:4" ht="12.75">
      <c r="A1295" s="8"/>
      <c r="C1295" s="9"/>
      <c r="D1295" s="55"/>
    </row>
    <row r="1296" spans="1:4" ht="12.75">
      <c r="A1296" s="8"/>
      <c r="C1296" s="9"/>
      <c r="D1296" s="55"/>
    </row>
    <row r="1297" spans="1:4" ht="12.75">
      <c r="A1297" s="8"/>
      <c r="C1297" s="9"/>
      <c r="D1297" s="55"/>
    </row>
    <row r="1298" spans="1:4" ht="14.25" customHeight="1">
      <c r="A1298" s="8"/>
      <c r="C1298" s="9"/>
      <c r="D1298" s="55"/>
    </row>
    <row r="1299" spans="1:4" ht="12.75">
      <c r="A1299" s="8"/>
      <c r="C1299" s="9"/>
      <c r="D1299" s="55"/>
    </row>
    <row r="1300" spans="1:4" ht="12.75">
      <c r="A1300" s="8"/>
      <c r="C1300" s="9"/>
      <c r="D1300" s="55"/>
    </row>
    <row r="1301" spans="1:4" ht="12.75">
      <c r="A1301" s="8"/>
      <c r="C1301" s="9"/>
      <c r="D1301" s="55"/>
    </row>
    <row r="1302" spans="1:4" ht="12.75">
      <c r="A1302" s="8"/>
      <c r="C1302" s="9"/>
      <c r="D1302" s="55"/>
    </row>
    <row r="1303" spans="1:4" ht="12.75">
      <c r="A1303" s="8"/>
      <c r="C1303" s="9"/>
      <c r="D1303" s="55"/>
    </row>
    <row r="1304" spans="1:4" ht="12.75">
      <c r="A1304" s="8"/>
      <c r="C1304" s="9"/>
      <c r="D1304" s="55"/>
    </row>
    <row r="1305" spans="1:4" ht="12.75">
      <c r="A1305" s="8"/>
      <c r="C1305" s="9"/>
      <c r="D1305" s="55"/>
    </row>
    <row r="1306" spans="1:4" ht="12.75">
      <c r="A1306" s="8"/>
      <c r="C1306" s="9"/>
      <c r="D1306" s="55"/>
    </row>
    <row r="1307" spans="1:4" ht="12.75">
      <c r="A1307" s="8"/>
      <c r="C1307" s="9"/>
      <c r="D1307" s="55"/>
    </row>
    <row r="1308" spans="1:4" ht="12.75">
      <c r="A1308" s="8"/>
      <c r="C1308" s="9"/>
      <c r="D1308" s="55"/>
    </row>
    <row r="1309" spans="1:4" ht="12.75">
      <c r="A1309" s="8"/>
      <c r="C1309" s="9"/>
      <c r="D1309" s="55"/>
    </row>
    <row r="1310" spans="1:4" ht="12.75">
      <c r="A1310" s="8"/>
      <c r="C1310" s="9"/>
      <c r="D1310" s="55"/>
    </row>
    <row r="1311" spans="1:4" ht="12.75">
      <c r="A1311" s="8"/>
      <c r="C1311" s="9"/>
      <c r="D1311" s="55"/>
    </row>
    <row r="1312" spans="1:4" ht="12.75">
      <c r="A1312" s="8"/>
      <c r="C1312" s="9"/>
      <c r="D1312" s="55"/>
    </row>
    <row r="1313" spans="1:4" ht="12.75">
      <c r="A1313" s="8"/>
      <c r="C1313" s="9"/>
      <c r="D1313" s="55"/>
    </row>
    <row r="1314" spans="1:4" ht="12.75">
      <c r="A1314" s="8"/>
      <c r="C1314" s="9"/>
      <c r="D1314" s="55"/>
    </row>
    <row r="1315" spans="1:4" ht="12.75">
      <c r="A1315" s="8"/>
      <c r="C1315" s="9"/>
      <c r="D1315" s="55"/>
    </row>
    <row r="1316" spans="1:4" ht="12.75">
      <c r="A1316" s="8"/>
      <c r="C1316" s="9"/>
      <c r="D1316" s="55"/>
    </row>
    <row r="1317" spans="1:4" ht="12.75">
      <c r="A1317" s="8"/>
      <c r="C1317" s="9"/>
      <c r="D1317" s="55"/>
    </row>
    <row r="1318" spans="1:4" ht="12.75">
      <c r="A1318" s="8"/>
      <c r="C1318" s="9"/>
      <c r="D1318" s="55"/>
    </row>
    <row r="1319" spans="1:4" ht="12.75">
      <c r="A1319" s="8"/>
      <c r="C1319" s="9"/>
      <c r="D1319" s="55"/>
    </row>
    <row r="1320" spans="1:4" ht="12.75">
      <c r="A1320" s="8"/>
      <c r="C1320" s="9"/>
      <c r="D1320" s="55"/>
    </row>
    <row r="1321" spans="1:4" ht="12.75">
      <c r="A1321" s="8"/>
      <c r="C1321" s="9"/>
      <c r="D1321" s="55"/>
    </row>
    <row r="1322" spans="1:4" ht="12.75">
      <c r="A1322" s="8"/>
      <c r="C1322" s="9"/>
      <c r="D1322" s="55"/>
    </row>
    <row r="1323" spans="1:4" ht="12.75">
      <c r="A1323" s="8"/>
      <c r="C1323" s="9"/>
      <c r="D1323" s="55"/>
    </row>
    <row r="1324" spans="1:4" ht="12.75">
      <c r="A1324" s="8"/>
      <c r="C1324" s="9"/>
      <c r="D1324" s="55"/>
    </row>
    <row r="1325" spans="1:4" ht="12.75">
      <c r="A1325" s="8"/>
      <c r="C1325" s="9"/>
      <c r="D1325" s="55"/>
    </row>
    <row r="1326" spans="1:4" ht="12.75">
      <c r="A1326" s="8"/>
      <c r="C1326" s="9"/>
      <c r="D1326" s="55"/>
    </row>
    <row r="1327" spans="1:4" ht="12.75">
      <c r="A1327" s="8"/>
      <c r="C1327" s="9"/>
      <c r="D1327" s="55"/>
    </row>
    <row r="1328" spans="1:4" ht="12.75">
      <c r="A1328" s="8"/>
      <c r="C1328" s="9"/>
      <c r="D1328" s="55"/>
    </row>
    <row r="1329" spans="1:4" ht="12.75">
      <c r="A1329" s="8"/>
      <c r="C1329" s="9"/>
      <c r="D1329" s="55"/>
    </row>
    <row r="1330" spans="1:4" ht="12.75">
      <c r="A1330" s="8"/>
      <c r="C1330" s="9"/>
      <c r="D1330" s="55"/>
    </row>
    <row r="1331" spans="1:4" s="6" customFormat="1" ht="12.75">
      <c r="A1331" s="8"/>
      <c r="B1331" s="8"/>
      <c r="C1331" s="9"/>
      <c r="D1331" s="55"/>
    </row>
    <row r="1332" spans="1:4" s="6" customFormat="1" ht="12.75">
      <c r="A1332" s="8"/>
      <c r="B1332" s="8"/>
      <c r="C1332" s="9"/>
      <c r="D1332" s="55"/>
    </row>
    <row r="1333" spans="1:4" s="6" customFormat="1" ht="12.75">
      <c r="A1333" s="8"/>
      <c r="B1333" s="8"/>
      <c r="C1333" s="9"/>
      <c r="D1333" s="55"/>
    </row>
    <row r="1334" spans="1:4" s="6" customFormat="1" ht="12.75">
      <c r="A1334" s="8"/>
      <c r="B1334" s="8"/>
      <c r="C1334" s="9"/>
      <c r="D1334" s="55"/>
    </row>
    <row r="1335" spans="1:4" s="6" customFormat="1" ht="12.75">
      <c r="A1335" s="8"/>
      <c r="B1335" s="8"/>
      <c r="C1335" s="9"/>
      <c r="D1335" s="55"/>
    </row>
    <row r="1336" spans="1:4" s="6" customFormat="1" ht="12.75">
      <c r="A1336" s="8"/>
      <c r="B1336" s="8"/>
      <c r="C1336" s="9"/>
      <c r="D1336" s="55"/>
    </row>
    <row r="1337" spans="1:4" s="6" customFormat="1" ht="12.75">
      <c r="A1337" s="8"/>
      <c r="B1337" s="8"/>
      <c r="C1337" s="9"/>
      <c r="D1337" s="55"/>
    </row>
    <row r="1338" spans="1:4" s="6" customFormat="1" ht="12.75">
      <c r="A1338" s="8"/>
      <c r="B1338" s="8"/>
      <c r="C1338" s="9"/>
      <c r="D1338" s="55"/>
    </row>
    <row r="1339" spans="1:4" s="6" customFormat="1" ht="12.75">
      <c r="A1339" s="8"/>
      <c r="B1339" s="8"/>
      <c r="C1339" s="9"/>
      <c r="D1339" s="55"/>
    </row>
    <row r="1340" spans="1:4" s="6" customFormat="1" ht="12.75">
      <c r="A1340" s="8"/>
      <c r="B1340" s="8"/>
      <c r="C1340" s="9"/>
      <c r="D1340" s="55"/>
    </row>
    <row r="1341" spans="1:4" s="6" customFormat="1" ht="12.75">
      <c r="A1341" s="8"/>
      <c r="B1341" s="8"/>
      <c r="C1341" s="9"/>
      <c r="D1341" s="55"/>
    </row>
    <row r="1342" spans="1:4" s="6" customFormat="1" ht="12.75">
      <c r="A1342" s="8"/>
      <c r="B1342" s="8"/>
      <c r="C1342" s="9"/>
      <c r="D1342" s="55"/>
    </row>
    <row r="1343" spans="1:4" s="6" customFormat="1" ht="12.75">
      <c r="A1343" s="8"/>
      <c r="B1343" s="8"/>
      <c r="C1343" s="9"/>
      <c r="D1343" s="55"/>
    </row>
    <row r="1344" spans="1:4" s="6" customFormat="1" ht="12.75">
      <c r="A1344" s="8"/>
      <c r="B1344" s="8"/>
      <c r="C1344" s="9"/>
      <c r="D1344" s="55"/>
    </row>
    <row r="1345" spans="1:4" s="6" customFormat="1" ht="12.75">
      <c r="A1345" s="8"/>
      <c r="B1345" s="8"/>
      <c r="C1345" s="9"/>
      <c r="D1345" s="55"/>
    </row>
    <row r="1346" spans="1:4" s="6" customFormat="1" ht="12.75">
      <c r="A1346" s="8"/>
      <c r="B1346" s="8"/>
      <c r="C1346" s="9"/>
      <c r="D1346" s="55"/>
    </row>
    <row r="1347" spans="1:4" s="6" customFormat="1" ht="12.75">
      <c r="A1347" s="8"/>
      <c r="B1347" s="8"/>
      <c r="C1347" s="9"/>
      <c r="D1347" s="55"/>
    </row>
    <row r="1348" spans="1:4" s="6" customFormat="1" ht="12.75">
      <c r="A1348" s="8"/>
      <c r="B1348" s="8"/>
      <c r="C1348" s="9"/>
      <c r="D1348" s="55"/>
    </row>
    <row r="1349" spans="1:4" s="6" customFormat="1" ht="12.75">
      <c r="A1349" s="8"/>
      <c r="B1349" s="8"/>
      <c r="C1349" s="9"/>
      <c r="D1349" s="55"/>
    </row>
    <row r="1350" spans="1:4" s="6" customFormat="1" ht="12.75">
      <c r="A1350" s="8"/>
      <c r="B1350" s="8"/>
      <c r="C1350" s="9"/>
      <c r="D1350" s="55"/>
    </row>
    <row r="1351" spans="1:4" s="6" customFormat="1" ht="12.75">
      <c r="A1351" s="8"/>
      <c r="B1351" s="8"/>
      <c r="C1351" s="9"/>
      <c r="D1351" s="55"/>
    </row>
    <row r="1352" spans="1:4" s="6" customFormat="1" ht="12.75">
      <c r="A1352" s="8"/>
      <c r="B1352" s="8"/>
      <c r="C1352" s="9"/>
      <c r="D1352" s="55"/>
    </row>
    <row r="1353" spans="1:4" s="6" customFormat="1" ht="12.75">
      <c r="A1353" s="8"/>
      <c r="B1353" s="8"/>
      <c r="C1353" s="9"/>
      <c r="D1353" s="55"/>
    </row>
    <row r="1354" spans="1:4" s="6" customFormat="1" ht="12.75">
      <c r="A1354" s="8"/>
      <c r="B1354" s="8"/>
      <c r="C1354" s="9"/>
      <c r="D1354" s="55"/>
    </row>
    <row r="1355" spans="1:4" s="6" customFormat="1" ht="12.75">
      <c r="A1355" s="8"/>
      <c r="B1355" s="8"/>
      <c r="C1355" s="9"/>
      <c r="D1355" s="55"/>
    </row>
    <row r="1356" spans="1:4" s="6" customFormat="1" ht="12.75">
      <c r="A1356" s="8"/>
      <c r="B1356" s="8"/>
      <c r="C1356" s="9"/>
      <c r="D1356" s="55"/>
    </row>
    <row r="1357" spans="1:4" s="6" customFormat="1" ht="12.75">
      <c r="A1357" s="8"/>
      <c r="B1357" s="8"/>
      <c r="C1357" s="9"/>
      <c r="D1357" s="55"/>
    </row>
    <row r="1358" spans="1:4" s="6" customFormat="1" ht="12.75">
      <c r="A1358" s="8"/>
      <c r="B1358" s="8"/>
      <c r="C1358" s="9"/>
      <c r="D1358" s="55"/>
    </row>
    <row r="1359" spans="1:4" s="6" customFormat="1" ht="18" customHeight="1">
      <c r="A1359" s="8"/>
      <c r="B1359" s="8"/>
      <c r="C1359" s="9"/>
      <c r="D1359" s="55"/>
    </row>
    <row r="1360" spans="1:4" ht="12.75">
      <c r="A1360" s="8"/>
      <c r="C1360" s="9"/>
      <c r="D1360" s="55"/>
    </row>
    <row r="1361" spans="1:4" s="6" customFormat="1" ht="12.75">
      <c r="A1361" s="8"/>
      <c r="B1361" s="8"/>
      <c r="C1361" s="9"/>
      <c r="D1361" s="55"/>
    </row>
    <row r="1362" spans="1:4" s="6" customFormat="1" ht="12.75">
      <c r="A1362" s="8"/>
      <c r="B1362" s="8"/>
      <c r="C1362" s="9"/>
      <c r="D1362" s="55"/>
    </row>
    <row r="1363" spans="1:4" s="6" customFormat="1" ht="12.75">
      <c r="A1363" s="8"/>
      <c r="B1363" s="8"/>
      <c r="C1363" s="9"/>
      <c r="D1363" s="55"/>
    </row>
    <row r="1364" spans="1:4" s="6" customFormat="1" ht="18" customHeight="1">
      <c r="A1364" s="8"/>
      <c r="B1364" s="8"/>
      <c r="C1364" s="9"/>
      <c r="D1364" s="55"/>
    </row>
    <row r="1365" spans="1:4" ht="12.75">
      <c r="A1365" s="8"/>
      <c r="C1365" s="9"/>
      <c r="D1365" s="55"/>
    </row>
    <row r="1366" spans="1:4" ht="14.25" customHeight="1">
      <c r="A1366" s="8"/>
      <c r="C1366" s="9"/>
      <c r="D1366" s="55"/>
    </row>
    <row r="1367" spans="1:4" ht="14.25" customHeight="1">
      <c r="A1367" s="8"/>
      <c r="C1367" s="9"/>
      <c r="D1367" s="55"/>
    </row>
    <row r="1368" spans="1:4" ht="14.25" customHeight="1">
      <c r="A1368" s="8"/>
      <c r="C1368" s="9"/>
      <c r="D1368" s="55"/>
    </row>
    <row r="1369" spans="1:4" ht="12.75">
      <c r="A1369" s="8"/>
      <c r="C1369" s="9"/>
      <c r="D1369" s="55"/>
    </row>
    <row r="1370" spans="1:4" ht="14.25" customHeight="1">
      <c r="A1370" s="8"/>
      <c r="C1370" s="9"/>
      <c r="D1370" s="55"/>
    </row>
    <row r="1371" spans="1:4" ht="12.75">
      <c r="A1371" s="8"/>
      <c r="C1371" s="9"/>
      <c r="D1371" s="55"/>
    </row>
    <row r="1372" spans="1:4" ht="14.25" customHeight="1">
      <c r="A1372" s="8"/>
      <c r="C1372" s="9"/>
      <c r="D1372" s="55"/>
    </row>
    <row r="1373" spans="1:4" ht="12.75">
      <c r="A1373" s="8"/>
      <c r="C1373" s="9"/>
      <c r="D1373" s="55"/>
    </row>
    <row r="1374" spans="1:4" s="6" customFormat="1" ht="30" customHeight="1">
      <c r="A1374" s="8"/>
      <c r="B1374" s="8"/>
      <c r="C1374" s="9"/>
      <c r="D1374" s="55"/>
    </row>
    <row r="1375" spans="1:4" s="6" customFormat="1" ht="12.75">
      <c r="A1375" s="8"/>
      <c r="B1375" s="8"/>
      <c r="C1375" s="9"/>
      <c r="D1375" s="55"/>
    </row>
    <row r="1376" spans="1:4" s="6" customFormat="1" ht="12.75">
      <c r="A1376" s="8"/>
      <c r="B1376" s="8"/>
      <c r="C1376" s="9"/>
      <c r="D1376" s="55"/>
    </row>
    <row r="1377" spans="1:4" s="6" customFormat="1" ht="12.75">
      <c r="A1377" s="8"/>
      <c r="B1377" s="8"/>
      <c r="C1377" s="9"/>
      <c r="D1377" s="55"/>
    </row>
    <row r="1378" spans="1:4" s="6" customFormat="1" ht="12.75">
      <c r="A1378" s="8"/>
      <c r="B1378" s="8"/>
      <c r="C1378" s="9"/>
      <c r="D1378" s="55"/>
    </row>
    <row r="1379" spans="1:4" s="6" customFormat="1" ht="12.75">
      <c r="A1379" s="8"/>
      <c r="B1379" s="8"/>
      <c r="C1379" s="9"/>
      <c r="D1379" s="55"/>
    </row>
    <row r="1380" spans="1:4" s="6" customFormat="1" ht="12.75">
      <c r="A1380" s="8"/>
      <c r="B1380" s="8"/>
      <c r="C1380" s="9"/>
      <c r="D1380" s="55"/>
    </row>
    <row r="1381" spans="1:4" s="6" customFormat="1" ht="12.75">
      <c r="A1381" s="8"/>
      <c r="B1381" s="8"/>
      <c r="C1381" s="9"/>
      <c r="D1381" s="55"/>
    </row>
    <row r="1382" spans="1:4" s="6" customFormat="1" ht="12.75">
      <c r="A1382" s="8"/>
      <c r="B1382" s="8"/>
      <c r="C1382" s="9"/>
      <c r="D1382" s="55"/>
    </row>
    <row r="1383" spans="1:4" s="6" customFormat="1" ht="12.75">
      <c r="A1383" s="8"/>
      <c r="B1383" s="8"/>
      <c r="C1383" s="9"/>
      <c r="D1383" s="55"/>
    </row>
    <row r="1384" spans="1:4" s="6" customFormat="1" ht="12.75">
      <c r="A1384" s="8"/>
      <c r="B1384" s="8"/>
      <c r="C1384" s="9"/>
      <c r="D1384" s="55"/>
    </row>
    <row r="1385" spans="1:4" s="6" customFormat="1" ht="12.75">
      <c r="A1385" s="8"/>
      <c r="B1385" s="8"/>
      <c r="C1385" s="9"/>
      <c r="D1385" s="55"/>
    </row>
    <row r="1386" spans="1:4" s="6" customFormat="1" ht="12.75">
      <c r="A1386" s="8"/>
      <c r="B1386" s="8"/>
      <c r="C1386" s="9"/>
      <c r="D1386" s="55"/>
    </row>
    <row r="1387" spans="1:4" s="6" customFormat="1" ht="12.75">
      <c r="A1387" s="8"/>
      <c r="B1387" s="8"/>
      <c r="C1387" s="9"/>
      <c r="D1387" s="55"/>
    </row>
    <row r="1388" spans="1:4" s="6" customFormat="1" ht="12.75">
      <c r="A1388" s="8"/>
      <c r="B1388" s="8"/>
      <c r="C1388" s="9"/>
      <c r="D1388" s="55"/>
    </row>
    <row r="1389" spans="1:4" ht="12.75">
      <c r="A1389" s="8"/>
      <c r="C1389" s="9"/>
      <c r="D1389" s="55"/>
    </row>
    <row r="1390" spans="1:4" ht="12.75">
      <c r="A1390" s="8"/>
      <c r="C1390" s="9"/>
      <c r="D1390" s="55"/>
    </row>
    <row r="1391" spans="1:4" ht="18" customHeight="1">
      <c r="A1391" s="8"/>
      <c r="C1391" s="9"/>
      <c r="D1391" s="55"/>
    </row>
    <row r="1392" spans="1:4" ht="20.25" customHeight="1">
      <c r="A1392" s="8"/>
      <c r="C1392" s="9"/>
      <c r="D1392" s="55"/>
    </row>
    <row r="1393" spans="1:4" ht="12.75">
      <c r="A1393" s="8"/>
      <c r="C1393" s="9"/>
      <c r="D1393" s="55"/>
    </row>
    <row r="1394" spans="1:4" ht="12.75">
      <c r="A1394" s="8"/>
      <c r="C1394" s="9"/>
      <c r="D1394" s="55"/>
    </row>
    <row r="1395" spans="1:4" ht="12.75">
      <c r="A1395" s="8"/>
      <c r="C1395" s="9"/>
      <c r="D1395" s="55"/>
    </row>
    <row r="1396" spans="1:4" ht="12.75">
      <c r="A1396" s="8"/>
      <c r="C1396" s="9"/>
      <c r="D1396" s="55"/>
    </row>
    <row r="1397" spans="1:4" ht="12.75">
      <c r="A1397" s="8"/>
      <c r="C1397" s="9"/>
      <c r="D1397" s="55"/>
    </row>
    <row r="1398" spans="1:4" ht="12.75">
      <c r="A1398" s="8"/>
      <c r="C1398" s="9"/>
      <c r="D1398" s="55"/>
    </row>
    <row r="1399" spans="1:4" ht="12.75">
      <c r="A1399" s="8"/>
      <c r="C1399" s="9"/>
      <c r="D1399" s="55"/>
    </row>
    <row r="1400" spans="1:4" ht="12.75">
      <c r="A1400" s="8"/>
      <c r="C1400" s="9"/>
      <c r="D1400" s="55"/>
    </row>
    <row r="1401" spans="1:4" ht="12.75">
      <c r="A1401" s="8"/>
      <c r="C1401" s="9"/>
      <c r="D1401" s="55"/>
    </row>
    <row r="1402" spans="1:4" ht="12.75">
      <c r="A1402" s="8"/>
      <c r="C1402" s="9"/>
      <c r="D1402" s="55"/>
    </row>
    <row r="1403" spans="1:4" ht="12.75">
      <c r="A1403" s="8"/>
      <c r="C1403" s="9"/>
      <c r="D1403" s="55"/>
    </row>
    <row r="1404" spans="1:4" ht="12.75">
      <c r="A1404" s="8"/>
      <c r="C1404" s="9"/>
      <c r="D1404" s="55"/>
    </row>
    <row r="1405" spans="1:4" ht="12.75">
      <c r="A1405" s="8"/>
      <c r="C1405" s="9"/>
      <c r="D1405" s="55"/>
    </row>
    <row r="1406" spans="1:4" ht="12.75">
      <c r="A1406" s="8"/>
      <c r="C1406" s="9"/>
      <c r="D1406" s="55"/>
    </row>
    <row r="1407" spans="1:4" ht="12.75">
      <c r="A1407" s="8"/>
      <c r="C1407" s="9"/>
      <c r="D1407" s="55"/>
    </row>
    <row r="1408" spans="1:4" ht="12.75">
      <c r="A1408" s="8"/>
      <c r="C1408" s="9"/>
      <c r="D1408" s="55"/>
    </row>
    <row r="1409" spans="1:4" ht="12.75">
      <c r="A1409" s="8"/>
      <c r="C1409" s="9"/>
      <c r="D1409" s="55"/>
    </row>
    <row r="1410" spans="1:4" ht="12.75">
      <c r="A1410" s="8"/>
      <c r="C1410" s="9"/>
      <c r="D1410" s="55"/>
    </row>
    <row r="1411" spans="1:4" ht="12.75">
      <c r="A1411" s="8"/>
      <c r="C1411" s="9"/>
      <c r="D1411" s="55"/>
    </row>
    <row r="1412" spans="1:4" ht="12.75">
      <c r="A1412" s="8"/>
      <c r="C1412" s="9"/>
      <c r="D1412" s="55"/>
    </row>
    <row r="1413" spans="1:4" ht="12.75">
      <c r="A1413" s="8"/>
      <c r="C1413" s="9"/>
      <c r="D1413" s="55"/>
    </row>
    <row r="1414" spans="1:4" ht="12.75">
      <c r="A1414" s="8"/>
      <c r="C1414" s="9"/>
      <c r="D1414" s="55"/>
    </row>
    <row r="1415" spans="1:4" ht="12.75">
      <c r="A1415" s="8"/>
      <c r="C1415" s="9"/>
      <c r="D1415" s="55"/>
    </row>
    <row r="1416" spans="1:4" ht="12.75">
      <c r="A1416" s="8"/>
      <c r="C1416" s="9"/>
      <c r="D1416" s="55"/>
    </row>
    <row r="1417" spans="1:4" ht="12.75">
      <c r="A1417" s="8"/>
      <c r="C1417" s="9"/>
      <c r="D1417" s="55"/>
    </row>
    <row r="1418" spans="1:4" ht="12.75">
      <c r="A1418" s="8"/>
      <c r="C1418" s="9"/>
      <c r="D1418" s="55"/>
    </row>
    <row r="1419" spans="1:4" ht="12.75">
      <c r="A1419" s="8"/>
      <c r="C1419" s="9"/>
      <c r="D1419" s="55"/>
    </row>
    <row r="1420" spans="1:4" ht="12.75">
      <c r="A1420" s="8"/>
      <c r="C1420" s="9"/>
      <c r="D1420" s="55"/>
    </row>
    <row r="1421" spans="1:4" ht="12.75">
      <c r="A1421" s="8"/>
      <c r="C1421" s="9"/>
      <c r="D1421" s="55"/>
    </row>
    <row r="1422" spans="1:4" ht="12.75">
      <c r="A1422" s="8"/>
      <c r="C1422" s="9"/>
      <c r="D1422" s="55"/>
    </row>
    <row r="1423" spans="1:4" ht="12.75">
      <c r="A1423" s="8"/>
      <c r="C1423" s="9"/>
      <c r="D1423" s="55"/>
    </row>
    <row r="1424" spans="1:4" ht="12.75">
      <c r="A1424" s="8"/>
      <c r="C1424" s="9"/>
      <c r="D1424" s="55"/>
    </row>
    <row r="1425" spans="1:4" ht="12.75">
      <c r="A1425" s="8"/>
      <c r="C1425" s="9"/>
      <c r="D1425" s="55"/>
    </row>
    <row r="1426" spans="1:4" ht="12.75">
      <c r="A1426" s="8"/>
      <c r="C1426" s="9"/>
      <c r="D1426" s="55"/>
    </row>
    <row r="1427" spans="1:4" ht="12.75">
      <c r="A1427" s="8"/>
      <c r="C1427" s="9"/>
      <c r="D1427" s="55"/>
    </row>
    <row r="1428" spans="1:4" ht="12.75">
      <c r="A1428" s="8"/>
      <c r="C1428" s="9"/>
      <c r="D1428" s="55"/>
    </row>
    <row r="1429" spans="1:4" ht="12.75">
      <c r="A1429" s="8"/>
      <c r="C1429" s="9"/>
      <c r="D1429" s="55"/>
    </row>
    <row r="1430" spans="1:4" ht="12.75">
      <c r="A1430" s="8"/>
      <c r="C1430" s="9"/>
      <c r="D1430" s="55"/>
    </row>
    <row r="1431" spans="1:4" ht="12.75">
      <c r="A1431" s="8"/>
      <c r="C1431" s="9"/>
      <c r="D1431" s="55"/>
    </row>
    <row r="1432" spans="1:4" ht="12.75">
      <c r="A1432" s="8"/>
      <c r="C1432" s="9"/>
      <c r="D1432" s="55"/>
    </row>
    <row r="1433" spans="1:4" ht="12.75">
      <c r="A1433" s="8"/>
      <c r="C1433" s="9"/>
      <c r="D1433" s="55"/>
    </row>
    <row r="1434" spans="1:4" ht="12.75">
      <c r="A1434" s="8"/>
      <c r="C1434" s="9"/>
      <c r="D1434" s="55"/>
    </row>
    <row r="1435" spans="1:4" ht="12.75">
      <c r="A1435" s="8"/>
      <c r="C1435" s="9"/>
      <c r="D1435" s="55"/>
    </row>
    <row r="1436" spans="1:4" ht="12.75">
      <c r="A1436" s="8"/>
      <c r="C1436" s="9"/>
      <c r="D1436" s="55"/>
    </row>
    <row r="1437" spans="1:4" ht="12.75">
      <c r="A1437" s="8"/>
      <c r="C1437" s="9"/>
      <c r="D1437" s="55"/>
    </row>
    <row r="1438" spans="1:4" ht="12.75">
      <c r="A1438" s="8"/>
      <c r="C1438" s="9"/>
      <c r="D1438" s="55"/>
    </row>
    <row r="1439" spans="1:4" ht="12.75">
      <c r="A1439" s="8"/>
      <c r="C1439" s="9"/>
      <c r="D1439" s="55"/>
    </row>
    <row r="1440" spans="1:4" ht="12.75">
      <c r="A1440" s="8"/>
      <c r="C1440" s="9"/>
      <c r="D1440" s="55"/>
    </row>
    <row r="1441" spans="1:4" ht="12.75">
      <c r="A1441" s="8"/>
      <c r="C1441" s="9"/>
      <c r="D1441" s="55"/>
    </row>
    <row r="1442" spans="1:4" ht="12.75">
      <c r="A1442" s="8"/>
      <c r="C1442" s="9"/>
      <c r="D1442" s="55"/>
    </row>
    <row r="1443" spans="1:4" ht="12.75">
      <c r="A1443" s="8"/>
      <c r="C1443" s="9"/>
      <c r="D1443" s="55"/>
    </row>
    <row r="1444" spans="1:4" ht="12.75">
      <c r="A1444" s="8"/>
      <c r="C1444" s="9"/>
      <c r="D1444" s="55"/>
    </row>
    <row r="1445" spans="1:4" ht="12.75">
      <c r="A1445" s="8"/>
      <c r="C1445" s="9"/>
      <c r="D1445" s="55"/>
    </row>
    <row r="1446" spans="1:4" ht="12.75">
      <c r="A1446" s="8"/>
      <c r="C1446" s="9"/>
      <c r="D1446" s="55"/>
    </row>
    <row r="1447" spans="1:4" ht="12.75">
      <c r="A1447" s="8"/>
      <c r="C1447" s="9"/>
      <c r="D1447" s="55"/>
    </row>
    <row r="1448" spans="1:4" ht="12.75">
      <c r="A1448" s="8"/>
      <c r="C1448" s="9"/>
      <c r="D1448" s="55"/>
    </row>
    <row r="1449" spans="1:4" ht="12.75">
      <c r="A1449" s="8"/>
      <c r="C1449" s="9"/>
      <c r="D1449" s="55"/>
    </row>
    <row r="1450" spans="1:4" ht="12.75">
      <c r="A1450" s="8"/>
      <c r="C1450" s="9"/>
      <c r="D1450" s="55"/>
    </row>
    <row r="1451" spans="1:4" ht="12.75">
      <c r="A1451" s="8"/>
      <c r="C1451" s="9"/>
      <c r="D1451" s="55"/>
    </row>
    <row r="1452" spans="1:4" ht="12.75">
      <c r="A1452" s="8"/>
      <c r="C1452" s="9"/>
      <c r="D1452" s="55"/>
    </row>
    <row r="1453" spans="1:4" ht="12.75">
      <c r="A1453" s="8"/>
      <c r="C1453" s="9"/>
      <c r="D1453" s="55"/>
    </row>
    <row r="1454" spans="1:4" ht="12.75">
      <c r="A1454" s="8"/>
      <c r="C1454" s="9"/>
      <c r="D1454" s="55"/>
    </row>
    <row r="1455" spans="1:4" ht="12.75">
      <c r="A1455" s="8"/>
      <c r="C1455" s="9"/>
      <c r="D1455" s="55"/>
    </row>
    <row r="1456" spans="1:4" ht="12.75">
      <c r="A1456" s="8"/>
      <c r="C1456" s="9"/>
      <c r="D1456" s="55"/>
    </row>
    <row r="1457" spans="1:4" ht="12.75">
      <c r="A1457" s="8"/>
      <c r="C1457" s="9"/>
      <c r="D1457" s="55"/>
    </row>
    <row r="1458" spans="1:4" ht="12.75">
      <c r="A1458" s="8"/>
      <c r="C1458" s="9"/>
      <c r="D1458" s="55"/>
    </row>
    <row r="1459" spans="1:4" ht="12.75">
      <c r="A1459" s="8"/>
      <c r="C1459" s="9"/>
      <c r="D1459" s="55"/>
    </row>
    <row r="1460" spans="1:4" ht="12.75">
      <c r="A1460" s="8"/>
      <c r="C1460" s="9"/>
      <c r="D1460" s="55"/>
    </row>
    <row r="1461" spans="1:4" ht="12.75">
      <c r="A1461" s="8"/>
      <c r="C1461" s="9"/>
      <c r="D1461" s="55"/>
    </row>
    <row r="1462" spans="1:4" ht="12.75">
      <c r="A1462" s="8"/>
      <c r="C1462" s="9"/>
      <c r="D1462" s="55"/>
    </row>
    <row r="1463" spans="1:4" ht="12.75">
      <c r="A1463" s="8"/>
      <c r="C1463" s="9"/>
      <c r="D1463" s="55"/>
    </row>
    <row r="1464" spans="1:4" ht="12.75">
      <c r="A1464" s="8"/>
      <c r="C1464" s="9"/>
      <c r="D1464" s="55"/>
    </row>
    <row r="1465" spans="1:4" ht="12.75">
      <c r="A1465" s="8"/>
      <c r="C1465" s="9"/>
      <c r="D1465" s="55"/>
    </row>
    <row r="1466" spans="1:4" ht="12.75">
      <c r="A1466" s="8"/>
      <c r="C1466" s="9"/>
      <c r="D1466" s="55"/>
    </row>
    <row r="1467" spans="1:4" ht="12.75">
      <c r="A1467" s="8"/>
      <c r="C1467" s="9"/>
      <c r="D1467" s="55"/>
    </row>
    <row r="1468" spans="1:4" ht="12.75">
      <c r="A1468" s="8"/>
      <c r="C1468" s="9"/>
      <c r="D1468" s="55"/>
    </row>
    <row r="1469" spans="1:4" ht="12.75">
      <c r="A1469" s="8"/>
      <c r="C1469" s="9"/>
      <c r="D1469" s="55"/>
    </row>
    <row r="1470" spans="1:4" ht="12.75">
      <c r="A1470" s="8"/>
      <c r="C1470" s="9"/>
      <c r="D1470" s="55"/>
    </row>
    <row r="1471" spans="1:4" ht="12.75">
      <c r="A1471" s="8"/>
      <c r="C1471" s="9"/>
      <c r="D1471" s="55"/>
    </row>
    <row r="1472" spans="1:4" ht="12.75">
      <c r="A1472" s="8"/>
      <c r="C1472" s="9"/>
      <c r="D1472" s="55"/>
    </row>
    <row r="1473" spans="1:4" ht="12.75">
      <c r="A1473" s="8"/>
      <c r="C1473" s="9"/>
      <c r="D1473" s="55"/>
    </row>
    <row r="1474" spans="1:4" ht="12.75">
      <c r="A1474" s="8"/>
      <c r="C1474" s="9"/>
      <c r="D1474" s="55"/>
    </row>
    <row r="1475" spans="1:4" ht="12.75">
      <c r="A1475" s="8"/>
      <c r="C1475" s="9"/>
      <c r="D1475" s="55"/>
    </row>
    <row r="1476" spans="1:4" ht="12.75">
      <c r="A1476" s="8"/>
      <c r="C1476" s="9"/>
      <c r="D1476" s="55"/>
    </row>
    <row r="1477" spans="1:4" ht="12.75">
      <c r="A1477" s="8"/>
      <c r="C1477" s="9"/>
      <c r="D1477" s="55"/>
    </row>
    <row r="1478" spans="1:4" ht="12.75">
      <c r="A1478" s="8"/>
      <c r="C1478" s="9"/>
      <c r="D1478" s="55"/>
    </row>
    <row r="1479" spans="1:4" ht="12.75">
      <c r="A1479" s="8"/>
      <c r="C1479" s="9"/>
      <c r="D1479" s="55"/>
    </row>
    <row r="1480" spans="1:4" ht="12.75">
      <c r="A1480" s="8"/>
      <c r="C1480" s="9"/>
      <c r="D1480" s="55"/>
    </row>
    <row r="1481" spans="1:4" ht="12.75">
      <c r="A1481" s="8"/>
      <c r="C1481" s="9"/>
      <c r="D1481" s="55"/>
    </row>
    <row r="1482" spans="1:4" ht="12.75">
      <c r="A1482" s="8"/>
      <c r="C1482" s="9"/>
      <c r="D1482" s="55"/>
    </row>
    <row r="1483" spans="1:4" ht="12.75">
      <c r="A1483" s="8"/>
      <c r="C1483" s="9"/>
      <c r="D1483" s="55"/>
    </row>
    <row r="1484" spans="1:4" ht="12.75">
      <c r="A1484" s="8"/>
      <c r="C1484" s="9"/>
      <c r="D1484" s="55"/>
    </row>
    <row r="1485" spans="1:4" ht="12.75">
      <c r="A1485" s="8"/>
      <c r="C1485" s="9"/>
      <c r="D1485" s="55"/>
    </row>
    <row r="1486" spans="1:4" ht="12.75">
      <c r="A1486" s="8"/>
      <c r="C1486" s="9"/>
      <c r="D1486" s="55"/>
    </row>
    <row r="1487" spans="1:4" ht="12.75">
      <c r="A1487" s="8"/>
      <c r="C1487" s="9"/>
      <c r="D1487" s="55"/>
    </row>
    <row r="1488" spans="1:4" ht="12.75">
      <c r="A1488" s="8"/>
      <c r="C1488" s="9"/>
      <c r="D1488" s="55"/>
    </row>
    <row r="1489" spans="1:4" ht="12.75">
      <c r="A1489" s="8"/>
      <c r="C1489" s="9"/>
      <c r="D1489" s="55"/>
    </row>
    <row r="1490" spans="1:4" ht="12.75">
      <c r="A1490" s="8"/>
      <c r="C1490" s="9"/>
      <c r="D1490" s="55"/>
    </row>
    <row r="1491" spans="1:4" ht="12.75">
      <c r="A1491" s="8"/>
      <c r="C1491" s="9"/>
      <c r="D1491" s="55"/>
    </row>
    <row r="1492" spans="1:4" ht="12.75">
      <c r="A1492" s="8"/>
      <c r="C1492" s="9"/>
      <c r="D1492" s="55"/>
    </row>
    <row r="1493" spans="1:4" ht="12.75">
      <c r="A1493" s="8"/>
      <c r="C1493" s="9"/>
      <c r="D1493" s="55"/>
    </row>
    <row r="1494" spans="1:4" ht="12.75">
      <c r="A1494" s="8"/>
      <c r="C1494" s="9"/>
      <c r="D1494" s="55"/>
    </row>
    <row r="1495" spans="1:4" ht="12.75">
      <c r="A1495" s="8"/>
      <c r="C1495" s="9"/>
      <c r="D1495" s="55"/>
    </row>
    <row r="1496" spans="1:4" ht="12.75">
      <c r="A1496" s="8"/>
      <c r="C1496" s="9"/>
      <c r="D1496" s="55"/>
    </row>
    <row r="1497" spans="1:4" ht="12.75">
      <c r="A1497" s="8"/>
      <c r="C1497" s="9"/>
      <c r="D1497" s="55"/>
    </row>
    <row r="1498" spans="1:4" ht="12.75">
      <c r="A1498" s="8"/>
      <c r="C1498" s="9"/>
      <c r="D1498" s="55"/>
    </row>
    <row r="1499" spans="1:4" ht="12.75">
      <c r="A1499" s="8"/>
      <c r="C1499" s="9"/>
      <c r="D1499" s="55"/>
    </row>
    <row r="1500" spans="1:4" ht="12.75">
      <c r="A1500" s="8"/>
      <c r="C1500" s="9"/>
      <c r="D1500" s="55"/>
    </row>
    <row r="1501" spans="1:4" ht="12.75">
      <c r="A1501" s="8"/>
      <c r="C1501" s="9"/>
      <c r="D1501" s="55"/>
    </row>
    <row r="1502" spans="1:4" ht="12.75">
      <c r="A1502" s="8"/>
      <c r="C1502" s="9"/>
      <c r="D1502" s="55"/>
    </row>
    <row r="1503" spans="1:4" ht="12.75">
      <c r="A1503" s="8"/>
      <c r="C1503" s="9"/>
      <c r="D1503" s="55"/>
    </row>
    <row r="1504" spans="1:4" ht="12.75">
      <c r="A1504" s="8"/>
      <c r="C1504" s="9"/>
      <c r="D1504" s="55"/>
    </row>
    <row r="1505" spans="1:4" ht="12.75">
      <c r="A1505" s="8"/>
      <c r="C1505" s="9"/>
      <c r="D1505" s="55"/>
    </row>
    <row r="1506" spans="1:4" ht="12.75">
      <c r="A1506" s="8"/>
      <c r="C1506" s="9"/>
      <c r="D1506" s="55"/>
    </row>
    <row r="1507" spans="1:4" ht="12.75">
      <c r="A1507" s="8"/>
      <c r="C1507" s="9"/>
      <c r="D1507" s="55"/>
    </row>
    <row r="1508" spans="1:4" ht="12.75">
      <c r="A1508" s="8"/>
      <c r="C1508" s="9"/>
      <c r="D1508" s="55"/>
    </row>
    <row r="1509" spans="1:4" ht="12.75">
      <c r="A1509" s="8"/>
      <c r="C1509" s="9"/>
      <c r="D1509" s="55"/>
    </row>
    <row r="1510" spans="1:4" ht="12.75">
      <c r="A1510" s="8"/>
      <c r="C1510" s="9"/>
      <c r="D1510" s="55"/>
    </row>
    <row r="1511" spans="1:4" ht="12.75">
      <c r="A1511" s="8"/>
      <c r="C1511" s="9"/>
      <c r="D1511" s="55"/>
    </row>
    <row r="1512" spans="1:4" ht="12.75">
      <c r="A1512" s="8"/>
      <c r="C1512" s="9"/>
      <c r="D1512" s="55"/>
    </row>
    <row r="1513" spans="1:4" ht="12.75">
      <c r="A1513" s="8"/>
      <c r="C1513" s="9"/>
      <c r="D1513" s="55"/>
    </row>
    <row r="1514" spans="1:4" ht="12.75">
      <c r="A1514" s="8"/>
      <c r="C1514" s="9"/>
      <c r="D1514" s="55"/>
    </row>
    <row r="1515" spans="1:4" ht="12.75">
      <c r="A1515" s="8"/>
      <c r="C1515" s="9"/>
      <c r="D1515" s="55"/>
    </row>
    <row r="1516" spans="1:4" ht="12.75">
      <c r="A1516" s="8"/>
      <c r="C1516" s="9"/>
      <c r="D1516" s="55"/>
    </row>
    <row r="1517" spans="1:4" ht="12.75">
      <c r="A1517" s="8"/>
      <c r="C1517" s="9"/>
      <c r="D1517" s="55"/>
    </row>
    <row r="1518" spans="1:4" ht="12.75">
      <c r="A1518" s="8"/>
      <c r="C1518" s="9"/>
      <c r="D1518" s="55"/>
    </row>
    <row r="1519" spans="1:4" ht="12.75">
      <c r="A1519" s="8"/>
      <c r="C1519" s="9"/>
      <c r="D1519" s="55"/>
    </row>
    <row r="1520" spans="1:4" ht="12.75">
      <c r="A1520" s="8"/>
      <c r="C1520" s="9"/>
      <c r="D1520" s="55"/>
    </row>
    <row r="1521" spans="1:4" ht="12.75">
      <c r="A1521" s="8"/>
      <c r="C1521" s="9"/>
      <c r="D1521" s="55"/>
    </row>
    <row r="1522" spans="1:4" ht="12.75">
      <c r="A1522" s="8"/>
      <c r="C1522" s="9"/>
      <c r="D1522" s="55"/>
    </row>
    <row r="1523" spans="1:4" ht="12.75">
      <c r="A1523" s="8"/>
      <c r="C1523" s="9"/>
      <c r="D1523" s="55"/>
    </row>
    <row r="1524" spans="1:4" ht="12.75">
      <c r="A1524" s="8"/>
      <c r="C1524" s="9"/>
      <c r="D1524" s="55"/>
    </row>
    <row r="1525" spans="1:4" ht="12.75">
      <c r="A1525" s="8"/>
      <c r="C1525" s="9"/>
      <c r="D1525" s="55"/>
    </row>
    <row r="1526" spans="1:4" ht="12.75">
      <c r="A1526" s="8"/>
      <c r="C1526" s="9"/>
      <c r="D1526" s="55"/>
    </row>
    <row r="1527" spans="1:4" ht="12.75">
      <c r="A1527" s="8"/>
      <c r="C1527" s="9"/>
      <c r="D1527" s="55"/>
    </row>
    <row r="1528" spans="1:4" ht="12.75">
      <c r="A1528" s="8"/>
      <c r="C1528" s="9"/>
      <c r="D1528" s="55"/>
    </row>
    <row r="1529" spans="1:4" ht="12.75">
      <c r="A1529" s="8"/>
      <c r="C1529" s="9"/>
      <c r="D1529" s="55"/>
    </row>
    <row r="1530" spans="1:4" ht="12.75">
      <c r="A1530" s="8"/>
      <c r="C1530" s="9"/>
      <c r="D1530" s="55"/>
    </row>
    <row r="1531" spans="1:4" ht="12.75">
      <c r="A1531" s="8"/>
      <c r="C1531" s="9"/>
      <c r="D1531" s="55"/>
    </row>
    <row r="1532" spans="1:4" ht="12.75">
      <c r="A1532" s="8"/>
      <c r="C1532" s="9"/>
      <c r="D1532" s="55"/>
    </row>
    <row r="1533" spans="1:4" ht="12.75">
      <c r="A1533" s="8"/>
      <c r="C1533" s="9"/>
      <c r="D1533" s="55"/>
    </row>
    <row r="1534" spans="1:4" ht="12.75">
      <c r="A1534" s="8"/>
      <c r="C1534" s="9"/>
      <c r="D1534" s="55"/>
    </row>
    <row r="1535" spans="1:4" ht="12.75">
      <c r="A1535" s="8"/>
      <c r="C1535" s="9"/>
      <c r="D1535" s="55"/>
    </row>
    <row r="1536" spans="1:4" ht="12.75">
      <c r="A1536" s="8"/>
      <c r="C1536" s="9"/>
      <c r="D1536" s="55"/>
    </row>
    <row r="1537" spans="1:4" ht="12.75">
      <c r="A1537" s="8"/>
      <c r="C1537" s="9"/>
      <c r="D1537" s="55"/>
    </row>
    <row r="1538" spans="1:4" ht="12.75">
      <c r="A1538" s="8"/>
      <c r="C1538" s="9"/>
      <c r="D1538" s="55"/>
    </row>
    <row r="1539" spans="1:4" ht="12.75">
      <c r="A1539" s="8"/>
      <c r="C1539" s="9"/>
      <c r="D1539" s="55"/>
    </row>
    <row r="1540" spans="1:4" ht="12.75">
      <c r="A1540" s="8"/>
      <c r="C1540" s="9"/>
      <c r="D1540" s="55"/>
    </row>
    <row r="1541" spans="1:4" ht="12.75">
      <c r="A1541" s="8"/>
      <c r="C1541" s="9"/>
      <c r="D1541" s="55"/>
    </row>
    <row r="1542" spans="1:4" ht="12.75">
      <c r="A1542" s="8"/>
      <c r="C1542" s="9"/>
      <c r="D1542" s="55"/>
    </row>
    <row r="1543" spans="1:4" ht="12.75">
      <c r="A1543" s="8"/>
      <c r="C1543" s="9"/>
      <c r="D1543" s="55"/>
    </row>
    <row r="1544" spans="1:4" ht="12.75">
      <c r="A1544" s="8"/>
      <c r="C1544" s="9"/>
      <c r="D1544" s="55"/>
    </row>
    <row r="1545" spans="1:4" ht="12.75">
      <c r="A1545" s="8"/>
      <c r="C1545" s="9"/>
      <c r="D1545" s="55"/>
    </row>
    <row r="1546" spans="1:4" ht="12.75">
      <c r="A1546" s="8"/>
      <c r="C1546" s="9"/>
      <c r="D1546" s="55"/>
    </row>
    <row r="1547" spans="1:4" ht="12.75">
      <c r="A1547" s="8"/>
      <c r="C1547" s="9"/>
      <c r="D1547" s="55"/>
    </row>
    <row r="1548" spans="1:4" ht="12.75">
      <c r="A1548" s="8"/>
      <c r="C1548" s="9"/>
      <c r="D1548" s="55"/>
    </row>
    <row r="1549" spans="1:4" ht="12.75">
      <c r="A1549" s="8"/>
      <c r="C1549" s="9"/>
      <c r="D1549" s="55"/>
    </row>
    <row r="1550" spans="1:4" ht="12.75">
      <c r="A1550" s="8"/>
      <c r="C1550" s="9"/>
      <c r="D1550" s="55"/>
    </row>
    <row r="1551" spans="1:4" ht="12.75">
      <c r="A1551" s="8"/>
      <c r="C1551" s="9"/>
      <c r="D1551" s="55"/>
    </row>
    <row r="1552" spans="1:4" ht="12.75">
      <c r="A1552" s="8"/>
      <c r="C1552" s="9"/>
      <c r="D1552" s="55"/>
    </row>
    <row r="1553" spans="1:4" ht="12.75">
      <c r="A1553" s="8"/>
      <c r="C1553" s="9"/>
      <c r="D1553" s="55"/>
    </row>
    <row r="1554" spans="1:4" ht="12.75">
      <c r="A1554" s="8"/>
      <c r="C1554" s="9"/>
      <c r="D1554" s="55"/>
    </row>
    <row r="1555" spans="1:4" ht="12.75">
      <c r="A1555" s="8"/>
      <c r="C1555" s="9"/>
      <c r="D1555" s="55"/>
    </row>
    <row r="1556" spans="1:4" ht="12.75">
      <c r="A1556" s="8"/>
      <c r="C1556" s="9"/>
      <c r="D1556" s="55"/>
    </row>
    <row r="1557" spans="1:4" ht="12.75">
      <c r="A1557" s="8"/>
      <c r="C1557" s="9"/>
      <c r="D1557" s="55"/>
    </row>
    <row r="1558" spans="1:4" ht="12.75">
      <c r="A1558" s="8"/>
      <c r="C1558" s="9"/>
      <c r="D1558" s="55"/>
    </row>
    <row r="1559" spans="1:4" ht="12.75">
      <c r="A1559" s="8"/>
      <c r="C1559" s="9"/>
      <c r="D1559" s="55"/>
    </row>
    <row r="1560" spans="1:4" ht="12.75">
      <c r="A1560" s="8"/>
      <c r="C1560" s="9"/>
      <c r="D1560" s="55"/>
    </row>
    <row r="1561" spans="1:4" ht="12.75">
      <c r="A1561" s="8"/>
      <c r="C1561" s="9"/>
      <c r="D1561" s="55"/>
    </row>
    <row r="1562" spans="1:4" ht="12.75">
      <c r="A1562" s="8"/>
      <c r="C1562" s="9"/>
      <c r="D1562" s="55"/>
    </row>
    <row r="1563" spans="1:4" ht="12.75">
      <c r="A1563" s="8"/>
      <c r="C1563" s="9"/>
      <c r="D1563" s="55"/>
    </row>
    <row r="1564" spans="1:4" ht="12.75">
      <c r="A1564" s="8"/>
      <c r="C1564" s="9"/>
      <c r="D1564" s="55"/>
    </row>
    <row r="1565" spans="1:4" ht="12.75">
      <c r="A1565" s="8"/>
      <c r="C1565" s="9"/>
      <c r="D1565" s="55"/>
    </row>
    <row r="1566" spans="1:4" ht="12.75">
      <c r="A1566" s="8"/>
      <c r="C1566" s="9"/>
      <c r="D1566" s="55"/>
    </row>
    <row r="1567" spans="1:4" ht="12.75">
      <c r="A1567" s="8"/>
      <c r="C1567" s="9"/>
      <c r="D1567" s="55"/>
    </row>
    <row r="1568" spans="1:4" ht="12.75">
      <c r="A1568" s="8"/>
      <c r="C1568" s="9"/>
      <c r="D1568" s="55"/>
    </row>
    <row r="1569" spans="1:4" ht="12.75">
      <c r="A1569" s="8"/>
      <c r="C1569" s="9"/>
      <c r="D1569" s="55"/>
    </row>
    <row r="1570" spans="1:4" ht="12.75">
      <c r="A1570" s="8"/>
      <c r="C1570" s="9"/>
      <c r="D1570" s="55"/>
    </row>
    <row r="1571" spans="1:4" ht="12.75">
      <c r="A1571" s="8"/>
      <c r="C1571" s="9"/>
      <c r="D1571" s="55"/>
    </row>
    <row r="1572" spans="1:4" ht="12.75">
      <c r="A1572" s="8"/>
      <c r="C1572" s="9"/>
      <c r="D1572" s="55"/>
    </row>
    <row r="1573" spans="1:4" ht="12.75">
      <c r="A1573" s="8"/>
      <c r="C1573" s="9"/>
      <c r="D1573" s="55"/>
    </row>
    <row r="1574" spans="1:4" ht="12.75">
      <c r="A1574" s="8"/>
      <c r="C1574" s="9"/>
      <c r="D1574" s="55"/>
    </row>
    <row r="1575" spans="1:4" ht="12.75">
      <c r="A1575" s="8"/>
      <c r="C1575" s="9"/>
      <c r="D1575" s="55"/>
    </row>
    <row r="1576" spans="1:4" ht="12.75">
      <c r="A1576" s="8"/>
      <c r="C1576" s="9"/>
      <c r="D1576" s="55"/>
    </row>
    <row r="1577" spans="1:4" ht="12.75">
      <c r="A1577" s="8"/>
      <c r="C1577" s="9"/>
      <c r="D1577" s="55"/>
    </row>
    <row r="1578" spans="1:4" ht="12.75">
      <c r="A1578" s="8"/>
      <c r="C1578" s="9"/>
      <c r="D1578" s="55"/>
    </row>
    <row r="1579" spans="1:4" ht="12.75">
      <c r="A1579" s="8"/>
      <c r="C1579" s="9"/>
      <c r="D1579" s="55"/>
    </row>
    <row r="1580" spans="1:4" ht="12.75">
      <c r="A1580" s="8"/>
      <c r="C1580" s="9"/>
      <c r="D1580" s="55"/>
    </row>
    <row r="1581" spans="1:4" ht="12.75">
      <c r="A1581" s="8"/>
      <c r="C1581" s="9"/>
      <c r="D1581" s="55"/>
    </row>
    <row r="1582" spans="1:4" ht="12.75">
      <c r="A1582" s="8"/>
      <c r="C1582" s="9"/>
      <c r="D1582" s="55"/>
    </row>
    <row r="1583" spans="1:4" ht="12.75">
      <c r="A1583" s="8"/>
      <c r="C1583" s="9"/>
      <c r="D1583" s="55"/>
    </row>
    <row r="1584" spans="1:4" ht="12.75">
      <c r="A1584" s="8"/>
      <c r="C1584" s="9"/>
      <c r="D1584" s="55"/>
    </row>
    <row r="1585" spans="1:4" ht="12.75">
      <c r="A1585" s="8"/>
      <c r="C1585" s="9"/>
      <c r="D1585" s="55"/>
    </row>
    <row r="1586" spans="1:4" ht="12.75">
      <c r="A1586" s="8"/>
      <c r="C1586" s="9"/>
      <c r="D1586" s="55"/>
    </row>
    <row r="1587" spans="1:4" ht="12.75">
      <c r="A1587" s="8"/>
      <c r="C1587" s="9"/>
      <c r="D1587" s="55"/>
    </row>
    <row r="1588" spans="1:4" ht="12.75">
      <c r="A1588" s="8"/>
      <c r="C1588" s="9"/>
      <c r="D1588" s="55"/>
    </row>
    <row r="1589" spans="1:4" ht="12.75">
      <c r="A1589" s="8"/>
      <c r="C1589" s="9"/>
      <c r="D1589" s="55"/>
    </row>
    <row r="1590" spans="1:4" ht="12.75">
      <c r="A1590" s="8"/>
      <c r="C1590" s="9"/>
      <c r="D1590" s="55"/>
    </row>
    <row r="1591" spans="1:4" ht="12.75">
      <c r="A1591" s="8"/>
      <c r="C1591" s="9"/>
      <c r="D1591" s="55"/>
    </row>
    <row r="1592" spans="1:4" ht="12.75">
      <c r="A1592" s="8"/>
      <c r="C1592" s="9"/>
      <c r="D1592" s="55"/>
    </row>
    <row r="1593" spans="1:4" ht="12.75">
      <c r="A1593" s="8"/>
      <c r="C1593" s="9"/>
      <c r="D1593" s="55"/>
    </row>
    <row r="1594" spans="1:4" ht="12.75">
      <c r="A1594" s="8"/>
      <c r="C1594" s="9"/>
      <c r="D1594" s="55"/>
    </row>
    <row r="1595" spans="1:4" ht="12.75">
      <c r="A1595" s="8"/>
      <c r="C1595" s="9"/>
      <c r="D1595" s="55"/>
    </row>
    <row r="1596" spans="1:4" ht="12.75">
      <c r="A1596" s="8"/>
      <c r="C1596" s="9"/>
      <c r="D1596" s="55"/>
    </row>
    <row r="1597" spans="1:4" ht="12.75">
      <c r="A1597" s="8"/>
      <c r="C1597" s="9"/>
      <c r="D1597" s="55"/>
    </row>
    <row r="1598" spans="1:4" ht="12.75">
      <c r="A1598" s="8"/>
      <c r="C1598" s="9"/>
      <c r="D1598" s="55"/>
    </row>
    <row r="1599" spans="1:4" ht="12.75">
      <c r="A1599" s="8"/>
      <c r="C1599" s="9"/>
      <c r="D1599" s="55"/>
    </row>
    <row r="1600" spans="1:4" ht="12.75">
      <c r="A1600" s="8"/>
      <c r="C1600" s="9"/>
      <c r="D1600" s="55"/>
    </row>
    <row r="1601" spans="1:4" ht="12.75">
      <c r="A1601" s="8"/>
      <c r="C1601" s="9"/>
      <c r="D1601" s="55"/>
    </row>
    <row r="1602" spans="1:4" ht="12.75">
      <c r="A1602" s="8"/>
      <c r="C1602" s="9"/>
      <c r="D1602" s="55"/>
    </row>
    <row r="1603" spans="1:4" ht="12.75">
      <c r="A1603" s="8"/>
      <c r="C1603" s="9"/>
      <c r="D1603" s="55"/>
    </row>
    <row r="1604" spans="1:4" ht="12.75">
      <c r="A1604" s="8"/>
      <c r="C1604" s="9"/>
      <c r="D1604" s="55"/>
    </row>
    <row r="1605" spans="1:4" ht="12.75">
      <c r="A1605" s="8"/>
      <c r="C1605" s="9"/>
      <c r="D1605" s="55"/>
    </row>
    <row r="1606" spans="1:4" ht="12.75">
      <c r="A1606" s="8"/>
      <c r="C1606" s="9"/>
      <c r="D1606" s="55"/>
    </row>
    <row r="1607" spans="1:4" ht="12.75">
      <c r="A1607" s="8"/>
      <c r="C1607" s="9"/>
      <c r="D1607" s="55"/>
    </row>
    <row r="1608" spans="1:4" ht="12.75">
      <c r="A1608" s="8"/>
      <c r="C1608" s="9"/>
      <c r="D1608" s="55"/>
    </row>
    <row r="1609" spans="1:4" ht="12.75">
      <c r="A1609" s="8"/>
      <c r="C1609" s="9"/>
      <c r="D1609" s="55"/>
    </row>
    <row r="1610" spans="1:4" ht="12.75">
      <c r="A1610" s="8"/>
      <c r="C1610" s="9"/>
      <c r="D1610" s="55"/>
    </row>
    <row r="1611" spans="1:4" ht="12.75">
      <c r="A1611" s="8"/>
      <c r="C1611" s="9"/>
      <c r="D1611" s="55"/>
    </row>
    <row r="1612" spans="1:4" ht="12.75">
      <c r="A1612" s="8"/>
      <c r="C1612" s="9"/>
      <c r="D1612" s="55"/>
    </row>
    <row r="1613" spans="1:4" ht="12.75">
      <c r="A1613" s="8"/>
      <c r="C1613" s="9"/>
      <c r="D1613" s="55"/>
    </row>
    <row r="1614" spans="1:4" ht="12.75">
      <c r="A1614" s="8"/>
      <c r="C1614" s="9"/>
      <c r="D1614" s="55"/>
    </row>
    <row r="1615" spans="1:4" ht="12.75">
      <c r="A1615" s="8"/>
      <c r="C1615" s="9"/>
      <c r="D1615" s="55"/>
    </row>
    <row r="1616" spans="1:4" ht="12.75">
      <c r="A1616" s="8"/>
      <c r="C1616" s="9"/>
      <c r="D1616" s="55"/>
    </row>
    <row r="1617" spans="1:4" ht="12.75">
      <c r="A1617" s="8"/>
      <c r="C1617" s="9"/>
      <c r="D1617" s="55"/>
    </row>
    <row r="1618" spans="1:4" ht="12.75">
      <c r="A1618" s="8"/>
      <c r="C1618" s="9"/>
      <c r="D1618" s="55"/>
    </row>
    <row r="1619" spans="1:4" ht="12.75">
      <c r="A1619" s="8"/>
      <c r="C1619" s="9"/>
      <c r="D1619" s="55"/>
    </row>
    <row r="1620" spans="1:4" ht="12.75">
      <c r="A1620" s="8"/>
      <c r="C1620" s="9"/>
      <c r="D1620" s="55"/>
    </row>
    <row r="1621" spans="1:4" ht="12.75">
      <c r="A1621" s="8"/>
      <c r="C1621" s="9"/>
      <c r="D1621" s="55"/>
    </row>
    <row r="1622" spans="1:4" ht="12.75">
      <c r="A1622" s="8"/>
      <c r="C1622" s="9"/>
      <c r="D1622" s="55"/>
    </row>
    <row r="1623" spans="1:4" ht="12.75">
      <c r="A1623" s="8"/>
      <c r="C1623" s="9"/>
      <c r="D1623" s="55"/>
    </row>
    <row r="1624" spans="1:4" ht="12.75">
      <c r="A1624" s="8"/>
      <c r="C1624" s="9"/>
      <c r="D1624" s="55"/>
    </row>
    <row r="1625" spans="1:4" ht="12.75">
      <c r="A1625" s="8"/>
      <c r="C1625" s="9"/>
      <c r="D1625" s="55"/>
    </row>
    <row r="1626" spans="1:4" ht="12.75">
      <c r="A1626" s="8"/>
      <c r="C1626" s="9"/>
      <c r="D1626" s="55"/>
    </row>
    <row r="1627" spans="1:4" ht="12.75">
      <c r="A1627" s="8"/>
      <c r="C1627" s="9"/>
      <c r="D1627" s="55"/>
    </row>
    <row r="1628" spans="1:4" ht="12.75">
      <c r="A1628" s="8"/>
      <c r="C1628" s="9"/>
      <c r="D1628" s="55"/>
    </row>
    <row r="1629" spans="1:4" ht="12.75">
      <c r="A1629" s="8"/>
      <c r="C1629" s="9"/>
      <c r="D1629" s="55"/>
    </row>
    <row r="1630" spans="1:4" ht="12.75">
      <c r="A1630" s="8"/>
      <c r="C1630" s="9"/>
      <c r="D1630" s="55"/>
    </row>
    <row r="1631" spans="1:4" ht="12.75">
      <c r="A1631" s="8"/>
      <c r="C1631" s="9"/>
      <c r="D1631" s="55"/>
    </row>
    <row r="1632" spans="1:4" ht="12.75">
      <c r="A1632" s="8"/>
      <c r="C1632" s="9"/>
      <c r="D1632" s="55"/>
    </row>
    <row r="1633" spans="1:4" ht="12.75">
      <c r="A1633" s="8"/>
      <c r="C1633" s="9"/>
      <c r="D1633" s="55"/>
    </row>
    <row r="1634" spans="1:4" ht="12.75">
      <c r="A1634" s="8"/>
      <c r="C1634" s="9"/>
      <c r="D1634" s="55"/>
    </row>
    <row r="1635" spans="1:4" ht="12.75">
      <c r="A1635" s="8"/>
      <c r="C1635" s="9"/>
      <c r="D1635" s="55"/>
    </row>
    <row r="1636" spans="1:4" ht="12.75">
      <c r="A1636" s="8"/>
      <c r="C1636" s="9"/>
      <c r="D1636" s="55"/>
    </row>
    <row r="1637" spans="1:4" ht="12.75">
      <c r="A1637" s="8"/>
      <c r="C1637" s="9"/>
      <c r="D1637" s="55"/>
    </row>
    <row r="1638" spans="1:4" ht="12.75">
      <c r="A1638" s="8"/>
      <c r="C1638" s="9"/>
      <c r="D1638" s="55"/>
    </row>
    <row r="1639" spans="1:4" ht="12.75">
      <c r="A1639" s="8"/>
      <c r="C1639" s="9"/>
      <c r="D1639" s="55"/>
    </row>
    <row r="1640" spans="1:4" ht="12.75">
      <c r="A1640" s="8"/>
      <c r="C1640" s="9"/>
      <c r="D1640" s="55"/>
    </row>
    <row r="1641" spans="1:4" ht="12.75">
      <c r="A1641" s="8"/>
      <c r="C1641" s="9"/>
      <c r="D1641" s="55"/>
    </row>
    <row r="1642" spans="1:4" ht="12.75">
      <c r="A1642" s="8"/>
      <c r="C1642" s="9"/>
      <c r="D1642" s="55"/>
    </row>
    <row r="1643" spans="1:4" ht="12.75">
      <c r="A1643" s="8"/>
      <c r="C1643" s="9"/>
      <c r="D1643" s="55"/>
    </row>
    <row r="1644" spans="1:4" ht="12.75">
      <c r="A1644" s="8"/>
      <c r="C1644" s="9"/>
      <c r="D1644" s="55"/>
    </row>
    <row r="1645" spans="1:4" ht="12.75">
      <c r="A1645" s="8"/>
      <c r="C1645" s="9"/>
      <c r="D1645" s="55"/>
    </row>
    <row r="1646" spans="1:4" ht="12.75">
      <c r="A1646" s="8"/>
      <c r="C1646" s="9"/>
      <c r="D1646" s="55"/>
    </row>
    <row r="1647" spans="1:4" ht="12.75">
      <c r="A1647" s="8"/>
      <c r="C1647" s="9"/>
      <c r="D1647" s="55"/>
    </row>
    <row r="1648" spans="1:4" ht="12.75">
      <c r="A1648" s="8"/>
      <c r="C1648" s="9"/>
      <c r="D1648" s="55"/>
    </row>
    <row r="1649" spans="1:4" ht="12.75">
      <c r="A1649" s="8"/>
      <c r="C1649" s="9"/>
      <c r="D1649" s="55"/>
    </row>
    <row r="1650" spans="1:4" ht="12.75">
      <c r="A1650" s="8"/>
      <c r="C1650" s="9"/>
      <c r="D1650" s="55"/>
    </row>
    <row r="1651" spans="1:4" ht="12.75">
      <c r="A1651" s="8"/>
      <c r="C1651" s="9"/>
      <c r="D1651" s="55"/>
    </row>
    <row r="1652" spans="1:4" ht="12.75">
      <c r="A1652" s="8"/>
      <c r="C1652" s="9"/>
      <c r="D1652" s="55"/>
    </row>
    <row r="1653" spans="1:4" ht="12.75">
      <c r="A1653" s="8"/>
      <c r="C1653" s="9"/>
      <c r="D1653" s="55"/>
    </row>
    <row r="1654" spans="1:4" ht="12.75">
      <c r="A1654" s="8"/>
      <c r="C1654" s="9"/>
      <c r="D1654" s="55"/>
    </row>
    <row r="1655" spans="1:4" ht="12.75">
      <c r="A1655" s="8"/>
      <c r="C1655" s="9"/>
      <c r="D1655" s="55"/>
    </row>
    <row r="1656" spans="1:4" ht="12.75">
      <c r="A1656" s="8"/>
      <c r="C1656" s="9"/>
      <c r="D1656" s="55"/>
    </row>
    <row r="1657" spans="1:4" ht="12.75">
      <c r="A1657" s="8"/>
      <c r="C1657" s="9"/>
      <c r="D1657" s="55"/>
    </row>
    <row r="1658" spans="1:4" ht="12.75">
      <c r="A1658" s="8"/>
      <c r="C1658" s="9"/>
      <c r="D1658" s="55"/>
    </row>
    <row r="1659" spans="1:4" ht="12.75">
      <c r="A1659" s="8"/>
      <c r="C1659" s="9"/>
      <c r="D1659" s="55"/>
    </row>
    <row r="1660" spans="1:4" ht="12.75">
      <c r="A1660" s="8"/>
      <c r="C1660" s="9"/>
      <c r="D1660" s="55"/>
    </row>
    <row r="1661" spans="1:4" ht="12.75">
      <c r="A1661" s="8"/>
      <c r="C1661" s="9"/>
      <c r="D1661" s="55"/>
    </row>
    <row r="1662" spans="1:4" ht="12.75">
      <c r="A1662" s="8"/>
      <c r="C1662" s="9"/>
      <c r="D1662" s="55"/>
    </row>
    <row r="1663" spans="1:4" ht="12.75">
      <c r="A1663" s="8"/>
      <c r="C1663" s="9"/>
      <c r="D1663" s="55"/>
    </row>
    <row r="1664" spans="1:4" ht="12.75">
      <c r="A1664" s="8"/>
      <c r="C1664" s="9"/>
      <c r="D1664" s="55"/>
    </row>
    <row r="1665" spans="1:4" ht="12.75">
      <c r="A1665" s="8"/>
      <c r="C1665" s="9"/>
      <c r="D1665" s="55"/>
    </row>
    <row r="1666" spans="1:4" ht="12.75">
      <c r="A1666" s="8"/>
      <c r="C1666" s="9"/>
      <c r="D1666" s="55"/>
    </row>
    <row r="1667" spans="1:4" ht="12.75">
      <c r="A1667" s="8"/>
      <c r="C1667" s="9"/>
      <c r="D1667" s="55"/>
    </row>
    <row r="1668" spans="1:4" ht="12.75">
      <c r="A1668" s="8"/>
      <c r="C1668" s="9"/>
      <c r="D1668" s="55"/>
    </row>
    <row r="1669" spans="1:4" ht="12.75">
      <c r="A1669" s="8"/>
      <c r="C1669" s="9"/>
      <c r="D1669" s="55"/>
    </row>
    <row r="1670" spans="1:4" ht="12.75">
      <c r="A1670" s="8"/>
      <c r="C1670" s="9"/>
      <c r="D1670" s="55"/>
    </row>
    <row r="1671" spans="1:4" ht="12.75">
      <c r="A1671" s="8"/>
      <c r="C1671" s="9"/>
      <c r="D1671" s="55"/>
    </row>
    <row r="1672" spans="1:4" ht="12.75">
      <c r="A1672" s="8"/>
      <c r="C1672" s="9"/>
      <c r="D1672" s="55"/>
    </row>
    <row r="1673" spans="1:4" ht="12.75">
      <c r="A1673" s="8"/>
      <c r="C1673" s="9"/>
      <c r="D1673" s="55"/>
    </row>
    <row r="1674" spans="1:4" ht="12.75">
      <c r="A1674" s="8"/>
      <c r="C1674" s="9"/>
      <c r="D1674" s="55"/>
    </row>
    <row r="1675" spans="1:4" ht="12.75">
      <c r="A1675" s="8"/>
      <c r="C1675" s="9"/>
      <c r="D1675" s="55"/>
    </row>
    <row r="1676" spans="1:4" ht="12.75">
      <c r="A1676" s="8"/>
      <c r="C1676" s="9"/>
      <c r="D1676" s="55"/>
    </row>
    <row r="1677" spans="1:4" ht="12.75">
      <c r="A1677" s="8"/>
      <c r="C1677" s="9"/>
      <c r="D1677" s="55"/>
    </row>
    <row r="1678" spans="1:4" ht="12.75">
      <c r="A1678" s="8"/>
      <c r="C1678" s="9"/>
      <c r="D1678" s="55"/>
    </row>
    <row r="1679" spans="1:4" ht="12.75">
      <c r="A1679" s="8"/>
      <c r="C1679" s="9"/>
      <c r="D1679" s="55"/>
    </row>
    <row r="1680" spans="1:4" ht="12.75">
      <c r="A1680" s="8"/>
      <c r="C1680" s="9"/>
      <c r="D1680" s="55"/>
    </row>
    <row r="1681" spans="1:4" ht="12.75">
      <c r="A1681" s="8"/>
      <c r="C1681" s="9"/>
      <c r="D1681" s="55"/>
    </row>
    <row r="1682" spans="1:4" ht="12.75">
      <c r="A1682" s="8"/>
      <c r="C1682" s="9"/>
      <c r="D1682" s="55"/>
    </row>
    <row r="1683" spans="1:4" ht="12.75">
      <c r="A1683" s="8"/>
      <c r="C1683" s="9"/>
      <c r="D1683" s="55"/>
    </row>
    <row r="1684" spans="1:4" ht="12.75">
      <c r="A1684" s="8"/>
      <c r="C1684" s="9"/>
      <c r="D1684" s="55"/>
    </row>
    <row r="1685" spans="1:4" ht="12.75">
      <c r="A1685" s="8"/>
      <c r="C1685" s="9"/>
      <c r="D1685" s="55"/>
    </row>
    <row r="1686" spans="1:4" ht="12.75">
      <c r="A1686" s="8"/>
      <c r="C1686" s="9"/>
      <c r="D1686" s="55"/>
    </row>
    <row r="1687" spans="1:4" ht="12.75">
      <c r="A1687" s="8"/>
      <c r="C1687" s="9"/>
      <c r="D1687" s="55"/>
    </row>
    <row r="1688" spans="1:4" ht="12.75">
      <c r="A1688" s="8"/>
      <c r="C1688" s="9"/>
      <c r="D1688" s="55"/>
    </row>
    <row r="1689" spans="1:4" ht="12.75">
      <c r="A1689" s="8"/>
      <c r="C1689" s="9"/>
      <c r="D1689" s="55"/>
    </row>
    <row r="1690" spans="1:4" ht="12.75">
      <c r="A1690" s="8"/>
      <c r="C1690" s="9"/>
      <c r="D1690" s="55"/>
    </row>
    <row r="1691" spans="1:4" ht="12.75">
      <c r="A1691" s="8"/>
      <c r="C1691" s="9"/>
      <c r="D1691" s="55"/>
    </row>
    <row r="1692" spans="1:4" ht="12.75">
      <c r="A1692" s="8"/>
      <c r="C1692" s="9"/>
      <c r="D1692" s="55"/>
    </row>
    <row r="1693" spans="1:4" ht="12.75">
      <c r="A1693" s="8"/>
      <c r="C1693" s="9"/>
      <c r="D1693" s="55"/>
    </row>
    <row r="1694" spans="1:4" ht="12.75">
      <c r="A1694" s="8"/>
      <c r="C1694" s="9"/>
      <c r="D1694" s="55"/>
    </row>
    <row r="1695" spans="1:4" ht="12.75">
      <c r="A1695" s="8"/>
      <c r="C1695" s="9"/>
      <c r="D1695" s="55"/>
    </row>
    <row r="1696" spans="1:4" ht="12.75">
      <c r="A1696" s="8"/>
      <c r="C1696" s="9"/>
      <c r="D1696" s="55"/>
    </row>
    <row r="1697" spans="1:4" ht="12.75">
      <c r="A1697" s="8"/>
      <c r="C1697" s="9"/>
      <c r="D1697" s="55"/>
    </row>
    <row r="1698" spans="1:4" ht="12.75">
      <c r="A1698" s="8"/>
      <c r="C1698" s="9"/>
      <c r="D1698" s="55"/>
    </row>
    <row r="1699" spans="1:4" ht="12.75">
      <c r="A1699" s="8"/>
      <c r="C1699" s="9"/>
      <c r="D1699" s="55"/>
    </row>
    <row r="1700" spans="1:4" ht="12.75">
      <c r="A1700" s="8"/>
      <c r="C1700" s="9"/>
      <c r="D1700" s="55"/>
    </row>
    <row r="1701" spans="1:4" ht="12.75">
      <c r="A1701" s="8"/>
      <c r="C1701" s="9"/>
      <c r="D1701" s="55"/>
    </row>
    <row r="1702" spans="1:4" ht="12.75">
      <c r="A1702" s="8"/>
      <c r="C1702" s="9"/>
      <c r="D1702" s="55"/>
    </row>
    <row r="1703" spans="1:4" ht="12.75">
      <c r="A1703" s="8"/>
      <c r="C1703" s="9"/>
      <c r="D1703" s="55"/>
    </row>
    <row r="1704" spans="1:4" ht="12.75">
      <c r="A1704" s="8"/>
      <c r="C1704" s="9"/>
      <c r="D1704" s="55"/>
    </row>
    <row r="1705" spans="1:4" ht="12.75">
      <c r="A1705" s="8"/>
      <c r="C1705" s="9"/>
      <c r="D1705" s="55"/>
    </row>
    <row r="1706" spans="1:4" ht="12.75">
      <c r="A1706" s="8"/>
      <c r="C1706" s="9"/>
      <c r="D1706" s="55"/>
    </row>
    <row r="1707" spans="1:4" ht="12.75">
      <c r="A1707" s="8"/>
      <c r="C1707" s="9"/>
      <c r="D1707" s="55"/>
    </row>
    <row r="1708" spans="1:4" ht="12.75">
      <c r="A1708" s="8"/>
      <c r="C1708" s="9"/>
      <c r="D1708" s="55"/>
    </row>
    <row r="1709" spans="1:4" ht="12.75">
      <c r="A1709" s="8"/>
      <c r="C1709" s="9"/>
      <c r="D1709" s="55"/>
    </row>
    <row r="1710" spans="1:4" ht="12.75">
      <c r="A1710" s="8"/>
      <c r="C1710" s="9"/>
      <c r="D1710" s="55"/>
    </row>
    <row r="1711" spans="1:4" ht="12.75">
      <c r="A1711" s="8"/>
      <c r="C1711" s="9"/>
      <c r="D1711" s="55"/>
    </row>
    <row r="1712" spans="1:4" ht="12.75">
      <c r="A1712" s="8"/>
      <c r="C1712" s="9"/>
      <c r="D1712" s="55"/>
    </row>
    <row r="1713" spans="1:4" ht="12.75">
      <c r="A1713" s="8"/>
      <c r="C1713" s="9"/>
      <c r="D1713" s="55"/>
    </row>
    <row r="1714" spans="1:4" ht="12.75">
      <c r="A1714" s="8"/>
      <c r="C1714" s="9"/>
      <c r="D1714" s="55"/>
    </row>
    <row r="1715" spans="1:4" ht="12.75">
      <c r="A1715" s="8"/>
      <c r="C1715" s="9"/>
      <c r="D1715" s="55"/>
    </row>
    <row r="1716" spans="1:4" ht="12.75">
      <c r="A1716" s="8"/>
      <c r="C1716" s="9"/>
      <c r="D1716" s="55"/>
    </row>
    <row r="1717" spans="1:4" ht="12.75">
      <c r="A1717" s="8"/>
      <c r="C1717" s="9"/>
      <c r="D1717" s="55"/>
    </row>
    <row r="1718" spans="1:4" ht="12.75">
      <c r="A1718" s="8"/>
      <c r="C1718" s="9"/>
      <c r="D1718" s="55"/>
    </row>
    <row r="1719" spans="1:4" ht="12.75">
      <c r="A1719" s="8"/>
      <c r="C1719" s="9"/>
      <c r="D1719" s="55"/>
    </row>
    <row r="1720" spans="1:4" ht="12.75">
      <c r="A1720" s="8"/>
      <c r="C1720" s="9"/>
      <c r="D1720" s="55"/>
    </row>
    <row r="1721" spans="1:4" ht="12.75">
      <c r="A1721" s="8"/>
      <c r="C1721" s="9"/>
      <c r="D1721" s="55"/>
    </row>
    <row r="1722" spans="1:4" ht="12.75">
      <c r="A1722" s="8"/>
      <c r="C1722" s="9"/>
      <c r="D1722" s="55"/>
    </row>
    <row r="1723" spans="1:4" ht="12.75">
      <c r="A1723" s="8"/>
      <c r="C1723" s="9"/>
      <c r="D1723" s="55"/>
    </row>
    <row r="1724" spans="1:4" ht="12.75">
      <c r="A1724" s="8"/>
      <c r="C1724" s="9"/>
      <c r="D1724" s="55"/>
    </row>
    <row r="1725" spans="1:4" ht="12.75">
      <c r="A1725" s="8"/>
      <c r="C1725" s="9"/>
      <c r="D1725" s="55"/>
    </row>
    <row r="1726" spans="1:4" ht="12.75">
      <c r="A1726" s="8"/>
      <c r="C1726" s="9"/>
      <c r="D1726" s="55"/>
    </row>
    <row r="1727" spans="1:4" ht="12.75">
      <c r="A1727" s="8"/>
      <c r="C1727" s="9"/>
      <c r="D1727" s="55"/>
    </row>
    <row r="1728" spans="1:4" ht="12.75">
      <c r="A1728" s="8"/>
      <c r="C1728" s="9"/>
      <c r="D1728" s="55"/>
    </row>
    <row r="1729" spans="1:4" ht="12.75">
      <c r="A1729" s="8"/>
      <c r="C1729" s="9"/>
      <c r="D1729" s="55"/>
    </row>
    <row r="1730" spans="1:4" ht="12.75">
      <c r="A1730" s="8"/>
      <c r="C1730" s="9"/>
      <c r="D1730" s="55"/>
    </row>
    <row r="1731" spans="1:4" ht="12.75">
      <c r="A1731" s="8"/>
      <c r="C1731" s="9"/>
      <c r="D1731" s="55"/>
    </row>
    <row r="1732" spans="1:4" ht="12.75">
      <c r="A1732" s="8"/>
      <c r="C1732" s="9"/>
      <c r="D1732" s="55"/>
    </row>
    <row r="1733" spans="1:4" ht="12.75">
      <c r="A1733" s="8"/>
      <c r="C1733" s="9"/>
      <c r="D1733" s="55"/>
    </row>
    <row r="1734" spans="1:4" ht="12.75">
      <c r="A1734" s="8"/>
      <c r="C1734" s="9"/>
      <c r="D1734" s="55"/>
    </row>
    <row r="1735" spans="1:4" ht="12.75">
      <c r="A1735" s="8"/>
      <c r="C1735" s="9"/>
      <c r="D1735" s="55"/>
    </row>
    <row r="1736" spans="1:4" ht="12.75">
      <c r="A1736" s="8"/>
      <c r="C1736" s="9"/>
      <c r="D1736" s="55"/>
    </row>
  </sheetData>
  <sheetProtection/>
  <mergeCells count="170">
    <mergeCell ref="A1150:D1150"/>
    <mergeCell ref="A1153:D1153"/>
    <mergeCell ref="A1185:C1185"/>
    <mergeCell ref="A1174:C1174"/>
    <mergeCell ref="A1181:D1181"/>
    <mergeCell ref="A1177:C1177"/>
    <mergeCell ref="A1167:C1167"/>
    <mergeCell ref="A1175:D1175"/>
    <mergeCell ref="A1180:C1180"/>
    <mergeCell ref="A1108:C1108"/>
    <mergeCell ref="A1112:C1112"/>
    <mergeCell ref="A1146:D1146"/>
    <mergeCell ref="A1117:C1117"/>
    <mergeCell ref="A1113:D1113"/>
    <mergeCell ref="A1122:C1122"/>
    <mergeCell ref="A1129:C1129"/>
    <mergeCell ref="A1127:D1127"/>
    <mergeCell ref="A835:D835"/>
    <mergeCell ref="A1001:D1001"/>
    <mergeCell ref="A885:D885"/>
    <mergeCell ref="A1000:C1000"/>
    <mergeCell ref="A852:C852"/>
    <mergeCell ref="A1104:D1104"/>
    <mergeCell ref="A1064:C1064"/>
    <mergeCell ref="A956:C956"/>
    <mergeCell ref="A969:C969"/>
    <mergeCell ref="A841:D841"/>
    <mergeCell ref="A833:D833"/>
    <mergeCell ref="A840:C840"/>
    <mergeCell ref="A932:D932"/>
    <mergeCell ref="A853:D853"/>
    <mergeCell ref="A881:D881"/>
    <mergeCell ref="A880:C880"/>
    <mergeCell ref="A877:C877"/>
    <mergeCell ref="A878:D878"/>
    <mergeCell ref="A1023:C1023"/>
    <mergeCell ref="A1060:D1060"/>
    <mergeCell ref="A935:C935"/>
    <mergeCell ref="A939:C939"/>
    <mergeCell ref="A936:D936"/>
    <mergeCell ref="A940:D940"/>
    <mergeCell ref="A943:D943"/>
    <mergeCell ref="A952:D952"/>
    <mergeCell ref="A1008:D1008"/>
    <mergeCell ref="A951:C951"/>
    <mergeCell ref="A1202:D1202"/>
    <mergeCell ref="A1125:D1125"/>
    <mergeCell ref="A1201:C1201"/>
    <mergeCell ref="A1171:D1171"/>
    <mergeCell ref="A1165:D1165"/>
    <mergeCell ref="A1152:C1152"/>
    <mergeCell ref="A1158:C1158"/>
    <mergeCell ref="A1193:D1193"/>
    <mergeCell ref="A1178:D1178"/>
    <mergeCell ref="A1149:C1149"/>
    <mergeCell ref="A1199:D1199"/>
    <mergeCell ref="A1192:C1192"/>
    <mergeCell ref="A526:C526"/>
    <mergeCell ref="A830:C830"/>
    <mergeCell ref="A828:D828"/>
    <mergeCell ref="A827:C827"/>
    <mergeCell ref="A787:C787"/>
    <mergeCell ref="A815:C815"/>
    <mergeCell ref="A534:C534"/>
    <mergeCell ref="A1054:D1054"/>
    <mergeCell ref="A1198:C1198"/>
    <mergeCell ref="A608:C608"/>
    <mergeCell ref="A634:C634"/>
    <mergeCell ref="A675:C675"/>
    <mergeCell ref="A884:C884"/>
    <mergeCell ref="A1059:C1059"/>
    <mergeCell ref="A1118:D1118"/>
    <mergeCell ref="A1156:D1156"/>
    <mergeCell ref="A1161:C1161"/>
    <mergeCell ref="A974:D974"/>
    <mergeCell ref="A1190:D1190"/>
    <mergeCell ref="A1007:C1007"/>
    <mergeCell ref="A957:D957"/>
    <mergeCell ref="A573:D573"/>
    <mergeCell ref="A609:D609"/>
    <mergeCell ref="A970:D970"/>
    <mergeCell ref="A931:C931"/>
    <mergeCell ref="A676:D676"/>
    <mergeCell ref="A788:D788"/>
    <mergeCell ref="A816:D816"/>
    <mergeCell ref="A481:D481"/>
    <mergeCell ref="A572:C572"/>
    <mergeCell ref="A490:C490"/>
    <mergeCell ref="A508:C508"/>
    <mergeCell ref="A1065:D1065"/>
    <mergeCell ref="A527:D527"/>
    <mergeCell ref="A1044:D1044"/>
    <mergeCell ref="A1024:D1024"/>
    <mergeCell ref="A942:C942"/>
    <mergeCell ref="A1015:C1015"/>
    <mergeCell ref="A353:C353"/>
    <mergeCell ref="A358:D358"/>
    <mergeCell ref="A491:D491"/>
    <mergeCell ref="A374:C374"/>
    <mergeCell ref="A695:D695"/>
    <mergeCell ref="A694:C694"/>
    <mergeCell ref="A457:D457"/>
    <mergeCell ref="A364:D364"/>
    <mergeCell ref="A375:D375"/>
    <mergeCell ref="A469:D469"/>
    <mergeCell ref="A293:D293"/>
    <mergeCell ref="A306:D306"/>
    <mergeCell ref="A328:D328"/>
    <mergeCell ref="A327:C327"/>
    <mergeCell ref="A509:D509"/>
    <mergeCell ref="A346:C346"/>
    <mergeCell ref="A339:D339"/>
    <mergeCell ref="A354:D354"/>
    <mergeCell ref="A363:C363"/>
    <mergeCell ref="A347:D347"/>
    <mergeCell ref="A635:D635"/>
    <mergeCell ref="A447:D447"/>
    <mergeCell ref="A300:C300"/>
    <mergeCell ref="A305:C305"/>
    <mergeCell ref="A301:D301"/>
    <mergeCell ref="A357:C357"/>
    <mergeCell ref="A535:D535"/>
    <mergeCell ref="A338:C338"/>
    <mergeCell ref="A333:C333"/>
    <mergeCell ref="A334:D334"/>
    <mergeCell ref="B1218:C1218"/>
    <mergeCell ref="B1216:C1216"/>
    <mergeCell ref="B1217:C1217"/>
    <mergeCell ref="A1204:C1204"/>
    <mergeCell ref="A1207:C1207"/>
    <mergeCell ref="A1205:D1205"/>
    <mergeCell ref="A1208:D1208"/>
    <mergeCell ref="A1211:D1211"/>
    <mergeCell ref="A3:D3"/>
    <mergeCell ref="A5:D5"/>
    <mergeCell ref="A27:D27"/>
    <mergeCell ref="A24:D24"/>
    <mergeCell ref="A292:C292"/>
    <mergeCell ref="A18:D18"/>
    <mergeCell ref="A17:C17"/>
    <mergeCell ref="A23:C23"/>
    <mergeCell ref="A26:C26"/>
    <mergeCell ref="A396:C396"/>
    <mergeCell ref="A456:C456"/>
    <mergeCell ref="A468:C468"/>
    <mergeCell ref="A480:C480"/>
    <mergeCell ref="A413:D413"/>
    <mergeCell ref="A412:C412"/>
    <mergeCell ref="A397:D397"/>
    <mergeCell ref="A446:C446"/>
    <mergeCell ref="A1189:C1189"/>
    <mergeCell ref="A1168:D1168"/>
    <mergeCell ref="A1170:C1170"/>
    <mergeCell ref="A1016:D1016"/>
    <mergeCell ref="A1032:C1032"/>
    <mergeCell ref="A1053:C1053"/>
    <mergeCell ref="A1186:D1186"/>
    <mergeCell ref="A1033:D1033"/>
    <mergeCell ref="A1043:C1043"/>
    <mergeCell ref="A1164:C1164"/>
    <mergeCell ref="A1162:D1162"/>
    <mergeCell ref="A1144:D1144"/>
    <mergeCell ref="A1109:D1109"/>
    <mergeCell ref="A1067:C1067"/>
    <mergeCell ref="A1103:C1103"/>
    <mergeCell ref="A1159:D1159"/>
    <mergeCell ref="A1068:D1068"/>
    <mergeCell ref="A1130:D1130"/>
    <mergeCell ref="A1143:C1143"/>
    <mergeCell ref="A1155:C1155"/>
  </mergeCells>
  <printOptions horizontalCentered="1"/>
  <pageMargins left="0.5905511811023623" right="0" top="0.3937007874015748" bottom="0" header="0.7086614173228347" footer="0"/>
  <pageSetup fitToHeight="27" horizontalDpi="600" verticalDpi="600" orientation="portrait" paperSize="9" scale="68" r:id="rId1"/>
  <headerFooter alignWithMargins="0">
    <oddFooter>&amp;CStrona &amp;P z &amp;N</oddFooter>
  </headerFooter>
  <rowBreaks count="16" manualBreakCount="16">
    <brk id="70" max="3" man="1"/>
    <brk id="148" max="3" man="1"/>
    <brk id="209" max="3" man="1"/>
    <brk id="292" max="3" man="1"/>
    <brk id="374" max="3" man="1"/>
    <brk id="468" max="3" man="1"/>
    <brk id="534" max="3" man="1"/>
    <brk id="608" max="3" man="1"/>
    <brk id="675" max="3" man="1"/>
    <brk id="751" max="3" man="1"/>
    <brk id="827" max="3" man="1"/>
    <brk id="884" max="3" man="1"/>
    <brk id="956" max="3" man="1"/>
    <brk id="1023" max="3" man="1"/>
    <brk id="1103" max="3" man="1"/>
    <brk id="114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view="pageBreakPreview" zoomScaleSheetLayoutView="100" zoomScalePageLayoutView="0" workbookViewId="0" topLeftCell="A13">
      <selection activeCell="C41" sqref="C41"/>
    </sheetView>
  </sheetViews>
  <sheetFormatPr defaultColWidth="9.140625" defaultRowHeight="12.75"/>
  <cols>
    <col min="1" max="1" width="4.00390625" style="32" bestFit="1" customWidth="1"/>
    <col min="2" max="2" width="40.421875" style="26" customWidth="1"/>
    <col min="3" max="3" width="19.7109375" style="26" customWidth="1"/>
    <col min="4" max="4" width="17.8515625" style="26" customWidth="1"/>
    <col min="5" max="5" width="9.140625" style="26" customWidth="1"/>
    <col min="6" max="6" width="15.28125" style="26" customWidth="1"/>
    <col min="7" max="16384" width="9.140625" style="26" customWidth="1"/>
  </cols>
  <sheetData>
    <row r="1" spans="1:2" ht="12.75">
      <c r="A1" s="65" t="s">
        <v>2714</v>
      </c>
      <c r="B1" s="7"/>
    </row>
    <row r="2" ht="12.75">
      <c r="B2" s="7"/>
    </row>
    <row r="3" spans="1:4" ht="16.5" customHeight="1">
      <c r="A3" s="640" t="s">
        <v>461</v>
      </c>
      <c r="B3" s="640"/>
      <c r="C3" s="640"/>
      <c r="D3" s="640"/>
    </row>
    <row r="4" spans="1:4" ht="25.5">
      <c r="A4" s="119" t="s">
        <v>3257</v>
      </c>
      <c r="B4" s="117" t="s">
        <v>3255</v>
      </c>
      <c r="C4" s="117" t="s">
        <v>3904</v>
      </c>
      <c r="D4" s="117" t="s">
        <v>3890</v>
      </c>
    </row>
    <row r="5" spans="1:4" s="21" customFormat="1" ht="25.5">
      <c r="A5" s="120">
        <v>1</v>
      </c>
      <c r="B5" s="98" t="s">
        <v>3914</v>
      </c>
      <c r="C5" s="368">
        <f>10639.99+4184632.54</f>
        <v>4195272.53</v>
      </c>
      <c r="D5" s="152" t="s">
        <v>2303</v>
      </c>
    </row>
    <row r="6" spans="1:4" s="21" customFormat="1" ht="38.25">
      <c r="A6" s="120">
        <v>2</v>
      </c>
      <c r="B6" s="98" t="s">
        <v>704</v>
      </c>
      <c r="C6" s="346">
        <f>117589.42+25171.15</f>
        <v>142760.57</v>
      </c>
      <c r="D6" s="152" t="s">
        <v>2303</v>
      </c>
    </row>
    <row r="7" spans="1:4" s="21" customFormat="1" ht="25.5">
      <c r="A7" s="120">
        <v>3</v>
      </c>
      <c r="B7" s="1" t="s">
        <v>1558</v>
      </c>
      <c r="C7" s="242">
        <f>111680.33+167701.25</f>
        <v>279381.58</v>
      </c>
      <c r="D7" s="152" t="s">
        <v>2303</v>
      </c>
    </row>
    <row r="8" spans="1:4" s="21" customFormat="1" ht="25.5">
      <c r="A8" s="120">
        <v>4</v>
      </c>
      <c r="B8" s="1" t="s">
        <v>2719</v>
      </c>
      <c r="C8" s="445">
        <v>27128.92</v>
      </c>
      <c r="D8" s="152" t="s">
        <v>2303</v>
      </c>
    </row>
    <row r="9" spans="1:4" s="21" customFormat="1" ht="24.75" customHeight="1">
      <c r="A9" s="120">
        <v>5</v>
      </c>
      <c r="B9" s="1" t="s">
        <v>3920</v>
      </c>
      <c r="C9" s="491">
        <v>4644</v>
      </c>
      <c r="D9" s="152" t="s">
        <v>2303</v>
      </c>
    </row>
    <row r="10" spans="1:4" s="21" customFormat="1" ht="25.5">
      <c r="A10" s="120">
        <v>6</v>
      </c>
      <c r="B10" s="22" t="s">
        <v>526</v>
      </c>
      <c r="C10" s="242">
        <f>1904921.78+23567</f>
        <v>1928488.78</v>
      </c>
      <c r="D10" s="242">
        <v>1537323.29</v>
      </c>
    </row>
    <row r="11" spans="1:4" s="21" customFormat="1" ht="13.5" customHeight="1">
      <c r="A11" s="120">
        <v>7</v>
      </c>
      <c r="B11" s="22" t="s">
        <v>3922</v>
      </c>
      <c r="C11" s="430">
        <v>494659.99</v>
      </c>
      <c r="D11" s="466">
        <v>3062.28</v>
      </c>
    </row>
    <row r="12" spans="1:4" s="21" customFormat="1" ht="13.5" customHeight="1">
      <c r="A12" s="120">
        <v>8</v>
      </c>
      <c r="B12" s="22" t="s">
        <v>3924</v>
      </c>
      <c r="C12" s="430">
        <v>1133194.29</v>
      </c>
      <c r="D12" s="152" t="s">
        <v>2303</v>
      </c>
    </row>
    <row r="13" spans="1:4" s="21" customFormat="1" ht="13.5" customHeight="1">
      <c r="A13" s="120">
        <v>9</v>
      </c>
      <c r="B13" s="1" t="s">
        <v>2951</v>
      </c>
      <c r="C13" s="242">
        <v>310549.41</v>
      </c>
      <c r="D13" s="152" t="s">
        <v>2303</v>
      </c>
    </row>
    <row r="14" spans="1:4" s="21" customFormat="1" ht="13.5" customHeight="1">
      <c r="A14" s="120">
        <v>10</v>
      </c>
      <c r="B14" s="22" t="s">
        <v>3926</v>
      </c>
      <c r="C14" s="430">
        <v>307484.85</v>
      </c>
      <c r="D14" s="152" t="s">
        <v>2303</v>
      </c>
    </row>
    <row r="15" spans="1:4" s="21" customFormat="1" ht="18.75" customHeight="1">
      <c r="A15" s="120">
        <v>11</v>
      </c>
      <c r="B15" s="22" t="s">
        <v>661</v>
      </c>
      <c r="C15" s="242">
        <v>263638.86</v>
      </c>
      <c r="D15" s="152" t="s">
        <v>2303</v>
      </c>
    </row>
    <row r="16" spans="1:4" s="21" customFormat="1" ht="13.5" customHeight="1">
      <c r="A16" s="120">
        <v>12</v>
      </c>
      <c r="B16" s="22" t="s">
        <v>3927</v>
      </c>
      <c r="C16" s="242">
        <v>298110.11</v>
      </c>
      <c r="D16" s="152" t="s">
        <v>2303</v>
      </c>
    </row>
    <row r="17" spans="1:4" s="21" customFormat="1" ht="13.5" customHeight="1">
      <c r="A17" s="120">
        <v>13</v>
      </c>
      <c r="B17" s="22" t="s">
        <v>3928</v>
      </c>
      <c r="C17" s="430">
        <v>208098.01</v>
      </c>
      <c r="D17" s="152" t="s">
        <v>2303</v>
      </c>
    </row>
    <row r="18" spans="1:4" s="21" customFormat="1" ht="13.5" customHeight="1">
      <c r="A18" s="120">
        <v>14</v>
      </c>
      <c r="B18" s="22" t="s">
        <v>3929</v>
      </c>
      <c r="C18" s="430">
        <v>217874.2</v>
      </c>
      <c r="D18" s="152" t="s">
        <v>2303</v>
      </c>
    </row>
    <row r="19" spans="1:4" s="21" customFormat="1" ht="25.5">
      <c r="A19" s="120">
        <v>15</v>
      </c>
      <c r="B19" s="22" t="s">
        <v>3931</v>
      </c>
      <c r="C19" s="242">
        <v>161648.55</v>
      </c>
      <c r="D19" s="152" t="s">
        <v>2303</v>
      </c>
    </row>
    <row r="20" spans="1:4" s="21" customFormat="1" ht="13.5" customHeight="1">
      <c r="A20" s="120">
        <v>16</v>
      </c>
      <c r="B20" s="22" t="s">
        <v>743</v>
      </c>
      <c r="C20" s="242">
        <v>528292.03</v>
      </c>
      <c r="D20" s="242">
        <v>32886.47</v>
      </c>
    </row>
    <row r="21" spans="1:4" s="21" customFormat="1" ht="13.5" customHeight="1">
      <c r="A21" s="120">
        <v>17</v>
      </c>
      <c r="B21" s="99" t="s">
        <v>889</v>
      </c>
      <c r="C21" s="242">
        <v>460765.13</v>
      </c>
      <c r="D21" s="242">
        <v>22116.42</v>
      </c>
    </row>
    <row r="22" spans="1:4" s="21" customFormat="1" ht="13.5" customHeight="1">
      <c r="A22" s="120">
        <v>18</v>
      </c>
      <c r="B22" s="22" t="s">
        <v>3934</v>
      </c>
      <c r="C22" s="242">
        <v>588819.12</v>
      </c>
      <c r="D22" s="242">
        <v>68011.4</v>
      </c>
    </row>
    <row r="23" spans="1:4" s="21" customFormat="1" ht="13.5" customHeight="1">
      <c r="A23" s="120">
        <v>18</v>
      </c>
      <c r="B23" s="22" t="s">
        <v>1</v>
      </c>
      <c r="C23" s="242">
        <v>557285.1000000001</v>
      </c>
      <c r="D23" s="242">
        <v>14551.14</v>
      </c>
    </row>
    <row r="24" spans="1:4" s="21" customFormat="1" ht="25.5">
      <c r="A24" s="120">
        <v>19</v>
      </c>
      <c r="B24" s="22" t="s">
        <v>2607</v>
      </c>
      <c r="C24" s="242">
        <v>819965.5999999999</v>
      </c>
      <c r="D24" s="242">
        <v>45874.44</v>
      </c>
    </row>
    <row r="25" spans="1:4" s="21" customFormat="1" ht="25.5">
      <c r="A25" s="120">
        <v>20</v>
      </c>
      <c r="B25" s="22" t="s">
        <v>3801</v>
      </c>
      <c r="C25" s="242">
        <v>622511.49</v>
      </c>
      <c r="D25" s="242">
        <v>48420.48</v>
      </c>
    </row>
    <row r="26" spans="1:4" s="21" customFormat="1" ht="18.75" customHeight="1">
      <c r="A26" s="120">
        <v>21</v>
      </c>
      <c r="B26" s="22" t="s">
        <v>3802</v>
      </c>
      <c r="C26" s="242">
        <f>562363.09+48565.48</f>
        <v>610928.57</v>
      </c>
      <c r="D26" s="325">
        <v>29893.81</v>
      </c>
    </row>
    <row r="27" spans="1:4" s="21" customFormat="1" ht="25.5">
      <c r="A27" s="120">
        <v>22</v>
      </c>
      <c r="B27" s="10" t="s">
        <v>3939</v>
      </c>
      <c r="C27" s="242">
        <f>2763.83+830640.5+13732.32</f>
        <v>847136.6499999999</v>
      </c>
      <c r="D27" s="242">
        <v>56690.7</v>
      </c>
    </row>
    <row r="28" spans="1:4" s="21" customFormat="1" ht="25.5">
      <c r="A28" s="120">
        <v>23</v>
      </c>
      <c r="B28" s="22" t="s">
        <v>3549</v>
      </c>
      <c r="C28" s="242">
        <v>984641</v>
      </c>
      <c r="D28" s="242">
        <v>95965</v>
      </c>
    </row>
    <row r="29" spans="1:4" s="33" customFormat="1" ht="25.5">
      <c r="A29" s="120">
        <v>24</v>
      </c>
      <c r="B29" s="22" t="s">
        <v>3942</v>
      </c>
      <c r="C29" s="291">
        <v>212941</v>
      </c>
      <c r="D29" s="291">
        <v>22494</v>
      </c>
    </row>
    <row r="30" spans="1:4" s="21" customFormat="1" ht="21" customHeight="1">
      <c r="A30" s="120">
        <v>25</v>
      </c>
      <c r="B30" s="22" t="s">
        <v>3944</v>
      </c>
      <c r="C30" s="242">
        <v>3636778.08</v>
      </c>
      <c r="D30" s="242">
        <v>143085.52</v>
      </c>
    </row>
    <row r="31" spans="1:4" s="21" customFormat="1" ht="13.5" customHeight="1">
      <c r="A31" s="120">
        <v>26</v>
      </c>
      <c r="B31" s="22" t="s">
        <v>1975</v>
      </c>
      <c r="C31" s="242">
        <v>1742093.41</v>
      </c>
      <c r="D31" s="242">
        <v>11825.5</v>
      </c>
    </row>
    <row r="32" spans="1:4" s="21" customFormat="1" ht="25.5">
      <c r="A32" s="120">
        <v>27</v>
      </c>
      <c r="B32" s="22" t="s">
        <v>1977</v>
      </c>
      <c r="C32" s="242">
        <v>98748.19</v>
      </c>
      <c r="D32" s="152" t="s">
        <v>2303</v>
      </c>
    </row>
    <row r="33" spans="1:4" s="21" customFormat="1" ht="13.5" customHeight="1">
      <c r="A33" s="120">
        <v>29</v>
      </c>
      <c r="B33" s="22" t="s">
        <v>1979</v>
      </c>
      <c r="C33" s="430">
        <v>132243</v>
      </c>
      <c r="D33" s="152" t="s">
        <v>2303</v>
      </c>
    </row>
    <row r="34" spans="1:4" s="21" customFormat="1" ht="13.5" customHeight="1">
      <c r="A34" s="120">
        <v>30</v>
      </c>
      <c r="B34" s="22" t="s">
        <v>1981</v>
      </c>
      <c r="C34" s="430">
        <f>2845537+10881.98</f>
        <v>2856418.98</v>
      </c>
      <c r="D34" s="152" t="s">
        <v>2303</v>
      </c>
    </row>
    <row r="35" spans="1:4" s="21" customFormat="1" ht="13.5" customHeight="1">
      <c r="A35" s="120">
        <v>31</v>
      </c>
      <c r="B35" s="22" t="s">
        <v>1983</v>
      </c>
      <c r="C35" s="430">
        <f>653364.02+11696.7</f>
        <v>665060.72</v>
      </c>
      <c r="D35" s="152" t="s">
        <v>2303</v>
      </c>
    </row>
    <row r="36" spans="1:4" s="21" customFormat="1" ht="13.5" customHeight="1">
      <c r="A36" s="120">
        <v>32</v>
      </c>
      <c r="B36" s="22" t="s">
        <v>1985</v>
      </c>
      <c r="C36" s="430">
        <v>644280.94</v>
      </c>
      <c r="D36" s="152" t="s">
        <v>2303</v>
      </c>
    </row>
    <row r="37" spans="1:4" s="21" customFormat="1" ht="13.5" customHeight="1">
      <c r="A37" s="120">
        <v>33</v>
      </c>
      <c r="B37" s="22" t="s">
        <v>1986</v>
      </c>
      <c r="C37" s="430">
        <v>342736.76</v>
      </c>
      <c r="D37" s="152" t="s">
        <v>2303</v>
      </c>
    </row>
    <row r="38" spans="1:4" s="21" customFormat="1" ht="13.5" customHeight="1">
      <c r="A38" s="120">
        <v>34</v>
      </c>
      <c r="B38" s="22" t="s">
        <v>2399</v>
      </c>
      <c r="C38" s="492">
        <v>53960373.3</v>
      </c>
      <c r="D38" s="152" t="s">
        <v>2303</v>
      </c>
    </row>
    <row r="39" spans="1:4" s="21" customFormat="1" ht="38.25">
      <c r="A39" s="120">
        <v>35</v>
      </c>
      <c r="B39" s="22" t="s">
        <v>1990</v>
      </c>
      <c r="C39" s="242">
        <v>552825.2300000001</v>
      </c>
      <c r="D39" s="152" t="s">
        <v>2303</v>
      </c>
    </row>
    <row r="40" spans="1:3" ht="13.5" thickBot="1">
      <c r="A40" s="121"/>
      <c r="B40" s="122" t="s">
        <v>3256</v>
      </c>
      <c r="C40" s="139">
        <f>SUM(C5:C39)</f>
        <v>80837778.95</v>
      </c>
    </row>
    <row r="41" ht="12.75">
      <c r="B41" s="21"/>
    </row>
    <row r="42" ht="12.75">
      <c r="B42" s="21"/>
    </row>
    <row r="43" ht="12.75">
      <c r="B43" s="21"/>
    </row>
    <row r="44" ht="12.75">
      <c r="B44" s="21"/>
    </row>
    <row r="45" ht="12.75">
      <c r="B45" s="21"/>
    </row>
    <row r="46" ht="12.75">
      <c r="B46" s="21"/>
    </row>
    <row r="47" ht="12.75">
      <c r="B47" s="21"/>
    </row>
    <row r="48" ht="12.75">
      <c r="B48" s="21"/>
    </row>
    <row r="49" ht="12.75">
      <c r="B49" s="21"/>
    </row>
    <row r="50" ht="12.75">
      <c r="B50" s="21"/>
    </row>
  </sheetData>
  <sheetProtection/>
  <mergeCells count="1">
    <mergeCell ref="A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3" r:id="rId1"/>
  <rowBreaks count="1" manualBreakCount="1">
    <brk id="29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64"/>
  <sheetViews>
    <sheetView tabSelected="1" view="pageBreakPreview" zoomScaleNormal="70" zoomScaleSheetLayoutView="100" zoomScalePageLayoutView="0" workbookViewId="0" topLeftCell="A91">
      <selection activeCell="F111" sqref="F111"/>
    </sheetView>
  </sheetViews>
  <sheetFormatPr defaultColWidth="9.140625" defaultRowHeight="12.75"/>
  <cols>
    <col min="1" max="1" width="5.57421875" style="503" customWidth="1"/>
    <col min="2" max="2" width="32.00390625" style="501" customWidth="1"/>
    <col min="3" max="3" width="34.00390625" style="502" customWidth="1"/>
    <col min="4" max="4" width="32.00390625" style="503" customWidth="1"/>
    <col min="5" max="5" width="34.140625" style="501" customWidth="1"/>
    <col min="6" max="6" width="25.57421875" style="504" customWidth="1"/>
    <col min="7" max="7" width="12.140625" style="502" bestFit="1" customWidth="1"/>
    <col min="8" max="16384" width="9.140625" style="502" customWidth="1"/>
  </cols>
  <sheetData>
    <row r="1" ht="15.75">
      <c r="A1" s="500" t="s">
        <v>3492</v>
      </c>
    </row>
    <row r="2" ht="15.75" thickBot="1"/>
    <row r="3" spans="1:6" s="503" customFormat="1" ht="24" customHeight="1">
      <c r="A3" s="505" t="s">
        <v>938</v>
      </c>
      <c r="B3" s="506" t="s">
        <v>3387</v>
      </c>
      <c r="C3" s="507" t="s">
        <v>3388</v>
      </c>
      <c r="D3" s="508" t="s">
        <v>3389</v>
      </c>
      <c r="E3" s="506" t="s">
        <v>3390</v>
      </c>
      <c r="F3" s="509" t="s">
        <v>3391</v>
      </c>
    </row>
    <row r="4" spans="1:6" ht="15.75">
      <c r="A4" s="644">
        <v>2011</v>
      </c>
      <c r="B4" s="645"/>
      <c r="C4" s="645"/>
      <c r="D4" s="645"/>
      <c r="E4" s="645"/>
      <c r="F4" s="646"/>
    </row>
    <row r="5" spans="1:6" s="517" customFormat="1" ht="47.25">
      <c r="A5" s="510">
        <v>1</v>
      </c>
      <c r="B5" s="511" t="s">
        <v>3392</v>
      </c>
      <c r="C5" s="514" t="s">
        <v>3393</v>
      </c>
      <c r="D5" s="515">
        <v>40640</v>
      </c>
      <c r="E5" s="511" t="s">
        <v>3407</v>
      </c>
      <c r="F5" s="516">
        <v>5147.33</v>
      </c>
    </row>
    <row r="6" spans="1:6" s="517" customFormat="1" ht="15.75">
      <c r="A6" s="510">
        <v>2</v>
      </c>
      <c r="B6" s="511" t="s">
        <v>3392</v>
      </c>
      <c r="C6" s="514" t="s">
        <v>3393</v>
      </c>
      <c r="D6" s="515">
        <v>40827</v>
      </c>
      <c r="E6" s="511" t="s">
        <v>3395</v>
      </c>
      <c r="F6" s="516">
        <v>608.63</v>
      </c>
    </row>
    <row r="7" spans="1:6" s="517" customFormat="1" ht="15.75">
      <c r="A7" s="510">
        <v>3</v>
      </c>
      <c r="B7" s="511" t="s">
        <v>3392</v>
      </c>
      <c r="C7" s="514" t="s">
        <v>3393</v>
      </c>
      <c r="D7" s="515">
        <v>40698</v>
      </c>
      <c r="E7" s="511" t="s">
        <v>3408</v>
      </c>
      <c r="F7" s="516">
        <v>200</v>
      </c>
    </row>
    <row r="8" spans="1:6" s="517" customFormat="1" ht="15.75">
      <c r="A8" s="510">
        <v>4</v>
      </c>
      <c r="B8" s="511" t="s">
        <v>3392</v>
      </c>
      <c r="C8" s="514" t="s">
        <v>3393</v>
      </c>
      <c r="D8" s="515">
        <v>40748</v>
      </c>
      <c r="E8" s="511" t="s">
        <v>3395</v>
      </c>
      <c r="F8" s="516">
        <v>7200</v>
      </c>
    </row>
    <row r="9" spans="1:6" s="517" customFormat="1" ht="31.5">
      <c r="A9" s="510">
        <v>5</v>
      </c>
      <c r="B9" s="511" t="s">
        <v>3392</v>
      </c>
      <c r="C9" s="514" t="s">
        <v>3393</v>
      </c>
      <c r="D9" s="515">
        <v>40711</v>
      </c>
      <c r="E9" s="511" t="s">
        <v>3409</v>
      </c>
      <c r="F9" s="516">
        <v>3600</v>
      </c>
    </row>
    <row r="10" spans="1:6" s="517" customFormat="1" ht="15.75">
      <c r="A10" s="510">
        <v>6</v>
      </c>
      <c r="B10" s="511" t="s">
        <v>3392</v>
      </c>
      <c r="C10" s="514" t="s">
        <v>3393</v>
      </c>
      <c r="D10" s="515">
        <v>40858</v>
      </c>
      <c r="E10" s="511" t="s">
        <v>3394</v>
      </c>
      <c r="F10" s="516">
        <v>434.5</v>
      </c>
    </row>
    <row r="11" spans="1:6" s="517" customFormat="1" ht="63">
      <c r="A11" s="510">
        <v>7</v>
      </c>
      <c r="B11" s="511" t="s">
        <v>3396</v>
      </c>
      <c r="C11" s="514" t="s">
        <v>3397</v>
      </c>
      <c r="D11" s="515">
        <v>40695</v>
      </c>
      <c r="E11" s="511" t="s">
        <v>3410</v>
      </c>
      <c r="F11" s="516">
        <v>4807.81</v>
      </c>
    </row>
    <row r="12" spans="1:6" s="517" customFormat="1" ht="47.25">
      <c r="A12" s="510">
        <v>8</v>
      </c>
      <c r="B12" s="511" t="s">
        <v>3396</v>
      </c>
      <c r="C12" s="514" t="s">
        <v>3397</v>
      </c>
      <c r="D12" s="515">
        <v>40695</v>
      </c>
      <c r="E12" s="511" t="s">
        <v>3411</v>
      </c>
      <c r="F12" s="516">
        <v>100</v>
      </c>
    </row>
    <row r="13" spans="1:6" s="522" customFormat="1" ht="31.5">
      <c r="A13" s="510">
        <v>9</v>
      </c>
      <c r="B13" s="518" t="s">
        <v>3396</v>
      </c>
      <c r="C13" s="519" t="s">
        <v>3397</v>
      </c>
      <c r="D13" s="520">
        <v>40968</v>
      </c>
      <c r="E13" s="518" t="s">
        <v>3412</v>
      </c>
      <c r="F13" s="521">
        <v>9239.48</v>
      </c>
    </row>
    <row r="14" spans="1:6" s="522" customFormat="1" ht="31.5">
      <c r="A14" s="510">
        <v>10</v>
      </c>
      <c r="B14" s="518" t="s">
        <v>3396</v>
      </c>
      <c r="C14" s="519" t="s">
        <v>3397</v>
      </c>
      <c r="D14" s="520">
        <v>40968</v>
      </c>
      <c r="E14" s="518" t="s">
        <v>3413</v>
      </c>
      <c r="F14" s="521">
        <v>7359.389999999999</v>
      </c>
    </row>
    <row r="15" spans="1:6" s="522" customFormat="1" ht="31.5">
      <c r="A15" s="510">
        <v>11</v>
      </c>
      <c r="B15" s="518" t="s">
        <v>3396</v>
      </c>
      <c r="C15" s="519" t="s">
        <v>3397</v>
      </c>
      <c r="D15" s="520">
        <v>40865</v>
      </c>
      <c r="E15" s="518" t="s">
        <v>3414</v>
      </c>
      <c r="F15" s="521">
        <v>15200.150000000001</v>
      </c>
    </row>
    <row r="16" spans="1:6" s="522" customFormat="1" ht="94.5">
      <c r="A16" s="510">
        <v>12</v>
      </c>
      <c r="B16" s="518" t="s">
        <v>3415</v>
      </c>
      <c r="C16" s="519" t="s">
        <v>3398</v>
      </c>
      <c r="D16" s="520">
        <v>40735</v>
      </c>
      <c r="E16" s="518" t="s">
        <v>3416</v>
      </c>
      <c r="F16" s="521">
        <v>15363.25</v>
      </c>
    </row>
    <row r="17" spans="1:6" s="522" customFormat="1" ht="78.75">
      <c r="A17" s="510">
        <v>13</v>
      </c>
      <c r="B17" s="518" t="s">
        <v>3944</v>
      </c>
      <c r="C17" s="519" t="s">
        <v>3398</v>
      </c>
      <c r="D17" s="520">
        <v>40686</v>
      </c>
      <c r="E17" s="518" t="s">
        <v>3417</v>
      </c>
      <c r="F17" s="521">
        <v>4177.26</v>
      </c>
    </row>
    <row r="18" spans="1:6" s="522" customFormat="1" ht="63">
      <c r="A18" s="510">
        <v>14</v>
      </c>
      <c r="B18" s="518" t="s">
        <v>3396</v>
      </c>
      <c r="C18" s="519" t="s">
        <v>3398</v>
      </c>
      <c r="D18" s="520">
        <v>40738</v>
      </c>
      <c r="E18" s="518" t="s">
        <v>3418</v>
      </c>
      <c r="F18" s="521">
        <v>8700</v>
      </c>
    </row>
    <row r="19" spans="1:6" s="522" customFormat="1" ht="78.75">
      <c r="A19" s="510">
        <v>15</v>
      </c>
      <c r="B19" s="518" t="s">
        <v>1983</v>
      </c>
      <c r="C19" s="519" t="s">
        <v>3398</v>
      </c>
      <c r="D19" s="520">
        <v>40756</v>
      </c>
      <c r="E19" s="518" t="s">
        <v>3419</v>
      </c>
      <c r="F19" s="521">
        <v>4628.39</v>
      </c>
    </row>
    <row r="20" spans="1:6" s="522" customFormat="1" ht="47.25">
      <c r="A20" s="510">
        <v>16</v>
      </c>
      <c r="B20" s="518" t="s">
        <v>1979</v>
      </c>
      <c r="C20" s="519" t="s">
        <v>3398</v>
      </c>
      <c r="D20" s="520">
        <v>40754</v>
      </c>
      <c r="E20" s="518" t="s">
        <v>3420</v>
      </c>
      <c r="F20" s="521">
        <v>3223.65</v>
      </c>
    </row>
    <row r="21" spans="1:6" s="522" customFormat="1" ht="94.5">
      <c r="A21" s="510">
        <v>17</v>
      </c>
      <c r="B21" s="518" t="s">
        <v>3400</v>
      </c>
      <c r="C21" s="519" t="s">
        <v>3398</v>
      </c>
      <c r="D21" s="520">
        <v>40946</v>
      </c>
      <c r="E21" s="518" t="s">
        <v>3421</v>
      </c>
      <c r="F21" s="521">
        <v>2408.61</v>
      </c>
    </row>
    <row r="22" spans="1:6" s="522" customFormat="1" ht="47.25">
      <c r="A22" s="510">
        <v>18</v>
      </c>
      <c r="B22" s="518" t="s">
        <v>1983</v>
      </c>
      <c r="C22" s="519" t="s">
        <v>3398</v>
      </c>
      <c r="D22" s="520">
        <v>40945</v>
      </c>
      <c r="E22" s="518" t="s">
        <v>3422</v>
      </c>
      <c r="F22" s="521">
        <v>675.15</v>
      </c>
    </row>
    <row r="23" spans="1:6" s="522" customFormat="1" ht="31.5">
      <c r="A23" s="510">
        <v>19</v>
      </c>
      <c r="B23" s="518" t="s">
        <v>3944</v>
      </c>
      <c r="C23" s="519" t="s">
        <v>3398</v>
      </c>
      <c r="D23" s="520">
        <v>40756</v>
      </c>
      <c r="E23" s="518" t="s">
        <v>3423</v>
      </c>
      <c r="F23" s="521">
        <v>79287</v>
      </c>
    </row>
    <row r="24" spans="1:6" s="522" customFormat="1" ht="78.75">
      <c r="A24" s="510">
        <v>20</v>
      </c>
      <c r="B24" s="518" t="s">
        <v>3424</v>
      </c>
      <c r="C24" s="519" t="s">
        <v>3398</v>
      </c>
      <c r="D24" s="520">
        <v>40753</v>
      </c>
      <c r="E24" s="518" t="s">
        <v>3425</v>
      </c>
      <c r="F24" s="521">
        <v>3743.95</v>
      </c>
    </row>
    <row r="25" spans="1:6" s="522" customFormat="1" ht="63">
      <c r="A25" s="510">
        <v>21</v>
      </c>
      <c r="B25" s="518" t="s">
        <v>1983</v>
      </c>
      <c r="C25" s="519" t="s">
        <v>3398</v>
      </c>
      <c r="D25" s="520">
        <v>40745</v>
      </c>
      <c r="E25" s="518" t="s">
        <v>3426</v>
      </c>
      <c r="F25" s="521">
        <v>229.59</v>
      </c>
    </row>
    <row r="26" spans="1:6" s="522" customFormat="1" ht="47.25">
      <c r="A26" s="510">
        <v>22</v>
      </c>
      <c r="B26" s="512" t="s">
        <v>3392</v>
      </c>
      <c r="C26" s="523" t="s">
        <v>3398</v>
      </c>
      <c r="D26" s="524">
        <v>40753</v>
      </c>
      <c r="E26" s="512" t="s">
        <v>3427</v>
      </c>
      <c r="F26" s="525">
        <v>19176.55</v>
      </c>
    </row>
    <row r="27" spans="1:6" s="522" customFormat="1" ht="31.5">
      <c r="A27" s="510">
        <v>23</v>
      </c>
      <c r="B27" s="512" t="s">
        <v>3428</v>
      </c>
      <c r="C27" s="523" t="s">
        <v>3398</v>
      </c>
      <c r="D27" s="524"/>
      <c r="E27" s="512"/>
      <c r="F27" s="525">
        <v>1063.73</v>
      </c>
    </row>
    <row r="28" spans="1:6" s="522" customFormat="1" ht="15.75">
      <c r="A28" s="510">
        <v>24</v>
      </c>
      <c r="B28" s="512" t="s">
        <v>3429</v>
      </c>
      <c r="C28" s="523" t="s">
        <v>3398</v>
      </c>
      <c r="D28" s="524"/>
      <c r="E28" s="512"/>
      <c r="F28" s="525">
        <v>16721.4</v>
      </c>
    </row>
    <row r="29" spans="1:6" s="522" customFormat="1" ht="31.5">
      <c r="A29" s="510">
        <v>25</v>
      </c>
      <c r="B29" s="512" t="s">
        <v>3399</v>
      </c>
      <c r="C29" s="523" t="s">
        <v>3398</v>
      </c>
      <c r="D29" s="524">
        <v>40615</v>
      </c>
      <c r="E29" s="512" t="s">
        <v>3430</v>
      </c>
      <c r="F29" s="525">
        <v>465.26</v>
      </c>
    </row>
    <row r="30" spans="1:6" s="522" customFormat="1" ht="31.5">
      <c r="A30" s="510">
        <v>26</v>
      </c>
      <c r="B30" s="518" t="s">
        <v>3944</v>
      </c>
      <c r="C30" s="519" t="s">
        <v>3406</v>
      </c>
      <c r="D30" s="520">
        <v>40721</v>
      </c>
      <c r="E30" s="518" t="s">
        <v>3431</v>
      </c>
      <c r="F30" s="521">
        <v>4278</v>
      </c>
    </row>
    <row r="31" spans="1:6" s="522" customFormat="1" ht="94.5">
      <c r="A31" s="510">
        <v>27</v>
      </c>
      <c r="B31" s="518" t="s">
        <v>1983</v>
      </c>
      <c r="C31" s="519" t="s">
        <v>3406</v>
      </c>
      <c r="D31" s="520">
        <v>40826</v>
      </c>
      <c r="E31" s="518" t="s">
        <v>3432</v>
      </c>
      <c r="F31" s="521">
        <v>5193.12</v>
      </c>
    </row>
    <row r="32" spans="1:6" s="522" customFormat="1" ht="126">
      <c r="A32" s="510">
        <v>28</v>
      </c>
      <c r="B32" s="518" t="s">
        <v>1983</v>
      </c>
      <c r="C32" s="519" t="s">
        <v>3406</v>
      </c>
      <c r="D32" s="520">
        <v>40920</v>
      </c>
      <c r="E32" s="518" t="s">
        <v>3433</v>
      </c>
      <c r="F32" s="521">
        <v>3074</v>
      </c>
    </row>
    <row r="33" spans="1:6" s="522" customFormat="1" ht="63">
      <c r="A33" s="510">
        <v>29</v>
      </c>
      <c r="B33" s="518" t="s">
        <v>3944</v>
      </c>
      <c r="C33" s="519" t="s">
        <v>3406</v>
      </c>
      <c r="D33" s="520">
        <v>40861</v>
      </c>
      <c r="E33" s="518" t="s">
        <v>3434</v>
      </c>
      <c r="F33" s="521">
        <v>94.38</v>
      </c>
    </row>
    <row r="34" spans="1:6" s="522" customFormat="1" ht="47.25">
      <c r="A34" s="510">
        <v>30</v>
      </c>
      <c r="B34" s="518" t="s">
        <v>3402</v>
      </c>
      <c r="C34" s="519" t="s">
        <v>3403</v>
      </c>
      <c r="D34" s="520">
        <v>40693</v>
      </c>
      <c r="E34" s="518" t="s">
        <v>3435</v>
      </c>
      <c r="F34" s="521">
        <v>372.89</v>
      </c>
    </row>
    <row r="35" spans="1:6" s="522" customFormat="1" ht="47.25">
      <c r="A35" s="510">
        <v>31</v>
      </c>
      <c r="B35" s="518" t="s">
        <v>3400</v>
      </c>
      <c r="C35" s="519" t="s">
        <v>3403</v>
      </c>
      <c r="D35" s="520">
        <v>40784</v>
      </c>
      <c r="E35" s="518" t="s">
        <v>3436</v>
      </c>
      <c r="F35" s="521">
        <v>808.38</v>
      </c>
    </row>
    <row r="36" spans="1:6" s="517" customFormat="1" ht="110.25">
      <c r="A36" s="510">
        <v>32</v>
      </c>
      <c r="B36" s="511" t="s">
        <v>3437</v>
      </c>
      <c r="C36" s="514" t="s">
        <v>3403</v>
      </c>
      <c r="D36" s="515">
        <v>40807</v>
      </c>
      <c r="E36" s="511" t="s">
        <v>3438</v>
      </c>
      <c r="F36" s="516">
        <v>558.4200000000001</v>
      </c>
    </row>
    <row r="37" spans="1:6" s="517" customFormat="1" ht="78.75">
      <c r="A37" s="510">
        <v>33</v>
      </c>
      <c r="B37" s="511" t="s">
        <v>3396</v>
      </c>
      <c r="C37" s="514" t="s">
        <v>3403</v>
      </c>
      <c r="D37" s="515">
        <v>40840</v>
      </c>
      <c r="E37" s="511" t="s">
        <v>3439</v>
      </c>
      <c r="F37" s="516">
        <v>176</v>
      </c>
    </row>
    <row r="38" spans="1:6" s="517" customFormat="1" ht="31.5">
      <c r="A38" s="510">
        <v>34</v>
      </c>
      <c r="B38" s="511" t="s">
        <v>1983</v>
      </c>
      <c r="C38" s="514" t="s">
        <v>3403</v>
      </c>
      <c r="D38" s="515">
        <v>40855</v>
      </c>
      <c r="E38" s="511" t="s">
        <v>3440</v>
      </c>
      <c r="F38" s="516">
        <v>151.2</v>
      </c>
    </row>
    <row r="39" spans="1:6" s="517" customFormat="1" ht="31.5">
      <c r="A39" s="510">
        <v>35</v>
      </c>
      <c r="B39" s="511" t="s">
        <v>1983</v>
      </c>
      <c r="C39" s="514" t="s">
        <v>3403</v>
      </c>
      <c r="D39" s="515">
        <v>40871</v>
      </c>
      <c r="E39" s="511" t="s">
        <v>3441</v>
      </c>
      <c r="F39" s="516">
        <v>151.2</v>
      </c>
    </row>
    <row r="40" spans="1:6" s="517" customFormat="1" ht="31.5">
      <c r="A40" s="510">
        <v>36</v>
      </c>
      <c r="B40" s="511" t="s">
        <v>263</v>
      </c>
      <c r="C40" s="514" t="s">
        <v>3403</v>
      </c>
      <c r="D40" s="515">
        <v>40848</v>
      </c>
      <c r="E40" s="511" t="s">
        <v>3442</v>
      </c>
      <c r="F40" s="516">
        <v>668.25</v>
      </c>
    </row>
    <row r="41" spans="1:6" s="517" customFormat="1" ht="31.5">
      <c r="A41" s="510">
        <v>37</v>
      </c>
      <c r="B41" s="511" t="s">
        <v>263</v>
      </c>
      <c r="C41" s="514" t="s">
        <v>3403</v>
      </c>
      <c r="D41" s="515">
        <v>40848</v>
      </c>
      <c r="E41" s="511" t="s">
        <v>3443</v>
      </c>
      <c r="F41" s="516">
        <v>273.6</v>
      </c>
    </row>
    <row r="42" spans="1:6" s="517" customFormat="1" ht="31.5">
      <c r="A42" s="510">
        <v>38</v>
      </c>
      <c r="B42" s="511" t="s">
        <v>263</v>
      </c>
      <c r="C42" s="514" t="s">
        <v>3403</v>
      </c>
      <c r="D42" s="515">
        <v>40858</v>
      </c>
      <c r="E42" s="511" t="s">
        <v>3444</v>
      </c>
      <c r="F42" s="516">
        <v>445.5</v>
      </c>
    </row>
    <row r="43" spans="1:6" s="517" customFormat="1" ht="31.5">
      <c r="A43" s="510">
        <v>39</v>
      </c>
      <c r="B43" s="511" t="s">
        <v>263</v>
      </c>
      <c r="C43" s="514" t="s">
        <v>3403</v>
      </c>
      <c r="D43" s="515">
        <v>40858</v>
      </c>
      <c r="E43" s="511" t="s">
        <v>3444</v>
      </c>
      <c r="F43" s="516">
        <v>445.5</v>
      </c>
    </row>
    <row r="44" spans="1:6" s="517" customFormat="1" ht="126">
      <c r="A44" s="510">
        <v>40</v>
      </c>
      <c r="B44" s="511" t="s">
        <v>3437</v>
      </c>
      <c r="C44" s="514" t="s">
        <v>3403</v>
      </c>
      <c r="D44" s="515">
        <v>40862</v>
      </c>
      <c r="E44" s="511" t="s">
        <v>3445</v>
      </c>
      <c r="F44" s="516">
        <v>563.34</v>
      </c>
    </row>
    <row r="45" spans="1:6" s="517" customFormat="1" ht="47.25">
      <c r="A45" s="510">
        <v>41</v>
      </c>
      <c r="B45" s="511" t="s">
        <v>1983</v>
      </c>
      <c r="C45" s="514" t="s">
        <v>3403</v>
      </c>
      <c r="D45" s="515">
        <v>40870</v>
      </c>
      <c r="E45" s="511" t="s">
        <v>3446</v>
      </c>
      <c r="F45" s="516">
        <v>183.6</v>
      </c>
    </row>
    <row r="46" spans="1:6" s="517" customFormat="1" ht="47.25">
      <c r="A46" s="510">
        <v>42</v>
      </c>
      <c r="B46" s="511" t="s">
        <v>263</v>
      </c>
      <c r="C46" s="514" t="s">
        <v>3403</v>
      </c>
      <c r="D46" s="515">
        <v>40876</v>
      </c>
      <c r="E46" s="511" t="s">
        <v>3447</v>
      </c>
      <c r="F46" s="516">
        <v>273.6</v>
      </c>
    </row>
    <row r="47" spans="1:6" s="522" customFormat="1" ht="47.25">
      <c r="A47" s="510">
        <v>43</v>
      </c>
      <c r="B47" s="518" t="s">
        <v>1983</v>
      </c>
      <c r="C47" s="519" t="s">
        <v>3403</v>
      </c>
      <c r="D47" s="520">
        <v>40917</v>
      </c>
      <c r="E47" s="518" t="s">
        <v>3448</v>
      </c>
      <c r="F47" s="521">
        <v>139.47</v>
      </c>
    </row>
    <row r="48" spans="1:6" s="522" customFormat="1" ht="15.75">
      <c r="A48" s="510">
        <v>44</v>
      </c>
      <c r="B48" s="518" t="s">
        <v>3424</v>
      </c>
      <c r="C48" s="519" t="s">
        <v>3403</v>
      </c>
      <c r="D48" s="520">
        <v>40959</v>
      </c>
      <c r="E48" s="518" t="s">
        <v>3449</v>
      </c>
      <c r="F48" s="521">
        <v>568.88</v>
      </c>
    </row>
    <row r="49" spans="1:6" s="522" customFormat="1" ht="32.25" customHeight="1">
      <c r="A49" s="510">
        <v>45</v>
      </c>
      <c r="B49" s="518" t="s">
        <v>1983</v>
      </c>
      <c r="C49" s="519" t="s">
        <v>3403</v>
      </c>
      <c r="D49" s="520">
        <v>40844</v>
      </c>
      <c r="E49" s="518" t="s">
        <v>3450</v>
      </c>
      <c r="F49" s="521">
        <v>1987.95</v>
      </c>
    </row>
    <row r="50" spans="1:6" s="522" customFormat="1" ht="32.25" customHeight="1">
      <c r="A50" s="510">
        <v>46</v>
      </c>
      <c r="B50" s="512"/>
      <c r="C50" s="523" t="s">
        <v>3451</v>
      </c>
      <c r="D50" s="524"/>
      <c r="E50" s="512"/>
      <c r="F50" s="525">
        <v>3122.66</v>
      </c>
    </row>
    <row r="51" spans="1:6" s="522" customFormat="1" ht="31.5">
      <c r="A51" s="510">
        <v>47</v>
      </c>
      <c r="B51" s="512" t="s">
        <v>3392</v>
      </c>
      <c r="C51" s="523" t="s">
        <v>3401</v>
      </c>
      <c r="D51" s="524">
        <v>40695</v>
      </c>
      <c r="E51" s="512" t="s">
        <v>3452</v>
      </c>
      <c r="F51" s="525">
        <v>1476</v>
      </c>
    </row>
    <row r="52" spans="1:6" s="517" customFormat="1" ht="15.75">
      <c r="A52" s="642" t="s">
        <v>3139</v>
      </c>
      <c r="B52" s="643"/>
      <c r="C52" s="643"/>
      <c r="D52" s="643"/>
      <c r="E52" s="643"/>
      <c r="F52" s="513">
        <f>SUM(F5:F51)</f>
        <v>238767.02000000008</v>
      </c>
    </row>
    <row r="53" spans="1:6" s="517" customFormat="1" ht="15.75">
      <c r="A53" s="644">
        <v>2012</v>
      </c>
      <c r="B53" s="645"/>
      <c r="C53" s="645"/>
      <c r="D53" s="645"/>
      <c r="E53" s="645"/>
      <c r="F53" s="646"/>
    </row>
    <row r="54" spans="1:6" s="517" customFormat="1" ht="47.25">
      <c r="A54" s="510">
        <v>1</v>
      </c>
      <c r="B54" s="511" t="s">
        <v>3396</v>
      </c>
      <c r="C54" s="514" t="s">
        <v>3397</v>
      </c>
      <c r="D54" s="515">
        <v>41119</v>
      </c>
      <c r="E54" s="511" t="s">
        <v>3453</v>
      </c>
      <c r="F54" s="516">
        <v>550.96</v>
      </c>
    </row>
    <row r="55" spans="1:6" s="517" customFormat="1" ht="47.25">
      <c r="A55" s="510">
        <v>2</v>
      </c>
      <c r="B55" s="511" t="s">
        <v>3396</v>
      </c>
      <c r="C55" s="514" t="s">
        <v>3397</v>
      </c>
      <c r="D55" s="515">
        <v>41119</v>
      </c>
      <c r="E55" s="511" t="s">
        <v>3453</v>
      </c>
      <c r="F55" s="516">
        <v>802.72</v>
      </c>
    </row>
    <row r="56" spans="1:6" s="517" customFormat="1" ht="63">
      <c r="A56" s="510">
        <v>3</v>
      </c>
      <c r="B56" s="511" t="s">
        <v>3396</v>
      </c>
      <c r="C56" s="514" t="s">
        <v>3397</v>
      </c>
      <c r="D56" s="515">
        <v>40970</v>
      </c>
      <c r="E56" s="511" t="s">
        <v>3454</v>
      </c>
      <c r="F56" s="516">
        <v>2685.01</v>
      </c>
    </row>
    <row r="57" spans="1:6" s="517" customFormat="1" ht="31.5">
      <c r="A57" s="510">
        <v>4</v>
      </c>
      <c r="B57" s="511" t="s">
        <v>3396</v>
      </c>
      <c r="C57" s="514" t="s">
        <v>3397</v>
      </c>
      <c r="D57" s="515">
        <v>41075</v>
      </c>
      <c r="E57" s="511" t="s">
        <v>3455</v>
      </c>
      <c r="F57" s="516">
        <v>448.04</v>
      </c>
    </row>
    <row r="58" spans="1:6" s="517" customFormat="1" ht="47.25">
      <c r="A58" s="510">
        <v>5</v>
      </c>
      <c r="B58" s="511" t="s">
        <v>3396</v>
      </c>
      <c r="C58" s="514" t="s">
        <v>3397</v>
      </c>
      <c r="D58" s="515">
        <v>41119</v>
      </c>
      <c r="E58" s="511" t="s">
        <v>3456</v>
      </c>
      <c r="F58" s="516">
        <v>906.2</v>
      </c>
    </row>
    <row r="59" spans="1:6" s="517" customFormat="1" ht="63">
      <c r="A59" s="510">
        <v>6</v>
      </c>
      <c r="B59" s="511" t="s">
        <v>3396</v>
      </c>
      <c r="C59" s="514" t="s">
        <v>3397</v>
      </c>
      <c r="D59" s="515">
        <v>41191</v>
      </c>
      <c r="E59" s="511" t="s">
        <v>3457</v>
      </c>
      <c r="F59" s="516">
        <v>137397.9</v>
      </c>
    </row>
    <row r="60" spans="1:6" s="517" customFormat="1" ht="78.75">
      <c r="A60" s="510">
        <v>7</v>
      </c>
      <c r="B60" s="511" t="s">
        <v>3396</v>
      </c>
      <c r="C60" s="514" t="s">
        <v>3397</v>
      </c>
      <c r="D60" s="515">
        <v>40970</v>
      </c>
      <c r="E60" s="511" t="s">
        <v>3458</v>
      </c>
      <c r="F60" s="516">
        <v>2685.01</v>
      </c>
    </row>
    <row r="61" spans="1:6" s="517" customFormat="1" ht="47.25">
      <c r="A61" s="510">
        <v>8</v>
      </c>
      <c r="B61" s="511" t="s">
        <v>3396</v>
      </c>
      <c r="C61" s="514" t="s">
        <v>3397</v>
      </c>
      <c r="D61" s="515">
        <v>40968</v>
      </c>
      <c r="E61" s="511" t="s">
        <v>3459</v>
      </c>
      <c r="F61" s="516">
        <v>9239.48</v>
      </c>
    </row>
    <row r="62" spans="1:6" s="517" customFormat="1" ht="31.5">
      <c r="A62" s="510">
        <v>9</v>
      </c>
      <c r="B62" s="511" t="s">
        <v>3396</v>
      </c>
      <c r="C62" s="514" t="s">
        <v>3397</v>
      </c>
      <c r="D62" s="515">
        <v>40968</v>
      </c>
      <c r="E62" s="511" t="s">
        <v>3460</v>
      </c>
      <c r="F62" s="516">
        <v>8504.8</v>
      </c>
    </row>
    <row r="63" spans="1:6" s="517" customFormat="1" ht="47.25">
      <c r="A63" s="510">
        <v>10</v>
      </c>
      <c r="B63" s="511" t="s">
        <v>3392</v>
      </c>
      <c r="C63" s="514" t="s">
        <v>3393</v>
      </c>
      <c r="D63" s="515">
        <v>41090</v>
      </c>
      <c r="E63" s="511" t="s">
        <v>3461</v>
      </c>
      <c r="F63" s="516">
        <v>10000</v>
      </c>
    </row>
    <row r="64" spans="1:6" s="517" customFormat="1" ht="15.75">
      <c r="A64" s="510">
        <v>11</v>
      </c>
      <c r="B64" s="511" t="s">
        <v>3392</v>
      </c>
      <c r="C64" s="514" t="s">
        <v>3393</v>
      </c>
      <c r="D64" s="515">
        <v>41272</v>
      </c>
      <c r="E64" s="511" t="s">
        <v>3395</v>
      </c>
      <c r="F64" s="516">
        <v>214.48</v>
      </c>
    </row>
    <row r="65" spans="1:6" s="517" customFormat="1" ht="15.75">
      <c r="A65" s="510">
        <v>12</v>
      </c>
      <c r="B65" s="511" t="s">
        <v>3392</v>
      </c>
      <c r="C65" s="514" t="s">
        <v>3393</v>
      </c>
      <c r="D65" s="515">
        <v>41272</v>
      </c>
      <c r="E65" s="511" t="s">
        <v>3395</v>
      </c>
      <c r="F65" s="516">
        <v>2100</v>
      </c>
    </row>
    <row r="66" spans="1:6" s="517" customFormat="1" ht="31.5">
      <c r="A66" s="510">
        <v>13</v>
      </c>
      <c r="B66" s="511" t="s">
        <v>1983</v>
      </c>
      <c r="C66" s="514" t="s">
        <v>3398</v>
      </c>
      <c r="D66" s="515">
        <v>40987</v>
      </c>
      <c r="E66" s="511" t="s">
        <v>3462</v>
      </c>
      <c r="F66" s="516">
        <v>4290.27</v>
      </c>
    </row>
    <row r="67" spans="1:6" s="517" customFormat="1" ht="110.25">
      <c r="A67" s="510">
        <v>14</v>
      </c>
      <c r="B67" s="511" t="s">
        <v>3400</v>
      </c>
      <c r="C67" s="514" t="s">
        <v>3398</v>
      </c>
      <c r="D67" s="515">
        <v>40946</v>
      </c>
      <c r="E67" s="511" t="s">
        <v>3463</v>
      </c>
      <c r="F67" s="516">
        <v>1600.23</v>
      </c>
    </row>
    <row r="68" spans="1:6" s="517" customFormat="1" ht="63">
      <c r="A68" s="510">
        <v>15</v>
      </c>
      <c r="B68" s="511" t="s">
        <v>3396</v>
      </c>
      <c r="C68" s="514" t="s">
        <v>3398</v>
      </c>
      <c r="D68" s="515">
        <v>40945</v>
      </c>
      <c r="E68" s="511" t="s">
        <v>3464</v>
      </c>
      <c r="F68" s="516">
        <v>675.15</v>
      </c>
    </row>
    <row r="69" spans="1:6" s="517" customFormat="1" ht="47.25">
      <c r="A69" s="510">
        <v>16</v>
      </c>
      <c r="B69" s="511" t="s">
        <v>1983</v>
      </c>
      <c r="C69" s="514" t="s">
        <v>3398</v>
      </c>
      <c r="D69" s="515">
        <v>41138</v>
      </c>
      <c r="E69" s="511" t="s">
        <v>3465</v>
      </c>
      <c r="F69" s="516">
        <v>7031.54</v>
      </c>
    </row>
    <row r="70" spans="1:6" s="517" customFormat="1" ht="31.5">
      <c r="A70" s="510">
        <v>17</v>
      </c>
      <c r="B70" s="511" t="s">
        <v>1983</v>
      </c>
      <c r="C70" s="514" t="s">
        <v>3398</v>
      </c>
      <c r="D70" s="515">
        <v>41250</v>
      </c>
      <c r="E70" s="526" t="s">
        <v>3466</v>
      </c>
      <c r="F70" s="516">
        <v>1271.97</v>
      </c>
    </row>
    <row r="71" spans="1:6" s="517" customFormat="1" ht="31.5">
      <c r="A71" s="510">
        <v>18</v>
      </c>
      <c r="B71" s="511" t="s">
        <v>3399</v>
      </c>
      <c r="C71" s="514" t="s">
        <v>3406</v>
      </c>
      <c r="D71" s="515">
        <v>40980</v>
      </c>
      <c r="E71" s="511" t="s">
        <v>3467</v>
      </c>
      <c r="F71" s="516">
        <v>1500</v>
      </c>
    </row>
    <row r="72" spans="1:6" s="517" customFormat="1" ht="94.5">
      <c r="A72" s="510">
        <v>19</v>
      </c>
      <c r="B72" s="511" t="s">
        <v>3468</v>
      </c>
      <c r="C72" s="514" t="s">
        <v>3406</v>
      </c>
      <c r="D72" s="515">
        <v>41039</v>
      </c>
      <c r="E72" s="511" t="s">
        <v>3469</v>
      </c>
      <c r="F72" s="516">
        <v>2357.6</v>
      </c>
    </row>
    <row r="73" spans="1:6" s="517" customFormat="1" ht="47.25">
      <c r="A73" s="510">
        <v>20</v>
      </c>
      <c r="B73" s="511" t="s">
        <v>3437</v>
      </c>
      <c r="C73" s="514" t="s">
        <v>3406</v>
      </c>
      <c r="D73" s="515">
        <v>41039</v>
      </c>
      <c r="E73" s="511" t="s">
        <v>3470</v>
      </c>
      <c r="F73" s="516">
        <v>330</v>
      </c>
    </row>
    <row r="74" spans="1:6" s="517" customFormat="1" ht="15.75">
      <c r="A74" s="510">
        <v>21</v>
      </c>
      <c r="B74" s="511" t="s">
        <v>3392</v>
      </c>
      <c r="C74" s="514" t="s">
        <v>3406</v>
      </c>
      <c r="D74" s="515">
        <v>40992</v>
      </c>
      <c r="E74" s="511" t="s">
        <v>3471</v>
      </c>
      <c r="F74" s="516">
        <v>4670.2</v>
      </c>
    </row>
    <row r="75" spans="1:6" s="522" customFormat="1" ht="31.5">
      <c r="A75" s="510">
        <v>22</v>
      </c>
      <c r="B75" s="512" t="s">
        <v>3399</v>
      </c>
      <c r="C75" s="514" t="s">
        <v>3406</v>
      </c>
      <c r="D75" s="524">
        <v>41201</v>
      </c>
      <c r="E75" s="512" t="s">
        <v>3472</v>
      </c>
      <c r="F75" s="525">
        <v>3299</v>
      </c>
    </row>
    <row r="76" spans="1:6" s="522" customFormat="1" ht="126">
      <c r="A76" s="510">
        <v>23</v>
      </c>
      <c r="B76" s="512" t="s">
        <v>1983</v>
      </c>
      <c r="C76" s="514" t="s">
        <v>3406</v>
      </c>
      <c r="D76" s="524">
        <v>41097</v>
      </c>
      <c r="E76" s="512" t="s">
        <v>3473</v>
      </c>
      <c r="F76" s="525">
        <v>255</v>
      </c>
    </row>
    <row r="77" spans="1:6" s="522" customFormat="1" ht="141.75">
      <c r="A77" s="510">
        <v>24</v>
      </c>
      <c r="B77" s="512" t="s">
        <v>1983</v>
      </c>
      <c r="C77" s="514" t="s">
        <v>3406</v>
      </c>
      <c r="D77" s="524">
        <v>40920</v>
      </c>
      <c r="E77" s="512" t="s">
        <v>3474</v>
      </c>
      <c r="F77" s="525">
        <v>3074</v>
      </c>
    </row>
    <row r="78" spans="1:6" s="517" customFormat="1" ht="47.25">
      <c r="A78" s="510">
        <v>25</v>
      </c>
      <c r="B78" s="511" t="s">
        <v>3424</v>
      </c>
      <c r="C78" s="514" t="s">
        <v>3403</v>
      </c>
      <c r="D78" s="515">
        <v>41043</v>
      </c>
      <c r="E78" s="511" t="s">
        <v>3475</v>
      </c>
      <c r="F78" s="516">
        <v>319.8</v>
      </c>
    </row>
    <row r="79" spans="1:6" s="517" customFormat="1" ht="15.75">
      <c r="A79" s="510">
        <v>26</v>
      </c>
      <c r="B79" s="511" t="s">
        <v>3424</v>
      </c>
      <c r="C79" s="514" t="s">
        <v>3403</v>
      </c>
      <c r="D79" s="515">
        <v>41113</v>
      </c>
      <c r="E79" s="511" t="s">
        <v>3476</v>
      </c>
      <c r="F79" s="516">
        <v>98.4</v>
      </c>
    </row>
    <row r="80" spans="1:6" s="517" customFormat="1" ht="31.5">
      <c r="A80" s="510">
        <v>27</v>
      </c>
      <c r="B80" s="511" t="s">
        <v>3944</v>
      </c>
      <c r="C80" s="514" t="s">
        <v>3403</v>
      </c>
      <c r="D80" s="515">
        <v>41175</v>
      </c>
      <c r="E80" s="511" t="s">
        <v>3477</v>
      </c>
      <c r="F80" s="516">
        <v>289.49</v>
      </c>
    </row>
    <row r="81" spans="1:6" s="517" customFormat="1" ht="31.5">
      <c r="A81" s="510">
        <v>28</v>
      </c>
      <c r="B81" s="511" t="s">
        <v>3404</v>
      </c>
      <c r="C81" s="514" t="s">
        <v>3403</v>
      </c>
      <c r="D81" s="515">
        <v>41143</v>
      </c>
      <c r="E81" s="511" t="s">
        <v>3405</v>
      </c>
      <c r="F81" s="516">
        <v>1550.83</v>
      </c>
    </row>
    <row r="82" spans="1:6" s="517" customFormat="1" ht="63">
      <c r="A82" s="510">
        <v>29</v>
      </c>
      <c r="B82" s="511" t="s">
        <v>1983</v>
      </c>
      <c r="C82" s="514" t="s">
        <v>3403</v>
      </c>
      <c r="D82" s="515">
        <v>40917</v>
      </c>
      <c r="E82" s="511" t="s">
        <v>3478</v>
      </c>
      <c r="F82" s="516">
        <v>139.47</v>
      </c>
    </row>
    <row r="83" spans="1:6" s="517" customFormat="1" ht="15.75">
      <c r="A83" s="510">
        <v>30</v>
      </c>
      <c r="B83" s="511" t="s">
        <v>3424</v>
      </c>
      <c r="C83" s="514" t="s">
        <v>3403</v>
      </c>
      <c r="D83" s="515">
        <v>40959</v>
      </c>
      <c r="E83" s="526" t="s">
        <v>3449</v>
      </c>
      <c r="F83" s="516">
        <v>568.88</v>
      </c>
    </row>
    <row r="84" spans="1:7" s="517" customFormat="1" ht="15.75">
      <c r="A84" s="510">
        <v>31</v>
      </c>
      <c r="B84" s="511"/>
      <c r="C84" s="514" t="s">
        <v>3479</v>
      </c>
      <c r="D84" s="515"/>
      <c r="E84" s="526"/>
      <c r="F84" s="516">
        <v>2728.83</v>
      </c>
      <c r="G84" s="527"/>
    </row>
    <row r="85" spans="1:6" s="517" customFormat="1" ht="15.75">
      <c r="A85" s="647" t="s">
        <v>3139</v>
      </c>
      <c r="B85" s="648"/>
      <c r="C85" s="648"/>
      <c r="D85" s="648"/>
      <c r="E85" s="648"/>
      <c r="F85" s="528">
        <f>SUM(F54:F84)</f>
        <v>211585.25999999998</v>
      </c>
    </row>
    <row r="86" spans="1:6" s="517" customFormat="1" ht="15.75">
      <c r="A86" s="644">
        <v>2013</v>
      </c>
      <c r="B86" s="645"/>
      <c r="C86" s="645"/>
      <c r="D86" s="645"/>
      <c r="E86" s="645"/>
      <c r="F86" s="646"/>
    </row>
    <row r="87" spans="1:6" s="517" customFormat="1" ht="31.5">
      <c r="A87" s="510">
        <v>1</v>
      </c>
      <c r="B87" s="511" t="s">
        <v>3392</v>
      </c>
      <c r="C87" s="514" t="s">
        <v>3480</v>
      </c>
      <c r="D87" s="515">
        <v>41439</v>
      </c>
      <c r="E87" s="511" t="s">
        <v>3481</v>
      </c>
      <c r="F87" s="516">
        <v>998.41</v>
      </c>
    </row>
    <row r="88" spans="1:6" s="517" customFormat="1" ht="47.25">
      <c r="A88" s="510">
        <v>2</v>
      </c>
      <c r="B88" s="511" t="s">
        <v>263</v>
      </c>
      <c r="C88" s="514" t="s">
        <v>3403</v>
      </c>
      <c r="D88" s="515">
        <v>41336</v>
      </c>
      <c r="E88" s="511" t="s">
        <v>3447</v>
      </c>
      <c r="F88" s="516">
        <v>428</v>
      </c>
    </row>
    <row r="89" spans="1:6" s="517" customFormat="1" ht="15.75">
      <c r="A89" s="510">
        <v>3</v>
      </c>
      <c r="B89" s="511" t="s">
        <v>3482</v>
      </c>
      <c r="C89" s="514" t="s">
        <v>3403</v>
      </c>
      <c r="D89" s="515">
        <v>41379</v>
      </c>
      <c r="E89" s="511" t="s">
        <v>3483</v>
      </c>
      <c r="F89" s="516">
        <v>450</v>
      </c>
    </row>
    <row r="90" spans="1:6" s="517" customFormat="1" ht="15.75">
      <c r="A90" s="510">
        <v>4</v>
      </c>
      <c r="B90" s="511" t="s">
        <v>3482</v>
      </c>
      <c r="C90" s="514" t="s">
        <v>3403</v>
      </c>
      <c r="D90" s="515">
        <v>41335</v>
      </c>
      <c r="E90" s="511" t="s">
        <v>3483</v>
      </c>
      <c r="F90" s="516">
        <v>36.9</v>
      </c>
    </row>
    <row r="91" spans="1:6" s="517" customFormat="1" ht="31.5">
      <c r="A91" s="510">
        <v>5</v>
      </c>
      <c r="B91" s="511" t="s">
        <v>263</v>
      </c>
      <c r="C91" s="514" t="s">
        <v>3403</v>
      </c>
      <c r="D91" s="515">
        <v>41455</v>
      </c>
      <c r="E91" s="511" t="s">
        <v>3484</v>
      </c>
      <c r="F91" s="516">
        <v>273.06</v>
      </c>
    </row>
    <row r="92" spans="1:6" s="517" customFormat="1" ht="31.5">
      <c r="A92" s="510">
        <v>6</v>
      </c>
      <c r="B92" s="511" t="s">
        <v>263</v>
      </c>
      <c r="C92" s="514" t="s">
        <v>3403</v>
      </c>
      <c r="D92" s="515"/>
      <c r="E92" s="511" t="s">
        <v>3483</v>
      </c>
      <c r="F92" s="516">
        <v>401</v>
      </c>
    </row>
    <row r="93" spans="1:6" s="517" customFormat="1" ht="31.5">
      <c r="A93" s="510">
        <v>7</v>
      </c>
      <c r="B93" s="511" t="s">
        <v>3396</v>
      </c>
      <c r="C93" s="514" t="s">
        <v>3398</v>
      </c>
      <c r="D93" s="515">
        <v>41336</v>
      </c>
      <c r="E93" s="511"/>
      <c r="F93" s="516">
        <v>17216.14</v>
      </c>
    </row>
    <row r="94" spans="1:6" s="517" customFormat="1" ht="31.5">
      <c r="A94" s="510">
        <v>8</v>
      </c>
      <c r="B94" s="511" t="s">
        <v>1983</v>
      </c>
      <c r="C94" s="514" t="s">
        <v>3398</v>
      </c>
      <c r="D94" s="515">
        <v>41428</v>
      </c>
      <c r="E94" s="511" t="s">
        <v>3484</v>
      </c>
      <c r="F94" s="516">
        <v>200</v>
      </c>
    </row>
    <row r="95" spans="1:6" s="517" customFormat="1" ht="31.5">
      <c r="A95" s="510">
        <v>9</v>
      </c>
      <c r="B95" s="511" t="s">
        <v>3396</v>
      </c>
      <c r="C95" s="514" t="s">
        <v>3406</v>
      </c>
      <c r="D95" s="515">
        <v>41400</v>
      </c>
      <c r="E95" s="511" t="s">
        <v>3485</v>
      </c>
      <c r="F95" s="516">
        <v>11732.23</v>
      </c>
    </row>
    <row r="96" spans="1:6" s="517" customFormat="1" ht="16.5" thickBot="1">
      <c r="A96" s="649" t="s">
        <v>3139</v>
      </c>
      <c r="B96" s="650"/>
      <c r="C96" s="650"/>
      <c r="D96" s="650"/>
      <c r="E96" s="650"/>
      <c r="F96" s="529">
        <f>SUM(F87:F95)</f>
        <v>31735.739999999998</v>
      </c>
    </row>
    <row r="97" spans="1:6" s="517" customFormat="1" ht="15">
      <c r="A97" s="503"/>
      <c r="B97" s="530"/>
      <c r="D97" s="503"/>
      <c r="E97" s="530"/>
      <c r="F97" s="531"/>
    </row>
    <row r="98" spans="1:6" s="517" customFormat="1" ht="18.75">
      <c r="A98" s="532" t="s">
        <v>3486</v>
      </c>
      <c r="B98" s="530"/>
      <c r="D98" s="503"/>
      <c r="E98" s="530"/>
      <c r="F98" s="531"/>
    </row>
    <row r="99" s="517" customFormat="1" ht="21.75" customHeight="1" thickBot="1">
      <c r="A99" s="503"/>
    </row>
    <row r="100" spans="1:5" s="517" customFormat="1" ht="21.75" customHeight="1">
      <c r="A100" s="503"/>
      <c r="B100" s="533" t="s">
        <v>3487</v>
      </c>
      <c r="C100" s="534">
        <v>2011</v>
      </c>
      <c r="D100" s="535">
        <v>2012</v>
      </c>
      <c r="E100" s="536">
        <v>2013</v>
      </c>
    </row>
    <row r="101" spans="1:5" s="517" customFormat="1" ht="21.75" customHeight="1">
      <c r="A101" s="503"/>
      <c r="B101" s="537" t="s">
        <v>3397</v>
      </c>
      <c r="C101" s="538">
        <f>SUM(F11:F15)</f>
        <v>36706.83</v>
      </c>
      <c r="D101" s="539">
        <f>SUM(F54:F62)</f>
        <v>163220.12</v>
      </c>
      <c r="E101" s="549" t="s">
        <v>2303</v>
      </c>
    </row>
    <row r="102" spans="1:5" s="517" customFormat="1" ht="21.75" customHeight="1">
      <c r="A102" s="503"/>
      <c r="B102" s="537" t="s">
        <v>3393</v>
      </c>
      <c r="C102" s="538">
        <f>SUM(F5:F10)</f>
        <v>17190.46</v>
      </c>
      <c r="D102" s="539">
        <f>SUM(F63:F65)</f>
        <v>12314.48</v>
      </c>
      <c r="E102" s="548">
        <f>SUM(F87)</f>
        <v>998.41</v>
      </c>
    </row>
    <row r="103" spans="1:5" s="517" customFormat="1" ht="21.75" customHeight="1">
      <c r="A103" s="503"/>
      <c r="B103" s="537" t="s">
        <v>3488</v>
      </c>
      <c r="C103" s="538">
        <f>SUM(F16:F29)</f>
        <v>159863.79</v>
      </c>
      <c r="D103" s="539">
        <f>SUM(F66:F70)</f>
        <v>14869.159999999998</v>
      </c>
      <c r="E103" s="548">
        <f>SUM(F93:F94)</f>
        <v>17416.14</v>
      </c>
    </row>
    <row r="104" spans="1:5" s="517" customFormat="1" ht="21.75" customHeight="1">
      <c r="A104" s="503"/>
      <c r="B104" s="537" t="s">
        <v>3403</v>
      </c>
      <c r="C104" s="538">
        <f>SUM(F34:F50)</f>
        <v>10890.44</v>
      </c>
      <c r="D104" s="539">
        <f>SUM(F78:F84)</f>
        <v>5695.7</v>
      </c>
      <c r="E104" s="548">
        <f>SUM(F88:F91)</f>
        <v>1187.96</v>
      </c>
    </row>
    <row r="105" spans="1:5" s="517" customFormat="1" ht="21.75" customHeight="1">
      <c r="A105" s="503"/>
      <c r="B105" s="537" t="s">
        <v>3406</v>
      </c>
      <c r="C105" s="538">
        <f>SUM(F30:F33)</f>
        <v>12639.499999999998</v>
      </c>
      <c r="D105" s="539">
        <f>SUM(F71:F77)</f>
        <v>15485.8</v>
      </c>
      <c r="E105" s="548">
        <f>SUM(F95)</f>
        <v>11732.23</v>
      </c>
    </row>
    <row r="106" spans="1:5" s="517" customFormat="1" ht="21.75" customHeight="1">
      <c r="A106" s="503"/>
      <c r="B106" s="537" t="s">
        <v>3401</v>
      </c>
      <c r="C106" s="538">
        <f>SUM(F51)</f>
        <v>1476</v>
      </c>
      <c r="D106" s="539" t="s">
        <v>2303</v>
      </c>
      <c r="E106" s="549" t="s">
        <v>2303</v>
      </c>
    </row>
    <row r="107" spans="1:12" s="517" customFormat="1" ht="16.5" thickBot="1">
      <c r="A107" s="503"/>
      <c r="B107" s="540" t="s">
        <v>3139</v>
      </c>
      <c r="C107" s="541">
        <f>SUM(C101:C106)</f>
        <v>238767.02000000002</v>
      </c>
      <c r="D107" s="541">
        <f>SUM(D101:D106)</f>
        <v>211585.26</v>
      </c>
      <c r="E107" s="542">
        <f>SUM(E101:E106)</f>
        <v>31334.739999999998</v>
      </c>
      <c r="H107" s="503"/>
      <c r="I107" s="530"/>
      <c r="J107" s="543"/>
      <c r="L107" s="503"/>
    </row>
    <row r="108" spans="1:13" s="517" customFormat="1" ht="12.75">
      <c r="A108" s="503"/>
      <c r="I108" s="503"/>
      <c r="J108" s="530"/>
      <c r="K108" s="543"/>
      <c r="M108" s="503"/>
    </row>
    <row r="109" spans="1:13" s="517" customFormat="1" ht="12.75">
      <c r="A109" s="503"/>
      <c r="M109" s="503"/>
    </row>
    <row r="110" spans="1:13" s="517" customFormat="1" ht="15.75">
      <c r="A110" s="503"/>
      <c r="B110" s="641" t="s">
        <v>3489</v>
      </c>
      <c r="C110" s="641"/>
      <c r="D110" s="543"/>
      <c r="M110" s="503"/>
    </row>
    <row r="111" spans="1:13" s="517" customFormat="1" ht="15.75">
      <c r="A111" s="503"/>
      <c r="B111" s="544" t="s">
        <v>3397</v>
      </c>
      <c r="C111" s="545">
        <v>5500</v>
      </c>
      <c r="D111" s="543" t="s">
        <v>316</v>
      </c>
      <c r="I111" s="546"/>
      <c r="J111" s="547"/>
      <c r="K111" s="543"/>
      <c r="M111" s="503"/>
    </row>
    <row r="112" spans="1:6" s="517" customFormat="1" ht="25.5">
      <c r="A112" s="503"/>
      <c r="B112" s="544" t="s">
        <v>3490</v>
      </c>
      <c r="C112" s="545">
        <f>10134.22</f>
        <v>10134.22</v>
      </c>
      <c r="D112" s="530" t="s">
        <v>3491</v>
      </c>
      <c r="E112" s="543" t="s">
        <v>1983</v>
      </c>
      <c r="F112" s="503"/>
    </row>
    <row r="113" spans="1:6" s="517" customFormat="1" ht="15">
      <c r="A113" s="503"/>
      <c r="B113" s="530"/>
      <c r="C113" s="527"/>
      <c r="D113" s="503"/>
      <c r="E113" s="530"/>
      <c r="F113" s="531"/>
    </row>
    <row r="114" spans="1:6" s="517" customFormat="1" ht="15">
      <c r="A114" s="503"/>
      <c r="B114" s="530"/>
      <c r="D114" s="503"/>
      <c r="E114" s="530"/>
      <c r="F114" s="531"/>
    </row>
    <row r="115" spans="1:6" s="517" customFormat="1" ht="15">
      <c r="A115" s="503"/>
      <c r="B115" s="530"/>
      <c r="D115" s="503"/>
      <c r="E115" s="530"/>
      <c r="F115" s="531"/>
    </row>
    <row r="116" spans="1:6" s="517" customFormat="1" ht="15">
      <c r="A116" s="503"/>
      <c r="B116" s="530"/>
      <c r="D116" s="503"/>
      <c r="E116" s="530"/>
      <c r="F116" s="531"/>
    </row>
    <row r="117" spans="1:6" s="517" customFormat="1" ht="15">
      <c r="A117" s="503"/>
      <c r="B117" s="530"/>
      <c r="D117" s="503"/>
      <c r="E117" s="530"/>
      <c r="F117" s="531"/>
    </row>
    <row r="118" spans="1:6" s="517" customFormat="1" ht="15">
      <c r="A118" s="503"/>
      <c r="B118" s="530"/>
      <c r="D118" s="503"/>
      <c r="E118" s="530"/>
      <c r="F118" s="531"/>
    </row>
    <row r="119" spans="1:6" s="517" customFormat="1" ht="15">
      <c r="A119" s="503"/>
      <c r="B119" s="530"/>
      <c r="D119" s="503"/>
      <c r="E119" s="530"/>
      <c r="F119" s="531"/>
    </row>
    <row r="120" spans="1:6" s="517" customFormat="1" ht="15">
      <c r="A120" s="503"/>
      <c r="B120" s="530"/>
      <c r="D120" s="503"/>
      <c r="E120" s="530"/>
      <c r="F120" s="531"/>
    </row>
    <row r="121" spans="1:6" s="517" customFormat="1" ht="15">
      <c r="A121" s="503"/>
      <c r="B121" s="530"/>
      <c r="D121" s="503"/>
      <c r="E121" s="530"/>
      <c r="F121" s="531"/>
    </row>
    <row r="122" spans="1:6" s="517" customFormat="1" ht="15">
      <c r="A122" s="503"/>
      <c r="B122" s="530"/>
      <c r="D122" s="503"/>
      <c r="E122" s="530"/>
      <c r="F122" s="531"/>
    </row>
    <row r="123" spans="1:6" s="517" customFormat="1" ht="15">
      <c r="A123" s="503"/>
      <c r="B123" s="530"/>
      <c r="D123" s="503"/>
      <c r="E123" s="530"/>
      <c r="F123" s="531"/>
    </row>
    <row r="124" spans="1:6" s="517" customFormat="1" ht="15">
      <c r="A124" s="503"/>
      <c r="B124" s="530"/>
      <c r="D124" s="503"/>
      <c r="E124" s="530"/>
      <c r="F124" s="531"/>
    </row>
    <row r="125" spans="1:6" s="517" customFormat="1" ht="15">
      <c r="A125" s="503"/>
      <c r="B125" s="530"/>
      <c r="D125" s="503"/>
      <c r="E125" s="530"/>
      <c r="F125" s="531"/>
    </row>
    <row r="126" spans="1:6" s="517" customFormat="1" ht="15">
      <c r="A126" s="503"/>
      <c r="B126" s="530"/>
      <c r="D126" s="503"/>
      <c r="E126" s="530"/>
      <c r="F126" s="531"/>
    </row>
    <row r="127" spans="1:6" s="517" customFormat="1" ht="15">
      <c r="A127" s="503"/>
      <c r="B127" s="530"/>
      <c r="D127" s="503"/>
      <c r="E127" s="530"/>
      <c r="F127" s="531"/>
    </row>
    <row r="128" spans="1:6" s="517" customFormat="1" ht="15">
      <c r="A128" s="503"/>
      <c r="B128" s="530"/>
      <c r="D128" s="503"/>
      <c r="E128" s="530"/>
      <c r="F128" s="531"/>
    </row>
    <row r="129" spans="1:6" s="517" customFormat="1" ht="15">
      <c r="A129" s="503"/>
      <c r="B129" s="530"/>
      <c r="D129" s="503"/>
      <c r="E129" s="530"/>
      <c r="F129" s="531"/>
    </row>
    <row r="130" spans="1:6" s="517" customFormat="1" ht="15">
      <c r="A130" s="503"/>
      <c r="B130" s="530"/>
      <c r="D130" s="503"/>
      <c r="E130" s="530"/>
      <c r="F130" s="531"/>
    </row>
    <row r="131" spans="1:6" s="517" customFormat="1" ht="15">
      <c r="A131" s="503"/>
      <c r="B131" s="530"/>
      <c r="D131" s="503"/>
      <c r="E131" s="530"/>
      <c r="F131" s="531"/>
    </row>
    <row r="132" spans="1:6" s="517" customFormat="1" ht="15">
      <c r="A132" s="503"/>
      <c r="B132" s="530"/>
      <c r="D132" s="503"/>
      <c r="E132" s="530"/>
      <c r="F132" s="531"/>
    </row>
    <row r="133" spans="1:6" s="517" customFormat="1" ht="15">
      <c r="A133" s="503"/>
      <c r="B133" s="530"/>
      <c r="D133" s="503"/>
      <c r="E133" s="530"/>
      <c r="F133" s="531"/>
    </row>
    <row r="134" spans="1:6" s="517" customFormat="1" ht="15">
      <c r="A134" s="503"/>
      <c r="B134" s="530"/>
      <c r="D134" s="503"/>
      <c r="E134" s="530"/>
      <c r="F134" s="531"/>
    </row>
    <row r="135" spans="1:6" s="517" customFormat="1" ht="15">
      <c r="A135" s="503"/>
      <c r="B135" s="530"/>
      <c r="D135" s="503"/>
      <c r="E135" s="530"/>
      <c r="F135" s="531"/>
    </row>
    <row r="136" spans="1:6" s="517" customFormat="1" ht="15">
      <c r="A136" s="503"/>
      <c r="B136" s="530"/>
      <c r="D136" s="503"/>
      <c r="E136" s="530"/>
      <c r="F136" s="531"/>
    </row>
    <row r="137" spans="1:6" s="517" customFormat="1" ht="15">
      <c r="A137" s="503"/>
      <c r="B137" s="530"/>
      <c r="D137" s="503"/>
      <c r="E137" s="530"/>
      <c r="F137" s="531"/>
    </row>
    <row r="138" spans="1:6" s="517" customFormat="1" ht="15">
      <c r="A138" s="503"/>
      <c r="B138" s="530"/>
      <c r="D138" s="503"/>
      <c r="E138" s="530"/>
      <c r="F138" s="531"/>
    </row>
    <row r="139" spans="1:6" s="517" customFormat="1" ht="15">
      <c r="A139" s="503"/>
      <c r="B139" s="530"/>
      <c r="D139" s="503"/>
      <c r="E139" s="530"/>
      <c r="F139" s="531"/>
    </row>
    <row r="140" spans="1:6" s="517" customFormat="1" ht="15">
      <c r="A140" s="503"/>
      <c r="B140" s="530"/>
      <c r="D140" s="503"/>
      <c r="E140" s="530"/>
      <c r="F140" s="531"/>
    </row>
    <row r="141" spans="1:6" s="517" customFormat="1" ht="15">
      <c r="A141" s="503"/>
      <c r="B141" s="530"/>
      <c r="D141" s="503"/>
      <c r="E141" s="530"/>
      <c r="F141" s="531"/>
    </row>
    <row r="142" spans="1:6" s="517" customFormat="1" ht="15">
      <c r="A142" s="503"/>
      <c r="B142" s="530"/>
      <c r="D142" s="503"/>
      <c r="E142" s="530"/>
      <c r="F142" s="531"/>
    </row>
    <row r="143" spans="1:6" s="517" customFormat="1" ht="15">
      <c r="A143" s="503"/>
      <c r="B143" s="530"/>
      <c r="D143" s="503"/>
      <c r="E143" s="530"/>
      <c r="F143" s="531"/>
    </row>
    <row r="144" spans="1:6" s="517" customFormat="1" ht="15">
      <c r="A144" s="503"/>
      <c r="B144" s="530"/>
      <c r="D144" s="503"/>
      <c r="E144" s="530"/>
      <c r="F144" s="531"/>
    </row>
    <row r="145" spans="1:6" s="517" customFormat="1" ht="15">
      <c r="A145" s="503"/>
      <c r="B145" s="530"/>
      <c r="D145" s="503"/>
      <c r="E145" s="530"/>
      <c r="F145" s="531"/>
    </row>
    <row r="146" spans="1:6" s="517" customFormat="1" ht="15">
      <c r="A146" s="503"/>
      <c r="B146" s="530"/>
      <c r="D146" s="503"/>
      <c r="E146" s="530"/>
      <c r="F146" s="531"/>
    </row>
    <row r="147" spans="1:6" s="517" customFormat="1" ht="15">
      <c r="A147" s="503"/>
      <c r="B147" s="530"/>
      <c r="D147" s="503"/>
      <c r="E147" s="530"/>
      <c r="F147" s="531"/>
    </row>
    <row r="148" spans="1:6" s="517" customFormat="1" ht="15">
      <c r="A148" s="503"/>
      <c r="B148" s="530"/>
      <c r="D148" s="503"/>
      <c r="E148" s="530"/>
      <c r="F148" s="531"/>
    </row>
    <row r="149" spans="1:6" s="517" customFormat="1" ht="15">
      <c r="A149" s="503"/>
      <c r="B149" s="530"/>
      <c r="D149" s="503"/>
      <c r="E149" s="530"/>
      <c r="F149" s="531"/>
    </row>
    <row r="150" spans="1:6" s="517" customFormat="1" ht="15">
      <c r="A150" s="503"/>
      <c r="B150" s="530"/>
      <c r="D150" s="503"/>
      <c r="E150" s="530"/>
      <c r="F150" s="531"/>
    </row>
    <row r="151" spans="1:6" s="517" customFormat="1" ht="15">
      <c r="A151" s="503"/>
      <c r="B151" s="530"/>
      <c r="D151" s="503"/>
      <c r="E151" s="530"/>
      <c r="F151" s="531"/>
    </row>
    <row r="152" spans="1:6" s="517" customFormat="1" ht="15">
      <c r="A152" s="503"/>
      <c r="B152" s="530"/>
      <c r="D152" s="503"/>
      <c r="E152" s="530"/>
      <c r="F152" s="531"/>
    </row>
    <row r="153" spans="1:6" s="517" customFormat="1" ht="15">
      <c r="A153" s="503"/>
      <c r="B153" s="530"/>
      <c r="D153" s="503"/>
      <c r="E153" s="530"/>
      <c r="F153" s="531"/>
    </row>
    <row r="154" spans="1:6" s="517" customFormat="1" ht="15">
      <c r="A154" s="503"/>
      <c r="B154" s="530"/>
      <c r="D154" s="503"/>
      <c r="E154" s="530"/>
      <c r="F154" s="531"/>
    </row>
    <row r="155" spans="1:6" s="517" customFormat="1" ht="15">
      <c r="A155" s="503"/>
      <c r="B155" s="530"/>
      <c r="D155" s="503"/>
      <c r="E155" s="530"/>
      <c r="F155" s="531"/>
    </row>
    <row r="156" spans="1:6" s="517" customFormat="1" ht="15">
      <c r="A156" s="503"/>
      <c r="B156" s="530"/>
      <c r="D156" s="503"/>
      <c r="E156" s="530"/>
      <c r="F156" s="531"/>
    </row>
    <row r="157" spans="1:6" s="517" customFormat="1" ht="15">
      <c r="A157" s="503"/>
      <c r="B157" s="530"/>
      <c r="D157" s="503"/>
      <c r="E157" s="530"/>
      <c r="F157" s="531"/>
    </row>
    <row r="158" spans="1:6" s="517" customFormat="1" ht="15">
      <c r="A158" s="503"/>
      <c r="B158" s="530"/>
      <c r="D158" s="503"/>
      <c r="E158" s="530"/>
      <c r="F158" s="531"/>
    </row>
    <row r="159" spans="1:6" s="517" customFormat="1" ht="15">
      <c r="A159" s="503"/>
      <c r="B159" s="530"/>
      <c r="D159" s="503"/>
      <c r="E159" s="530"/>
      <c r="F159" s="531"/>
    </row>
    <row r="160" spans="1:6" s="517" customFormat="1" ht="15">
      <c r="A160" s="503"/>
      <c r="B160" s="530"/>
      <c r="D160" s="503"/>
      <c r="E160" s="530"/>
      <c r="F160" s="531"/>
    </row>
    <row r="161" spans="1:6" s="517" customFormat="1" ht="15">
      <c r="A161" s="503"/>
      <c r="B161" s="530"/>
      <c r="D161" s="503"/>
      <c r="E161" s="530"/>
      <c r="F161" s="531"/>
    </row>
    <row r="162" spans="1:6" s="517" customFormat="1" ht="15">
      <c r="A162" s="503"/>
      <c r="B162" s="530"/>
      <c r="D162" s="503"/>
      <c r="E162" s="530"/>
      <c r="F162" s="531"/>
    </row>
    <row r="163" spans="1:6" s="517" customFormat="1" ht="15">
      <c r="A163" s="503"/>
      <c r="B163" s="530"/>
      <c r="D163" s="503"/>
      <c r="E163" s="530"/>
      <c r="F163" s="531"/>
    </row>
    <row r="164" spans="1:6" s="517" customFormat="1" ht="15">
      <c r="A164" s="503"/>
      <c r="B164" s="530"/>
      <c r="D164" s="503"/>
      <c r="E164" s="530"/>
      <c r="F164" s="531"/>
    </row>
  </sheetData>
  <sheetProtection/>
  <mergeCells count="7">
    <mergeCell ref="B110:C110"/>
    <mergeCell ref="A52:E52"/>
    <mergeCell ref="A53:F53"/>
    <mergeCell ref="A4:F4"/>
    <mergeCell ref="A85:E85"/>
    <mergeCell ref="A86:F86"/>
    <mergeCell ref="A96:E96"/>
  </mergeCells>
  <printOptions/>
  <pageMargins left="0.75" right="0.75" top="1" bottom="1" header="0.5" footer="0.5"/>
  <pageSetup horizontalDpi="600" verticalDpi="600" orientation="portrait" paperSize="9" scale="46" r:id="rId1"/>
  <rowBreaks count="2" manualBreakCount="2">
    <brk id="33" max="5" man="1"/>
    <brk id="52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1"/>
  <sheetViews>
    <sheetView view="pageBreakPreview" zoomScaleSheetLayoutView="100" zoomScalePageLayoutView="0" workbookViewId="0" topLeftCell="A1">
      <selection activeCell="H6" sqref="H6"/>
    </sheetView>
  </sheetViews>
  <sheetFormatPr defaultColWidth="9.140625" defaultRowHeight="12.75"/>
  <cols>
    <col min="1" max="1" width="3.8515625" style="0" bestFit="1" customWidth="1"/>
    <col min="2" max="2" width="23.57421875" style="0" customWidth="1"/>
    <col min="3" max="3" width="14.57421875" style="15" customWidth="1"/>
    <col min="4" max="4" width="14.00390625" style="15" customWidth="1"/>
    <col min="5" max="5" width="9.421875" style="15" bestFit="1" customWidth="1"/>
    <col min="6" max="6" width="15.421875" style="15" customWidth="1"/>
    <col min="7" max="7" width="14.421875" style="40" customWidth="1"/>
    <col min="8" max="8" width="24.7109375" style="15" customWidth="1"/>
    <col min="9" max="9" width="19.00390625" style="15" bestFit="1" customWidth="1"/>
    <col min="10" max="10" width="29.140625" style="15" customWidth="1"/>
  </cols>
  <sheetData>
    <row r="2" spans="1:10" ht="12.75">
      <c r="A2" s="65" t="s">
        <v>1570</v>
      </c>
      <c r="B2" s="4"/>
      <c r="C2" s="5"/>
      <c r="D2" s="5"/>
      <c r="E2" s="5"/>
      <c r="F2" s="5"/>
      <c r="G2" s="30"/>
      <c r="H2" s="5"/>
      <c r="J2" s="13"/>
    </row>
    <row r="3" spans="1:10" ht="12.75">
      <c r="A3" s="653" t="s">
        <v>1304</v>
      </c>
      <c r="B3" s="654"/>
      <c r="C3" s="654"/>
      <c r="D3" s="654"/>
      <c r="E3" s="654"/>
      <c r="F3" s="654"/>
      <c r="G3" s="654"/>
      <c r="H3" s="654"/>
      <c r="I3" s="654"/>
      <c r="J3" s="654"/>
    </row>
    <row r="4" spans="1:10" ht="63.75">
      <c r="A4" s="41" t="s">
        <v>3257</v>
      </c>
      <c r="B4" s="42" t="s">
        <v>3906</v>
      </c>
      <c r="C4" s="43" t="s">
        <v>3907</v>
      </c>
      <c r="D4" s="43" t="s">
        <v>3908</v>
      </c>
      <c r="E4" s="43" t="s">
        <v>3159</v>
      </c>
      <c r="F4" s="43" t="s">
        <v>3909</v>
      </c>
      <c r="G4" s="43" t="s">
        <v>3910</v>
      </c>
      <c r="H4" s="43" t="s">
        <v>3911</v>
      </c>
      <c r="I4" s="43" t="s">
        <v>3912</v>
      </c>
      <c r="J4" s="43" t="s">
        <v>3913</v>
      </c>
    </row>
    <row r="5" spans="1:10" ht="12.75">
      <c r="A5" s="655" t="s">
        <v>3949</v>
      </c>
      <c r="B5" s="656"/>
      <c r="C5" s="656"/>
      <c r="D5" s="656"/>
      <c r="E5" s="656"/>
      <c r="F5" s="656"/>
      <c r="G5" s="656"/>
      <c r="H5" s="656"/>
      <c r="I5" s="656"/>
      <c r="J5" s="657"/>
    </row>
    <row r="6" spans="1:10" ht="51">
      <c r="A6" s="262">
        <v>1</v>
      </c>
      <c r="B6" s="570" t="s">
        <v>3950</v>
      </c>
      <c r="C6" s="566"/>
      <c r="D6" s="563" t="s">
        <v>3951</v>
      </c>
      <c r="E6" s="567">
        <v>1988</v>
      </c>
      <c r="F6" s="564" t="s">
        <v>3952</v>
      </c>
      <c r="G6" s="271">
        <v>30501.12</v>
      </c>
      <c r="H6" s="350"/>
      <c r="I6" s="350" t="s">
        <v>172</v>
      </c>
      <c r="J6" s="350" t="s">
        <v>3953</v>
      </c>
    </row>
    <row r="7" spans="1:10" ht="51">
      <c r="A7" s="262">
        <v>2</v>
      </c>
      <c r="B7" s="263" t="s">
        <v>3954</v>
      </c>
      <c r="C7" s="565" t="s">
        <v>3955</v>
      </c>
      <c r="D7" s="568" t="s">
        <v>3956</v>
      </c>
      <c r="E7" s="567">
        <v>1988</v>
      </c>
      <c r="F7" s="564" t="s">
        <v>3952</v>
      </c>
      <c r="G7" s="569">
        <v>9328.85</v>
      </c>
      <c r="H7" s="564"/>
      <c r="I7" s="564" t="s">
        <v>172</v>
      </c>
      <c r="J7" s="350" t="s">
        <v>3953</v>
      </c>
    </row>
    <row r="8" spans="1:10" ht="12.75">
      <c r="A8" s="41"/>
      <c r="B8" s="274" t="s">
        <v>336</v>
      </c>
      <c r="C8" s="275"/>
      <c r="D8" s="275"/>
      <c r="E8" s="275"/>
      <c r="F8" s="275"/>
      <c r="G8" s="276">
        <f>SUM(G6:G7)</f>
        <v>39829.97</v>
      </c>
      <c r="H8" s="43"/>
      <c r="I8" s="43"/>
      <c r="J8" s="43"/>
    </row>
    <row r="9" spans="1:10" ht="12.75">
      <c r="A9" s="652" t="s">
        <v>3946</v>
      </c>
      <c r="B9" s="652"/>
      <c r="C9" s="652"/>
      <c r="D9" s="652"/>
      <c r="E9" s="652"/>
      <c r="F9" s="652"/>
      <c r="G9" s="652"/>
      <c r="H9" s="652"/>
      <c r="I9" s="652"/>
      <c r="J9" s="652"/>
    </row>
    <row r="10" spans="1:10" s="116" customFormat="1" ht="63.75">
      <c r="A10" s="262">
        <v>1</v>
      </c>
      <c r="B10" s="263" t="s">
        <v>882</v>
      </c>
      <c r="C10" s="330">
        <v>11500030</v>
      </c>
      <c r="D10" s="331" t="s">
        <v>3545</v>
      </c>
      <c r="E10" s="332">
        <v>2011</v>
      </c>
      <c r="F10" s="333" t="s">
        <v>3546</v>
      </c>
      <c r="G10" s="266">
        <v>27805.13</v>
      </c>
      <c r="H10" s="331" t="s">
        <v>3547</v>
      </c>
      <c r="I10" s="334" t="s">
        <v>172</v>
      </c>
      <c r="J10" s="331" t="s">
        <v>3548</v>
      </c>
    </row>
    <row r="11" spans="1:10" s="148" customFormat="1" ht="12.75">
      <c r="A11" s="273"/>
      <c r="B11" s="274" t="s">
        <v>336</v>
      </c>
      <c r="C11" s="275"/>
      <c r="D11" s="275"/>
      <c r="E11" s="275"/>
      <c r="F11" s="275"/>
      <c r="G11" s="276">
        <f>SUM(G10)</f>
        <v>27805.13</v>
      </c>
      <c r="H11" s="275"/>
      <c r="I11" s="277"/>
      <c r="J11" s="275"/>
    </row>
    <row r="12" spans="1:10" ht="12.75">
      <c r="A12" s="652" t="s">
        <v>3947</v>
      </c>
      <c r="B12" s="652"/>
      <c r="C12" s="652"/>
      <c r="D12" s="652"/>
      <c r="E12" s="652"/>
      <c r="F12" s="652"/>
      <c r="G12" s="652"/>
      <c r="H12" s="652"/>
      <c r="I12" s="652"/>
      <c r="J12" s="652"/>
    </row>
    <row r="13" spans="1:10" s="148" customFormat="1" ht="12.75">
      <c r="A13" s="262">
        <v>1</v>
      </c>
      <c r="B13" s="263" t="s">
        <v>1466</v>
      </c>
      <c r="C13" s="267"/>
      <c r="D13" s="268"/>
      <c r="E13" s="265"/>
      <c r="F13" s="265"/>
      <c r="G13" s="266">
        <v>4182</v>
      </c>
      <c r="H13" s="265"/>
      <c r="I13" s="334" t="s">
        <v>172</v>
      </c>
      <c r="J13" s="265" t="s">
        <v>1465</v>
      </c>
    </row>
    <row r="14" spans="1:10" s="149" customFormat="1" ht="25.5">
      <c r="A14" s="262">
        <v>2</v>
      </c>
      <c r="B14" s="263" t="s">
        <v>2393</v>
      </c>
      <c r="C14" s="264"/>
      <c r="D14" s="268"/>
      <c r="E14" s="269">
        <v>2012</v>
      </c>
      <c r="F14" s="265"/>
      <c r="G14" s="266">
        <v>4994.78</v>
      </c>
      <c r="H14" s="265"/>
      <c r="I14" s="334" t="s">
        <v>172</v>
      </c>
      <c r="J14" s="265"/>
    </row>
    <row r="15" spans="1:10" s="149" customFormat="1" ht="12.75">
      <c r="A15" s="262">
        <v>3</v>
      </c>
      <c r="B15" s="258" t="s">
        <v>1511</v>
      </c>
      <c r="C15" s="270" t="s">
        <v>1512</v>
      </c>
      <c r="D15" s="271"/>
      <c r="E15" s="259"/>
      <c r="F15" s="260"/>
      <c r="G15" s="260">
        <v>4111.29</v>
      </c>
      <c r="H15" s="260"/>
      <c r="I15" s="334" t="s">
        <v>172</v>
      </c>
      <c r="J15" s="355" t="s">
        <v>1513</v>
      </c>
    </row>
    <row r="16" spans="1:10" s="149" customFormat="1" ht="12.75">
      <c r="A16" s="262">
        <v>4</v>
      </c>
      <c r="B16" s="261" t="s">
        <v>1514</v>
      </c>
      <c r="C16" s="272"/>
      <c r="D16" s="272"/>
      <c r="E16" s="266"/>
      <c r="F16" s="266"/>
      <c r="G16" s="266">
        <v>2092.54</v>
      </c>
      <c r="H16" s="266"/>
      <c r="I16" s="334" t="s">
        <v>172</v>
      </c>
      <c r="J16" s="265" t="s">
        <v>1515</v>
      </c>
    </row>
    <row r="17" spans="1:10" s="148" customFormat="1" ht="12.75">
      <c r="A17" s="273"/>
      <c r="B17" s="274" t="s">
        <v>336</v>
      </c>
      <c r="C17" s="275"/>
      <c r="D17" s="275"/>
      <c r="E17" s="275"/>
      <c r="F17" s="275"/>
      <c r="G17" s="276">
        <f>SUM(G13:G16)</f>
        <v>15380.61</v>
      </c>
      <c r="H17" s="275"/>
      <c r="I17" s="277"/>
      <c r="J17" s="275"/>
    </row>
    <row r="18" spans="1:10" ht="12.75" customHeight="1">
      <c r="A18" s="594" t="s">
        <v>3948</v>
      </c>
      <c r="B18" s="594"/>
      <c r="C18" s="594"/>
      <c r="D18" s="594"/>
      <c r="E18" s="594"/>
      <c r="F18" s="594"/>
      <c r="G18" s="594"/>
      <c r="H18" s="594"/>
      <c r="I18" s="594"/>
      <c r="J18" s="594"/>
    </row>
    <row r="19" spans="1:10" s="148" customFormat="1" ht="17.25" customHeight="1">
      <c r="A19" s="347">
        <v>1</v>
      </c>
      <c r="B19" s="348" t="s">
        <v>311</v>
      </c>
      <c r="C19" s="349" t="s">
        <v>312</v>
      </c>
      <c r="D19" s="350" t="s">
        <v>313</v>
      </c>
      <c r="E19" s="351" t="s">
        <v>314</v>
      </c>
      <c r="F19" s="352" t="s">
        <v>315</v>
      </c>
      <c r="G19" s="353">
        <v>25000</v>
      </c>
      <c r="H19" s="354"/>
      <c r="I19" s="355" t="s">
        <v>172</v>
      </c>
      <c r="J19" s="355" t="s">
        <v>4009</v>
      </c>
    </row>
    <row r="20" spans="1:10" s="148" customFormat="1" ht="12.75">
      <c r="A20" s="273"/>
      <c r="B20" s="274" t="s">
        <v>336</v>
      </c>
      <c r="C20" s="275"/>
      <c r="D20" s="275"/>
      <c r="E20" s="275"/>
      <c r="F20" s="275"/>
      <c r="G20" s="276">
        <f>SUM(G19)</f>
        <v>25000</v>
      </c>
      <c r="H20" s="275"/>
      <c r="I20" s="277"/>
      <c r="J20" s="275"/>
    </row>
    <row r="21" spans="1:10" ht="21" customHeight="1">
      <c r="A21" s="493"/>
      <c r="B21" s="651" t="s">
        <v>1422</v>
      </c>
      <c r="C21" s="651"/>
      <c r="D21" s="651"/>
      <c r="E21" s="651"/>
      <c r="F21" s="651"/>
      <c r="G21" s="495">
        <f>G20+G17+G11+G8</f>
        <v>108015.71</v>
      </c>
      <c r="H21" s="494"/>
      <c r="I21" s="494"/>
      <c r="J21" s="494"/>
    </row>
  </sheetData>
  <sheetProtection/>
  <mergeCells count="6">
    <mergeCell ref="B21:F21"/>
    <mergeCell ref="A12:J12"/>
    <mergeCell ref="A3:J3"/>
    <mergeCell ref="A9:J9"/>
    <mergeCell ref="A18:J18"/>
    <mergeCell ref="A5:J5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34"/>
  <sheetViews>
    <sheetView view="pageBreakPreview" zoomScaleSheetLayoutView="100" zoomScalePageLayoutView="0" workbookViewId="0" topLeftCell="A810">
      <selection activeCell="M13" sqref="M13"/>
    </sheetView>
  </sheetViews>
  <sheetFormatPr defaultColWidth="9.140625" defaultRowHeight="12.75"/>
  <cols>
    <col min="1" max="1" width="4.421875" style="0" customWidth="1"/>
    <col min="2" max="2" width="9.421875" style="0" customWidth="1"/>
    <col min="3" max="3" width="13.421875" style="0" customWidth="1"/>
    <col min="4" max="4" width="26.7109375" style="0" customWidth="1"/>
    <col min="5" max="5" width="6.57421875" style="0" customWidth="1"/>
    <col min="6" max="6" width="13.00390625" style="0" customWidth="1"/>
    <col min="7" max="7" width="8.00390625" style="0" customWidth="1"/>
    <col min="8" max="8" width="17.140625" style="0" customWidth="1"/>
    <col min="9" max="9" width="14.140625" style="0" customWidth="1"/>
    <col min="10" max="10" width="11.421875" style="0" customWidth="1"/>
  </cols>
  <sheetData>
    <row r="1" spans="1:10" ht="18.75" customHeight="1" thickBot="1">
      <c r="A1" s="701" t="s">
        <v>113</v>
      </c>
      <c r="B1" s="702"/>
      <c r="C1" s="702"/>
      <c r="D1" s="702"/>
      <c r="E1" s="702"/>
      <c r="F1" s="703"/>
      <c r="G1" s="703"/>
      <c r="H1" s="703"/>
      <c r="I1" s="703"/>
      <c r="J1" s="704"/>
    </row>
    <row r="2" spans="1:10" ht="27.75" customHeight="1">
      <c r="A2" s="705" t="s">
        <v>112</v>
      </c>
      <c r="B2" s="706"/>
      <c r="C2" s="706"/>
      <c r="D2" s="706"/>
      <c r="E2" s="706"/>
      <c r="F2" s="706"/>
      <c r="G2" s="706"/>
      <c r="H2" s="706"/>
      <c r="I2" s="706"/>
      <c r="J2" s="706"/>
    </row>
    <row r="3" spans="1:10" ht="48">
      <c r="A3" s="153" t="s">
        <v>938</v>
      </c>
      <c r="B3" s="153" t="s">
        <v>939</v>
      </c>
      <c r="C3" s="153" t="s">
        <v>940</v>
      </c>
      <c r="D3" s="154" t="s">
        <v>943</v>
      </c>
      <c r="E3" s="154" t="s">
        <v>944</v>
      </c>
      <c r="F3" s="153" t="s">
        <v>945</v>
      </c>
      <c r="G3" s="153" t="s">
        <v>946</v>
      </c>
      <c r="H3" s="153" t="s">
        <v>947</v>
      </c>
      <c r="I3" s="153" t="s">
        <v>945</v>
      </c>
      <c r="J3" s="153" t="s">
        <v>948</v>
      </c>
    </row>
    <row r="4" spans="1:10" ht="12.75">
      <c r="A4" s="155" t="s">
        <v>949</v>
      </c>
      <c r="B4" s="155" t="s">
        <v>950</v>
      </c>
      <c r="C4" s="156" t="s">
        <v>1604</v>
      </c>
      <c r="D4" s="157" t="s">
        <v>951</v>
      </c>
      <c r="E4" s="158">
        <v>11</v>
      </c>
      <c r="F4" s="159">
        <v>23.2</v>
      </c>
      <c r="G4" s="218">
        <v>1899</v>
      </c>
      <c r="H4" s="658">
        <v>46810.62</v>
      </c>
      <c r="I4" s="160">
        <f aca="true" t="shared" si="0" ref="I4:I68">F4</f>
        <v>23.2</v>
      </c>
      <c r="J4" s="685">
        <f>SUM(I4:I6)</f>
        <v>158.81</v>
      </c>
    </row>
    <row r="5" spans="1:10" ht="12.75" customHeight="1">
      <c r="A5" s="155" t="s">
        <v>952</v>
      </c>
      <c r="B5" s="155" t="s">
        <v>950</v>
      </c>
      <c r="C5" s="156" t="s">
        <v>1604</v>
      </c>
      <c r="D5" s="157" t="s">
        <v>951</v>
      </c>
      <c r="E5" s="161">
        <v>5</v>
      </c>
      <c r="F5" s="162">
        <v>53.08</v>
      </c>
      <c r="G5" s="219"/>
      <c r="H5" s="660"/>
      <c r="I5" s="160">
        <f t="shared" si="0"/>
        <v>53.08</v>
      </c>
      <c r="J5" s="684"/>
    </row>
    <row r="6" spans="1:10" ht="13.5" customHeight="1">
      <c r="A6" s="155" t="s">
        <v>953</v>
      </c>
      <c r="B6" s="155" t="s">
        <v>950</v>
      </c>
      <c r="C6" s="156" t="s">
        <v>1604</v>
      </c>
      <c r="D6" s="157" t="s">
        <v>951</v>
      </c>
      <c r="E6" s="161">
        <v>9</v>
      </c>
      <c r="F6" s="162">
        <v>82.53</v>
      </c>
      <c r="G6" s="219"/>
      <c r="H6" s="659"/>
      <c r="I6" s="160">
        <f t="shared" si="0"/>
        <v>82.53</v>
      </c>
      <c r="J6" s="684"/>
    </row>
    <row r="7" spans="1:10" ht="13.5" customHeight="1">
      <c r="A7" s="155" t="s">
        <v>954</v>
      </c>
      <c r="B7" s="155" t="s">
        <v>955</v>
      </c>
      <c r="C7" s="155" t="s">
        <v>956</v>
      </c>
      <c r="D7" s="157" t="s">
        <v>957</v>
      </c>
      <c r="E7" s="161"/>
      <c r="F7" s="162">
        <v>90.56</v>
      </c>
      <c r="G7" s="219"/>
      <c r="H7" s="227">
        <v>17002.21</v>
      </c>
      <c r="I7" s="160">
        <f t="shared" si="0"/>
        <v>90.56</v>
      </c>
      <c r="J7" s="164">
        <v>90.56</v>
      </c>
    </row>
    <row r="8" spans="1:10" ht="12.75" customHeight="1">
      <c r="A8" s="155" t="s">
        <v>958</v>
      </c>
      <c r="B8" s="155" t="s">
        <v>950</v>
      </c>
      <c r="C8" s="156" t="s">
        <v>1604</v>
      </c>
      <c r="D8" s="165" t="s">
        <v>959</v>
      </c>
      <c r="E8" s="161">
        <v>5</v>
      </c>
      <c r="F8" s="162">
        <v>116.28</v>
      </c>
      <c r="G8" s="219">
        <v>1895</v>
      </c>
      <c r="H8" s="658">
        <v>133542.7</v>
      </c>
      <c r="I8" s="160">
        <f t="shared" si="0"/>
        <v>116.28</v>
      </c>
      <c r="J8" s="677">
        <f>SUM(I8:I10)</f>
        <v>383.45000000000005</v>
      </c>
    </row>
    <row r="9" spans="1:10" ht="12.75" customHeight="1">
      <c r="A9" s="155" t="s">
        <v>960</v>
      </c>
      <c r="B9" s="155" t="s">
        <v>950</v>
      </c>
      <c r="C9" s="156" t="s">
        <v>1604</v>
      </c>
      <c r="D9" s="166" t="s">
        <v>959</v>
      </c>
      <c r="E9" s="167">
        <v>6</v>
      </c>
      <c r="F9" s="168">
        <v>128.77</v>
      </c>
      <c r="G9" s="220"/>
      <c r="H9" s="660"/>
      <c r="I9" s="169">
        <f t="shared" si="0"/>
        <v>128.77</v>
      </c>
      <c r="J9" s="678"/>
    </row>
    <row r="10" spans="1:10" ht="12.75" customHeight="1">
      <c r="A10" s="155" t="s">
        <v>961</v>
      </c>
      <c r="B10" s="155" t="s">
        <v>955</v>
      </c>
      <c r="C10" s="155" t="s">
        <v>956</v>
      </c>
      <c r="D10" s="166" t="s">
        <v>962</v>
      </c>
      <c r="E10" s="167"/>
      <c r="F10" s="168">
        <v>138.4</v>
      </c>
      <c r="G10" s="220"/>
      <c r="H10" s="659"/>
      <c r="I10" s="169">
        <f t="shared" si="0"/>
        <v>138.4</v>
      </c>
      <c r="J10" s="679"/>
    </row>
    <row r="11" spans="1:10" ht="12.75" customHeight="1">
      <c r="A11" s="155" t="s">
        <v>963</v>
      </c>
      <c r="B11" s="155" t="s">
        <v>950</v>
      </c>
      <c r="C11" s="156" t="s">
        <v>1604</v>
      </c>
      <c r="D11" s="165" t="s">
        <v>964</v>
      </c>
      <c r="E11" s="161">
        <v>1</v>
      </c>
      <c r="F11" s="162">
        <v>118.8</v>
      </c>
      <c r="G11" s="219">
        <v>1985</v>
      </c>
      <c r="H11" s="658">
        <v>95482.51</v>
      </c>
      <c r="I11" s="160">
        <f t="shared" si="0"/>
        <v>118.8</v>
      </c>
      <c r="J11" s="677">
        <f>SUM(I11:I13)</f>
        <v>374.01</v>
      </c>
    </row>
    <row r="12" spans="1:10" s="116" customFormat="1" ht="12.75" customHeight="1">
      <c r="A12" s="248" t="s">
        <v>965</v>
      </c>
      <c r="B12" s="248" t="s">
        <v>950</v>
      </c>
      <c r="C12" s="249" t="s">
        <v>1604</v>
      </c>
      <c r="D12" s="250" t="s">
        <v>964</v>
      </c>
      <c r="E12" s="251">
        <v>2</v>
      </c>
      <c r="F12" s="252">
        <v>123.11</v>
      </c>
      <c r="G12" s="253"/>
      <c r="H12" s="660"/>
      <c r="I12" s="254">
        <f t="shared" si="0"/>
        <v>123.11</v>
      </c>
      <c r="J12" s="678"/>
    </row>
    <row r="13" spans="1:10" s="116" customFormat="1" ht="12.75" customHeight="1">
      <c r="A13" s="248" t="s">
        <v>966</v>
      </c>
      <c r="B13" s="248" t="s">
        <v>955</v>
      </c>
      <c r="C13" s="248" t="s">
        <v>956</v>
      </c>
      <c r="D13" s="250" t="s">
        <v>964</v>
      </c>
      <c r="E13" s="251"/>
      <c r="F13" s="252">
        <v>132.1</v>
      </c>
      <c r="G13" s="253"/>
      <c r="H13" s="659"/>
      <c r="I13" s="254">
        <f t="shared" si="0"/>
        <v>132.1</v>
      </c>
      <c r="J13" s="679"/>
    </row>
    <row r="14" spans="1:10" ht="12.75" customHeight="1">
      <c r="A14" s="155" t="s">
        <v>967</v>
      </c>
      <c r="B14" s="155" t="s">
        <v>950</v>
      </c>
      <c r="C14" s="156" t="s">
        <v>1604</v>
      </c>
      <c r="D14" s="165" t="s">
        <v>968</v>
      </c>
      <c r="E14" s="161">
        <v>1</v>
      </c>
      <c r="F14" s="162">
        <v>95.12</v>
      </c>
      <c r="G14" s="219">
        <v>1895</v>
      </c>
      <c r="H14" s="658">
        <v>70386.03</v>
      </c>
      <c r="I14" s="160">
        <f t="shared" si="0"/>
        <v>95.12</v>
      </c>
      <c r="J14" s="677">
        <f>SUM(I14:I16)</f>
        <v>297.74</v>
      </c>
    </row>
    <row r="15" spans="1:10" ht="12.75" customHeight="1">
      <c r="A15" s="155" t="s">
        <v>969</v>
      </c>
      <c r="B15" s="155" t="s">
        <v>950</v>
      </c>
      <c r="C15" s="156" t="s">
        <v>1604</v>
      </c>
      <c r="D15" s="165" t="s">
        <v>968</v>
      </c>
      <c r="E15" s="161">
        <v>2</v>
      </c>
      <c r="F15" s="162">
        <v>97.42</v>
      </c>
      <c r="G15" s="219"/>
      <c r="H15" s="660"/>
      <c r="I15" s="160">
        <f t="shared" si="0"/>
        <v>97.42</v>
      </c>
      <c r="J15" s="678"/>
    </row>
    <row r="16" spans="1:10" ht="12.75" customHeight="1">
      <c r="A16" s="155" t="s">
        <v>970</v>
      </c>
      <c r="B16" s="155" t="s">
        <v>955</v>
      </c>
      <c r="C16" s="155" t="s">
        <v>956</v>
      </c>
      <c r="D16" s="165" t="s">
        <v>968</v>
      </c>
      <c r="E16" s="161"/>
      <c r="F16" s="162">
        <v>105.2</v>
      </c>
      <c r="G16" s="219"/>
      <c r="H16" s="659"/>
      <c r="I16" s="160">
        <f t="shared" si="0"/>
        <v>105.2</v>
      </c>
      <c r="J16" s="679"/>
    </row>
    <row r="17" spans="1:10" ht="12.75" customHeight="1">
      <c r="A17" s="155" t="s">
        <v>971</v>
      </c>
      <c r="B17" s="155" t="s">
        <v>950</v>
      </c>
      <c r="C17" s="156" t="s">
        <v>1604</v>
      </c>
      <c r="D17" s="170" t="s">
        <v>972</v>
      </c>
      <c r="E17" s="171" t="s">
        <v>973</v>
      </c>
      <c r="F17" s="172">
        <v>40.6</v>
      </c>
      <c r="G17" s="221">
        <v>1899</v>
      </c>
      <c r="H17" s="663">
        <v>16962.42</v>
      </c>
      <c r="I17" s="173">
        <f t="shared" si="0"/>
        <v>40.6</v>
      </c>
      <c r="J17" s="687">
        <f>SUM(I17:I18)</f>
        <v>70.6</v>
      </c>
    </row>
    <row r="18" spans="1:10" ht="12.75" customHeight="1">
      <c r="A18" s="155" t="s">
        <v>974</v>
      </c>
      <c r="B18" s="155" t="s">
        <v>955</v>
      </c>
      <c r="C18" s="155" t="s">
        <v>956</v>
      </c>
      <c r="D18" s="165" t="s">
        <v>972</v>
      </c>
      <c r="E18" s="171"/>
      <c r="F18" s="172">
        <v>30</v>
      </c>
      <c r="G18" s="221"/>
      <c r="H18" s="664"/>
      <c r="I18" s="173">
        <f t="shared" si="0"/>
        <v>30</v>
      </c>
      <c r="J18" s="679"/>
    </row>
    <row r="19" spans="1:10" ht="12.75">
      <c r="A19" s="155" t="s">
        <v>975</v>
      </c>
      <c r="B19" s="155" t="s">
        <v>950</v>
      </c>
      <c r="C19" s="156" t="s">
        <v>1604</v>
      </c>
      <c r="D19" s="165" t="s">
        <v>976</v>
      </c>
      <c r="E19" s="174" t="s">
        <v>977</v>
      </c>
      <c r="F19" s="162">
        <v>59.03</v>
      </c>
      <c r="G19" s="219">
        <v>1895</v>
      </c>
      <c r="H19" s="658">
        <v>92474.19</v>
      </c>
      <c r="I19" s="160">
        <f t="shared" si="0"/>
        <v>59.03</v>
      </c>
      <c r="J19" s="684">
        <f>SUM(I19:I22)</f>
        <v>279.07</v>
      </c>
    </row>
    <row r="20" spans="1:10" ht="12.75">
      <c r="A20" s="155" t="s">
        <v>978</v>
      </c>
      <c r="B20" s="155" t="s">
        <v>950</v>
      </c>
      <c r="C20" s="156" t="s">
        <v>1604</v>
      </c>
      <c r="D20" s="165" t="s">
        <v>976</v>
      </c>
      <c r="E20" s="174" t="s">
        <v>979</v>
      </c>
      <c r="F20" s="162">
        <v>63.42</v>
      </c>
      <c r="G20" s="219"/>
      <c r="H20" s="660"/>
      <c r="I20" s="160">
        <f t="shared" si="0"/>
        <v>63.42</v>
      </c>
      <c r="J20" s="684"/>
    </row>
    <row r="21" spans="1:10" ht="12.75">
      <c r="A21" s="155" t="s">
        <v>980</v>
      </c>
      <c r="B21" s="155" t="s">
        <v>950</v>
      </c>
      <c r="C21" s="156" t="s">
        <v>1604</v>
      </c>
      <c r="D21" s="165" t="s">
        <v>976</v>
      </c>
      <c r="E21" s="174" t="s">
        <v>981</v>
      </c>
      <c r="F21" s="162">
        <v>67.36</v>
      </c>
      <c r="G21" s="219"/>
      <c r="H21" s="660"/>
      <c r="I21" s="160">
        <f t="shared" si="0"/>
        <v>67.36</v>
      </c>
      <c r="J21" s="684"/>
    </row>
    <row r="22" spans="1:10" ht="12.75">
      <c r="A22" s="155" t="s">
        <v>982</v>
      </c>
      <c r="B22" s="155" t="s">
        <v>950</v>
      </c>
      <c r="C22" s="156" t="s">
        <v>1604</v>
      </c>
      <c r="D22" s="165" t="s">
        <v>976</v>
      </c>
      <c r="E22" s="174" t="s">
        <v>983</v>
      </c>
      <c r="F22" s="162">
        <v>89.26</v>
      </c>
      <c r="G22" s="219"/>
      <c r="H22" s="659"/>
      <c r="I22" s="160">
        <f t="shared" si="0"/>
        <v>89.26</v>
      </c>
      <c r="J22" s="684"/>
    </row>
    <row r="23" spans="1:10" ht="12.75">
      <c r="A23" s="155" t="s">
        <v>984</v>
      </c>
      <c r="B23" s="155" t="s">
        <v>950</v>
      </c>
      <c r="C23" s="156" t="s">
        <v>1604</v>
      </c>
      <c r="D23" s="165" t="s">
        <v>985</v>
      </c>
      <c r="E23" s="174" t="s">
        <v>986</v>
      </c>
      <c r="F23" s="162">
        <v>69.53</v>
      </c>
      <c r="G23" s="219">
        <v>1895</v>
      </c>
      <c r="H23" s="658">
        <v>208590.4</v>
      </c>
      <c r="I23" s="160">
        <f t="shared" si="0"/>
        <v>69.53</v>
      </c>
      <c r="J23" s="677">
        <f>SUM(I23:I34)</f>
        <v>684.81</v>
      </c>
    </row>
    <row r="24" spans="1:10" s="116" customFormat="1" ht="12.75">
      <c r="A24" s="248" t="s">
        <v>987</v>
      </c>
      <c r="B24" s="248" t="s">
        <v>950</v>
      </c>
      <c r="C24" s="249" t="s">
        <v>1604</v>
      </c>
      <c r="D24" s="250" t="s">
        <v>985</v>
      </c>
      <c r="E24" s="255" t="s">
        <v>988</v>
      </c>
      <c r="F24" s="252">
        <v>59.22</v>
      </c>
      <c r="G24" s="253"/>
      <c r="H24" s="660"/>
      <c r="I24" s="254">
        <f t="shared" si="0"/>
        <v>59.22</v>
      </c>
      <c r="J24" s="678"/>
    </row>
    <row r="25" spans="1:10" s="116" customFormat="1" ht="12.75">
      <c r="A25" s="248" t="s">
        <v>989</v>
      </c>
      <c r="B25" s="248" t="s">
        <v>950</v>
      </c>
      <c r="C25" s="249" t="s">
        <v>1604</v>
      </c>
      <c r="D25" s="250" t="s">
        <v>985</v>
      </c>
      <c r="E25" s="255" t="s">
        <v>990</v>
      </c>
      <c r="F25" s="252">
        <v>30.9</v>
      </c>
      <c r="G25" s="253"/>
      <c r="H25" s="660"/>
      <c r="I25" s="254">
        <f t="shared" si="0"/>
        <v>30.9</v>
      </c>
      <c r="J25" s="678"/>
    </row>
    <row r="26" spans="1:10" s="116" customFormat="1" ht="12.75">
      <c r="A26" s="248" t="s">
        <v>991</v>
      </c>
      <c r="B26" s="248" t="s">
        <v>950</v>
      </c>
      <c r="C26" s="249" t="s">
        <v>1604</v>
      </c>
      <c r="D26" s="250" t="s">
        <v>985</v>
      </c>
      <c r="E26" s="255" t="s">
        <v>992</v>
      </c>
      <c r="F26" s="252">
        <v>42.91</v>
      </c>
      <c r="G26" s="253"/>
      <c r="H26" s="660"/>
      <c r="I26" s="254">
        <f t="shared" si="0"/>
        <v>42.91</v>
      </c>
      <c r="J26" s="678"/>
    </row>
    <row r="27" spans="1:10" s="116" customFormat="1" ht="12.75">
      <c r="A27" s="248" t="s">
        <v>993</v>
      </c>
      <c r="B27" s="248" t="s">
        <v>950</v>
      </c>
      <c r="C27" s="249" t="s">
        <v>1604</v>
      </c>
      <c r="D27" s="250" t="s">
        <v>985</v>
      </c>
      <c r="E27" s="255" t="s">
        <v>994</v>
      </c>
      <c r="F27" s="252">
        <v>29.6</v>
      </c>
      <c r="G27" s="253"/>
      <c r="H27" s="660"/>
      <c r="I27" s="254">
        <f t="shared" si="0"/>
        <v>29.6</v>
      </c>
      <c r="J27" s="678"/>
    </row>
    <row r="28" spans="1:10" s="116" customFormat="1" ht="12.75">
      <c r="A28" s="248" t="s">
        <v>995</v>
      </c>
      <c r="B28" s="248" t="s">
        <v>950</v>
      </c>
      <c r="C28" s="249" t="s">
        <v>1604</v>
      </c>
      <c r="D28" s="250" t="s">
        <v>985</v>
      </c>
      <c r="E28" s="255" t="s">
        <v>996</v>
      </c>
      <c r="F28" s="252">
        <v>35.81</v>
      </c>
      <c r="G28" s="253"/>
      <c r="H28" s="660"/>
      <c r="I28" s="254">
        <f t="shared" si="0"/>
        <v>35.81</v>
      </c>
      <c r="J28" s="678"/>
    </row>
    <row r="29" spans="1:10" s="116" customFormat="1" ht="12.75">
      <c r="A29" s="248" t="s">
        <v>997</v>
      </c>
      <c r="B29" s="248" t="s">
        <v>950</v>
      </c>
      <c r="C29" s="249" t="s">
        <v>1604</v>
      </c>
      <c r="D29" s="250" t="s">
        <v>985</v>
      </c>
      <c r="E29" s="255" t="s">
        <v>998</v>
      </c>
      <c r="F29" s="252">
        <v>33.61</v>
      </c>
      <c r="G29" s="253"/>
      <c r="H29" s="660"/>
      <c r="I29" s="254">
        <f t="shared" si="0"/>
        <v>33.61</v>
      </c>
      <c r="J29" s="678"/>
    </row>
    <row r="30" spans="1:10" s="116" customFormat="1" ht="12.75">
      <c r="A30" s="248" t="s">
        <v>999</v>
      </c>
      <c r="B30" s="248" t="s">
        <v>950</v>
      </c>
      <c r="C30" s="249" t="s">
        <v>1604</v>
      </c>
      <c r="D30" s="250" t="s">
        <v>985</v>
      </c>
      <c r="E30" s="255" t="s">
        <v>1000</v>
      </c>
      <c r="F30" s="252">
        <v>55.06</v>
      </c>
      <c r="G30" s="253"/>
      <c r="H30" s="660"/>
      <c r="I30" s="254">
        <f t="shared" si="0"/>
        <v>55.06</v>
      </c>
      <c r="J30" s="678"/>
    </row>
    <row r="31" spans="1:10" s="116" customFormat="1" ht="12.75">
      <c r="A31" s="248" t="s">
        <v>1001</v>
      </c>
      <c r="B31" s="248" t="s">
        <v>950</v>
      </c>
      <c r="C31" s="249" t="s">
        <v>1604</v>
      </c>
      <c r="D31" s="250" t="s">
        <v>985</v>
      </c>
      <c r="E31" s="255" t="s">
        <v>1002</v>
      </c>
      <c r="F31" s="252">
        <v>59.22</v>
      </c>
      <c r="G31" s="253"/>
      <c r="H31" s="660"/>
      <c r="I31" s="254">
        <f t="shared" si="0"/>
        <v>59.22</v>
      </c>
      <c r="J31" s="678"/>
    </row>
    <row r="32" spans="1:10" s="116" customFormat="1" ht="12.75">
      <c r="A32" s="248" t="s">
        <v>1003</v>
      </c>
      <c r="B32" s="248" t="s">
        <v>950</v>
      </c>
      <c r="C32" s="249" t="s">
        <v>1604</v>
      </c>
      <c r="D32" s="250" t="s">
        <v>985</v>
      </c>
      <c r="E32" s="255" t="s">
        <v>1004</v>
      </c>
      <c r="F32" s="252">
        <v>33.66</v>
      </c>
      <c r="G32" s="253"/>
      <c r="H32" s="660"/>
      <c r="I32" s="254">
        <f t="shared" si="0"/>
        <v>33.66</v>
      </c>
      <c r="J32" s="678"/>
    </row>
    <row r="33" spans="1:10" s="116" customFormat="1" ht="12.75">
      <c r="A33" s="248" t="s">
        <v>1005</v>
      </c>
      <c r="B33" s="248" t="s">
        <v>950</v>
      </c>
      <c r="C33" s="249" t="s">
        <v>1604</v>
      </c>
      <c r="D33" s="250" t="s">
        <v>985</v>
      </c>
      <c r="E33" s="255" t="s">
        <v>1006</v>
      </c>
      <c r="F33" s="252">
        <v>26.47</v>
      </c>
      <c r="G33" s="253"/>
      <c r="H33" s="660"/>
      <c r="I33" s="254">
        <f t="shared" si="0"/>
        <v>26.47</v>
      </c>
      <c r="J33" s="678"/>
    </row>
    <row r="34" spans="1:10" s="116" customFormat="1" ht="12.75">
      <c r="A34" s="248" t="s">
        <v>1007</v>
      </c>
      <c r="B34" s="248" t="s">
        <v>955</v>
      </c>
      <c r="C34" s="248" t="s">
        <v>956</v>
      </c>
      <c r="D34" s="250" t="s">
        <v>985</v>
      </c>
      <c r="E34" s="255"/>
      <c r="F34" s="252">
        <v>208.82</v>
      </c>
      <c r="G34" s="253"/>
      <c r="H34" s="659"/>
      <c r="I34" s="254">
        <f t="shared" si="0"/>
        <v>208.82</v>
      </c>
      <c r="J34" s="679"/>
    </row>
    <row r="35" spans="1:10" ht="12.75">
      <c r="A35" s="155" t="s">
        <v>1008</v>
      </c>
      <c r="B35" s="155" t="s">
        <v>955</v>
      </c>
      <c r="C35" s="155" t="s">
        <v>956</v>
      </c>
      <c r="D35" s="165" t="s">
        <v>3282</v>
      </c>
      <c r="E35" s="174"/>
      <c r="F35" s="162">
        <v>64.7</v>
      </c>
      <c r="G35" s="219"/>
      <c r="H35" s="227">
        <v>41129.98</v>
      </c>
      <c r="I35" s="160">
        <f t="shared" si="0"/>
        <v>64.7</v>
      </c>
      <c r="J35" s="175">
        <v>64.7</v>
      </c>
    </row>
    <row r="36" spans="1:10" ht="12.75">
      <c r="A36" s="155" t="s">
        <v>1009</v>
      </c>
      <c r="B36" s="155" t="s">
        <v>950</v>
      </c>
      <c r="C36" s="156" t="s">
        <v>1604</v>
      </c>
      <c r="D36" s="176" t="s">
        <v>1010</v>
      </c>
      <c r="E36" s="177">
        <v>1</v>
      </c>
      <c r="F36" s="178">
        <v>89.51</v>
      </c>
      <c r="G36" s="219">
        <v>1927</v>
      </c>
      <c r="H36" s="227">
        <v>47870.72</v>
      </c>
      <c r="I36" s="180">
        <f t="shared" si="0"/>
        <v>89.51</v>
      </c>
      <c r="J36" s="181">
        <f>SUM(I36)</f>
        <v>89.51</v>
      </c>
    </row>
    <row r="37" spans="1:10" ht="12.75">
      <c r="A37" s="155" t="s">
        <v>1011</v>
      </c>
      <c r="B37" s="155" t="s">
        <v>950</v>
      </c>
      <c r="C37" s="156" t="s">
        <v>1604</v>
      </c>
      <c r="D37" s="165" t="s">
        <v>1012</v>
      </c>
      <c r="E37" s="174">
        <v>3</v>
      </c>
      <c r="F37" s="162">
        <v>76.23</v>
      </c>
      <c r="G37" s="219">
        <v>1927</v>
      </c>
      <c r="H37" s="658">
        <v>38234.18</v>
      </c>
      <c r="I37" s="160">
        <f t="shared" si="0"/>
        <v>76.23</v>
      </c>
      <c r="J37" s="683">
        <f>SUM(I37:I40)</f>
        <v>296.56</v>
      </c>
    </row>
    <row r="38" spans="1:10" ht="12.75">
      <c r="A38" s="155" t="s">
        <v>1013</v>
      </c>
      <c r="B38" s="155" t="s">
        <v>950</v>
      </c>
      <c r="C38" s="156" t="s">
        <v>1604</v>
      </c>
      <c r="D38" s="165" t="s">
        <v>1012</v>
      </c>
      <c r="E38" s="174">
        <v>4</v>
      </c>
      <c r="F38" s="162">
        <v>46.28</v>
      </c>
      <c r="G38" s="219"/>
      <c r="H38" s="660"/>
      <c r="I38" s="160">
        <f t="shared" si="0"/>
        <v>46.28</v>
      </c>
      <c r="J38" s="683"/>
    </row>
    <row r="39" spans="1:10" ht="12.75">
      <c r="A39" s="155" t="s">
        <v>1014</v>
      </c>
      <c r="B39" s="155" t="s">
        <v>950</v>
      </c>
      <c r="C39" s="156" t="s">
        <v>1604</v>
      </c>
      <c r="D39" s="165" t="s">
        <v>1012</v>
      </c>
      <c r="E39" s="174" t="s">
        <v>973</v>
      </c>
      <c r="F39" s="162">
        <v>33.39</v>
      </c>
      <c r="G39" s="219"/>
      <c r="H39" s="660"/>
      <c r="I39" s="160">
        <f t="shared" si="0"/>
        <v>33.39</v>
      </c>
      <c r="J39" s="683"/>
    </row>
    <row r="40" spans="1:10" ht="12.75">
      <c r="A40" s="155" t="s">
        <v>1015</v>
      </c>
      <c r="B40" s="155" t="s">
        <v>955</v>
      </c>
      <c r="C40" s="155" t="s">
        <v>956</v>
      </c>
      <c r="D40" s="165" t="s">
        <v>1016</v>
      </c>
      <c r="E40" s="174"/>
      <c r="F40" s="162">
        <v>140.66</v>
      </c>
      <c r="G40" s="219"/>
      <c r="H40" s="659"/>
      <c r="I40" s="160">
        <f t="shared" si="0"/>
        <v>140.66</v>
      </c>
      <c r="J40" s="698"/>
    </row>
    <row r="41" spans="1:10" ht="12.75">
      <c r="A41" s="155" t="s">
        <v>1017</v>
      </c>
      <c r="B41" s="155" t="s">
        <v>950</v>
      </c>
      <c r="C41" s="156" t="s">
        <v>1604</v>
      </c>
      <c r="D41" s="165" t="s">
        <v>1018</v>
      </c>
      <c r="E41" s="174">
        <v>3</v>
      </c>
      <c r="F41" s="162">
        <v>101.8</v>
      </c>
      <c r="G41" s="219">
        <v>1927</v>
      </c>
      <c r="H41" s="658">
        <v>18383.13</v>
      </c>
      <c r="I41" s="160">
        <f t="shared" si="0"/>
        <v>101.8</v>
      </c>
      <c r="J41" s="683">
        <f>SUM(I41+I42)</f>
        <v>279.8</v>
      </c>
    </row>
    <row r="42" spans="1:10" ht="12.75">
      <c r="A42" s="155" t="s">
        <v>1019</v>
      </c>
      <c r="B42" s="155" t="s">
        <v>955</v>
      </c>
      <c r="C42" s="155" t="s">
        <v>956</v>
      </c>
      <c r="D42" s="165" t="s">
        <v>1020</v>
      </c>
      <c r="E42" s="174"/>
      <c r="F42" s="162">
        <v>178</v>
      </c>
      <c r="G42" s="219"/>
      <c r="H42" s="659"/>
      <c r="I42" s="160">
        <f t="shared" si="0"/>
        <v>178</v>
      </c>
      <c r="J42" s="698"/>
    </row>
    <row r="43" spans="1:10" ht="12.75">
      <c r="A43" s="155" t="s">
        <v>1021</v>
      </c>
      <c r="B43" s="155" t="s">
        <v>955</v>
      </c>
      <c r="C43" s="155" t="s">
        <v>956</v>
      </c>
      <c r="D43" s="165" t="s">
        <v>1022</v>
      </c>
      <c r="E43" s="174"/>
      <c r="F43" s="162">
        <v>152</v>
      </c>
      <c r="G43" s="219"/>
      <c r="H43" s="247">
        <v>103731.98</v>
      </c>
      <c r="I43" s="160">
        <f t="shared" si="0"/>
        <v>152</v>
      </c>
      <c r="J43" s="182">
        <v>152</v>
      </c>
    </row>
    <row r="44" spans="1:10" ht="12.75">
      <c r="A44" s="155" t="s">
        <v>1023</v>
      </c>
      <c r="B44" s="155" t="s">
        <v>950</v>
      </c>
      <c r="C44" s="156" t="s">
        <v>1604</v>
      </c>
      <c r="D44" s="165" t="s">
        <v>1024</v>
      </c>
      <c r="E44" s="174" t="s">
        <v>1025</v>
      </c>
      <c r="F44" s="162">
        <v>54.74</v>
      </c>
      <c r="G44" s="219"/>
      <c r="H44" s="658">
        <v>25945.81</v>
      </c>
      <c r="I44" s="160">
        <f t="shared" si="0"/>
        <v>54.74</v>
      </c>
      <c r="J44" s="699">
        <f>I45+I44</f>
        <v>109.23</v>
      </c>
    </row>
    <row r="45" spans="1:10" ht="12.75">
      <c r="A45" s="155" t="s">
        <v>1026</v>
      </c>
      <c r="B45" s="155" t="s">
        <v>950</v>
      </c>
      <c r="C45" s="156" t="s">
        <v>1604</v>
      </c>
      <c r="D45" s="165" t="s">
        <v>1024</v>
      </c>
      <c r="E45" s="174" t="s">
        <v>1027</v>
      </c>
      <c r="F45" s="162">
        <v>54.49</v>
      </c>
      <c r="G45" s="219"/>
      <c r="H45" s="659"/>
      <c r="I45" s="160">
        <f t="shared" si="0"/>
        <v>54.49</v>
      </c>
      <c r="J45" s="697"/>
    </row>
    <row r="46" spans="1:10" ht="12.75">
      <c r="A46" s="155" t="s">
        <v>1028</v>
      </c>
      <c r="B46" s="155" t="s">
        <v>950</v>
      </c>
      <c r="C46" s="156" t="s">
        <v>1604</v>
      </c>
      <c r="D46" s="165" t="s">
        <v>1029</v>
      </c>
      <c r="E46" s="174">
        <v>17</v>
      </c>
      <c r="F46" s="162">
        <v>33.7</v>
      </c>
      <c r="G46" s="219">
        <v>1965</v>
      </c>
      <c r="H46" s="658">
        <v>28273.32</v>
      </c>
      <c r="I46" s="160">
        <f t="shared" si="0"/>
        <v>33.7</v>
      </c>
      <c r="J46" s="699">
        <f>SUM(I46:I49)</f>
        <v>126.44</v>
      </c>
    </row>
    <row r="47" spans="1:10" s="116" customFormat="1" ht="12.75">
      <c r="A47" s="248" t="s">
        <v>1030</v>
      </c>
      <c r="B47" s="248" t="s">
        <v>950</v>
      </c>
      <c r="C47" s="249" t="s">
        <v>1604</v>
      </c>
      <c r="D47" s="250" t="s">
        <v>1029</v>
      </c>
      <c r="E47" s="255">
        <v>2</v>
      </c>
      <c r="F47" s="252">
        <v>33.9</v>
      </c>
      <c r="G47" s="253"/>
      <c r="H47" s="660"/>
      <c r="I47" s="254">
        <f t="shared" si="0"/>
        <v>33.9</v>
      </c>
      <c r="J47" s="700"/>
    </row>
    <row r="48" spans="1:10" s="116" customFormat="1" ht="12.75">
      <c r="A48" s="248" t="s">
        <v>1031</v>
      </c>
      <c r="B48" s="248" t="s">
        <v>950</v>
      </c>
      <c r="C48" s="249" t="s">
        <v>1604</v>
      </c>
      <c r="D48" s="250" t="s">
        <v>1029</v>
      </c>
      <c r="E48" s="255">
        <v>20</v>
      </c>
      <c r="F48" s="252">
        <v>24.94</v>
      </c>
      <c r="G48" s="253"/>
      <c r="H48" s="660"/>
      <c r="I48" s="254">
        <f t="shared" si="0"/>
        <v>24.94</v>
      </c>
      <c r="J48" s="700"/>
    </row>
    <row r="49" spans="1:10" s="116" customFormat="1" ht="12.75">
      <c r="A49" s="248" t="s">
        <v>1032</v>
      </c>
      <c r="B49" s="248" t="s">
        <v>950</v>
      </c>
      <c r="C49" s="249" t="s">
        <v>1604</v>
      </c>
      <c r="D49" s="250" t="s">
        <v>1029</v>
      </c>
      <c r="E49" s="255">
        <v>9</v>
      </c>
      <c r="F49" s="252">
        <v>33.9</v>
      </c>
      <c r="G49" s="253"/>
      <c r="H49" s="659"/>
      <c r="I49" s="254">
        <f t="shared" si="0"/>
        <v>33.9</v>
      </c>
      <c r="J49" s="697"/>
    </row>
    <row r="50" spans="1:10" ht="12.75">
      <c r="A50" s="155" t="s">
        <v>1033</v>
      </c>
      <c r="B50" s="155" t="s">
        <v>950</v>
      </c>
      <c r="C50" s="156" t="s">
        <v>1604</v>
      </c>
      <c r="D50" s="165" t="s">
        <v>1034</v>
      </c>
      <c r="E50" s="174" t="s">
        <v>1035</v>
      </c>
      <c r="F50" s="162">
        <v>56.22</v>
      </c>
      <c r="G50" s="219">
        <v>1959</v>
      </c>
      <c r="H50" s="658">
        <v>127437.71</v>
      </c>
      <c r="I50" s="160">
        <f t="shared" si="0"/>
        <v>56.22</v>
      </c>
      <c r="J50" s="685">
        <f>SUM(I50:I55)</f>
        <v>320.15999999999997</v>
      </c>
    </row>
    <row r="51" spans="1:10" ht="12.75">
      <c r="A51" s="155" t="s">
        <v>1036</v>
      </c>
      <c r="B51" s="155" t="s">
        <v>950</v>
      </c>
      <c r="C51" s="156" t="s">
        <v>1604</v>
      </c>
      <c r="D51" s="165" t="s">
        <v>1034</v>
      </c>
      <c r="E51" s="174" t="s">
        <v>1037</v>
      </c>
      <c r="F51" s="162">
        <v>58.68</v>
      </c>
      <c r="G51" s="219"/>
      <c r="H51" s="660"/>
      <c r="I51" s="160">
        <f t="shared" si="0"/>
        <v>58.68</v>
      </c>
      <c r="J51" s="684"/>
    </row>
    <row r="52" spans="1:10" ht="12.75">
      <c r="A52" s="155" t="s">
        <v>1038</v>
      </c>
      <c r="B52" s="155" t="s">
        <v>950</v>
      </c>
      <c r="C52" s="156" t="s">
        <v>1604</v>
      </c>
      <c r="D52" s="165" t="s">
        <v>1034</v>
      </c>
      <c r="E52" s="174" t="s">
        <v>1039</v>
      </c>
      <c r="F52" s="162">
        <v>51.14</v>
      </c>
      <c r="G52" s="219"/>
      <c r="H52" s="660"/>
      <c r="I52" s="160">
        <f t="shared" si="0"/>
        <v>51.14</v>
      </c>
      <c r="J52" s="684"/>
    </row>
    <row r="53" spans="1:10" ht="12.75">
      <c r="A53" s="155" t="s">
        <v>1040</v>
      </c>
      <c r="B53" s="155" t="s">
        <v>950</v>
      </c>
      <c r="C53" s="156" t="s">
        <v>1604</v>
      </c>
      <c r="D53" s="165" t="s">
        <v>1034</v>
      </c>
      <c r="E53" s="174" t="s">
        <v>1041</v>
      </c>
      <c r="F53" s="162">
        <v>51.14</v>
      </c>
      <c r="G53" s="219"/>
      <c r="H53" s="660"/>
      <c r="I53" s="160">
        <f t="shared" si="0"/>
        <v>51.14</v>
      </c>
      <c r="J53" s="684"/>
    </row>
    <row r="54" spans="1:10" ht="12.75">
      <c r="A54" s="155" t="s">
        <v>1042</v>
      </c>
      <c r="B54" s="155" t="s">
        <v>950</v>
      </c>
      <c r="C54" s="156" t="s">
        <v>1604</v>
      </c>
      <c r="D54" s="165" t="s">
        <v>1034</v>
      </c>
      <c r="E54" s="174" t="s">
        <v>1043</v>
      </c>
      <c r="F54" s="162">
        <v>51.14</v>
      </c>
      <c r="G54" s="219"/>
      <c r="H54" s="660"/>
      <c r="I54" s="160">
        <f t="shared" si="0"/>
        <v>51.14</v>
      </c>
      <c r="J54" s="684"/>
    </row>
    <row r="55" spans="1:10" ht="12.75">
      <c r="A55" s="155" t="s">
        <v>1044</v>
      </c>
      <c r="B55" s="155" t="s">
        <v>950</v>
      </c>
      <c r="C55" s="156" t="s">
        <v>1604</v>
      </c>
      <c r="D55" s="165" t="s">
        <v>1034</v>
      </c>
      <c r="E55" s="174" t="s">
        <v>1045</v>
      </c>
      <c r="F55" s="162">
        <v>51.84</v>
      </c>
      <c r="G55" s="219">
        <v>1</v>
      </c>
      <c r="H55" s="659"/>
      <c r="I55" s="160">
        <f t="shared" si="0"/>
        <v>51.84</v>
      </c>
      <c r="J55" s="684"/>
    </row>
    <row r="56" spans="1:10" ht="12.75">
      <c r="A56" s="155" t="s">
        <v>1046</v>
      </c>
      <c r="B56" s="155" t="s">
        <v>950</v>
      </c>
      <c r="C56" s="156" t="s">
        <v>1604</v>
      </c>
      <c r="D56" s="165" t="s">
        <v>1047</v>
      </c>
      <c r="E56" s="174" t="s">
        <v>1048</v>
      </c>
      <c r="F56" s="162">
        <v>47.52</v>
      </c>
      <c r="G56" s="219">
        <v>1959</v>
      </c>
      <c r="H56" s="658">
        <v>48478.95</v>
      </c>
      <c r="I56" s="160">
        <f t="shared" si="0"/>
        <v>47.52</v>
      </c>
      <c r="J56" s="684">
        <f>SUM(I56:I59)</f>
        <v>188.09</v>
      </c>
    </row>
    <row r="57" spans="1:10" ht="12.75">
      <c r="A57" s="155" t="s">
        <v>1049</v>
      </c>
      <c r="B57" s="155" t="s">
        <v>950</v>
      </c>
      <c r="C57" s="156" t="s">
        <v>1604</v>
      </c>
      <c r="D57" s="165" t="s">
        <v>1047</v>
      </c>
      <c r="E57" s="174" t="s">
        <v>1050</v>
      </c>
      <c r="F57" s="162">
        <v>64.74</v>
      </c>
      <c r="G57" s="219"/>
      <c r="H57" s="660"/>
      <c r="I57" s="160">
        <f t="shared" si="0"/>
        <v>64.74</v>
      </c>
      <c r="J57" s="684"/>
    </row>
    <row r="58" spans="1:10" ht="12.75">
      <c r="A58" s="155" t="s">
        <v>1051</v>
      </c>
      <c r="B58" s="155" t="s">
        <v>950</v>
      </c>
      <c r="C58" s="156" t="s">
        <v>1604</v>
      </c>
      <c r="D58" s="165" t="s">
        <v>1047</v>
      </c>
      <c r="E58" s="174" t="s">
        <v>1052</v>
      </c>
      <c r="F58" s="162">
        <v>38.09</v>
      </c>
      <c r="G58" s="219"/>
      <c r="H58" s="660"/>
      <c r="I58" s="160">
        <f t="shared" si="0"/>
        <v>38.09</v>
      </c>
      <c r="J58" s="684"/>
    </row>
    <row r="59" spans="1:10" ht="12.75">
      <c r="A59" s="155" t="s">
        <v>1053</v>
      </c>
      <c r="B59" s="155" t="s">
        <v>950</v>
      </c>
      <c r="C59" s="156" t="s">
        <v>1604</v>
      </c>
      <c r="D59" s="165" t="s">
        <v>1047</v>
      </c>
      <c r="E59" s="174" t="s">
        <v>1054</v>
      </c>
      <c r="F59" s="162">
        <v>37.74</v>
      </c>
      <c r="G59" s="219"/>
      <c r="H59" s="659"/>
      <c r="I59" s="160">
        <f t="shared" si="0"/>
        <v>37.74</v>
      </c>
      <c r="J59" s="684"/>
    </row>
    <row r="60" spans="1:10" ht="24">
      <c r="A60" s="155" t="s">
        <v>1055</v>
      </c>
      <c r="B60" s="155" t="s">
        <v>950</v>
      </c>
      <c r="C60" s="156" t="s">
        <v>1604</v>
      </c>
      <c r="D60" s="165" t="s">
        <v>1056</v>
      </c>
      <c r="E60" s="174" t="s">
        <v>1057</v>
      </c>
      <c r="F60" s="162">
        <v>43.88</v>
      </c>
      <c r="G60" s="219"/>
      <c r="H60" s="670">
        <v>37808.76</v>
      </c>
      <c r="I60" s="160">
        <f t="shared" si="0"/>
        <v>43.88</v>
      </c>
      <c r="J60" s="678">
        <f>F60+F61</f>
        <v>69.58</v>
      </c>
    </row>
    <row r="61" spans="1:10" ht="12.75">
      <c r="A61" s="155" t="s">
        <v>1058</v>
      </c>
      <c r="B61" s="155" t="s">
        <v>955</v>
      </c>
      <c r="C61" s="155" t="s">
        <v>956</v>
      </c>
      <c r="D61" s="165" t="s">
        <v>1059</v>
      </c>
      <c r="E61" s="174"/>
      <c r="F61" s="162">
        <v>25.7</v>
      </c>
      <c r="G61" s="219"/>
      <c r="H61" s="671"/>
      <c r="I61" s="160">
        <f t="shared" si="0"/>
        <v>25.7</v>
      </c>
      <c r="J61" s="679"/>
    </row>
    <row r="62" spans="1:10" ht="12.75">
      <c r="A62" s="155" t="s">
        <v>1060</v>
      </c>
      <c r="B62" s="155" t="s">
        <v>950</v>
      </c>
      <c r="C62" s="156" t="s">
        <v>1604</v>
      </c>
      <c r="D62" s="165" t="s">
        <v>1061</v>
      </c>
      <c r="E62" s="174">
        <v>1</v>
      </c>
      <c r="F62" s="162">
        <v>74.56</v>
      </c>
      <c r="G62" s="219">
        <v>1895</v>
      </c>
      <c r="H62" s="658">
        <v>140579.18</v>
      </c>
      <c r="I62" s="160">
        <f t="shared" si="0"/>
        <v>74.56</v>
      </c>
      <c r="J62" s="684">
        <f>SUM(I62:I69)</f>
        <v>456.07</v>
      </c>
    </row>
    <row r="63" spans="1:10" ht="12.75">
      <c r="A63" s="155" t="s">
        <v>1062</v>
      </c>
      <c r="B63" s="155" t="s">
        <v>950</v>
      </c>
      <c r="C63" s="156" t="s">
        <v>1604</v>
      </c>
      <c r="D63" s="165" t="s">
        <v>1061</v>
      </c>
      <c r="E63" s="174">
        <v>10</v>
      </c>
      <c r="F63" s="162">
        <v>73.32</v>
      </c>
      <c r="G63" s="219"/>
      <c r="H63" s="660"/>
      <c r="I63" s="160">
        <f t="shared" si="0"/>
        <v>73.32</v>
      </c>
      <c r="J63" s="684"/>
    </row>
    <row r="64" spans="1:10" ht="12.75">
      <c r="A64" s="155" t="s">
        <v>1063</v>
      </c>
      <c r="B64" s="155" t="s">
        <v>950</v>
      </c>
      <c r="C64" s="156" t="s">
        <v>1604</v>
      </c>
      <c r="D64" s="165" t="s">
        <v>1061</v>
      </c>
      <c r="E64" s="174">
        <v>12</v>
      </c>
      <c r="F64" s="162">
        <v>54.65</v>
      </c>
      <c r="G64" s="219"/>
      <c r="H64" s="660"/>
      <c r="I64" s="160">
        <f t="shared" si="0"/>
        <v>54.65</v>
      </c>
      <c r="J64" s="684"/>
    </row>
    <row r="65" spans="1:10" ht="12.75">
      <c r="A65" s="155" t="s">
        <v>1064</v>
      </c>
      <c r="B65" s="155" t="s">
        <v>950</v>
      </c>
      <c r="C65" s="156" t="s">
        <v>1604</v>
      </c>
      <c r="D65" s="165" t="s">
        <v>1061</v>
      </c>
      <c r="E65" s="174">
        <v>13</v>
      </c>
      <c r="F65" s="162">
        <v>49.75</v>
      </c>
      <c r="G65" s="219"/>
      <c r="H65" s="660"/>
      <c r="I65" s="160">
        <f t="shared" si="0"/>
        <v>49.75</v>
      </c>
      <c r="J65" s="684"/>
    </row>
    <row r="66" spans="1:10" ht="12.75">
      <c r="A66" s="155" t="s">
        <v>1065</v>
      </c>
      <c r="B66" s="155" t="s">
        <v>950</v>
      </c>
      <c r="C66" s="156" t="s">
        <v>1604</v>
      </c>
      <c r="D66" s="165" t="s">
        <v>1061</v>
      </c>
      <c r="E66" s="174">
        <v>14</v>
      </c>
      <c r="F66" s="162">
        <v>54.65</v>
      </c>
      <c r="G66" s="219"/>
      <c r="H66" s="660"/>
      <c r="I66" s="160">
        <f t="shared" si="0"/>
        <v>54.65</v>
      </c>
      <c r="J66" s="684"/>
    </row>
    <row r="67" spans="1:10" ht="12.75">
      <c r="A67" s="155" t="s">
        <v>1066</v>
      </c>
      <c r="B67" s="155" t="s">
        <v>950</v>
      </c>
      <c r="C67" s="156" t="s">
        <v>1604</v>
      </c>
      <c r="D67" s="165" t="s">
        <v>1061</v>
      </c>
      <c r="E67" s="174">
        <v>18</v>
      </c>
      <c r="F67" s="162">
        <v>52.82</v>
      </c>
      <c r="G67" s="219"/>
      <c r="H67" s="660"/>
      <c r="I67" s="160">
        <f t="shared" si="0"/>
        <v>52.82</v>
      </c>
      <c r="J67" s="684"/>
    </row>
    <row r="68" spans="1:10" ht="12.75">
      <c r="A68" s="155" t="s">
        <v>1067</v>
      </c>
      <c r="B68" s="155" t="s">
        <v>950</v>
      </c>
      <c r="C68" s="156" t="s">
        <v>1604</v>
      </c>
      <c r="D68" s="165" t="s">
        <v>1061</v>
      </c>
      <c r="E68" s="174">
        <v>2</v>
      </c>
      <c r="F68" s="162">
        <v>30.82</v>
      </c>
      <c r="G68" s="219"/>
      <c r="H68" s="660"/>
      <c r="I68" s="160">
        <f t="shared" si="0"/>
        <v>30.82</v>
      </c>
      <c r="J68" s="684"/>
    </row>
    <row r="69" spans="1:10" ht="12.75">
      <c r="A69" s="155" t="s">
        <v>1068</v>
      </c>
      <c r="B69" s="155" t="s">
        <v>950</v>
      </c>
      <c r="C69" s="156" t="s">
        <v>1604</v>
      </c>
      <c r="D69" s="165" t="s">
        <v>1061</v>
      </c>
      <c r="E69" s="174">
        <v>7</v>
      </c>
      <c r="F69" s="162">
        <v>65.5</v>
      </c>
      <c r="G69" s="219"/>
      <c r="H69" s="659"/>
      <c r="I69" s="160">
        <f aca="true" t="shared" si="1" ref="I69:I132">F69</f>
        <v>65.5</v>
      </c>
      <c r="J69" s="677"/>
    </row>
    <row r="70" spans="1:10" ht="24">
      <c r="A70" s="155" t="s">
        <v>1069</v>
      </c>
      <c r="B70" s="155" t="s">
        <v>950</v>
      </c>
      <c r="C70" s="156" t="s">
        <v>1604</v>
      </c>
      <c r="D70" s="165" t="s">
        <v>1070</v>
      </c>
      <c r="E70" s="174" t="s">
        <v>1071</v>
      </c>
      <c r="F70" s="162">
        <v>66.27</v>
      </c>
      <c r="G70" s="219">
        <v>1895</v>
      </c>
      <c r="H70" s="658">
        <v>116998.74</v>
      </c>
      <c r="I70" s="160">
        <f t="shared" si="1"/>
        <v>66.27</v>
      </c>
      <c r="J70" s="185"/>
    </row>
    <row r="71" spans="1:10" ht="24">
      <c r="A71" s="155" t="s">
        <v>1072</v>
      </c>
      <c r="B71" s="155" t="s">
        <v>950</v>
      </c>
      <c r="C71" s="156" t="s">
        <v>1604</v>
      </c>
      <c r="D71" s="165" t="s">
        <v>1070</v>
      </c>
      <c r="E71" s="174" t="s">
        <v>1073</v>
      </c>
      <c r="F71" s="162">
        <v>62.77</v>
      </c>
      <c r="G71" s="219"/>
      <c r="H71" s="660"/>
      <c r="I71" s="160">
        <f t="shared" si="1"/>
        <v>62.77</v>
      </c>
      <c r="J71" s="184"/>
    </row>
    <row r="72" spans="1:10" ht="24">
      <c r="A72" s="155" t="s">
        <v>1074</v>
      </c>
      <c r="B72" s="155" t="s">
        <v>950</v>
      </c>
      <c r="C72" s="156" t="s">
        <v>1604</v>
      </c>
      <c r="D72" s="165" t="s">
        <v>1070</v>
      </c>
      <c r="E72" s="174" t="s">
        <v>1075</v>
      </c>
      <c r="F72" s="162">
        <v>54.25</v>
      </c>
      <c r="G72" s="219"/>
      <c r="H72" s="660"/>
      <c r="I72" s="160">
        <f t="shared" si="1"/>
        <v>54.25</v>
      </c>
      <c r="J72" s="184"/>
    </row>
    <row r="73" spans="1:10" ht="24">
      <c r="A73" s="155" t="s">
        <v>1076</v>
      </c>
      <c r="B73" s="155" t="s">
        <v>950</v>
      </c>
      <c r="C73" s="156" t="s">
        <v>1604</v>
      </c>
      <c r="D73" s="165" t="s">
        <v>1070</v>
      </c>
      <c r="E73" s="174" t="s">
        <v>1077</v>
      </c>
      <c r="F73" s="162">
        <v>38.62</v>
      </c>
      <c r="G73" s="219">
        <v>1</v>
      </c>
      <c r="H73" s="660"/>
      <c r="I73" s="160">
        <f t="shared" si="1"/>
        <v>38.62</v>
      </c>
      <c r="J73" s="184"/>
    </row>
    <row r="74" spans="1:10" ht="24">
      <c r="A74" s="155" t="s">
        <v>1078</v>
      </c>
      <c r="B74" s="155" t="s">
        <v>950</v>
      </c>
      <c r="C74" s="156" t="s">
        <v>1604</v>
      </c>
      <c r="D74" s="165" t="s">
        <v>1070</v>
      </c>
      <c r="E74" s="174" t="s">
        <v>1079</v>
      </c>
      <c r="F74" s="162">
        <v>62.6</v>
      </c>
      <c r="G74" s="219"/>
      <c r="H74" s="660"/>
      <c r="I74" s="160">
        <f t="shared" si="1"/>
        <v>62.6</v>
      </c>
      <c r="J74" s="184"/>
    </row>
    <row r="75" spans="1:10" ht="24">
      <c r="A75" s="155" t="s">
        <v>1080</v>
      </c>
      <c r="B75" s="155" t="s">
        <v>950</v>
      </c>
      <c r="C75" s="156" t="s">
        <v>1604</v>
      </c>
      <c r="D75" s="165" t="s">
        <v>1070</v>
      </c>
      <c r="E75" s="174" t="s">
        <v>1081</v>
      </c>
      <c r="F75" s="162">
        <v>65.96</v>
      </c>
      <c r="G75" s="219"/>
      <c r="H75" s="660"/>
      <c r="I75" s="160">
        <f t="shared" si="1"/>
        <v>65.96</v>
      </c>
      <c r="J75" s="184"/>
    </row>
    <row r="76" spans="1:10" ht="24">
      <c r="A76" s="155" t="s">
        <v>1082</v>
      </c>
      <c r="B76" s="155" t="s">
        <v>950</v>
      </c>
      <c r="C76" s="156" t="s">
        <v>1604</v>
      </c>
      <c r="D76" s="165" t="s">
        <v>1070</v>
      </c>
      <c r="E76" s="174" t="s">
        <v>1083</v>
      </c>
      <c r="F76" s="162">
        <v>43.27</v>
      </c>
      <c r="G76" s="219"/>
      <c r="H76" s="659"/>
      <c r="I76" s="160">
        <f t="shared" si="1"/>
        <v>43.27</v>
      </c>
      <c r="J76" s="183">
        <f>SUM(I70:I76)</f>
        <v>393.73999999999995</v>
      </c>
    </row>
    <row r="77" spans="1:10" ht="12.75">
      <c r="A77" s="155" t="s">
        <v>1084</v>
      </c>
      <c r="B77" s="155" t="s">
        <v>950</v>
      </c>
      <c r="C77" s="156" t="s">
        <v>1604</v>
      </c>
      <c r="D77" s="165" t="s">
        <v>1085</v>
      </c>
      <c r="E77" s="174">
        <v>1</v>
      </c>
      <c r="F77" s="162">
        <v>120.78</v>
      </c>
      <c r="G77" s="219"/>
      <c r="H77" s="658">
        <v>124037.22</v>
      </c>
      <c r="I77" s="160">
        <f t="shared" si="1"/>
        <v>120.78</v>
      </c>
      <c r="J77" s="678">
        <f>SUM(I77:I80)</f>
        <v>238.83</v>
      </c>
    </row>
    <row r="78" spans="1:10" ht="12.75">
      <c r="A78" s="155" t="s">
        <v>1086</v>
      </c>
      <c r="B78" s="155" t="s">
        <v>950</v>
      </c>
      <c r="C78" s="156" t="s">
        <v>1604</v>
      </c>
      <c r="D78" s="165" t="s">
        <v>1085</v>
      </c>
      <c r="E78" s="174">
        <v>3</v>
      </c>
      <c r="F78" s="162">
        <v>61.64</v>
      </c>
      <c r="G78" s="219"/>
      <c r="H78" s="660"/>
      <c r="I78" s="160">
        <f t="shared" si="1"/>
        <v>61.64</v>
      </c>
      <c r="J78" s="678"/>
    </row>
    <row r="79" spans="1:10" ht="12.75">
      <c r="A79" s="155" t="s">
        <v>1087</v>
      </c>
      <c r="B79" s="155" t="s">
        <v>950</v>
      </c>
      <c r="C79" s="156" t="s">
        <v>1604</v>
      </c>
      <c r="D79" s="165" t="s">
        <v>1085</v>
      </c>
      <c r="E79" s="174">
        <v>4</v>
      </c>
      <c r="F79" s="162">
        <v>49.91</v>
      </c>
      <c r="G79" s="219"/>
      <c r="H79" s="660"/>
      <c r="I79" s="160">
        <f t="shared" si="1"/>
        <v>49.91</v>
      </c>
      <c r="J79" s="678"/>
    </row>
    <row r="80" spans="1:10" ht="12.75">
      <c r="A80" s="155" t="s">
        <v>1088</v>
      </c>
      <c r="B80" s="155" t="s">
        <v>955</v>
      </c>
      <c r="C80" s="155" t="s">
        <v>956</v>
      </c>
      <c r="D80" s="165" t="s">
        <v>1085</v>
      </c>
      <c r="E80" s="174"/>
      <c r="F80" s="162">
        <v>6.5</v>
      </c>
      <c r="G80" s="219"/>
      <c r="H80" s="659"/>
      <c r="I80" s="160">
        <f t="shared" si="1"/>
        <v>6.5</v>
      </c>
      <c r="J80" s="679"/>
    </row>
    <row r="81" spans="1:10" ht="24">
      <c r="A81" s="155" t="s">
        <v>1089</v>
      </c>
      <c r="B81" s="155" t="s">
        <v>955</v>
      </c>
      <c r="C81" s="155" t="s">
        <v>956</v>
      </c>
      <c r="D81" s="165" t="s">
        <v>1056</v>
      </c>
      <c r="E81" s="174"/>
      <c r="F81" s="162">
        <v>25.7</v>
      </c>
      <c r="G81" s="219"/>
      <c r="H81" s="247"/>
      <c r="I81" s="160">
        <f t="shared" si="1"/>
        <v>25.7</v>
      </c>
      <c r="J81" s="163">
        <f>I81</f>
        <v>25.7</v>
      </c>
    </row>
    <row r="82" spans="1:10" ht="12.75">
      <c r="A82" s="155" t="s">
        <v>1090</v>
      </c>
      <c r="B82" s="155" t="s">
        <v>955</v>
      </c>
      <c r="C82" s="155" t="s">
        <v>956</v>
      </c>
      <c r="D82" s="165" t="s">
        <v>1091</v>
      </c>
      <c r="E82" s="174"/>
      <c r="F82" s="162">
        <v>130.49</v>
      </c>
      <c r="G82" s="219"/>
      <c r="H82" s="561">
        <v>25974.41</v>
      </c>
      <c r="I82" s="160">
        <f t="shared" si="1"/>
        <v>130.49</v>
      </c>
      <c r="J82" s="163">
        <f>I82</f>
        <v>130.49</v>
      </c>
    </row>
    <row r="83" spans="1:10" ht="12.75">
      <c r="A83" s="155" t="s">
        <v>1092</v>
      </c>
      <c r="B83" s="155" t="s">
        <v>955</v>
      </c>
      <c r="C83" s="155" t="s">
        <v>956</v>
      </c>
      <c r="D83" s="165" t="s">
        <v>1093</v>
      </c>
      <c r="E83" s="174"/>
      <c r="F83" s="162">
        <v>124.9</v>
      </c>
      <c r="G83" s="219"/>
      <c r="H83" s="561">
        <v>63294.21</v>
      </c>
      <c r="I83" s="160">
        <f t="shared" si="1"/>
        <v>124.9</v>
      </c>
      <c r="J83" s="163">
        <f>I83</f>
        <v>124.9</v>
      </c>
    </row>
    <row r="84" spans="1:10" ht="12.75">
      <c r="A84" s="155" t="s">
        <v>1094</v>
      </c>
      <c r="B84" s="155" t="s">
        <v>950</v>
      </c>
      <c r="C84" s="156" t="s">
        <v>1604</v>
      </c>
      <c r="D84" s="166" t="s">
        <v>1095</v>
      </c>
      <c r="E84" s="186">
        <v>5</v>
      </c>
      <c r="F84" s="168">
        <v>58.85</v>
      </c>
      <c r="G84" s="220">
        <v>1937</v>
      </c>
      <c r="H84" s="661">
        <v>29464.32</v>
      </c>
      <c r="I84" s="169">
        <f t="shared" si="1"/>
        <v>58.85</v>
      </c>
      <c r="J84" s="684">
        <f>SUM(I84:I85)</f>
        <v>112.89</v>
      </c>
    </row>
    <row r="85" spans="1:10" ht="12.75">
      <c r="A85" s="155" t="s">
        <v>1096</v>
      </c>
      <c r="B85" s="155" t="s">
        <v>950</v>
      </c>
      <c r="C85" s="156" t="s">
        <v>1604</v>
      </c>
      <c r="D85" s="165" t="s">
        <v>1095</v>
      </c>
      <c r="E85" s="174">
        <v>7</v>
      </c>
      <c r="F85" s="162">
        <v>54.04</v>
      </c>
      <c r="G85" s="219"/>
      <c r="H85" s="662"/>
      <c r="I85" s="160">
        <f t="shared" si="1"/>
        <v>54.04</v>
      </c>
      <c r="J85" s="684"/>
    </row>
    <row r="86" spans="1:10" ht="12.75">
      <c r="A86" s="155" t="s">
        <v>1097</v>
      </c>
      <c r="B86" s="155" t="s">
        <v>950</v>
      </c>
      <c r="C86" s="156" t="s">
        <v>1604</v>
      </c>
      <c r="D86" s="165" t="s">
        <v>1098</v>
      </c>
      <c r="E86" s="174" t="s">
        <v>1099</v>
      </c>
      <c r="F86" s="162">
        <v>57.98</v>
      </c>
      <c r="G86" s="219">
        <v>1961</v>
      </c>
      <c r="H86" s="227">
        <v>43628.43</v>
      </c>
      <c r="I86" s="160">
        <f t="shared" si="1"/>
        <v>57.98</v>
      </c>
      <c r="J86" s="163">
        <f>F86</f>
        <v>57.98</v>
      </c>
    </row>
    <row r="87" spans="1:10" ht="12.75">
      <c r="A87" s="155" t="s">
        <v>1100</v>
      </c>
      <c r="B87" s="155" t="s">
        <v>950</v>
      </c>
      <c r="C87" s="156" t="s">
        <v>1604</v>
      </c>
      <c r="D87" s="165" t="s">
        <v>1101</v>
      </c>
      <c r="E87" s="174" t="s">
        <v>1102</v>
      </c>
      <c r="F87" s="162">
        <v>21.58</v>
      </c>
      <c r="G87" s="219">
        <v>1911</v>
      </c>
      <c r="H87" s="658">
        <v>96573.45</v>
      </c>
      <c r="I87" s="160">
        <f t="shared" si="1"/>
        <v>21.58</v>
      </c>
      <c r="J87" s="684">
        <f>SUM(I87:I92)</f>
        <v>363.11</v>
      </c>
    </row>
    <row r="88" spans="1:10" ht="12.75">
      <c r="A88" s="155" t="s">
        <v>1103</v>
      </c>
      <c r="B88" s="155" t="s">
        <v>950</v>
      </c>
      <c r="C88" s="156" t="s">
        <v>1604</v>
      </c>
      <c r="D88" s="165" t="s">
        <v>1101</v>
      </c>
      <c r="E88" s="174">
        <v>2</v>
      </c>
      <c r="F88" s="162">
        <v>55.57</v>
      </c>
      <c r="G88" s="219"/>
      <c r="H88" s="660"/>
      <c r="I88" s="160">
        <f t="shared" si="1"/>
        <v>55.57</v>
      </c>
      <c r="J88" s="684"/>
    </row>
    <row r="89" spans="1:10" ht="12.75">
      <c r="A89" s="155" t="s">
        <v>1104</v>
      </c>
      <c r="B89" s="155" t="s">
        <v>950</v>
      </c>
      <c r="C89" s="156" t="s">
        <v>1604</v>
      </c>
      <c r="D89" s="165" t="s">
        <v>1101</v>
      </c>
      <c r="E89" s="174">
        <v>2</v>
      </c>
      <c r="F89" s="162">
        <v>76.2</v>
      </c>
      <c r="G89" s="219"/>
      <c r="H89" s="660"/>
      <c r="I89" s="160">
        <f t="shared" si="1"/>
        <v>76.2</v>
      </c>
      <c r="J89" s="684"/>
    </row>
    <row r="90" spans="1:10" ht="12.75">
      <c r="A90" s="155" t="s">
        <v>1105</v>
      </c>
      <c r="B90" s="155" t="s">
        <v>950</v>
      </c>
      <c r="C90" s="156" t="s">
        <v>1604</v>
      </c>
      <c r="D90" s="165" t="s">
        <v>1101</v>
      </c>
      <c r="E90" s="174">
        <v>3</v>
      </c>
      <c r="F90" s="162">
        <v>70.98</v>
      </c>
      <c r="G90" s="219"/>
      <c r="H90" s="660"/>
      <c r="I90" s="160">
        <f t="shared" si="1"/>
        <v>70.98</v>
      </c>
      <c r="J90" s="684"/>
    </row>
    <row r="91" spans="1:10" ht="12.75">
      <c r="A91" s="155" t="s">
        <v>1106</v>
      </c>
      <c r="B91" s="155" t="s">
        <v>950</v>
      </c>
      <c r="C91" s="156" t="s">
        <v>1604</v>
      </c>
      <c r="D91" s="165" t="s">
        <v>1101</v>
      </c>
      <c r="E91" s="174">
        <v>3</v>
      </c>
      <c r="F91" s="162">
        <v>58.58</v>
      </c>
      <c r="G91" s="219"/>
      <c r="H91" s="660"/>
      <c r="I91" s="160">
        <f t="shared" si="1"/>
        <v>58.58</v>
      </c>
      <c r="J91" s="684"/>
    </row>
    <row r="92" spans="1:10" ht="12.75">
      <c r="A92" s="155" t="s">
        <v>1107</v>
      </c>
      <c r="B92" s="155" t="s">
        <v>950</v>
      </c>
      <c r="C92" s="156" t="s">
        <v>1604</v>
      </c>
      <c r="D92" s="165" t="s">
        <v>1101</v>
      </c>
      <c r="E92" s="174">
        <v>4</v>
      </c>
      <c r="F92" s="162">
        <v>80.2</v>
      </c>
      <c r="G92" s="219"/>
      <c r="H92" s="659"/>
      <c r="I92" s="160">
        <f t="shared" si="1"/>
        <v>80.2</v>
      </c>
      <c r="J92" s="684"/>
    </row>
    <row r="93" spans="1:10" ht="12.75">
      <c r="A93" s="155" t="s">
        <v>1108</v>
      </c>
      <c r="B93" s="155" t="s">
        <v>950</v>
      </c>
      <c r="C93" s="156" t="s">
        <v>1604</v>
      </c>
      <c r="D93" s="165" t="s">
        <v>1109</v>
      </c>
      <c r="E93" s="174">
        <v>1</v>
      </c>
      <c r="F93" s="162">
        <v>77.29</v>
      </c>
      <c r="G93" s="219">
        <v>1911</v>
      </c>
      <c r="H93" s="658">
        <v>56300.61</v>
      </c>
      <c r="I93" s="160">
        <f t="shared" si="1"/>
        <v>77.29</v>
      </c>
      <c r="J93" s="684">
        <f>SUM(I93:I96)</f>
        <v>220.37</v>
      </c>
    </row>
    <row r="94" spans="1:10" ht="12.75">
      <c r="A94" s="155" t="s">
        <v>1110</v>
      </c>
      <c r="B94" s="155" t="s">
        <v>950</v>
      </c>
      <c r="C94" s="156" t="s">
        <v>1604</v>
      </c>
      <c r="D94" s="165" t="s">
        <v>1109</v>
      </c>
      <c r="E94" s="174">
        <v>4</v>
      </c>
      <c r="F94" s="162">
        <v>60.9</v>
      </c>
      <c r="G94" s="219"/>
      <c r="H94" s="660"/>
      <c r="I94" s="160">
        <f t="shared" si="1"/>
        <v>60.9</v>
      </c>
      <c r="J94" s="684"/>
    </row>
    <row r="95" spans="1:10" ht="12.75">
      <c r="A95" s="155" t="s">
        <v>1111</v>
      </c>
      <c r="B95" s="155" t="s">
        <v>950</v>
      </c>
      <c r="C95" s="156" t="s">
        <v>1604</v>
      </c>
      <c r="D95" s="165" t="s">
        <v>1109</v>
      </c>
      <c r="E95" s="174" t="s">
        <v>973</v>
      </c>
      <c r="F95" s="162">
        <v>32.88</v>
      </c>
      <c r="G95" s="219"/>
      <c r="H95" s="660"/>
      <c r="I95" s="160">
        <f t="shared" si="1"/>
        <v>32.88</v>
      </c>
      <c r="J95" s="684"/>
    </row>
    <row r="96" spans="1:10" ht="12.75">
      <c r="A96" s="155" t="s">
        <v>1112</v>
      </c>
      <c r="B96" s="155" t="s">
        <v>950</v>
      </c>
      <c r="C96" s="156" t="s">
        <v>1604</v>
      </c>
      <c r="D96" s="165" t="s">
        <v>1109</v>
      </c>
      <c r="E96" s="174">
        <v>7</v>
      </c>
      <c r="F96" s="162">
        <v>49.3</v>
      </c>
      <c r="G96" s="219"/>
      <c r="H96" s="659"/>
      <c r="I96" s="160">
        <f t="shared" si="1"/>
        <v>49.3</v>
      </c>
      <c r="J96" s="684"/>
    </row>
    <row r="97" spans="1:10" ht="12.75">
      <c r="A97" s="155" t="s">
        <v>1113</v>
      </c>
      <c r="B97" s="155" t="s">
        <v>950</v>
      </c>
      <c r="C97" s="156" t="s">
        <v>1604</v>
      </c>
      <c r="D97" s="165" t="s">
        <v>1114</v>
      </c>
      <c r="E97" s="174">
        <v>1</v>
      </c>
      <c r="F97" s="162">
        <v>81.83</v>
      </c>
      <c r="G97" s="219">
        <v>1911</v>
      </c>
      <c r="H97" s="658">
        <v>67292.36</v>
      </c>
      <c r="I97" s="160">
        <f t="shared" si="1"/>
        <v>81.83</v>
      </c>
      <c r="J97" s="684">
        <f>SUM(I97:I98)</f>
        <v>141.56</v>
      </c>
    </row>
    <row r="98" spans="1:10" ht="12.75">
      <c r="A98" s="155" t="s">
        <v>1115</v>
      </c>
      <c r="B98" s="155" t="s">
        <v>950</v>
      </c>
      <c r="C98" s="156" t="s">
        <v>1604</v>
      </c>
      <c r="D98" s="165" t="s">
        <v>1114</v>
      </c>
      <c r="E98" s="174">
        <v>8</v>
      </c>
      <c r="F98" s="162">
        <v>59.73</v>
      </c>
      <c r="G98" s="219"/>
      <c r="H98" s="659"/>
      <c r="I98" s="160">
        <f t="shared" si="1"/>
        <v>59.73</v>
      </c>
      <c r="J98" s="684"/>
    </row>
    <row r="99" spans="1:10" ht="12.75">
      <c r="A99" s="155" t="s">
        <v>1116</v>
      </c>
      <c r="B99" s="155" t="s">
        <v>950</v>
      </c>
      <c r="C99" s="156" t="s">
        <v>1604</v>
      </c>
      <c r="D99" s="165" t="s">
        <v>1117</v>
      </c>
      <c r="E99" s="174">
        <v>2</v>
      </c>
      <c r="F99" s="162">
        <v>77.36</v>
      </c>
      <c r="G99" s="219">
        <v>1911</v>
      </c>
      <c r="H99" s="658">
        <v>37758.16</v>
      </c>
      <c r="I99" s="160">
        <f t="shared" si="1"/>
        <v>77.36</v>
      </c>
      <c r="J99" s="684">
        <f>SUM(I99:I101)</f>
        <v>163.94</v>
      </c>
    </row>
    <row r="100" spans="1:10" ht="12.75">
      <c r="A100" s="155" t="s">
        <v>1118</v>
      </c>
      <c r="B100" s="155" t="s">
        <v>950</v>
      </c>
      <c r="C100" s="156" t="s">
        <v>1604</v>
      </c>
      <c r="D100" s="165" t="s">
        <v>1117</v>
      </c>
      <c r="E100" s="174">
        <v>4</v>
      </c>
      <c r="F100" s="162">
        <v>52.2</v>
      </c>
      <c r="G100" s="219"/>
      <c r="H100" s="660"/>
      <c r="I100" s="160">
        <f t="shared" si="1"/>
        <v>52.2</v>
      </c>
      <c r="J100" s="684"/>
    </row>
    <row r="101" spans="1:10" ht="12.75">
      <c r="A101" s="155" t="s">
        <v>1119</v>
      </c>
      <c r="B101" s="155" t="s">
        <v>950</v>
      </c>
      <c r="C101" s="156" t="s">
        <v>1604</v>
      </c>
      <c r="D101" s="165" t="s">
        <v>1117</v>
      </c>
      <c r="E101" s="174" t="s">
        <v>973</v>
      </c>
      <c r="F101" s="162">
        <v>34.38</v>
      </c>
      <c r="G101" s="219"/>
      <c r="H101" s="659"/>
      <c r="I101" s="160">
        <f t="shared" si="1"/>
        <v>34.38</v>
      </c>
      <c r="J101" s="684"/>
    </row>
    <row r="102" spans="1:10" ht="12.75">
      <c r="A102" s="155" t="s">
        <v>1120</v>
      </c>
      <c r="B102" s="155" t="s">
        <v>950</v>
      </c>
      <c r="C102" s="156" t="s">
        <v>1604</v>
      </c>
      <c r="D102" s="165" t="s">
        <v>1121</v>
      </c>
      <c r="E102" s="174">
        <v>5</v>
      </c>
      <c r="F102" s="162">
        <v>74.16</v>
      </c>
      <c r="G102" s="219">
        <v>1911</v>
      </c>
      <c r="H102" s="227">
        <v>19069.05</v>
      </c>
      <c r="I102" s="160">
        <f t="shared" si="1"/>
        <v>74.16</v>
      </c>
      <c r="J102" s="163">
        <f>SUM(I102)</f>
        <v>74.16</v>
      </c>
    </row>
    <row r="103" spans="1:10" ht="25.5">
      <c r="A103" s="155" t="s">
        <v>1122</v>
      </c>
      <c r="B103" s="155" t="s">
        <v>950</v>
      </c>
      <c r="C103" s="156" t="s">
        <v>1604</v>
      </c>
      <c r="D103" s="165" t="s">
        <v>1123</v>
      </c>
      <c r="E103" s="174">
        <v>1</v>
      </c>
      <c r="F103" s="162">
        <v>88.3</v>
      </c>
      <c r="G103" s="219">
        <v>1911</v>
      </c>
      <c r="H103" s="227">
        <v>21979.1</v>
      </c>
      <c r="I103" s="160">
        <f t="shared" si="1"/>
        <v>88.3</v>
      </c>
      <c r="J103" s="163">
        <f>SUM(I103)</f>
        <v>88.3</v>
      </c>
    </row>
    <row r="104" spans="1:10" ht="25.5">
      <c r="A104" s="155" t="s">
        <v>1124</v>
      </c>
      <c r="B104" s="155" t="s">
        <v>950</v>
      </c>
      <c r="C104" s="156" t="s">
        <v>1604</v>
      </c>
      <c r="D104" s="165" t="s">
        <v>1125</v>
      </c>
      <c r="E104" s="174">
        <v>3</v>
      </c>
      <c r="F104" s="162">
        <v>73.24</v>
      </c>
      <c r="G104" s="219">
        <v>1911</v>
      </c>
      <c r="H104" s="658">
        <v>60475.56</v>
      </c>
      <c r="I104" s="160">
        <f t="shared" si="1"/>
        <v>73.24</v>
      </c>
      <c r="J104" s="684">
        <f>SUM(I104:I107)</f>
        <v>222.26999999999998</v>
      </c>
    </row>
    <row r="105" spans="1:10" ht="25.5">
      <c r="A105" s="155" t="s">
        <v>1126</v>
      </c>
      <c r="B105" s="155" t="s">
        <v>950</v>
      </c>
      <c r="C105" s="156" t="s">
        <v>1604</v>
      </c>
      <c r="D105" s="165" t="s">
        <v>1125</v>
      </c>
      <c r="E105" s="174" t="s">
        <v>973</v>
      </c>
      <c r="F105" s="162">
        <v>35.78</v>
      </c>
      <c r="G105" s="219"/>
      <c r="H105" s="660"/>
      <c r="I105" s="160">
        <f t="shared" si="1"/>
        <v>35.78</v>
      </c>
      <c r="J105" s="684"/>
    </row>
    <row r="106" spans="1:10" ht="25.5">
      <c r="A106" s="155" t="s">
        <v>1127</v>
      </c>
      <c r="B106" s="155" t="s">
        <v>950</v>
      </c>
      <c r="C106" s="156" t="s">
        <v>1604</v>
      </c>
      <c r="D106" s="165" t="s">
        <v>1125</v>
      </c>
      <c r="E106" s="174">
        <v>6</v>
      </c>
      <c r="F106" s="162">
        <v>77.39</v>
      </c>
      <c r="G106" s="219"/>
      <c r="H106" s="660"/>
      <c r="I106" s="160">
        <f t="shared" si="1"/>
        <v>77.39</v>
      </c>
      <c r="J106" s="684"/>
    </row>
    <row r="107" spans="1:10" ht="25.5">
      <c r="A107" s="155" t="s">
        <v>1128</v>
      </c>
      <c r="B107" s="155" t="s">
        <v>950</v>
      </c>
      <c r="C107" s="156" t="s">
        <v>1604</v>
      </c>
      <c r="D107" s="165" t="s">
        <v>1125</v>
      </c>
      <c r="E107" s="174" t="s">
        <v>1129</v>
      </c>
      <c r="F107" s="162">
        <v>35.86</v>
      </c>
      <c r="G107" s="219"/>
      <c r="H107" s="659"/>
      <c r="I107" s="160">
        <f t="shared" si="1"/>
        <v>35.86</v>
      </c>
      <c r="J107" s="684"/>
    </row>
    <row r="108" spans="1:10" ht="25.5">
      <c r="A108" s="155" t="s">
        <v>1130</v>
      </c>
      <c r="B108" s="155" t="s">
        <v>950</v>
      </c>
      <c r="C108" s="156" t="s">
        <v>1604</v>
      </c>
      <c r="D108" s="166" t="s">
        <v>1131</v>
      </c>
      <c r="E108" s="186">
        <v>1</v>
      </c>
      <c r="F108" s="168">
        <v>31.66</v>
      </c>
      <c r="G108" s="220">
        <v>1912</v>
      </c>
      <c r="H108" s="228">
        <v>24715.08</v>
      </c>
      <c r="I108" s="169">
        <f t="shared" si="1"/>
        <v>31.66</v>
      </c>
      <c r="J108" s="187">
        <f>SUM(I108)</f>
        <v>31.66</v>
      </c>
    </row>
    <row r="109" spans="1:10" ht="25.5">
      <c r="A109" s="155" t="s">
        <v>1132</v>
      </c>
      <c r="B109" s="155" t="s">
        <v>950</v>
      </c>
      <c r="C109" s="156" t="s">
        <v>1604</v>
      </c>
      <c r="D109" s="188" t="s">
        <v>1133</v>
      </c>
      <c r="E109" s="189">
        <v>3</v>
      </c>
      <c r="F109" s="190">
        <v>40.1</v>
      </c>
      <c r="G109" s="219">
        <v>1930</v>
      </c>
      <c r="H109" s="227">
        <v>57701.1</v>
      </c>
      <c r="I109" s="160">
        <f t="shared" si="1"/>
        <v>40.1</v>
      </c>
      <c r="J109" s="163">
        <f>SUM(I109)</f>
        <v>40.1</v>
      </c>
    </row>
    <row r="110" spans="1:10" ht="25.5">
      <c r="A110" s="155" t="s">
        <v>1134</v>
      </c>
      <c r="B110" s="155" t="s">
        <v>950</v>
      </c>
      <c r="C110" s="156" t="s">
        <v>1604</v>
      </c>
      <c r="D110" s="165" t="s">
        <v>1135</v>
      </c>
      <c r="E110" s="174">
        <v>1</v>
      </c>
      <c r="F110" s="162">
        <v>44.96</v>
      </c>
      <c r="G110" s="219">
        <v>1976</v>
      </c>
      <c r="H110" s="658">
        <v>106057.44</v>
      </c>
      <c r="I110" s="160">
        <f t="shared" si="1"/>
        <v>44.96</v>
      </c>
      <c r="J110" s="684">
        <f>SUM(I110:I115)</f>
        <v>268.23</v>
      </c>
    </row>
    <row r="111" spans="1:10" ht="25.5">
      <c r="A111" s="155" t="s">
        <v>1136</v>
      </c>
      <c r="B111" s="155" t="s">
        <v>950</v>
      </c>
      <c r="C111" s="156" t="s">
        <v>1604</v>
      </c>
      <c r="D111" s="188" t="s">
        <v>1135</v>
      </c>
      <c r="E111" s="189">
        <v>10</v>
      </c>
      <c r="F111" s="190">
        <v>44.96</v>
      </c>
      <c r="G111" s="219"/>
      <c r="H111" s="660"/>
      <c r="I111" s="160">
        <f t="shared" si="1"/>
        <v>44.96</v>
      </c>
      <c r="J111" s="684"/>
    </row>
    <row r="112" spans="1:10" ht="25.5">
      <c r="A112" s="155" t="s">
        <v>1137</v>
      </c>
      <c r="B112" s="155" t="s">
        <v>950</v>
      </c>
      <c r="C112" s="156" t="s">
        <v>1604</v>
      </c>
      <c r="D112" s="165" t="s">
        <v>1135</v>
      </c>
      <c r="E112" s="174">
        <v>11</v>
      </c>
      <c r="F112" s="162">
        <v>44.45</v>
      </c>
      <c r="G112" s="219"/>
      <c r="H112" s="660"/>
      <c r="I112" s="160">
        <f t="shared" si="1"/>
        <v>44.45</v>
      </c>
      <c r="J112" s="684"/>
    </row>
    <row r="113" spans="1:10" ht="25.5">
      <c r="A113" s="155" t="s">
        <v>1138</v>
      </c>
      <c r="B113" s="155" t="s">
        <v>950</v>
      </c>
      <c r="C113" s="156" t="s">
        <v>1604</v>
      </c>
      <c r="D113" s="165" t="s">
        <v>1135</v>
      </c>
      <c r="E113" s="174">
        <v>14</v>
      </c>
      <c r="F113" s="162">
        <v>44.96</v>
      </c>
      <c r="G113" s="219"/>
      <c r="H113" s="660"/>
      <c r="I113" s="160">
        <f t="shared" si="1"/>
        <v>44.96</v>
      </c>
      <c r="J113" s="684"/>
    </row>
    <row r="114" spans="1:10" ht="25.5">
      <c r="A114" s="155" t="s">
        <v>1139</v>
      </c>
      <c r="B114" s="155" t="s">
        <v>950</v>
      </c>
      <c r="C114" s="156" t="s">
        <v>1604</v>
      </c>
      <c r="D114" s="165" t="s">
        <v>1135</v>
      </c>
      <c r="E114" s="174">
        <v>3</v>
      </c>
      <c r="F114" s="162">
        <v>44.45</v>
      </c>
      <c r="G114" s="219"/>
      <c r="H114" s="660"/>
      <c r="I114" s="160">
        <f t="shared" si="1"/>
        <v>44.45</v>
      </c>
      <c r="J114" s="684"/>
    </row>
    <row r="115" spans="1:10" ht="25.5">
      <c r="A115" s="155" t="s">
        <v>1140</v>
      </c>
      <c r="B115" s="155" t="s">
        <v>950</v>
      </c>
      <c r="C115" s="156" t="s">
        <v>1604</v>
      </c>
      <c r="D115" s="165" t="s">
        <v>1135</v>
      </c>
      <c r="E115" s="174">
        <v>7</v>
      </c>
      <c r="F115" s="162">
        <v>44.45</v>
      </c>
      <c r="G115" s="219"/>
      <c r="H115" s="659"/>
      <c r="I115" s="160">
        <f t="shared" si="1"/>
        <v>44.45</v>
      </c>
      <c r="J115" s="684"/>
    </row>
    <row r="116" spans="1:10" ht="25.5">
      <c r="A116" s="155" t="s">
        <v>1141</v>
      </c>
      <c r="B116" s="155" t="s">
        <v>950</v>
      </c>
      <c r="C116" s="156" t="s">
        <v>1604</v>
      </c>
      <c r="D116" s="165" t="s">
        <v>1142</v>
      </c>
      <c r="E116" s="174">
        <v>1</v>
      </c>
      <c r="F116" s="162">
        <v>40.1</v>
      </c>
      <c r="G116" s="219">
        <v>1930</v>
      </c>
      <c r="H116" s="670">
        <v>51468.88</v>
      </c>
      <c r="I116" s="160">
        <f t="shared" si="1"/>
        <v>40.1</v>
      </c>
      <c r="J116" s="684">
        <f>SUM(I116:I118)</f>
        <v>120.30000000000001</v>
      </c>
    </row>
    <row r="117" spans="1:10" ht="25.5">
      <c r="A117" s="155" t="s">
        <v>1143</v>
      </c>
      <c r="B117" s="155" t="s">
        <v>950</v>
      </c>
      <c r="C117" s="156" t="s">
        <v>1604</v>
      </c>
      <c r="D117" s="165" t="s">
        <v>1142</v>
      </c>
      <c r="E117" s="174">
        <v>2</v>
      </c>
      <c r="F117" s="162">
        <v>40.1</v>
      </c>
      <c r="G117" s="219"/>
      <c r="H117" s="676"/>
      <c r="I117" s="160">
        <f t="shared" si="1"/>
        <v>40.1</v>
      </c>
      <c r="J117" s="684"/>
    </row>
    <row r="118" spans="1:10" ht="25.5">
      <c r="A118" s="155" t="s">
        <v>1144</v>
      </c>
      <c r="B118" s="155" t="s">
        <v>950</v>
      </c>
      <c r="C118" s="156" t="s">
        <v>1604</v>
      </c>
      <c r="D118" s="165" t="s">
        <v>1142</v>
      </c>
      <c r="E118" s="174">
        <v>4</v>
      </c>
      <c r="F118" s="162">
        <v>40.1</v>
      </c>
      <c r="G118" s="219"/>
      <c r="H118" s="671"/>
      <c r="I118" s="160">
        <f t="shared" si="1"/>
        <v>40.1</v>
      </c>
      <c r="J118" s="684"/>
    </row>
    <row r="119" spans="1:10" ht="25.5">
      <c r="A119" s="155" t="s">
        <v>1145</v>
      </c>
      <c r="B119" s="155" t="s">
        <v>950</v>
      </c>
      <c r="C119" s="156" t="s">
        <v>1604</v>
      </c>
      <c r="D119" s="165" t="s">
        <v>1146</v>
      </c>
      <c r="E119" s="174">
        <v>4</v>
      </c>
      <c r="F119" s="162">
        <v>74.09</v>
      </c>
      <c r="G119" s="219">
        <v>1938</v>
      </c>
      <c r="H119" s="658">
        <v>33261.33</v>
      </c>
      <c r="I119" s="160">
        <f t="shared" si="1"/>
        <v>74.09</v>
      </c>
      <c r="J119" s="684">
        <f>SUM(I119:I120)</f>
        <v>122.4</v>
      </c>
    </row>
    <row r="120" spans="1:10" ht="25.5">
      <c r="A120" s="155" t="s">
        <v>1147</v>
      </c>
      <c r="B120" s="155" t="s">
        <v>950</v>
      </c>
      <c r="C120" s="156" t="s">
        <v>1604</v>
      </c>
      <c r="D120" s="165" t="s">
        <v>1146</v>
      </c>
      <c r="E120" s="174">
        <v>5</v>
      </c>
      <c r="F120" s="162">
        <v>48.31</v>
      </c>
      <c r="G120" s="219"/>
      <c r="H120" s="659"/>
      <c r="I120" s="160">
        <f t="shared" si="1"/>
        <v>48.31</v>
      </c>
      <c r="J120" s="684"/>
    </row>
    <row r="121" spans="1:10" ht="25.5">
      <c r="A121" s="155" t="s">
        <v>1148</v>
      </c>
      <c r="B121" s="155" t="s">
        <v>950</v>
      </c>
      <c r="C121" s="156" t="s">
        <v>1604</v>
      </c>
      <c r="D121" s="165" t="s">
        <v>1149</v>
      </c>
      <c r="E121" s="174">
        <v>1</v>
      </c>
      <c r="F121" s="162">
        <v>52.41</v>
      </c>
      <c r="G121" s="219">
        <v>1937</v>
      </c>
      <c r="H121" s="658">
        <v>34848.24</v>
      </c>
      <c r="I121" s="160">
        <f t="shared" si="1"/>
        <v>52.41</v>
      </c>
      <c r="J121" s="684">
        <f>SUM(I121:I122)</f>
        <v>110.16999999999999</v>
      </c>
    </row>
    <row r="122" spans="1:10" ht="25.5">
      <c r="A122" s="155" t="s">
        <v>1150</v>
      </c>
      <c r="B122" s="155" t="s">
        <v>950</v>
      </c>
      <c r="C122" s="156" t="s">
        <v>1604</v>
      </c>
      <c r="D122" s="165" t="s">
        <v>1149</v>
      </c>
      <c r="E122" s="174">
        <v>5</v>
      </c>
      <c r="F122" s="162">
        <v>57.76</v>
      </c>
      <c r="G122" s="219"/>
      <c r="H122" s="659"/>
      <c r="I122" s="160">
        <f t="shared" si="1"/>
        <v>57.76</v>
      </c>
      <c r="J122" s="684"/>
    </row>
    <row r="123" spans="1:10" ht="25.5">
      <c r="A123" s="155" t="s">
        <v>1151</v>
      </c>
      <c r="B123" s="155" t="s">
        <v>950</v>
      </c>
      <c r="C123" s="156" t="s">
        <v>1604</v>
      </c>
      <c r="D123" s="165" t="s">
        <v>1152</v>
      </c>
      <c r="E123" s="174" t="s">
        <v>1153</v>
      </c>
      <c r="F123" s="162">
        <v>39.62</v>
      </c>
      <c r="G123" s="219">
        <v>1930</v>
      </c>
      <c r="H123" s="227">
        <v>9217.33</v>
      </c>
      <c r="I123" s="160">
        <f t="shared" si="1"/>
        <v>39.62</v>
      </c>
      <c r="J123" s="163">
        <f>SUM(I123)</f>
        <v>39.62</v>
      </c>
    </row>
    <row r="124" spans="1:10" ht="25.5">
      <c r="A124" s="155" t="s">
        <v>1154</v>
      </c>
      <c r="B124" s="155" t="s">
        <v>950</v>
      </c>
      <c r="C124" s="156" t="s">
        <v>1604</v>
      </c>
      <c r="D124" s="165" t="s">
        <v>1155</v>
      </c>
      <c r="E124" s="174" t="s">
        <v>1156</v>
      </c>
      <c r="F124" s="162">
        <v>39.62</v>
      </c>
      <c r="G124" s="219">
        <v>1930</v>
      </c>
      <c r="H124" s="658">
        <v>52811.42</v>
      </c>
      <c r="I124" s="160">
        <f t="shared" si="1"/>
        <v>39.62</v>
      </c>
      <c r="J124" s="684">
        <f>SUM(I124:I127)</f>
        <v>189.07999999999998</v>
      </c>
    </row>
    <row r="125" spans="1:10" ht="25.5">
      <c r="A125" s="155" t="s">
        <v>1157</v>
      </c>
      <c r="B125" s="155" t="s">
        <v>950</v>
      </c>
      <c r="C125" s="156" t="s">
        <v>1604</v>
      </c>
      <c r="D125" s="165" t="s">
        <v>1155</v>
      </c>
      <c r="E125" s="174" t="s">
        <v>1158</v>
      </c>
      <c r="F125" s="162">
        <v>39.62</v>
      </c>
      <c r="G125" s="219"/>
      <c r="H125" s="660"/>
      <c r="I125" s="160">
        <f t="shared" si="1"/>
        <v>39.62</v>
      </c>
      <c r="J125" s="684"/>
    </row>
    <row r="126" spans="1:10" ht="25.5">
      <c r="A126" s="155" t="s">
        <v>1159</v>
      </c>
      <c r="B126" s="155" t="s">
        <v>950</v>
      </c>
      <c r="C126" s="156" t="s">
        <v>1604</v>
      </c>
      <c r="D126" s="165" t="s">
        <v>1155</v>
      </c>
      <c r="E126" s="174" t="s">
        <v>1160</v>
      </c>
      <c r="F126" s="162">
        <v>70.22</v>
      </c>
      <c r="G126" s="219"/>
      <c r="H126" s="660"/>
      <c r="I126" s="160">
        <f t="shared" si="1"/>
        <v>70.22</v>
      </c>
      <c r="J126" s="684"/>
    </row>
    <row r="127" spans="1:10" ht="25.5">
      <c r="A127" s="155" t="s">
        <v>1161</v>
      </c>
      <c r="B127" s="155" t="s">
        <v>950</v>
      </c>
      <c r="C127" s="156" t="s">
        <v>1604</v>
      </c>
      <c r="D127" s="165" t="s">
        <v>1155</v>
      </c>
      <c r="E127" s="174" t="s">
        <v>1162</v>
      </c>
      <c r="F127" s="162">
        <v>39.62</v>
      </c>
      <c r="G127" s="219"/>
      <c r="H127" s="659"/>
      <c r="I127" s="160">
        <f t="shared" si="1"/>
        <v>39.62</v>
      </c>
      <c r="J127" s="684"/>
    </row>
    <row r="128" spans="1:10" ht="25.5">
      <c r="A128" s="155" t="s">
        <v>1163</v>
      </c>
      <c r="B128" s="155" t="s">
        <v>950</v>
      </c>
      <c r="C128" s="156" t="s">
        <v>1604</v>
      </c>
      <c r="D128" s="165" t="s">
        <v>1164</v>
      </c>
      <c r="E128" s="174">
        <v>10</v>
      </c>
      <c r="F128" s="162">
        <v>37.76</v>
      </c>
      <c r="G128" s="219">
        <v>1969</v>
      </c>
      <c r="H128" s="658">
        <v>106089.63</v>
      </c>
      <c r="I128" s="160">
        <f t="shared" si="1"/>
        <v>37.76</v>
      </c>
      <c r="J128" s="677">
        <f>SUM(I128:I138)</f>
        <v>487.45</v>
      </c>
    </row>
    <row r="129" spans="1:10" ht="25.5">
      <c r="A129" s="155" t="s">
        <v>1498</v>
      </c>
      <c r="B129" s="155" t="s">
        <v>950</v>
      </c>
      <c r="C129" s="156" t="s">
        <v>1604</v>
      </c>
      <c r="D129" s="250" t="s">
        <v>1164</v>
      </c>
      <c r="E129" s="255">
        <v>14</v>
      </c>
      <c r="F129" s="252">
        <v>26.45</v>
      </c>
      <c r="G129" s="253"/>
      <c r="H129" s="660"/>
      <c r="I129" s="160">
        <f t="shared" si="1"/>
        <v>26.45</v>
      </c>
      <c r="J129" s="678"/>
    </row>
    <row r="130" spans="1:10" ht="25.5">
      <c r="A130" s="155" t="s">
        <v>1499</v>
      </c>
      <c r="B130" s="155" t="s">
        <v>950</v>
      </c>
      <c r="C130" s="156" t="s">
        <v>1604</v>
      </c>
      <c r="D130" s="250" t="s">
        <v>1164</v>
      </c>
      <c r="E130" s="255">
        <v>3</v>
      </c>
      <c r="F130" s="252">
        <v>38.24</v>
      </c>
      <c r="G130" s="253"/>
      <c r="H130" s="660"/>
      <c r="I130" s="160">
        <f t="shared" si="1"/>
        <v>38.24</v>
      </c>
      <c r="J130" s="678"/>
    </row>
    <row r="131" spans="1:10" ht="25.5">
      <c r="A131" s="155" t="s">
        <v>1500</v>
      </c>
      <c r="B131" s="155" t="s">
        <v>950</v>
      </c>
      <c r="C131" s="156" t="s">
        <v>1604</v>
      </c>
      <c r="D131" s="250" t="s">
        <v>1164</v>
      </c>
      <c r="E131" s="255">
        <v>31</v>
      </c>
      <c r="F131" s="252">
        <v>49.65</v>
      </c>
      <c r="G131" s="253"/>
      <c r="H131" s="660"/>
      <c r="I131" s="160">
        <f t="shared" si="1"/>
        <v>49.65</v>
      </c>
      <c r="J131" s="678"/>
    </row>
    <row r="132" spans="1:10" ht="25.5">
      <c r="A132" s="155" t="s">
        <v>1501</v>
      </c>
      <c r="B132" s="155" t="s">
        <v>950</v>
      </c>
      <c r="C132" s="156" t="s">
        <v>1604</v>
      </c>
      <c r="D132" s="250" t="s">
        <v>1164</v>
      </c>
      <c r="E132" s="255">
        <v>33</v>
      </c>
      <c r="F132" s="252">
        <v>38.24</v>
      </c>
      <c r="G132" s="253"/>
      <c r="H132" s="660"/>
      <c r="I132" s="160">
        <f t="shared" si="1"/>
        <v>38.24</v>
      </c>
      <c r="J132" s="678"/>
    </row>
    <row r="133" spans="1:10" ht="25.5">
      <c r="A133" s="155" t="s">
        <v>1502</v>
      </c>
      <c r="B133" s="155" t="s">
        <v>950</v>
      </c>
      <c r="C133" s="156" t="s">
        <v>1604</v>
      </c>
      <c r="D133" s="250" t="s">
        <v>1164</v>
      </c>
      <c r="E133" s="255">
        <v>34</v>
      </c>
      <c r="F133" s="252">
        <v>26.45</v>
      </c>
      <c r="G133" s="253"/>
      <c r="H133" s="660"/>
      <c r="I133" s="160">
        <f aca="true" t="shared" si="2" ref="I133:I196">F133</f>
        <v>26.45</v>
      </c>
      <c r="J133" s="678"/>
    </row>
    <row r="134" spans="1:10" ht="25.5">
      <c r="A134" s="155" t="s">
        <v>1503</v>
      </c>
      <c r="B134" s="155" t="s">
        <v>950</v>
      </c>
      <c r="C134" s="156" t="s">
        <v>1604</v>
      </c>
      <c r="D134" s="250" t="s">
        <v>1164</v>
      </c>
      <c r="E134" s="255">
        <v>35</v>
      </c>
      <c r="F134" s="252">
        <v>37.76</v>
      </c>
      <c r="G134" s="253"/>
      <c r="H134" s="660"/>
      <c r="I134" s="160">
        <f t="shared" si="2"/>
        <v>37.76</v>
      </c>
      <c r="J134" s="678"/>
    </row>
    <row r="135" spans="1:10" ht="25.5">
      <c r="A135" s="155" t="s">
        <v>1504</v>
      </c>
      <c r="B135" s="155" t="s">
        <v>950</v>
      </c>
      <c r="C135" s="156" t="s">
        <v>1604</v>
      </c>
      <c r="D135" s="250" t="s">
        <v>1164</v>
      </c>
      <c r="E135" s="255">
        <v>43</v>
      </c>
      <c r="F135" s="252">
        <v>38.24</v>
      </c>
      <c r="G135" s="253"/>
      <c r="H135" s="660"/>
      <c r="I135" s="160">
        <f t="shared" si="2"/>
        <v>38.24</v>
      </c>
      <c r="J135" s="678"/>
    </row>
    <row r="136" spans="1:10" ht="25.5">
      <c r="A136" s="155" t="s">
        <v>1505</v>
      </c>
      <c r="B136" s="155" t="s">
        <v>950</v>
      </c>
      <c r="C136" s="156" t="s">
        <v>1604</v>
      </c>
      <c r="D136" s="250" t="s">
        <v>1164</v>
      </c>
      <c r="E136" s="255">
        <v>47</v>
      </c>
      <c r="F136" s="252">
        <v>49.23</v>
      </c>
      <c r="G136" s="253"/>
      <c r="H136" s="660"/>
      <c r="I136" s="160">
        <f t="shared" si="2"/>
        <v>49.23</v>
      </c>
      <c r="J136" s="678"/>
    </row>
    <row r="137" spans="1:10" ht="25.5">
      <c r="A137" s="155" t="s">
        <v>1506</v>
      </c>
      <c r="B137" s="155" t="s">
        <v>950</v>
      </c>
      <c r="C137" s="156" t="s">
        <v>1604</v>
      </c>
      <c r="D137" s="250" t="s">
        <v>1164</v>
      </c>
      <c r="E137" s="255">
        <v>7</v>
      </c>
      <c r="F137" s="252">
        <v>49.23</v>
      </c>
      <c r="G137" s="253"/>
      <c r="H137" s="660"/>
      <c r="I137" s="160">
        <f t="shared" si="2"/>
        <v>49.23</v>
      </c>
      <c r="J137" s="678"/>
    </row>
    <row r="138" spans="1:10" ht="25.5">
      <c r="A138" s="155" t="s">
        <v>1507</v>
      </c>
      <c r="B138" s="155" t="s">
        <v>955</v>
      </c>
      <c r="C138" s="155" t="s">
        <v>956</v>
      </c>
      <c r="D138" s="250" t="s">
        <v>1164</v>
      </c>
      <c r="E138" s="255"/>
      <c r="F138" s="252">
        <v>96.2</v>
      </c>
      <c r="G138" s="253"/>
      <c r="H138" s="659"/>
      <c r="I138" s="160">
        <f t="shared" si="2"/>
        <v>96.2</v>
      </c>
      <c r="J138" s="679"/>
    </row>
    <row r="139" spans="1:10" ht="25.5">
      <c r="A139" s="155" t="s">
        <v>1508</v>
      </c>
      <c r="B139" s="155" t="s">
        <v>950</v>
      </c>
      <c r="C139" s="156" t="s">
        <v>1604</v>
      </c>
      <c r="D139" s="165" t="s">
        <v>1509</v>
      </c>
      <c r="E139" s="174">
        <v>2</v>
      </c>
      <c r="F139" s="162">
        <v>54.73</v>
      </c>
      <c r="G139" s="219">
        <v>1901</v>
      </c>
      <c r="H139" s="658">
        <v>49089.02</v>
      </c>
      <c r="I139" s="160">
        <f t="shared" si="2"/>
        <v>54.73</v>
      </c>
      <c r="J139" s="684">
        <f>SUM(I139:I141)</f>
        <v>128.03</v>
      </c>
    </row>
    <row r="140" spans="1:10" ht="25.5">
      <c r="A140" s="155" t="s">
        <v>1510</v>
      </c>
      <c r="B140" s="155" t="s">
        <v>950</v>
      </c>
      <c r="C140" s="156" t="s">
        <v>1604</v>
      </c>
      <c r="D140" s="165" t="s">
        <v>1509</v>
      </c>
      <c r="E140" s="174" t="s">
        <v>745</v>
      </c>
      <c r="F140" s="162">
        <v>53.59</v>
      </c>
      <c r="G140" s="219"/>
      <c r="H140" s="660"/>
      <c r="I140" s="160">
        <f t="shared" si="2"/>
        <v>53.59</v>
      </c>
      <c r="J140" s="684"/>
    </row>
    <row r="141" spans="1:10" ht="25.5">
      <c r="A141" s="155" t="s">
        <v>746</v>
      </c>
      <c r="B141" s="155" t="s">
        <v>950</v>
      </c>
      <c r="C141" s="156" t="s">
        <v>1604</v>
      </c>
      <c r="D141" s="165" t="s">
        <v>1509</v>
      </c>
      <c r="E141" s="174" t="s">
        <v>973</v>
      </c>
      <c r="F141" s="162">
        <v>19.71</v>
      </c>
      <c r="G141" s="219"/>
      <c r="H141" s="659"/>
      <c r="I141" s="160">
        <f t="shared" si="2"/>
        <v>19.71</v>
      </c>
      <c r="J141" s="684"/>
    </row>
    <row r="142" spans="1:10" ht="25.5">
      <c r="A142" s="155" t="s">
        <v>747</v>
      </c>
      <c r="B142" s="155" t="s">
        <v>950</v>
      </c>
      <c r="C142" s="156" t="s">
        <v>1604</v>
      </c>
      <c r="D142" s="165" t="s">
        <v>748</v>
      </c>
      <c r="E142" s="174" t="s">
        <v>749</v>
      </c>
      <c r="F142" s="162">
        <v>35.74</v>
      </c>
      <c r="G142" s="219">
        <v>1964</v>
      </c>
      <c r="H142" s="658">
        <v>52166.66</v>
      </c>
      <c r="I142" s="160">
        <f t="shared" si="2"/>
        <v>35.74</v>
      </c>
      <c r="J142" s="684">
        <f>SUM(I142:I146)</f>
        <v>188.91000000000003</v>
      </c>
    </row>
    <row r="143" spans="1:10" ht="25.5">
      <c r="A143" s="155" t="s">
        <v>750</v>
      </c>
      <c r="B143" s="155" t="s">
        <v>950</v>
      </c>
      <c r="C143" s="156" t="s">
        <v>1604</v>
      </c>
      <c r="D143" s="165" t="s">
        <v>748</v>
      </c>
      <c r="E143" s="174" t="s">
        <v>751</v>
      </c>
      <c r="F143" s="162">
        <v>35.74</v>
      </c>
      <c r="G143" s="219"/>
      <c r="H143" s="660"/>
      <c r="I143" s="160">
        <f t="shared" si="2"/>
        <v>35.74</v>
      </c>
      <c r="J143" s="684"/>
    </row>
    <row r="144" spans="1:10" ht="25.5">
      <c r="A144" s="155" t="s">
        <v>752</v>
      </c>
      <c r="B144" s="155" t="s">
        <v>950</v>
      </c>
      <c r="C144" s="156" t="s">
        <v>1604</v>
      </c>
      <c r="D144" s="165" t="s">
        <v>748</v>
      </c>
      <c r="E144" s="174" t="s">
        <v>1041</v>
      </c>
      <c r="F144" s="162">
        <v>25.53</v>
      </c>
      <c r="G144" s="219"/>
      <c r="H144" s="660"/>
      <c r="I144" s="160">
        <f t="shared" si="2"/>
        <v>25.53</v>
      </c>
      <c r="J144" s="684"/>
    </row>
    <row r="145" spans="1:10" ht="25.5">
      <c r="A145" s="155" t="s">
        <v>753</v>
      </c>
      <c r="B145" s="155" t="s">
        <v>950</v>
      </c>
      <c r="C145" s="156" t="s">
        <v>1604</v>
      </c>
      <c r="D145" s="165" t="s">
        <v>748</v>
      </c>
      <c r="E145" s="174" t="s">
        <v>754</v>
      </c>
      <c r="F145" s="162">
        <v>45.95</v>
      </c>
      <c r="G145" s="219"/>
      <c r="H145" s="660"/>
      <c r="I145" s="160">
        <f t="shared" si="2"/>
        <v>45.95</v>
      </c>
      <c r="J145" s="684"/>
    </row>
    <row r="146" spans="1:10" ht="25.5">
      <c r="A146" s="155" t="s">
        <v>755</v>
      </c>
      <c r="B146" s="155" t="s">
        <v>950</v>
      </c>
      <c r="C146" s="156" t="s">
        <v>1604</v>
      </c>
      <c r="D146" s="165" t="s">
        <v>748</v>
      </c>
      <c r="E146" s="174" t="s">
        <v>756</v>
      </c>
      <c r="F146" s="162">
        <v>45.95</v>
      </c>
      <c r="G146" s="219"/>
      <c r="H146" s="659"/>
      <c r="I146" s="160">
        <f t="shared" si="2"/>
        <v>45.95</v>
      </c>
      <c r="J146" s="684"/>
    </row>
    <row r="147" spans="1:10" ht="25.5">
      <c r="A147" s="155" t="s">
        <v>757</v>
      </c>
      <c r="B147" s="155" t="s">
        <v>950</v>
      </c>
      <c r="C147" s="156" t="s">
        <v>1604</v>
      </c>
      <c r="D147" s="250" t="s">
        <v>758</v>
      </c>
      <c r="E147" s="255">
        <v>16</v>
      </c>
      <c r="F147" s="252">
        <v>24.94</v>
      </c>
      <c r="G147" s="253">
        <v>1964</v>
      </c>
      <c r="H147" s="670">
        <v>26569.32</v>
      </c>
      <c r="I147" s="160">
        <f t="shared" si="2"/>
        <v>24.94</v>
      </c>
      <c r="J147" s="684">
        <f>SUM(I147:I149)</f>
        <v>92.33000000000001</v>
      </c>
    </row>
    <row r="148" spans="1:10" ht="25.5">
      <c r="A148" s="155" t="s">
        <v>759</v>
      </c>
      <c r="B148" s="155" t="s">
        <v>950</v>
      </c>
      <c r="C148" s="156" t="s">
        <v>1604</v>
      </c>
      <c r="D148" s="250" t="s">
        <v>758</v>
      </c>
      <c r="E148" s="255">
        <v>19</v>
      </c>
      <c r="F148" s="252">
        <v>34.02</v>
      </c>
      <c r="G148" s="253"/>
      <c r="H148" s="676"/>
      <c r="I148" s="160">
        <f t="shared" si="2"/>
        <v>34.02</v>
      </c>
      <c r="J148" s="684"/>
    </row>
    <row r="149" spans="1:10" ht="25.5">
      <c r="A149" s="155" t="s">
        <v>760</v>
      </c>
      <c r="B149" s="155" t="s">
        <v>950</v>
      </c>
      <c r="C149" s="156" t="s">
        <v>1604</v>
      </c>
      <c r="D149" s="250" t="s">
        <v>758</v>
      </c>
      <c r="E149" s="255">
        <v>9</v>
      </c>
      <c r="F149" s="252">
        <v>33.37</v>
      </c>
      <c r="G149" s="253"/>
      <c r="H149" s="671"/>
      <c r="I149" s="160">
        <f t="shared" si="2"/>
        <v>33.37</v>
      </c>
      <c r="J149" s="684"/>
    </row>
    <row r="150" spans="1:10" ht="25.5">
      <c r="A150" s="155" t="s">
        <v>761</v>
      </c>
      <c r="B150" s="155" t="s">
        <v>950</v>
      </c>
      <c r="C150" s="156" t="s">
        <v>1604</v>
      </c>
      <c r="D150" s="250" t="s">
        <v>762</v>
      </c>
      <c r="E150" s="255">
        <v>18</v>
      </c>
      <c r="F150" s="252">
        <v>34.22</v>
      </c>
      <c r="G150" s="253">
        <v>1964</v>
      </c>
      <c r="H150" s="670">
        <v>28665.19</v>
      </c>
      <c r="I150" s="160">
        <f t="shared" si="2"/>
        <v>34.22</v>
      </c>
      <c r="J150" s="684">
        <f>SUM(I150:I152)</f>
        <v>84.1</v>
      </c>
    </row>
    <row r="151" spans="1:10" ht="25.5">
      <c r="A151" s="155" t="s">
        <v>763</v>
      </c>
      <c r="B151" s="155" t="s">
        <v>950</v>
      </c>
      <c r="C151" s="156" t="s">
        <v>1604</v>
      </c>
      <c r="D151" s="250" t="s">
        <v>762</v>
      </c>
      <c r="E151" s="255">
        <v>4</v>
      </c>
      <c r="F151" s="252">
        <v>24.94</v>
      </c>
      <c r="G151" s="253"/>
      <c r="H151" s="676"/>
      <c r="I151" s="160">
        <f t="shared" si="2"/>
        <v>24.94</v>
      </c>
      <c r="J151" s="684"/>
    </row>
    <row r="152" spans="1:10" ht="25.5">
      <c r="A152" s="155" t="s">
        <v>764</v>
      </c>
      <c r="B152" s="155" t="s">
        <v>950</v>
      </c>
      <c r="C152" s="156" t="s">
        <v>1604</v>
      </c>
      <c r="D152" s="250" t="s">
        <v>762</v>
      </c>
      <c r="E152" s="255">
        <v>8</v>
      </c>
      <c r="F152" s="252">
        <v>24.94</v>
      </c>
      <c r="G152" s="253"/>
      <c r="H152" s="671"/>
      <c r="I152" s="160">
        <f t="shared" si="2"/>
        <v>24.94</v>
      </c>
      <c r="J152" s="684"/>
    </row>
    <row r="153" spans="1:10" ht="25.5">
      <c r="A153" s="155" t="s">
        <v>765</v>
      </c>
      <c r="B153" s="155" t="s">
        <v>950</v>
      </c>
      <c r="C153" s="156" t="s">
        <v>1604</v>
      </c>
      <c r="D153" s="188" t="s">
        <v>766</v>
      </c>
      <c r="E153" s="189">
        <v>3</v>
      </c>
      <c r="F153" s="190">
        <v>25.65</v>
      </c>
      <c r="G153" s="222">
        <v>1966</v>
      </c>
      <c r="H153" s="670">
        <v>47278.66</v>
      </c>
      <c r="I153" s="191">
        <f t="shared" si="2"/>
        <v>25.65</v>
      </c>
      <c r="J153" s="684">
        <f>SUM(I153:I154)</f>
        <v>60.42</v>
      </c>
    </row>
    <row r="154" spans="1:10" ht="25.5">
      <c r="A154" s="155" t="s">
        <v>767</v>
      </c>
      <c r="B154" s="155" t="s">
        <v>950</v>
      </c>
      <c r="C154" s="156" t="s">
        <v>1604</v>
      </c>
      <c r="D154" s="165" t="s">
        <v>766</v>
      </c>
      <c r="E154" s="174">
        <v>6</v>
      </c>
      <c r="F154" s="162">
        <v>34.77</v>
      </c>
      <c r="G154" s="219"/>
      <c r="H154" s="671"/>
      <c r="I154" s="160">
        <f t="shared" si="2"/>
        <v>34.77</v>
      </c>
      <c r="J154" s="684"/>
    </row>
    <row r="155" spans="1:10" ht="25.5">
      <c r="A155" s="155" t="s">
        <v>768</v>
      </c>
      <c r="B155" s="155" t="s">
        <v>950</v>
      </c>
      <c r="C155" s="156" t="s">
        <v>1604</v>
      </c>
      <c r="D155" s="165" t="s">
        <v>769</v>
      </c>
      <c r="E155" s="174">
        <v>2</v>
      </c>
      <c r="F155" s="162">
        <v>34.22</v>
      </c>
      <c r="G155" s="219">
        <v>1963</v>
      </c>
      <c r="H155" s="670">
        <v>28716.58</v>
      </c>
      <c r="I155" s="160">
        <f t="shared" si="2"/>
        <v>34.22</v>
      </c>
      <c r="J155" s="684">
        <f>SUM(I155:I157)</f>
        <v>100.96000000000001</v>
      </c>
    </row>
    <row r="156" spans="1:10" ht="25.5">
      <c r="A156" s="155" t="s">
        <v>770</v>
      </c>
      <c r="B156" s="155" t="s">
        <v>950</v>
      </c>
      <c r="C156" s="156" t="s">
        <v>1604</v>
      </c>
      <c r="D156" s="165" t="s">
        <v>769</v>
      </c>
      <c r="E156" s="174">
        <v>5</v>
      </c>
      <c r="F156" s="162">
        <v>33.37</v>
      </c>
      <c r="G156" s="219"/>
      <c r="H156" s="676"/>
      <c r="I156" s="160">
        <f t="shared" si="2"/>
        <v>33.37</v>
      </c>
      <c r="J156" s="684"/>
    </row>
    <row r="157" spans="1:10" ht="25.5">
      <c r="A157" s="155" t="s">
        <v>771</v>
      </c>
      <c r="B157" s="155" t="s">
        <v>950</v>
      </c>
      <c r="C157" s="156" t="s">
        <v>1604</v>
      </c>
      <c r="D157" s="165" t="s">
        <v>769</v>
      </c>
      <c r="E157" s="174">
        <v>9</v>
      </c>
      <c r="F157" s="162">
        <v>33.37</v>
      </c>
      <c r="G157" s="219"/>
      <c r="H157" s="671"/>
      <c r="I157" s="160">
        <f t="shared" si="2"/>
        <v>33.37</v>
      </c>
      <c r="J157" s="677"/>
    </row>
    <row r="158" spans="1:10" ht="25.5">
      <c r="A158" s="155" t="s">
        <v>772</v>
      </c>
      <c r="B158" s="155" t="s">
        <v>950</v>
      </c>
      <c r="C158" s="156" t="s">
        <v>1604</v>
      </c>
      <c r="D158" s="165" t="s">
        <v>773</v>
      </c>
      <c r="E158" s="174" t="s">
        <v>774</v>
      </c>
      <c r="F158" s="162">
        <v>30.84</v>
      </c>
      <c r="G158" s="219">
        <v>1975</v>
      </c>
      <c r="H158" s="658">
        <v>183138.65</v>
      </c>
      <c r="I158" s="160">
        <f t="shared" si="2"/>
        <v>30.84</v>
      </c>
      <c r="J158" s="683">
        <f>SUM(I158:I167)</f>
        <v>481.32000000000005</v>
      </c>
    </row>
    <row r="159" spans="1:10" ht="25.5">
      <c r="A159" s="155" t="s">
        <v>775</v>
      </c>
      <c r="B159" s="155" t="s">
        <v>950</v>
      </c>
      <c r="C159" s="156" t="s">
        <v>1604</v>
      </c>
      <c r="D159" s="165" t="s">
        <v>773</v>
      </c>
      <c r="E159" s="174" t="s">
        <v>776</v>
      </c>
      <c r="F159" s="162">
        <v>42.09</v>
      </c>
      <c r="G159" s="219"/>
      <c r="H159" s="660"/>
      <c r="I159" s="160">
        <f t="shared" si="2"/>
        <v>42.09</v>
      </c>
      <c r="J159" s="683"/>
    </row>
    <row r="160" spans="1:10" ht="25.5">
      <c r="A160" s="155" t="s">
        <v>777</v>
      </c>
      <c r="B160" s="155" t="s">
        <v>950</v>
      </c>
      <c r="C160" s="156" t="s">
        <v>1604</v>
      </c>
      <c r="D160" s="188" t="s">
        <v>773</v>
      </c>
      <c r="E160" s="189" t="s">
        <v>778</v>
      </c>
      <c r="F160" s="190">
        <v>52.23</v>
      </c>
      <c r="G160" s="219"/>
      <c r="H160" s="660"/>
      <c r="I160" s="160">
        <f t="shared" si="2"/>
        <v>52.23</v>
      </c>
      <c r="J160" s="683"/>
    </row>
    <row r="161" spans="1:10" ht="25.5">
      <c r="A161" s="155" t="s">
        <v>779</v>
      </c>
      <c r="B161" s="155" t="s">
        <v>950</v>
      </c>
      <c r="C161" s="156" t="s">
        <v>1604</v>
      </c>
      <c r="D161" s="165" t="s">
        <v>773</v>
      </c>
      <c r="E161" s="174" t="s">
        <v>780</v>
      </c>
      <c r="F161" s="162">
        <v>52.23</v>
      </c>
      <c r="G161" s="219"/>
      <c r="H161" s="660"/>
      <c r="I161" s="160">
        <f t="shared" si="2"/>
        <v>52.23</v>
      </c>
      <c r="J161" s="683"/>
    </row>
    <row r="162" spans="1:10" ht="25.5">
      <c r="A162" s="155" t="s">
        <v>781</v>
      </c>
      <c r="B162" s="155" t="s">
        <v>950</v>
      </c>
      <c r="C162" s="156" t="s">
        <v>1604</v>
      </c>
      <c r="D162" s="165" t="s">
        <v>773</v>
      </c>
      <c r="E162" s="174" t="s">
        <v>782</v>
      </c>
      <c r="F162" s="162">
        <v>52.23</v>
      </c>
      <c r="G162" s="219"/>
      <c r="H162" s="660"/>
      <c r="I162" s="160">
        <f t="shared" si="2"/>
        <v>52.23</v>
      </c>
      <c r="J162" s="683"/>
    </row>
    <row r="163" spans="1:10" ht="25.5">
      <c r="A163" s="155" t="s">
        <v>783</v>
      </c>
      <c r="B163" s="155" t="s">
        <v>950</v>
      </c>
      <c r="C163" s="156" t="s">
        <v>1604</v>
      </c>
      <c r="D163" s="165" t="s">
        <v>773</v>
      </c>
      <c r="E163" s="174" t="s">
        <v>784</v>
      </c>
      <c r="F163" s="162">
        <v>52</v>
      </c>
      <c r="G163" s="219"/>
      <c r="H163" s="660"/>
      <c r="I163" s="160">
        <f t="shared" si="2"/>
        <v>52</v>
      </c>
      <c r="J163" s="683"/>
    </row>
    <row r="164" spans="1:10" ht="25.5">
      <c r="A164" s="155" t="s">
        <v>785</v>
      </c>
      <c r="B164" s="155" t="s">
        <v>950</v>
      </c>
      <c r="C164" s="156" t="s">
        <v>1604</v>
      </c>
      <c r="D164" s="165" t="s">
        <v>773</v>
      </c>
      <c r="E164" s="174" t="s">
        <v>786</v>
      </c>
      <c r="F164" s="162">
        <v>52</v>
      </c>
      <c r="G164" s="219"/>
      <c r="H164" s="660"/>
      <c r="I164" s="160">
        <f t="shared" si="2"/>
        <v>52</v>
      </c>
      <c r="J164" s="683"/>
    </row>
    <row r="165" spans="1:10" ht="25.5">
      <c r="A165" s="155" t="s">
        <v>787</v>
      </c>
      <c r="B165" s="155" t="s">
        <v>950</v>
      </c>
      <c r="C165" s="156" t="s">
        <v>1604</v>
      </c>
      <c r="D165" s="165" t="s">
        <v>773</v>
      </c>
      <c r="E165" s="174" t="s">
        <v>788</v>
      </c>
      <c r="F165" s="162">
        <v>63.74</v>
      </c>
      <c r="G165" s="219"/>
      <c r="H165" s="660"/>
      <c r="I165" s="160">
        <f t="shared" si="2"/>
        <v>63.74</v>
      </c>
      <c r="J165" s="683"/>
    </row>
    <row r="166" spans="1:10" ht="25.5">
      <c r="A166" s="155" t="s">
        <v>789</v>
      </c>
      <c r="B166" s="155" t="s">
        <v>950</v>
      </c>
      <c r="C166" s="156" t="s">
        <v>1604</v>
      </c>
      <c r="D166" s="165" t="s">
        <v>773</v>
      </c>
      <c r="E166" s="174" t="s">
        <v>790</v>
      </c>
      <c r="F166" s="162">
        <v>42.09</v>
      </c>
      <c r="G166" s="219"/>
      <c r="H166" s="660"/>
      <c r="I166" s="160">
        <f t="shared" si="2"/>
        <v>42.09</v>
      </c>
      <c r="J166" s="683"/>
    </row>
    <row r="167" spans="1:10" ht="25.5">
      <c r="A167" s="155" t="s">
        <v>791</v>
      </c>
      <c r="B167" s="155" t="s">
        <v>950</v>
      </c>
      <c r="C167" s="156" t="s">
        <v>1604</v>
      </c>
      <c r="D167" s="165" t="s">
        <v>773</v>
      </c>
      <c r="E167" s="174" t="s">
        <v>792</v>
      </c>
      <c r="F167" s="162">
        <v>41.87</v>
      </c>
      <c r="G167" s="219"/>
      <c r="H167" s="659"/>
      <c r="I167" s="160">
        <f t="shared" si="2"/>
        <v>41.87</v>
      </c>
      <c r="J167" s="683"/>
    </row>
    <row r="168" spans="1:10" ht="25.5">
      <c r="A168" s="155" t="s">
        <v>793</v>
      </c>
      <c r="B168" s="155" t="s">
        <v>955</v>
      </c>
      <c r="C168" s="155" t="s">
        <v>956</v>
      </c>
      <c r="D168" s="165" t="s">
        <v>794</v>
      </c>
      <c r="E168" s="174"/>
      <c r="F168" s="162">
        <v>370</v>
      </c>
      <c r="G168" s="219"/>
      <c r="H168" s="247">
        <v>9093.84</v>
      </c>
      <c r="I168" s="160">
        <f t="shared" si="2"/>
        <v>370</v>
      </c>
      <c r="J168" s="182">
        <f>I168</f>
        <v>370</v>
      </c>
    </row>
    <row r="169" spans="1:10" ht="25.5">
      <c r="A169" s="155" t="s">
        <v>795</v>
      </c>
      <c r="B169" s="155" t="s">
        <v>950</v>
      </c>
      <c r="C169" s="156" t="s">
        <v>1604</v>
      </c>
      <c r="D169" s="165" t="s">
        <v>796</v>
      </c>
      <c r="E169" s="174" t="s">
        <v>797</v>
      </c>
      <c r="F169" s="162">
        <v>28.14</v>
      </c>
      <c r="G169" s="219"/>
      <c r="H169" s="658">
        <v>181374.59</v>
      </c>
      <c r="I169" s="160">
        <f t="shared" si="2"/>
        <v>28.14</v>
      </c>
      <c r="J169" s="192"/>
    </row>
    <row r="170" spans="1:10" ht="25.5">
      <c r="A170" s="155" t="s">
        <v>798</v>
      </c>
      <c r="B170" s="155" t="s">
        <v>950</v>
      </c>
      <c r="C170" s="156" t="s">
        <v>1604</v>
      </c>
      <c r="D170" s="165" t="s">
        <v>796</v>
      </c>
      <c r="E170" s="174">
        <v>106</v>
      </c>
      <c r="F170" s="162">
        <v>37.66</v>
      </c>
      <c r="G170" s="219"/>
      <c r="H170" s="660"/>
      <c r="I170" s="160">
        <f t="shared" si="2"/>
        <v>37.66</v>
      </c>
      <c r="J170" s="697">
        <f>SUM(F169:F186)</f>
        <v>699.64</v>
      </c>
    </row>
    <row r="171" spans="1:10" ht="25.5">
      <c r="A171" s="155" t="s">
        <v>799</v>
      </c>
      <c r="B171" s="155" t="s">
        <v>950</v>
      </c>
      <c r="C171" s="156" t="s">
        <v>1604</v>
      </c>
      <c r="D171" s="165" t="s">
        <v>796</v>
      </c>
      <c r="E171" s="174">
        <v>107</v>
      </c>
      <c r="F171" s="162">
        <v>37.67</v>
      </c>
      <c r="G171" s="219"/>
      <c r="H171" s="660"/>
      <c r="I171" s="160">
        <f t="shared" si="2"/>
        <v>37.67</v>
      </c>
      <c r="J171" s="683"/>
    </row>
    <row r="172" spans="1:10" ht="25.5">
      <c r="A172" s="155" t="s">
        <v>800</v>
      </c>
      <c r="B172" s="155" t="s">
        <v>950</v>
      </c>
      <c r="C172" s="156" t="s">
        <v>1604</v>
      </c>
      <c r="D172" s="165" t="s">
        <v>796</v>
      </c>
      <c r="E172" s="174">
        <v>108</v>
      </c>
      <c r="F172" s="162">
        <v>37.67</v>
      </c>
      <c r="G172" s="219"/>
      <c r="H172" s="660"/>
      <c r="I172" s="160">
        <f t="shared" si="2"/>
        <v>37.67</v>
      </c>
      <c r="J172" s="683"/>
    </row>
    <row r="173" spans="1:10" ht="25.5">
      <c r="A173" s="155" t="s">
        <v>801</v>
      </c>
      <c r="B173" s="155" t="s">
        <v>950</v>
      </c>
      <c r="C173" s="156" t="s">
        <v>1604</v>
      </c>
      <c r="D173" s="165" t="s">
        <v>796</v>
      </c>
      <c r="E173" s="174">
        <v>109</v>
      </c>
      <c r="F173" s="162">
        <v>37.67</v>
      </c>
      <c r="G173" s="219"/>
      <c r="H173" s="660"/>
      <c r="I173" s="160">
        <f t="shared" si="2"/>
        <v>37.67</v>
      </c>
      <c r="J173" s="683"/>
    </row>
    <row r="174" spans="1:10" ht="25.5">
      <c r="A174" s="155" t="s">
        <v>802</v>
      </c>
      <c r="B174" s="155" t="s">
        <v>950</v>
      </c>
      <c r="C174" s="156" t="s">
        <v>1604</v>
      </c>
      <c r="D174" s="165" t="s">
        <v>796</v>
      </c>
      <c r="E174" s="174">
        <v>110</v>
      </c>
      <c r="F174" s="162">
        <v>37.67</v>
      </c>
      <c r="G174" s="219"/>
      <c r="H174" s="660"/>
      <c r="I174" s="160">
        <f t="shared" si="2"/>
        <v>37.67</v>
      </c>
      <c r="J174" s="683"/>
    </row>
    <row r="175" spans="1:10" ht="25.5">
      <c r="A175" s="155" t="s">
        <v>803</v>
      </c>
      <c r="B175" s="155" t="s">
        <v>950</v>
      </c>
      <c r="C175" s="156" t="s">
        <v>1604</v>
      </c>
      <c r="D175" s="165" t="s">
        <v>796</v>
      </c>
      <c r="E175" s="174">
        <v>201</v>
      </c>
      <c r="F175" s="162">
        <v>49.2</v>
      </c>
      <c r="G175" s="219"/>
      <c r="H175" s="660"/>
      <c r="I175" s="160">
        <f t="shared" si="2"/>
        <v>49.2</v>
      </c>
      <c r="J175" s="683"/>
    </row>
    <row r="176" spans="1:10" ht="25.5">
      <c r="A176" s="155" t="s">
        <v>804</v>
      </c>
      <c r="B176" s="155" t="s">
        <v>950</v>
      </c>
      <c r="C176" s="156" t="s">
        <v>1604</v>
      </c>
      <c r="D176" s="165" t="s">
        <v>796</v>
      </c>
      <c r="E176" s="174">
        <v>202</v>
      </c>
      <c r="F176" s="162">
        <v>35.3</v>
      </c>
      <c r="G176" s="219"/>
      <c r="H176" s="660"/>
      <c r="I176" s="160">
        <f t="shared" si="2"/>
        <v>35.3</v>
      </c>
      <c r="J176" s="683"/>
    </row>
    <row r="177" spans="1:10" ht="25.5">
      <c r="A177" s="155" t="s">
        <v>805</v>
      </c>
      <c r="B177" s="155" t="s">
        <v>950</v>
      </c>
      <c r="C177" s="156" t="s">
        <v>1604</v>
      </c>
      <c r="D177" s="165" t="s">
        <v>796</v>
      </c>
      <c r="E177" s="174">
        <v>204</v>
      </c>
      <c r="F177" s="162">
        <v>35.75</v>
      </c>
      <c r="G177" s="219"/>
      <c r="H177" s="660"/>
      <c r="I177" s="160">
        <f t="shared" si="2"/>
        <v>35.75</v>
      </c>
      <c r="J177" s="683"/>
    </row>
    <row r="178" spans="1:10" ht="25.5">
      <c r="A178" s="155" t="s">
        <v>806</v>
      </c>
      <c r="B178" s="155" t="s">
        <v>950</v>
      </c>
      <c r="C178" s="156" t="s">
        <v>1604</v>
      </c>
      <c r="D178" s="165" t="s">
        <v>796</v>
      </c>
      <c r="E178" s="174">
        <v>205</v>
      </c>
      <c r="F178" s="162">
        <v>40.14</v>
      </c>
      <c r="G178" s="219"/>
      <c r="H178" s="660"/>
      <c r="I178" s="160">
        <f t="shared" si="2"/>
        <v>40.14</v>
      </c>
      <c r="J178" s="683"/>
    </row>
    <row r="179" spans="1:10" ht="25.5">
      <c r="A179" s="155" t="s">
        <v>807</v>
      </c>
      <c r="B179" s="155" t="s">
        <v>950</v>
      </c>
      <c r="C179" s="156" t="s">
        <v>1604</v>
      </c>
      <c r="D179" s="165" t="s">
        <v>796</v>
      </c>
      <c r="E179" s="174">
        <v>206</v>
      </c>
      <c r="F179" s="162">
        <v>40.14</v>
      </c>
      <c r="G179" s="219"/>
      <c r="H179" s="660"/>
      <c r="I179" s="160">
        <f t="shared" si="2"/>
        <v>40.14</v>
      </c>
      <c r="J179" s="683"/>
    </row>
    <row r="180" spans="1:10" ht="25.5">
      <c r="A180" s="155" t="s">
        <v>808</v>
      </c>
      <c r="B180" s="155" t="s">
        <v>950</v>
      </c>
      <c r="C180" s="156" t="s">
        <v>1604</v>
      </c>
      <c r="D180" s="165" t="s">
        <v>796</v>
      </c>
      <c r="E180" s="174">
        <v>207</v>
      </c>
      <c r="F180" s="162">
        <v>35.45</v>
      </c>
      <c r="G180" s="219"/>
      <c r="H180" s="660"/>
      <c r="I180" s="160">
        <f t="shared" si="2"/>
        <v>35.45</v>
      </c>
      <c r="J180" s="683"/>
    </row>
    <row r="181" spans="1:10" ht="25.5">
      <c r="A181" s="155" t="s">
        <v>809</v>
      </c>
      <c r="B181" s="155" t="s">
        <v>950</v>
      </c>
      <c r="C181" s="156" t="s">
        <v>1604</v>
      </c>
      <c r="D181" s="165" t="s">
        <v>796</v>
      </c>
      <c r="E181" s="174">
        <v>300</v>
      </c>
      <c r="F181" s="162">
        <v>57.89</v>
      </c>
      <c r="G181" s="219"/>
      <c r="H181" s="660"/>
      <c r="I181" s="160">
        <f t="shared" si="2"/>
        <v>57.89</v>
      </c>
      <c r="J181" s="683"/>
    </row>
    <row r="182" spans="1:10" ht="25.5">
      <c r="A182" s="155" t="s">
        <v>810</v>
      </c>
      <c r="B182" s="155" t="s">
        <v>950</v>
      </c>
      <c r="C182" s="156" t="s">
        <v>1604</v>
      </c>
      <c r="D182" s="165" t="s">
        <v>796</v>
      </c>
      <c r="E182" s="174">
        <v>302</v>
      </c>
      <c r="F182" s="162">
        <v>35.3</v>
      </c>
      <c r="G182" s="219"/>
      <c r="H182" s="660"/>
      <c r="I182" s="160">
        <f t="shared" si="2"/>
        <v>35.3</v>
      </c>
      <c r="J182" s="683"/>
    </row>
    <row r="183" spans="1:10" ht="25.5">
      <c r="A183" s="155" t="s">
        <v>811</v>
      </c>
      <c r="B183" s="155" t="s">
        <v>950</v>
      </c>
      <c r="C183" s="156" t="s">
        <v>1604</v>
      </c>
      <c r="D183" s="165" t="s">
        <v>796</v>
      </c>
      <c r="E183" s="174">
        <v>304</v>
      </c>
      <c r="F183" s="162">
        <v>35.75</v>
      </c>
      <c r="G183" s="219"/>
      <c r="H183" s="660"/>
      <c r="I183" s="160">
        <f t="shared" si="2"/>
        <v>35.75</v>
      </c>
      <c r="J183" s="683"/>
    </row>
    <row r="184" spans="1:10" ht="25.5">
      <c r="A184" s="155" t="s">
        <v>812</v>
      </c>
      <c r="B184" s="155" t="s">
        <v>950</v>
      </c>
      <c r="C184" s="156" t="s">
        <v>1604</v>
      </c>
      <c r="D184" s="165" t="s">
        <v>796</v>
      </c>
      <c r="E184" s="174">
        <v>307</v>
      </c>
      <c r="F184" s="162">
        <v>35.45</v>
      </c>
      <c r="G184" s="219"/>
      <c r="H184" s="660"/>
      <c r="I184" s="160">
        <f t="shared" si="2"/>
        <v>35.45</v>
      </c>
      <c r="J184" s="683"/>
    </row>
    <row r="185" spans="1:10" ht="25.5">
      <c r="A185" s="155" t="s">
        <v>813</v>
      </c>
      <c r="B185" s="155" t="s">
        <v>950</v>
      </c>
      <c r="C185" s="156" t="s">
        <v>1604</v>
      </c>
      <c r="D185" s="165" t="s">
        <v>796</v>
      </c>
      <c r="E185" s="174">
        <v>308</v>
      </c>
      <c r="F185" s="162">
        <v>35.75</v>
      </c>
      <c r="G185" s="219"/>
      <c r="H185" s="660"/>
      <c r="I185" s="160">
        <f t="shared" si="2"/>
        <v>35.75</v>
      </c>
      <c r="J185" s="683"/>
    </row>
    <row r="186" spans="1:10" ht="25.5">
      <c r="A186" s="155" t="s">
        <v>814</v>
      </c>
      <c r="B186" s="155" t="s">
        <v>950</v>
      </c>
      <c r="C186" s="155" t="s">
        <v>956</v>
      </c>
      <c r="D186" s="165" t="s">
        <v>796</v>
      </c>
      <c r="E186" s="174"/>
      <c r="F186" s="162">
        <v>47.04</v>
      </c>
      <c r="G186" s="219"/>
      <c r="H186" s="659"/>
      <c r="I186" s="160">
        <f t="shared" si="2"/>
        <v>47.04</v>
      </c>
      <c r="J186" s="698"/>
    </row>
    <row r="187" spans="1:10" ht="25.5">
      <c r="A187" s="155" t="s">
        <v>815</v>
      </c>
      <c r="B187" s="155" t="s">
        <v>950</v>
      </c>
      <c r="C187" s="156" t="s">
        <v>1604</v>
      </c>
      <c r="D187" s="166" t="s">
        <v>816</v>
      </c>
      <c r="E187" s="186" t="s">
        <v>817</v>
      </c>
      <c r="F187" s="168">
        <v>35.03</v>
      </c>
      <c r="G187" s="220">
        <v>1963</v>
      </c>
      <c r="H187" s="661">
        <v>37490.16</v>
      </c>
      <c r="I187" s="169">
        <f t="shared" si="2"/>
        <v>35.03</v>
      </c>
      <c r="J187" s="685">
        <f>SUM(I187:I188)</f>
        <v>93.80000000000001</v>
      </c>
    </row>
    <row r="188" spans="1:10" ht="25.5">
      <c r="A188" s="155" t="s">
        <v>818</v>
      </c>
      <c r="B188" s="155" t="s">
        <v>950</v>
      </c>
      <c r="C188" s="156" t="s">
        <v>1604</v>
      </c>
      <c r="D188" s="165" t="s">
        <v>816</v>
      </c>
      <c r="E188" s="174" t="s">
        <v>819</v>
      </c>
      <c r="F188" s="162">
        <v>58.77</v>
      </c>
      <c r="G188" s="219"/>
      <c r="H188" s="662"/>
      <c r="I188" s="160">
        <f t="shared" si="2"/>
        <v>58.77</v>
      </c>
      <c r="J188" s="684"/>
    </row>
    <row r="189" spans="1:10" ht="25.5">
      <c r="A189" s="155" t="s">
        <v>820</v>
      </c>
      <c r="B189" s="155" t="s">
        <v>950</v>
      </c>
      <c r="C189" s="156" t="s">
        <v>1604</v>
      </c>
      <c r="D189" s="165" t="s">
        <v>821</v>
      </c>
      <c r="E189" s="174">
        <v>1</v>
      </c>
      <c r="F189" s="162">
        <v>54.36</v>
      </c>
      <c r="G189" s="219">
        <v>1896</v>
      </c>
      <c r="H189" s="658">
        <v>130451.71</v>
      </c>
      <c r="I189" s="160">
        <f t="shared" si="2"/>
        <v>54.36</v>
      </c>
      <c r="J189" s="684">
        <f>SUM(I189:I192)</f>
        <v>204.05999999999997</v>
      </c>
    </row>
    <row r="190" spans="1:10" ht="25.5">
      <c r="A190" s="155" t="s">
        <v>822</v>
      </c>
      <c r="B190" s="155" t="s">
        <v>950</v>
      </c>
      <c r="C190" s="156" t="s">
        <v>1604</v>
      </c>
      <c r="D190" s="165" t="s">
        <v>821</v>
      </c>
      <c r="E190" s="174">
        <v>2</v>
      </c>
      <c r="F190" s="162">
        <v>47.68</v>
      </c>
      <c r="G190" s="219"/>
      <c r="H190" s="660"/>
      <c r="I190" s="160">
        <f t="shared" si="2"/>
        <v>47.68</v>
      </c>
      <c r="J190" s="684"/>
    </row>
    <row r="191" spans="1:10" ht="25.5">
      <c r="A191" s="155" t="s">
        <v>4010</v>
      </c>
      <c r="B191" s="155" t="s">
        <v>950</v>
      </c>
      <c r="C191" s="156" t="s">
        <v>1604</v>
      </c>
      <c r="D191" s="165" t="s">
        <v>821</v>
      </c>
      <c r="E191" s="174">
        <v>3</v>
      </c>
      <c r="F191" s="162">
        <v>54.36</v>
      </c>
      <c r="G191" s="219"/>
      <c r="H191" s="660"/>
      <c r="I191" s="160">
        <f t="shared" si="2"/>
        <v>54.36</v>
      </c>
      <c r="J191" s="684"/>
    </row>
    <row r="192" spans="1:10" ht="25.5">
      <c r="A192" s="155" t="s">
        <v>4011</v>
      </c>
      <c r="B192" s="155" t="s">
        <v>950</v>
      </c>
      <c r="C192" s="156" t="s">
        <v>1604</v>
      </c>
      <c r="D192" s="165" t="s">
        <v>821</v>
      </c>
      <c r="E192" s="174">
        <v>4</v>
      </c>
      <c r="F192" s="162">
        <v>47.66</v>
      </c>
      <c r="G192" s="219"/>
      <c r="H192" s="659"/>
      <c r="I192" s="160">
        <f t="shared" si="2"/>
        <v>47.66</v>
      </c>
      <c r="J192" s="684"/>
    </row>
    <row r="193" spans="1:10" ht="25.5">
      <c r="A193" s="155" t="s">
        <v>4012</v>
      </c>
      <c r="B193" s="155" t="s">
        <v>950</v>
      </c>
      <c r="C193" s="156" t="s">
        <v>1604</v>
      </c>
      <c r="D193" s="165" t="s">
        <v>4013</v>
      </c>
      <c r="E193" s="174" t="s">
        <v>4014</v>
      </c>
      <c r="F193" s="162">
        <v>59.27</v>
      </c>
      <c r="G193" s="219">
        <v>1963</v>
      </c>
      <c r="H193" s="658">
        <v>61440</v>
      </c>
      <c r="I193" s="160">
        <f t="shared" si="2"/>
        <v>59.27</v>
      </c>
      <c r="J193" s="684">
        <f>SUM(I193:I196)</f>
        <v>198.39000000000001</v>
      </c>
    </row>
    <row r="194" spans="1:10" ht="25.5">
      <c r="A194" s="155" t="s">
        <v>4015</v>
      </c>
      <c r="B194" s="155" t="s">
        <v>950</v>
      </c>
      <c r="C194" s="156" t="s">
        <v>1604</v>
      </c>
      <c r="D194" s="165" t="s">
        <v>4013</v>
      </c>
      <c r="E194" s="174" t="s">
        <v>4016</v>
      </c>
      <c r="F194" s="162">
        <v>58.77</v>
      </c>
      <c r="G194" s="219"/>
      <c r="H194" s="660"/>
      <c r="I194" s="160">
        <f t="shared" si="2"/>
        <v>58.77</v>
      </c>
      <c r="J194" s="684"/>
    </row>
    <row r="195" spans="1:10" ht="25.5">
      <c r="A195" s="155" t="s">
        <v>4017</v>
      </c>
      <c r="B195" s="155" t="s">
        <v>950</v>
      </c>
      <c r="C195" s="156" t="s">
        <v>1604</v>
      </c>
      <c r="D195" s="165" t="s">
        <v>4013</v>
      </c>
      <c r="E195" s="174" t="s">
        <v>4018</v>
      </c>
      <c r="F195" s="162">
        <v>45.32</v>
      </c>
      <c r="G195" s="219"/>
      <c r="H195" s="660"/>
      <c r="I195" s="160">
        <f t="shared" si="2"/>
        <v>45.32</v>
      </c>
      <c r="J195" s="684"/>
    </row>
    <row r="196" spans="1:10" ht="25.5">
      <c r="A196" s="155" t="s">
        <v>4019</v>
      </c>
      <c r="B196" s="155" t="s">
        <v>950</v>
      </c>
      <c r="C196" s="156" t="s">
        <v>1604</v>
      </c>
      <c r="D196" s="165" t="s">
        <v>4013</v>
      </c>
      <c r="E196" s="174" t="s">
        <v>4020</v>
      </c>
      <c r="F196" s="162">
        <v>35.03</v>
      </c>
      <c r="G196" s="219"/>
      <c r="H196" s="659"/>
      <c r="I196" s="160">
        <f t="shared" si="2"/>
        <v>35.03</v>
      </c>
      <c r="J196" s="684"/>
    </row>
    <row r="197" spans="1:10" ht="25.5">
      <c r="A197" s="155" t="s">
        <v>4021</v>
      </c>
      <c r="B197" s="155" t="s">
        <v>950</v>
      </c>
      <c r="C197" s="156" t="s">
        <v>1604</v>
      </c>
      <c r="D197" s="166" t="s">
        <v>4022</v>
      </c>
      <c r="E197" s="186" t="s">
        <v>4023</v>
      </c>
      <c r="F197" s="168">
        <v>49.65</v>
      </c>
      <c r="G197" s="220">
        <v>1930</v>
      </c>
      <c r="H197" s="228">
        <v>13017.49</v>
      </c>
      <c r="I197" s="169">
        <f aca="true" t="shared" si="3" ref="I197:I260">F197</f>
        <v>49.65</v>
      </c>
      <c r="J197" s="187">
        <f>SUM(I197)</f>
        <v>49.65</v>
      </c>
    </row>
    <row r="198" spans="1:10" ht="25.5">
      <c r="A198" s="155" t="s">
        <v>4024</v>
      </c>
      <c r="B198" s="155" t="s">
        <v>950</v>
      </c>
      <c r="C198" s="156" t="s">
        <v>1604</v>
      </c>
      <c r="D198" s="193" t="s">
        <v>4025</v>
      </c>
      <c r="E198" s="194" t="s">
        <v>4026</v>
      </c>
      <c r="F198" s="195">
        <v>79.78</v>
      </c>
      <c r="G198" s="223">
        <v>1895</v>
      </c>
      <c r="H198" s="672">
        <v>392877.13</v>
      </c>
      <c r="I198" s="196">
        <f t="shared" si="3"/>
        <v>79.78</v>
      </c>
      <c r="J198" s="696">
        <f>SUM(I198:I209)</f>
        <v>870.3799999999999</v>
      </c>
    </row>
    <row r="199" spans="1:10" ht="25.5">
      <c r="A199" s="155" t="s">
        <v>4027</v>
      </c>
      <c r="B199" s="155" t="s">
        <v>950</v>
      </c>
      <c r="C199" s="156" t="s">
        <v>1604</v>
      </c>
      <c r="D199" s="193" t="s">
        <v>4025</v>
      </c>
      <c r="E199" s="194" t="s">
        <v>4014</v>
      </c>
      <c r="F199" s="195">
        <v>82.73</v>
      </c>
      <c r="G199" s="223"/>
      <c r="H199" s="675"/>
      <c r="I199" s="196">
        <f t="shared" si="3"/>
        <v>82.73</v>
      </c>
      <c r="J199" s="694"/>
    </row>
    <row r="200" spans="1:10" ht="25.5">
      <c r="A200" s="155" t="s">
        <v>4028</v>
      </c>
      <c r="B200" s="155" t="s">
        <v>950</v>
      </c>
      <c r="C200" s="156" t="s">
        <v>1604</v>
      </c>
      <c r="D200" s="193" t="s">
        <v>4025</v>
      </c>
      <c r="E200" s="194" t="s">
        <v>4029</v>
      </c>
      <c r="F200" s="195">
        <v>111.11</v>
      </c>
      <c r="G200" s="223"/>
      <c r="H200" s="675"/>
      <c r="I200" s="196">
        <f t="shared" si="3"/>
        <v>111.11</v>
      </c>
      <c r="J200" s="694"/>
    </row>
    <row r="201" spans="1:10" ht="25.5">
      <c r="A201" s="155" t="s">
        <v>4030</v>
      </c>
      <c r="B201" s="155" t="s">
        <v>950</v>
      </c>
      <c r="C201" s="156" t="s">
        <v>1604</v>
      </c>
      <c r="D201" s="193" t="s">
        <v>4025</v>
      </c>
      <c r="E201" s="194" t="s">
        <v>4031</v>
      </c>
      <c r="F201" s="195">
        <v>85.9</v>
      </c>
      <c r="G201" s="223"/>
      <c r="H201" s="675"/>
      <c r="I201" s="196">
        <f t="shared" si="3"/>
        <v>85.9</v>
      </c>
      <c r="J201" s="694"/>
    </row>
    <row r="202" spans="1:10" ht="25.5">
      <c r="A202" s="155" t="s">
        <v>4032</v>
      </c>
      <c r="B202" s="155" t="s">
        <v>950</v>
      </c>
      <c r="C202" s="156" t="s">
        <v>1604</v>
      </c>
      <c r="D202" s="193" t="s">
        <v>4025</v>
      </c>
      <c r="E202" s="194" t="s">
        <v>1099</v>
      </c>
      <c r="F202" s="195">
        <v>74.73</v>
      </c>
      <c r="G202" s="223"/>
      <c r="H202" s="675"/>
      <c r="I202" s="196">
        <f t="shared" si="3"/>
        <v>74.73</v>
      </c>
      <c r="J202" s="694"/>
    </row>
    <row r="203" spans="1:10" ht="25.5">
      <c r="A203" s="155" t="s">
        <v>4033</v>
      </c>
      <c r="B203" s="155" t="s">
        <v>950</v>
      </c>
      <c r="C203" s="156" t="s">
        <v>1604</v>
      </c>
      <c r="D203" s="193" t="s">
        <v>4025</v>
      </c>
      <c r="E203" s="194" t="s">
        <v>4034</v>
      </c>
      <c r="F203" s="195">
        <v>66.7</v>
      </c>
      <c r="G203" s="223"/>
      <c r="H203" s="675"/>
      <c r="I203" s="196">
        <f t="shared" si="3"/>
        <v>66.7</v>
      </c>
      <c r="J203" s="694"/>
    </row>
    <row r="204" spans="1:10" ht="25.5">
      <c r="A204" s="155" t="s">
        <v>4035</v>
      </c>
      <c r="B204" s="155" t="s">
        <v>950</v>
      </c>
      <c r="C204" s="156" t="s">
        <v>1604</v>
      </c>
      <c r="D204" s="193" t="s">
        <v>4025</v>
      </c>
      <c r="E204" s="194" t="s">
        <v>4036</v>
      </c>
      <c r="F204" s="195">
        <v>69.32</v>
      </c>
      <c r="G204" s="223"/>
      <c r="H204" s="675"/>
      <c r="I204" s="196">
        <f t="shared" si="3"/>
        <v>69.32</v>
      </c>
      <c r="J204" s="694"/>
    </row>
    <row r="205" spans="1:10" ht="25.5">
      <c r="A205" s="155" t="s">
        <v>4037</v>
      </c>
      <c r="B205" s="155" t="s">
        <v>950</v>
      </c>
      <c r="C205" s="156" t="s">
        <v>1604</v>
      </c>
      <c r="D205" s="193" t="s">
        <v>4025</v>
      </c>
      <c r="E205" s="194" t="s">
        <v>4038</v>
      </c>
      <c r="F205" s="195">
        <v>66.27</v>
      </c>
      <c r="G205" s="223"/>
      <c r="H205" s="675"/>
      <c r="I205" s="196">
        <f t="shared" si="3"/>
        <v>66.27</v>
      </c>
      <c r="J205" s="694"/>
    </row>
    <row r="206" spans="1:10" ht="25.5">
      <c r="A206" s="155" t="s">
        <v>4039</v>
      </c>
      <c r="B206" s="155" t="s">
        <v>950</v>
      </c>
      <c r="C206" s="156" t="s">
        <v>1604</v>
      </c>
      <c r="D206" s="193" t="s">
        <v>4025</v>
      </c>
      <c r="E206" s="194" t="s">
        <v>4040</v>
      </c>
      <c r="F206" s="195">
        <v>68.65</v>
      </c>
      <c r="G206" s="223"/>
      <c r="H206" s="675"/>
      <c r="I206" s="196">
        <f t="shared" si="3"/>
        <v>68.65</v>
      </c>
      <c r="J206" s="694"/>
    </row>
    <row r="207" spans="1:10" ht="25.5">
      <c r="A207" s="155" t="s">
        <v>4041</v>
      </c>
      <c r="B207" s="155" t="s">
        <v>950</v>
      </c>
      <c r="C207" s="156" t="s">
        <v>1604</v>
      </c>
      <c r="D207" s="193" t="s">
        <v>4025</v>
      </c>
      <c r="E207" s="194" t="s">
        <v>4042</v>
      </c>
      <c r="F207" s="195">
        <v>68.65</v>
      </c>
      <c r="G207" s="223"/>
      <c r="H207" s="675"/>
      <c r="I207" s="196">
        <f t="shared" si="3"/>
        <v>68.65</v>
      </c>
      <c r="J207" s="694"/>
    </row>
    <row r="208" spans="1:10" ht="25.5">
      <c r="A208" s="155" t="s">
        <v>4043</v>
      </c>
      <c r="B208" s="155" t="s">
        <v>950</v>
      </c>
      <c r="C208" s="156" t="s">
        <v>1604</v>
      </c>
      <c r="D208" s="193" t="s">
        <v>4025</v>
      </c>
      <c r="E208" s="194" t="s">
        <v>4044</v>
      </c>
      <c r="F208" s="195">
        <v>68.14</v>
      </c>
      <c r="G208" s="223"/>
      <c r="H208" s="675"/>
      <c r="I208" s="196">
        <f t="shared" si="3"/>
        <v>68.14</v>
      </c>
      <c r="J208" s="694"/>
    </row>
    <row r="209" spans="1:10" ht="25.5">
      <c r="A209" s="155" t="s">
        <v>4045</v>
      </c>
      <c r="B209" s="155" t="s">
        <v>955</v>
      </c>
      <c r="C209" s="155" t="s">
        <v>956</v>
      </c>
      <c r="D209" s="193" t="s">
        <v>4025</v>
      </c>
      <c r="E209" s="194"/>
      <c r="F209" s="195">
        <v>28.4</v>
      </c>
      <c r="G209" s="223"/>
      <c r="H209" s="673"/>
      <c r="I209" s="196">
        <f t="shared" si="3"/>
        <v>28.4</v>
      </c>
      <c r="J209" s="679"/>
    </row>
    <row r="210" spans="1:10" ht="25.5">
      <c r="A210" s="155" t="s">
        <v>4046</v>
      </c>
      <c r="B210" s="155" t="s">
        <v>950</v>
      </c>
      <c r="C210" s="156" t="s">
        <v>1604</v>
      </c>
      <c r="D210" s="193" t="s">
        <v>4047</v>
      </c>
      <c r="E210" s="194" t="s">
        <v>4018</v>
      </c>
      <c r="F210" s="195">
        <v>68.98</v>
      </c>
      <c r="G210" s="223">
        <v>1895</v>
      </c>
      <c r="H210" s="672">
        <v>748973.93</v>
      </c>
      <c r="I210" s="196">
        <f t="shared" si="3"/>
        <v>68.98</v>
      </c>
      <c r="J210" s="696">
        <f>SUM(I210:I215)</f>
        <v>515.06</v>
      </c>
    </row>
    <row r="211" spans="1:10" ht="25.5">
      <c r="A211" s="155" t="s">
        <v>4048</v>
      </c>
      <c r="B211" s="155" t="s">
        <v>950</v>
      </c>
      <c r="C211" s="156" t="s">
        <v>1604</v>
      </c>
      <c r="D211" s="193" t="s">
        <v>4047</v>
      </c>
      <c r="E211" s="194" t="s">
        <v>4049</v>
      </c>
      <c r="F211" s="195">
        <v>65.3</v>
      </c>
      <c r="G211" s="223"/>
      <c r="H211" s="675"/>
      <c r="I211" s="196">
        <f t="shared" si="3"/>
        <v>65.3</v>
      </c>
      <c r="J211" s="694"/>
    </row>
    <row r="212" spans="1:10" ht="25.5">
      <c r="A212" s="155" t="s">
        <v>4050</v>
      </c>
      <c r="B212" s="155" t="s">
        <v>950</v>
      </c>
      <c r="C212" s="156" t="s">
        <v>1604</v>
      </c>
      <c r="D212" s="193" t="s">
        <v>4047</v>
      </c>
      <c r="E212" s="194" t="s">
        <v>4051</v>
      </c>
      <c r="F212" s="195">
        <v>44.28</v>
      </c>
      <c r="G212" s="223"/>
      <c r="H212" s="675"/>
      <c r="I212" s="196">
        <f t="shared" si="3"/>
        <v>44.28</v>
      </c>
      <c r="J212" s="694"/>
    </row>
    <row r="213" spans="1:10" ht="25.5">
      <c r="A213" s="155" t="s">
        <v>4052</v>
      </c>
      <c r="B213" s="155" t="s">
        <v>950</v>
      </c>
      <c r="C213" s="156" t="s">
        <v>1604</v>
      </c>
      <c r="D213" s="193" t="s">
        <v>4047</v>
      </c>
      <c r="E213" s="194" t="s">
        <v>4053</v>
      </c>
      <c r="F213" s="195">
        <v>65.9</v>
      </c>
      <c r="G213" s="223"/>
      <c r="H213" s="675"/>
      <c r="I213" s="196">
        <f t="shared" si="3"/>
        <v>65.9</v>
      </c>
      <c r="J213" s="694"/>
    </row>
    <row r="214" spans="1:10" ht="25.5">
      <c r="A214" s="155" t="s">
        <v>4054</v>
      </c>
      <c r="B214" s="155" t="s">
        <v>950</v>
      </c>
      <c r="C214" s="156" t="s">
        <v>1604</v>
      </c>
      <c r="D214" s="193" t="s">
        <v>4047</v>
      </c>
      <c r="E214" s="194" t="s">
        <v>4055</v>
      </c>
      <c r="F214" s="195">
        <v>86.4</v>
      </c>
      <c r="G214" s="223"/>
      <c r="H214" s="675"/>
      <c r="I214" s="196">
        <f t="shared" si="3"/>
        <v>86.4</v>
      </c>
      <c r="J214" s="694"/>
    </row>
    <row r="215" spans="1:10" ht="25.5">
      <c r="A215" s="155" t="s">
        <v>4056</v>
      </c>
      <c r="B215" s="155" t="s">
        <v>955</v>
      </c>
      <c r="C215" s="155" t="s">
        <v>956</v>
      </c>
      <c r="D215" s="193" t="s">
        <v>4047</v>
      </c>
      <c r="E215" s="194"/>
      <c r="F215" s="195">
        <v>184.2</v>
      </c>
      <c r="G215" s="223"/>
      <c r="H215" s="673"/>
      <c r="I215" s="196">
        <f t="shared" si="3"/>
        <v>184.2</v>
      </c>
      <c r="J215" s="679"/>
    </row>
    <row r="216" spans="1:10" ht="25.5">
      <c r="A216" s="155" t="s">
        <v>4057</v>
      </c>
      <c r="B216" s="155" t="s">
        <v>950</v>
      </c>
      <c r="C216" s="156" t="s">
        <v>1604</v>
      </c>
      <c r="D216" s="193" t="s">
        <v>4058</v>
      </c>
      <c r="E216" s="194">
        <v>7</v>
      </c>
      <c r="F216" s="195">
        <v>33.97</v>
      </c>
      <c r="G216" s="223">
        <v>1895</v>
      </c>
      <c r="H216" s="672">
        <v>31820.82</v>
      </c>
      <c r="I216" s="196">
        <f t="shared" si="3"/>
        <v>33.97</v>
      </c>
      <c r="J216" s="695">
        <f>SUM(I216:I217)</f>
        <v>111.71</v>
      </c>
    </row>
    <row r="217" spans="1:10" ht="25.5">
      <c r="A217" s="155" t="s">
        <v>4059</v>
      </c>
      <c r="B217" s="155" t="s">
        <v>950</v>
      </c>
      <c r="C217" s="156" t="s">
        <v>1604</v>
      </c>
      <c r="D217" s="193" t="s">
        <v>4058</v>
      </c>
      <c r="E217" s="194">
        <v>9</v>
      </c>
      <c r="F217" s="195">
        <v>77.74</v>
      </c>
      <c r="G217" s="223"/>
      <c r="H217" s="673"/>
      <c r="I217" s="196">
        <f t="shared" si="3"/>
        <v>77.74</v>
      </c>
      <c r="J217" s="695"/>
    </row>
    <row r="218" spans="1:10" ht="25.5">
      <c r="A218" s="155" t="s">
        <v>4060</v>
      </c>
      <c r="B218" s="155" t="s">
        <v>950</v>
      </c>
      <c r="C218" s="156" t="s">
        <v>1604</v>
      </c>
      <c r="D218" s="193" t="s">
        <v>4061</v>
      </c>
      <c r="E218" s="194">
        <v>1</v>
      </c>
      <c r="F218" s="195">
        <v>66.44</v>
      </c>
      <c r="G218" s="223">
        <v>1895</v>
      </c>
      <c r="H218" s="672">
        <v>482686.37</v>
      </c>
      <c r="I218" s="196">
        <f t="shared" si="3"/>
        <v>66.44</v>
      </c>
      <c r="J218" s="696">
        <f>SUM(I218:I222)</f>
        <v>390.34000000000003</v>
      </c>
    </row>
    <row r="219" spans="1:10" ht="25.5">
      <c r="A219" s="155" t="s">
        <v>4062</v>
      </c>
      <c r="B219" s="155" t="s">
        <v>950</v>
      </c>
      <c r="C219" s="156" t="s">
        <v>1604</v>
      </c>
      <c r="D219" s="193" t="s">
        <v>4061</v>
      </c>
      <c r="E219" s="194">
        <v>5</v>
      </c>
      <c r="F219" s="195">
        <v>124.56</v>
      </c>
      <c r="G219" s="223"/>
      <c r="H219" s="675"/>
      <c r="I219" s="196">
        <f t="shared" si="3"/>
        <v>124.56</v>
      </c>
      <c r="J219" s="694"/>
    </row>
    <row r="220" spans="1:10" ht="25.5">
      <c r="A220" s="155" t="s">
        <v>4063</v>
      </c>
      <c r="B220" s="155" t="s">
        <v>950</v>
      </c>
      <c r="C220" s="156" t="s">
        <v>1604</v>
      </c>
      <c r="D220" s="193" t="s">
        <v>4061</v>
      </c>
      <c r="E220" s="194" t="s">
        <v>4064</v>
      </c>
      <c r="F220" s="195">
        <v>46.89</v>
      </c>
      <c r="G220" s="223"/>
      <c r="H220" s="675"/>
      <c r="I220" s="196">
        <f t="shared" si="3"/>
        <v>46.89</v>
      </c>
      <c r="J220" s="694"/>
    </row>
    <row r="221" spans="1:10" ht="25.5">
      <c r="A221" s="155" t="s">
        <v>4065</v>
      </c>
      <c r="B221" s="155" t="s">
        <v>950</v>
      </c>
      <c r="C221" s="156" t="s">
        <v>1604</v>
      </c>
      <c r="D221" s="193" t="s">
        <v>4061</v>
      </c>
      <c r="E221" s="194" t="s">
        <v>4066</v>
      </c>
      <c r="F221" s="195">
        <v>44.35</v>
      </c>
      <c r="G221" s="223"/>
      <c r="H221" s="675"/>
      <c r="I221" s="196">
        <f t="shared" si="3"/>
        <v>44.35</v>
      </c>
      <c r="J221" s="694"/>
    </row>
    <row r="222" spans="1:10" ht="25.5">
      <c r="A222" s="155" t="s">
        <v>4067</v>
      </c>
      <c r="B222" s="155" t="s">
        <v>955</v>
      </c>
      <c r="C222" s="155" t="s">
        <v>956</v>
      </c>
      <c r="D222" s="193" t="s">
        <v>4061</v>
      </c>
      <c r="E222" s="194"/>
      <c r="F222" s="195">
        <v>108.1</v>
      </c>
      <c r="G222" s="223"/>
      <c r="H222" s="673"/>
      <c r="I222" s="196">
        <f t="shared" si="3"/>
        <v>108.1</v>
      </c>
      <c r="J222" s="679"/>
    </row>
    <row r="223" spans="1:10" ht="25.5">
      <c r="A223" s="155" t="s">
        <v>4068</v>
      </c>
      <c r="B223" s="155" t="s">
        <v>950</v>
      </c>
      <c r="C223" s="156" t="s">
        <v>1604</v>
      </c>
      <c r="D223" s="193" t="s">
        <v>4069</v>
      </c>
      <c r="E223" s="194">
        <v>4</v>
      </c>
      <c r="F223" s="195">
        <v>93.79</v>
      </c>
      <c r="G223" s="223">
        <v>1895</v>
      </c>
      <c r="H223" s="672">
        <v>65406.49</v>
      </c>
      <c r="I223" s="196">
        <f t="shared" si="3"/>
        <v>93.79</v>
      </c>
      <c r="J223" s="695">
        <f>SUM(F223:F224)</f>
        <v>132.17000000000002</v>
      </c>
    </row>
    <row r="224" spans="1:10" ht="25.5">
      <c r="A224" s="155" t="s">
        <v>4070</v>
      </c>
      <c r="B224" s="155" t="s">
        <v>950</v>
      </c>
      <c r="C224" s="156" t="s">
        <v>1604</v>
      </c>
      <c r="D224" s="193" t="s">
        <v>4069</v>
      </c>
      <c r="E224" s="194">
        <v>9</v>
      </c>
      <c r="F224" s="195">
        <v>38.38</v>
      </c>
      <c r="G224" s="223"/>
      <c r="H224" s="673"/>
      <c r="I224" s="196">
        <f t="shared" si="3"/>
        <v>38.38</v>
      </c>
      <c r="J224" s="695"/>
    </row>
    <row r="225" spans="1:10" ht="25.5">
      <c r="A225" s="155" t="s">
        <v>4071</v>
      </c>
      <c r="B225" s="155" t="s">
        <v>950</v>
      </c>
      <c r="C225" s="156" t="s">
        <v>1604</v>
      </c>
      <c r="D225" s="198" t="s">
        <v>4072</v>
      </c>
      <c r="E225" s="199">
        <v>1</v>
      </c>
      <c r="F225" s="200">
        <v>28.9</v>
      </c>
      <c r="G225" s="222">
        <v>1895</v>
      </c>
      <c r="H225" s="668">
        <v>88224.35</v>
      </c>
      <c r="I225" s="201">
        <f t="shared" si="3"/>
        <v>28.9</v>
      </c>
      <c r="J225" s="693">
        <f>SUM(I225:I231)</f>
        <v>316.29999999999995</v>
      </c>
    </row>
    <row r="226" spans="1:10" ht="25.5">
      <c r="A226" s="155" t="s">
        <v>4073</v>
      </c>
      <c r="B226" s="155" t="s">
        <v>950</v>
      </c>
      <c r="C226" s="156" t="s">
        <v>1604</v>
      </c>
      <c r="D226" s="198" t="s">
        <v>4072</v>
      </c>
      <c r="E226" s="199">
        <v>10</v>
      </c>
      <c r="F226" s="200">
        <v>66.9</v>
      </c>
      <c r="G226" s="222"/>
      <c r="H226" s="674"/>
      <c r="I226" s="201">
        <f t="shared" si="3"/>
        <v>66.9</v>
      </c>
      <c r="J226" s="693"/>
    </row>
    <row r="227" spans="1:10" ht="25.5">
      <c r="A227" s="155" t="s">
        <v>4074</v>
      </c>
      <c r="B227" s="155" t="s">
        <v>950</v>
      </c>
      <c r="C227" s="156" t="s">
        <v>1604</v>
      </c>
      <c r="D227" s="198" t="s">
        <v>4072</v>
      </c>
      <c r="E227" s="199">
        <v>2</v>
      </c>
      <c r="F227" s="200">
        <v>65.2</v>
      </c>
      <c r="G227" s="222"/>
      <c r="H227" s="674"/>
      <c r="I227" s="201">
        <f t="shared" si="3"/>
        <v>65.2</v>
      </c>
      <c r="J227" s="693"/>
    </row>
    <row r="228" spans="1:10" ht="25.5">
      <c r="A228" s="155" t="s">
        <v>4075</v>
      </c>
      <c r="B228" s="155" t="s">
        <v>950</v>
      </c>
      <c r="C228" s="156" t="s">
        <v>1604</v>
      </c>
      <c r="D228" s="198" t="s">
        <v>4072</v>
      </c>
      <c r="E228" s="199">
        <v>4</v>
      </c>
      <c r="F228" s="200">
        <v>28.1</v>
      </c>
      <c r="G228" s="222"/>
      <c r="H228" s="674"/>
      <c r="I228" s="201">
        <f t="shared" si="3"/>
        <v>28.1</v>
      </c>
      <c r="J228" s="693"/>
    </row>
    <row r="229" spans="1:10" ht="25.5">
      <c r="A229" s="155" t="s">
        <v>4076</v>
      </c>
      <c r="B229" s="155" t="s">
        <v>950</v>
      </c>
      <c r="C229" s="156" t="s">
        <v>1604</v>
      </c>
      <c r="D229" s="198" t="s">
        <v>4072</v>
      </c>
      <c r="E229" s="199">
        <v>6</v>
      </c>
      <c r="F229" s="200">
        <v>67.6</v>
      </c>
      <c r="G229" s="222"/>
      <c r="H229" s="674"/>
      <c r="I229" s="201">
        <f t="shared" si="3"/>
        <v>67.6</v>
      </c>
      <c r="J229" s="693"/>
    </row>
    <row r="230" spans="1:10" ht="25.5">
      <c r="A230" s="155" t="s">
        <v>4077</v>
      </c>
      <c r="B230" s="155" t="s">
        <v>950</v>
      </c>
      <c r="C230" s="156" t="s">
        <v>1604</v>
      </c>
      <c r="D230" s="198" t="s">
        <v>4072</v>
      </c>
      <c r="E230" s="199">
        <v>8</v>
      </c>
      <c r="F230" s="200">
        <v>27.9</v>
      </c>
      <c r="G230" s="222"/>
      <c r="H230" s="674"/>
      <c r="I230" s="201">
        <f t="shared" si="3"/>
        <v>27.9</v>
      </c>
      <c r="J230" s="693"/>
    </row>
    <row r="231" spans="1:10" ht="25.5">
      <c r="A231" s="155" t="s">
        <v>4078</v>
      </c>
      <c r="B231" s="155" t="s">
        <v>950</v>
      </c>
      <c r="C231" s="156" t="s">
        <v>1604</v>
      </c>
      <c r="D231" s="198" t="s">
        <v>4072</v>
      </c>
      <c r="E231" s="199">
        <v>9</v>
      </c>
      <c r="F231" s="200">
        <v>31.7</v>
      </c>
      <c r="G231" s="222"/>
      <c r="H231" s="669"/>
      <c r="I231" s="201">
        <f t="shared" si="3"/>
        <v>31.7</v>
      </c>
      <c r="J231" s="693"/>
    </row>
    <row r="232" spans="1:10" ht="25.5">
      <c r="A232" s="155" t="s">
        <v>4079</v>
      </c>
      <c r="B232" s="155" t="s">
        <v>950</v>
      </c>
      <c r="C232" s="156" t="s">
        <v>1604</v>
      </c>
      <c r="D232" s="193" t="s">
        <v>4080</v>
      </c>
      <c r="E232" s="194">
        <v>2</v>
      </c>
      <c r="F232" s="195">
        <v>73.32</v>
      </c>
      <c r="G232" s="223">
        <v>1895</v>
      </c>
      <c r="H232" s="229">
        <v>21886.5</v>
      </c>
      <c r="I232" s="196">
        <f t="shared" si="3"/>
        <v>73.32</v>
      </c>
      <c r="J232" s="197">
        <f>SUM(I232)</f>
        <v>73.32</v>
      </c>
    </row>
    <row r="233" spans="1:10" ht="25.5">
      <c r="A233" s="155" t="s">
        <v>4081</v>
      </c>
      <c r="B233" s="155" t="s">
        <v>950</v>
      </c>
      <c r="C233" s="156" t="s">
        <v>1604</v>
      </c>
      <c r="D233" s="193" t="s">
        <v>4082</v>
      </c>
      <c r="E233" s="194">
        <v>7</v>
      </c>
      <c r="F233" s="195">
        <v>42.41</v>
      </c>
      <c r="G233" s="223"/>
      <c r="H233" s="672">
        <v>74920.36</v>
      </c>
      <c r="I233" s="196">
        <f t="shared" si="3"/>
        <v>42.41</v>
      </c>
      <c r="J233" s="694">
        <f>F233+F234</f>
        <v>71.08</v>
      </c>
    </row>
    <row r="234" spans="1:10" ht="25.5">
      <c r="A234" s="155" t="s">
        <v>4083</v>
      </c>
      <c r="B234" s="155" t="s">
        <v>955</v>
      </c>
      <c r="C234" s="155" t="s">
        <v>956</v>
      </c>
      <c r="D234" s="193" t="s">
        <v>4082</v>
      </c>
      <c r="E234" s="194"/>
      <c r="F234" s="195">
        <v>28.67</v>
      </c>
      <c r="G234" s="223"/>
      <c r="H234" s="673"/>
      <c r="I234" s="196">
        <f t="shared" si="3"/>
        <v>28.67</v>
      </c>
      <c r="J234" s="679"/>
    </row>
    <row r="235" spans="1:10" ht="25.5">
      <c r="A235" s="155" t="s">
        <v>4084</v>
      </c>
      <c r="B235" s="155" t="s">
        <v>950</v>
      </c>
      <c r="C235" s="156" t="s">
        <v>1604</v>
      </c>
      <c r="D235" s="193" t="s">
        <v>4085</v>
      </c>
      <c r="E235" s="194">
        <v>10</v>
      </c>
      <c r="F235" s="195">
        <v>69.48</v>
      </c>
      <c r="G235" s="223">
        <v>1895</v>
      </c>
      <c r="H235" s="672">
        <v>150007.46</v>
      </c>
      <c r="I235" s="196">
        <f t="shared" si="3"/>
        <v>69.48</v>
      </c>
      <c r="J235" s="695">
        <f>SUM(I235:I241)</f>
        <v>471.01000000000005</v>
      </c>
    </row>
    <row r="236" spans="1:10" ht="25.5">
      <c r="A236" s="155" t="s">
        <v>4086</v>
      </c>
      <c r="B236" s="155" t="s">
        <v>950</v>
      </c>
      <c r="C236" s="156" t="s">
        <v>1604</v>
      </c>
      <c r="D236" s="193" t="s">
        <v>4085</v>
      </c>
      <c r="E236" s="194">
        <v>12</v>
      </c>
      <c r="F236" s="195">
        <v>46.12</v>
      </c>
      <c r="G236" s="223"/>
      <c r="H236" s="675"/>
      <c r="I236" s="196">
        <f t="shared" si="3"/>
        <v>46.12</v>
      </c>
      <c r="J236" s="695"/>
    </row>
    <row r="237" spans="1:10" ht="25.5">
      <c r="A237" s="155" t="s">
        <v>4087</v>
      </c>
      <c r="B237" s="155" t="s">
        <v>950</v>
      </c>
      <c r="C237" s="156" t="s">
        <v>1604</v>
      </c>
      <c r="D237" s="193" t="s">
        <v>4085</v>
      </c>
      <c r="E237" s="194">
        <v>3</v>
      </c>
      <c r="F237" s="195">
        <v>82.57</v>
      </c>
      <c r="G237" s="223"/>
      <c r="H237" s="675"/>
      <c r="I237" s="196">
        <f t="shared" si="3"/>
        <v>82.57</v>
      </c>
      <c r="J237" s="695"/>
    </row>
    <row r="238" spans="1:10" ht="25.5">
      <c r="A238" s="155" t="s">
        <v>4088</v>
      </c>
      <c r="B238" s="155" t="s">
        <v>950</v>
      </c>
      <c r="C238" s="156" t="s">
        <v>1604</v>
      </c>
      <c r="D238" s="193" t="s">
        <v>4085</v>
      </c>
      <c r="E238" s="194">
        <v>4</v>
      </c>
      <c r="F238" s="195">
        <v>63.81</v>
      </c>
      <c r="G238" s="223"/>
      <c r="H238" s="675"/>
      <c r="I238" s="196">
        <f t="shared" si="3"/>
        <v>63.81</v>
      </c>
      <c r="J238" s="695"/>
    </row>
    <row r="239" spans="1:10" ht="25.5">
      <c r="A239" s="155" t="s">
        <v>4089</v>
      </c>
      <c r="B239" s="155" t="s">
        <v>950</v>
      </c>
      <c r="C239" s="156" t="s">
        <v>1604</v>
      </c>
      <c r="D239" s="193" t="s">
        <v>4085</v>
      </c>
      <c r="E239" s="194">
        <v>5</v>
      </c>
      <c r="F239" s="195">
        <v>86.67</v>
      </c>
      <c r="G239" s="223"/>
      <c r="H239" s="675"/>
      <c r="I239" s="196">
        <f t="shared" si="3"/>
        <v>86.67</v>
      </c>
      <c r="J239" s="695"/>
    </row>
    <row r="240" spans="1:10" ht="25.5">
      <c r="A240" s="155" t="s">
        <v>4090</v>
      </c>
      <c r="B240" s="155" t="s">
        <v>950</v>
      </c>
      <c r="C240" s="156" t="s">
        <v>1604</v>
      </c>
      <c r="D240" s="193" t="s">
        <v>4085</v>
      </c>
      <c r="E240" s="194">
        <v>7</v>
      </c>
      <c r="F240" s="195">
        <v>62.5</v>
      </c>
      <c r="G240" s="223"/>
      <c r="H240" s="675"/>
      <c r="I240" s="196">
        <f t="shared" si="3"/>
        <v>62.5</v>
      </c>
      <c r="J240" s="695"/>
    </row>
    <row r="241" spans="1:10" ht="25.5">
      <c r="A241" s="155" t="s">
        <v>4091</v>
      </c>
      <c r="B241" s="155" t="s">
        <v>950</v>
      </c>
      <c r="C241" s="156" t="s">
        <v>1604</v>
      </c>
      <c r="D241" s="193" t="s">
        <v>4085</v>
      </c>
      <c r="E241" s="194">
        <v>9</v>
      </c>
      <c r="F241" s="195">
        <v>59.86</v>
      </c>
      <c r="G241" s="223"/>
      <c r="H241" s="673"/>
      <c r="I241" s="196">
        <f t="shared" si="3"/>
        <v>59.86</v>
      </c>
      <c r="J241" s="695"/>
    </row>
    <row r="242" spans="1:10" ht="25.5">
      <c r="A242" s="155" t="s">
        <v>4092</v>
      </c>
      <c r="B242" s="155" t="s">
        <v>950</v>
      </c>
      <c r="C242" s="156" t="s">
        <v>1604</v>
      </c>
      <c r="D242" s="165" t="s">
        <v>4093</v>
      </c>
      <c r="E242" s="174">
        <v>2</v>
      </c>
      <c r="F242" s="162">
        <v>35.86</v>
      </c>
      <c r="G242" s="219">
        <v>1927</v>
      </c>
      <c r="H242" s="658">
        <v>35677.04</v>
      </c>
      <c r="I242" s="160">
        <f t="shared" si="3"/>
        <v>35.86</v>
      </c>
      <c r="J242" s="684">
        <f>SUM(I242:I244)</f>
        <v>129.76</v>
      </c>
    </row>
    <row r="243" spans="1:10" ht="25.5">
      <c r="A243" s="155" t="s">
        <v>4094</v>
      </c>
      <c r="B243" s="155" t="s">
        <v>950</v>
      </c>
      <c r="C243" s="156" t="s">
        <v>1604</v>
      </c>
      <c r="D243" s="165" t="s">
        <v>4093</v>
      </c>
      <c r="E243" s="174">
        <v>3</v>
      </c>
      <c r="F243" s="162">
        <v>46.95</v>
      </c>
      <c r="G243" s="219"/>
      <c r="H243" s="660"/>
      <c r="I243" s="160">
        <f t="shared" si="3"/>
        <v>46.95</v>
      </c>
      <c r="J243" s="684"/>
    </row>
    <row r="244" spans="1:10" ht="25.5">
      <c r="A244" s="155" t="s">
        <v>4095</v>
      </c>
      <c r="B244" s="155" t="s">
        <v>950</v>
      </c>
      <c r="C244" s="156" t="s">
        <v>1604</v>
      </c>
      <c r="D244" s="165" t="s">
        <v>4093</v>
      </c>
      <c r="E244" s="174">
        <v>6</v>
      </c>
      <c r="F244" s="162">
        <v>46.95</v>
      </c>
      <c r="G244" s="219"/>
      <c r="H244" s="659"/>
      <c r="I244" s="160">
        <f t="shared" si="3"/>
        <v>46.95</v>
      </c>
      <c r="J244" s="684"/>
    </row>
    <row r="245" spans="1:10" ht="25.5">
      <c r="A245" s="155" t="s">
        <v>4096</v>
      </c>
      <c r="B245" s="155" t="s">
        <v>950</v>
      </c>
      <c r="C245" s="156" t="s">
        <v>1604</v>
      </c>
      <c r="D245" s="165" t="s">
        <v>4097</v>
      </c>
      <c r="E245" s="174">
        <v>3</v>
      </c>
      <c r="F245" s="162">
        <v>52</v>
      </c>
      <c r="G245" s="219">
        <v>1945</v>
      </c>
      <c r="H245" s="658">
        <v>24784.56</v>
      </c>
      <c r="I245" s="160">
        <f t="shared" si="3"/>
        <v>52</v>
      </c>
      <c r="J245" s="684">
        <f>SUM(I245:I248)</f>
        <v>163.89000000000001</v>
      </c>
    </row>
    <row r="246" spans="1:10" ht="25.5">
      <c r="A246" s="155" t="s">
        <v>4098</v>
      </c>
      <c r="B246" s="155" t="s">
        <v>950</v>
      </c>
      <c r="C246" s="156" t="s">
        <v>1604</v>
      </c>
      <c r="D246" s="165" t="s">
        <v>4097</v>
      </c>
      <c r="E246" s="174">
        <v>6</v>
      </c>
      <c r="F246" s="162">
        <v>52</v>
      </c>
      <c r="G246" s="219"/>
      <c r="H246" s="660"/>
      <c r="I246" s="160">
        <f t="shared" si="3"/>
        <v>52</v>
      </c>
      <c r="J246" s="684"/>
    </row>
    <row r="247" spans="1:10" ht="25.5">
      <c r="A247" s="155" t="s">
        <v>4099</v>
      </c>
      <c r="B247" s="155" t="s">
        <v>950</v>
      </c>
      <c r="C247" s="156" t="s">
        <v>1604</v>
      </c>
      <c r="D247" s="165" t="s">
        <v>4097</v>
      </c>
      <c r="E247" s="174">
        <v>7</v>
      </c>
      <c r="F247" s="162">
        <v>48.05</v>
      </c>
      <c r="G247" s="219"/>
      <c r="H247" s="660"/>
      <c r="I247" s="160">
        <f t="shared" si="3"/>
        <v>48.05</v>
      </c>
      <c r="J247" s="684"/>
    </row>
    <row r="248" spans="1:10" ht="25.5">
      <c r="A248" s="155" t="s">
        <v>4100</v>
      </c>
      <c r="B248" s="155" t="s">
        <v>950</v>
      </c>
      <c r="C248" s="156" t="s">
        <v>1604</v>
      </c>
      <c r="D248" s="165" t="s">
        <v>4097</v>
      </c>
      <c r="E248" s="174" t="s">
        <v>4101</v>
      </c>
      <c r="F248" s="162">
        <v>11.84</v>
      </c>
      <c r="G248" s="219"/>
      <c r="H248" s="659"/>
      <c r="I248" s="160">
        <f t="shared" si="3"/>
        <v>11.84</v>
      </c>
      <c r="J248" s="684"/>
    </row>
    <row r="249" spans="1:10" ht="25.5">
      <c r="A249" s="155" t="s">
        <v>4102</v>
      </c>
      <c r="B249" s="155" t="s">
        <v>950</v>
      </c>
      <c r="C249" s="156" t="s">
        <v>1604</v>
      </c>
      <c r="D249" s="166" t="s">
        <v>4103</v>
      </c>
      <c r="E249" s="186">
        <v>7</v>
      </c>
      <c r="F249" s="168">
        <v>60.18</v>
      </c>
      <c r="G249" s="220">
        <v>1927</v>
      </c>
      <c r="H249" s="228">
        <v>22059.24</v>
      </c>
      <c r="I249" s="169">
        <f t="shared" si="3"/>
        <v>60.18</v>
      </c>
      <c r="J249" s="187">
        <f>SUM(I249)</f>
        <v>60.18</v>
      </c>
    </row>
    <row r="250" spans="1:10" ht="25.5">
      <c r="A250" s="155" t="s">
        <v>2333</v>
      </c>
      <c r="B250" s="155" t="s">
        <v>950</v>
      </c>
      <c r="C250" s="156" t="s">
        <v>1604</v>
      </c>
      <c r="D250" s="165" t="s">
        <v>1640</v>
      </c>
      <c r="E250" s="174">
        <v>5</v>
      </c>
      <c r="F250" s="162">
        <v>34.56</v>
      </c>
      <c r="G250" s="219">
        <v>1945</v>
      </c>
      <c r="H250" s="658">
        <v>27354.34</v>
      </c>
      <c r="I250" s="160">
        <f t="shared" si="3"/>
        <v>34.56</v>
      </c>
      <c r="J250" s="684">
        <f>SUM(I250:I251)</f>
        <v>61.03</v>
      </c>
    </row>
    <row r="251" spans="1:10" ht="25.5">
      <c r="A251" s="155" t="s">
        <v>1641</v>
      </c>
      <c r="B251" s="155" t="s">
        <v>950</v>
      </c>
      <c r="C251" s="156" t="s">
        <v>1604</v>
      </c>
      <c r="D251" s="166" t="s">
        <v>1640</v>
      </c>
      <c r="E251" s="186">
        <v>7</v>
      </c>
      <c r="F251" s="168">
        <v>26.47</v>
      </c>
      <c r="G251" s="220"/>
      <c r="H251" s="659"/>
      <c r="I251" s="169">
        <f t="shared" si="3"/>
        <v>26.47</v>
      </c>
      <c r="J251" s="684"/>
    </row>
    <row r="252" spans="1:10" ht="25.5">
      <c r="A252" s="155" t="s">
        <v>1642</v>
      </c>
      <c r="B252" s="155" t="s">
        <v>950</v>
      </c>
      <c r="C252" s="156" t="s">
        <v>1604</v>
      </c>
      <c r="D252" s="166" t="s">
        <v>1643</v>
      </c>
      <c r="E252" s="186">
        <v>2</v>
      </c>
      <c r="F252" s="168">
        <v>54.63</v>
      </c>
      <c r="G252" s="220"/>
      <c r="H252" s="661">
        <v>48242.38</v>
      </c>
      <c r="I252" s="169">
        <f t="shared" si="3"/>
        <v>54.63</v>
      </c>
      <c r="J252" s="684">
        <f>SUM(I252:I253)</f>
        <v>131.93</v>
      </c>
    </row>
    <row r="253" spans="1:10" ht="25.5">
      <c r="A253" s="155" t="s">
        <v>1644</v>
      </c>
      <c r="B253" s="155" t="s">
        <v>950</v>
      </c>
      <c r="C253" s="156" t="s">
        <v>1604</v>
      </c>
      <c r="D253" s="165" t="s">
        <v>1643</v>
      </c>
      <c r="E253" s="174">
        <v>5</v>
      </c>
      <c r="F253" s="162">
        <v>77.3</v>
      </c>
      <c r="G253" s="219"/>
      <c r="H253" s="662"/>
      <c r="I253" s="160">
        <f t="shared" si="3"/>
        <v>77.3</v>
      </c>
      <c r="J253" s="684"/>
    </row>
    <row r="254" spans="1:10" ht="25.5">
      <c r="A254" s="155" t="s">
        <v>1645</v>
      </c>
      <c r="B254" s="155" t="s">
        <v>950</v>
      </c>
      <c r="C254" s="156" t="s">
        <v>1604</v>
      </c>
      <c r="D254" s="165" t="s">
        <v>1646</v>
      </c>
      <c r="E254" s="174" t="s">
        <v>1035</v>
      </c>
      <c r="F254" s="162">
        <v>55.86</v>
      </c>
      <c r="G254" s="219">
        <v>1959</v>
      </c>
      <c r="H254" s="658">
        <v>91291.77</v>
      </c>
      <c r="I254" s="160">
        <f t="shared" si="3"/>
        <v>55.86</v>
      </c>
      <c r="J254" s="684">
        <f>SUM(I254:I259)</f>
        <v>331.8</v>
      </c>
    </row>
    <row r="255" spans="1:10" ht="25.5">
      <c r="A255" s="155" t="s">
        <v>1647</v>
      </c>
      <c r="B255" s="155" t="s">
        <v>950</v>
      </c>
      <c r="C255" s="156" t="s">
        <v>1604</v>
      </c>
      <c r="D255" s="165" t="s">
        <v>1646</v>
      </c>
      <c r="E255" s="174" t="s">
        <v>1648</v>
      </c>
      <c r="F255" s="162">
        <v>56.83</v>
      </c>
      <c r="G255" s="219"/>
      <c r="H255" s="660"/>
      <c r="I255" s="160">
        <f t="shared" si="3"/>
        <v>56.83</v>
      </c>
      <c r="J255" s="684"/>
    </row>
    <row r="256" spans="1:10" ht="25.5">
      <c r="A256" s="155" t="s">
        <v>1649</v>
      </c>
      <c r="B256" s="155" t="s">
        <v>950</v>
      </c>
      <c r="C256" s="156" t="s">
        <v>1604</v>
      </c>
      <c r="D256" s="165" t="s">
        <v>1646</v>
      </c>
      <c r="E256" s="174" t="s">
        <v>1037</v>
      </c>
      <c r="F256" s="162">
        <v>55.86</v>
      </c>
      <c r="G256" s="219"/>
      <c r="H256" s="660"/>
      <c r="I256" s="160">
        <f t="shared" si="3"/>
        <v>55.86</v>
      </c>
      <c r="J256" s="684"/>
    </row>
    <row r="257" spans="1:10" ht="25.5">
      <c r="A257" s="155" t="s">
        <v>1650</v>
      </c>
      <c r="B257" s="155" t="s">
        <v>950</v>
      </c>
      <c r="C257" s="156" t="s">
        <v>1604</v>
      </c>
      <c r="D257" s="165" t="s">
        <v>1646</v>
      </c>
      <c r="E257" s="174" t="s">
        <v>1651</v>
      </c>
      <c r="F257" s="162">
        <v>56.83</v>
      </c>
      <c r="G257" s="219"/>
      <c r="H257" s="660"/>
      <c r="I257" s="160">
        <f t="shared" si="3"/>
        <v>56.83</v>
      </c>
      <c r="J257" s="684"/>
    </row>
    <row r="258" spans="1:10" ht="25.5">
      <c r="A258" s="155" t="s">
        <v>1652</v>
      </c>
      <c r="B258" s="155" t="s">
        <v>950</v>
      </c>
      <c r="C258" s="156" t="s">
        <v>1604</v>
      </c>
      <c r="D258" s="165" t="s">
        <v>1646</v>
      </c>
      <c r="E258" s="174" t="s">
        <v>1653</v>
      </c>
      <c r="F258" s="162">
        <v>76.05</v>
      </c>
      <c r="G258" s="219"/>
      <c r="H258" s="660"/>
      <c r="I258" s="160">
        <f t="shared" si="3"/>
        <v>76.05</v>
      </c>
      <c r="J258" s="684"/>
    </row>
    <row r="259" spans="1:10" ht="25.5">
      <c r="A259" s="155" t="s">
        <v>1654</v>
      </c>
      <c r="B259" s="155" t="s">
        <v>950</v>
      </c>
      <c r="C259" s="156" t="s">
        <v>1604</v>
      </c>
      <c r="D259" s="165" t="s">
        <v>1646</v>
      </c>
      <c r="E259" s="174" t="s">
        <v>1655</v>
      </c>
      <c r="F259" s="162">
        <v>30.37</v>
      </c>
      <c r="G259" s="219"/>
      <c r="H259" s="659"/>
      <c r="I259" s="160">
        <f t="shared" si="3"/>
        <v>30.37</v>
      </c>
      <c r="J259" s="684"/>
    </row>
    <row r="260" spans="1:10" ht="25.5">
      <c r="A260" s="155" t="s">
        <v>1656</v>
      </c>
      <c r="B260" s="155" t="s">
        <v>950</v>
      </c>
      <c r="C260" s="156" t="s">
        <v>1604</v>
      </c>
      <c r="D260" s="165" t="s">
        <v>1657</v>
      </c>
      <c r="E260" s="174" t="s">
        <v>1658</v>
      </c>
      <c r="F260" s="162">
        <v>60.83</v>
      </c>
      <c r="G260" s="219">
        <v>1936</v>
      </c>
      <c r="H260" s="658">
        <v>90444.04</v>
      </c>
      <c r="I260" s="160">
        <f t="shared" si="3"/>
        <v>60.83</v>
      </c>
      <c r="J260" s="684">
        <f>SUM(I260:I266)</f>
        <v>373.61999999999995</v>
      </c>
    </row>
    <row r="261" spans="1:10" ht="25.5">
      <c r="A261" s="155" t="s">
        <v>1659</v>
      </c>
      <c r="B261" s="155" t="s">
        <v>950</v>
      </c>
      <c r="C261" s="156" t="s">
        <v>1604</v>
      </c>
      <c r="D261" s="165" t="s">
        <v>1657</v>
      </c>
      <c r="E261" s="174" t="s">
        <v>1660</v>
      </c>
      <c r="F261" s="162">
        <v>65.28</v>
      </c>
      <c r="G261" s="219"/>
      <c r="H261" s="660"/>
      <c r="I261" s="160">
        <f aca="true" t="shared" si="4" ref="I261:I324">F261</f>
        <v>65.28</v>
      </c>
      <c r="J261" s="684"/>
    </row>
    <row r="262" spans="1:10" ht="25.5">
      <c r="A262" s="155" t="s">
        <v>1661</v>
      </c>
      <c r="B262" s="155" t="s">
        <v>950</v>
      </c>
      <c r="C262" s="156" t="s">
        <v>1604</v>
      </c>
      <c r="D262" s="165" t="s">
        <v>1657</v>
      </c>
      <c r="E262" s="174" t="s">
        <v>1662</v>
      </c>
      <c r="F262" s="162">
        <v>73.7</v>
      </c>
      <c r="G262" s="219"/>
      <c r="H262" s="660"/>
      <c r="I262" s="160">
        <f t="shared" si="4"/>
        <v>73.7</v>
      </c>
      <c r="J262" s="684"/>
    </row>
    <row r="263" spans="1:10" ht="25.5">
      <c r="A263" s="155" t="s">
        <v>1663</v>
      </c>
      <c r="B263" s="155" t="s">
        <v>950</v>
      </c>
      <c r="C263" s="156" t="s">
        <v>1604</v>
      </c>
      <c r="D263" s="165" t="s">
        <v>1657</v>
      </c>
      <c r="E263" s="174" t="s">
        <v>1664</v>
      </c>
      <c r="F263" s="162">
        <v>65.81</v>
      </c>
      <c r="G263" s="219"/>
      <c r="H263" s="660"/>
      <c r="I263" s="160">
        <f t="shared" si="4"/>
        <v>65.81</v>
      </c>
      <c r="J263" s="684"/>
    </row>
    <row r="264" spans="1:10" ht="25.5">
      <c r="A264" s="155" t="s">
        <v>1665</v>
      </c>
      <c r="B264" s="155" t="s">
        <v>950</v>
      </c>
      <c r="C264" s="156" t="s">
        <v>1604</v>
      </c>
      <c r="D264" s="165" t="s">
        <v>1657</v>
      </c>
      <c r="E264" s="174" t="s">
        <v>1666</v>
      </c>
      <c r="F264" s="162">
        <v>63.77</v>
      </c>
      <c r="G264" s="219"/>
      <c r="H264" s="660"/>
      <c r="I264" s="160">
        <f t="shared" si="4"/>
        <v>63.77</v>
      </c>
      <c r="J264" s="684"/>
    </row>
    <row r="265" spans="1:10" ht="25.5">
      <c r="A265" s="155" t="s">
        <v>1667</v>
      </c>
      <c r="B265" s="155" t="s">
        <v>950</v>
      </c>
      <c r="C265" s="156" t="s">
        <v>1604</v>
      </c>
      <c r="D265" s="165" t="s">
        <v>1657</v>
      </c>
      <c r="E265" s="174" t="s">
        <v>1668</v>
      </c>
      <c r="F265" s="162">
        <v>22.09</v>
      </c>
      <c r="G265" s="219"/>
      <c r="H265" s="660"/>
      <c r="I265" s="160">
        <f t="shared" si="4"/>
        <v>22.09</v>
      </c>
      <c r="J265" s="684"/>
    </row>
    <row r="266" spans="1:10" ht="25.5">
      <c r="A266" s="155" t="s">
        <v>1669</v>
      </c>
      <c r="B266" s="155" t="s">
        <v>950</v>
      </c>
      <c r="C266" s="156" t="s">
        <v>1604</v>
      </c>
      <c r="D266" s="165" t="s">
        <v>1657</v>
      </c>
      <c r="E266" s="174" t="s">
        <v>1670</v>
      </c>
      <c r="F266" s="162">
        <v>22.14</v>
      </c>
      <c r="G266" s="219"/>
      <c r="H266" s="659"/>
      <c r="I266" s="160">
        <f t="shared" si="4"/>
        <v>22.14</v>
      </c>
      <c r="J266" s="684"/>
    </row>
    <row r="267" spans="1:10" ht="25.5">
      <c r="A267" s="155" t="s">
        <v>1671</v>
      </c>
      <c r="B267" s="155" t="s">
        <v>950</v>
      </c>
      <c r="C267" s="156" t="s">
        <v>1604</v>
      </c>
      <c r="D267" s="165" t="s">
        <v>1672</v>
      </c>
      <c r="E267" s="174" t="s">
        <v>1673</v>
      </c>
      <c r="F267" s="162">
        <v>54.85</v>
      </c>
      <c r="G267" s="219">
        <v>1989</v>
      </c>
      <c r="H267" s="658">
        <v>18049.52</v>
      </c>
      <c r="I267" s="160">
        <f t="shared" si="4"/>
        <v>54.85</v>
      </c>
      <c r="J267" s="684">
        <f>SUM(I267:I273)</f>
        <v>464.81999999999994</v>
      </c>
    </row>
    <row r="268" spans="1:10" ht="25.5">
      <c r="A268" s="155" t="s">
        <v>1674</v>
      </c>
      <c r="B268" s="155" t="s">
        <v>950</v>
      </c>
      <c r="C268" s="156" t="s">
        <v>1604</v>
      </c>
      <c r="D268" s="165" t="s">
        <v>1672</v>
      </c>
      <c r="E268" s="174" t="s">
        <v>1675</v>
      </c>
      <c r="F268" s="162">
        <v>72.41</v>
      </c>
      <c r="G268" s="219"/>
      <c r="H268" s="660"/>
      <c r="I268" s="160">
        <f t="shared" si="4"/>
        <v>72.41</v>
      </c>
      <c r="J268" s="684"/>
    </row>
    <row r="269" spans="1:10" ht="25.5">
      <c r="A269" s="155" t="s">
        <v>1676</v>
      </c>
      <c r="B269" s="155" t="s">
        <v>950</v>
      </c>
      <c r="C269" s="156" t="s">
        <v>1604</v>
      </c>
      <c r="D269" s="165" t="s">
        <v>1672</v>
      </c>
      <c r="E269" s="174" t="s">
        <v>1677</v>
      </c>
      <c r="F269" s="162">
        <v>70.85</v>
      </c>
      <c r="G269" s="219"/>
      <c r="H269" s="660"/>
      <c r="I269" s="160">
        <f t="shared" si="4"/>
        <v>70.85</v>
      </c>
      <c r="J269" s="684"/>
    </row>
    <row r="270" spans="1:10" ht="25.5">
      <c r="A270" s="155" t="s">
        <v>1678</v>
      </c>
      <c r="B270" s="155" t="s">
        <v>950</v>
      </c>
      <c r="C270" s="156" t="s">
        <v>1604</v>
      </c>
      <c r="D270" s="165" t="s">
        <v>1672</v>
      </c>
      <c r="E270" s="174" t="s">
        <v>1679</v>
      </c>
      <c r="F270" s="162">
        <v>70.6</v>
      </c>
      <c r="G270" s="219"/>
      <c r="H270" s="660"/>
      <c r="I270" s="160">
        <f t="shared" si="4"/>
        <v>70.6</v>
      </c>
      <c r="J270" s="684"/>
    </row>
    <row r="271" spans="1:10" ht="25.5">
      <c r="A271" s="155" t="s">
        <v>1680</v>
      </c>
      <c r="B271" s="155" t="s">
        <v>950</v>
      </c>
      <c r="C271" s="156" t="s">
        <v>1604</v>
      </c>
      <c r="D271" s="165" t="s">
        <v>1672</v>
      </c>
      <c r="E271" s="174" t="s">
        <v>1681</v>
      </c>
      <c r="F271" s="162">
        <v>70.85</v>
      </c>
      <c r="G271" s="219"/>
      <c r="H271" s="660"/>
      <c r="I271" s="160">
        <f t="shared" si="4"/>
        <v>70.85</v>
      </c>
      <c r="J271" s="684"/>
    </row>
    <row r="272" spans="1:10" ht="25.5">
      <c r="A272" s="155" t="s">
        <v>1682</v>
      </c>
      <c r="B272" s="155" t="s">
        <v>950</v>
      </c>
      <c r="C272" s="156" t="s">
        <v>1604</v>
      </c>
      <c r="D272" s="165" t="s">
        <v>1672</v>
      </c>
      <c r="E272" s="174" t="s">
        <v>1683</v>
      </c>
      <c r="F272" s="162">
        <v>70.6</v>
      </c>
      <c r="G272" s="219"/>
      <c r="H272" s="660"/>
      <c r="I272" s="160">
        <f t="shared" si="4"/>
        <v>70.6</v>
      </c>
      <c r="J272" s="684"/>
    </row>
    <row r="273" spans="1:10" ht="25.5">
      <c r="A273" s="155" t="s">
        <v>1684</v>
      </c>
      <c r="B273" s="155" t="s">
        <v>950</v>
      </c>
      <c r="C273" s="156" t="s">
        <v>1604</v>
      </c>
      <c r="D273" s="165" t="s">
        <v>1672</v>
      </c>
      <c r="E273" s="174" t="s">
        <v>1685</v>
      </c>
      <c r="F273" s="162">
        <v>54.66</v>
      </c>
      <c r="G273" s="219"/>
      <c r="H273" s="659"/>
      <c r="I273" s="160">
        <f t="shared" si="4"/>
        <v>54.66</v>
      </c>
      <c r="J273" s="684"/>
    </row>
    <row r="274" spans="1:10" ht="25.5">
      <c r="A274" s="155" t="s">
        <v>1686</v>
      </c>
      <c r="B274" s="155" t="s">
        <v>950</v>
      </c>
      <c r="C274" s="156" t="s">
        <v>1604</v>
      </c>
      <c r="D274" s="165" t="s">
        <v>1687</v>
      </c>
      <c r="E274" s="174" t="s">
        <v>1688</v>
      </c>
      <c r="F274" s="162">
        <v>60.55</v>
      </c>
      <c r="G274" s="219">
        <v>1931</v>
      </c>
      <c r="H274" s="658">
        <v>84533.14</v>
      </c>
      <c r="I274" s="160">
        <f t="shared" si="4"/>
        <v>60.55</v>
      </c>
      <c r="J274" s="684">
        <f>SUM(I274:I277)</f>
        <v>263.19</v>
      </c>
    </row>
    <row r="275" spans="1:10" ht="25.5">
      <c r="A275" s="155" t="s">
        <v>1689</v>
      </c>
      <c r="B275" s="155" t="s">
        <v>950</v>
      </c>
      <c r="C275" s="156" t="s">
        <v>1604</v>
      </c>
      <c r="D275" s="165" t="s">
        <v>1687</v>
      </c>
      <c r="E275" s="174" t="s">
        <v>1690</v>
      </c>
      <c r="F275" s="162">
        <v>68.46</v>
      </c>
      <c r="G275" s="219"/>
      <c r="H275" s="660"/>
      <c r="I275" s="160">
        <f t="shared" si="4"/>
        <v>68.46</v>
      </c>
      <c r="J275" s="684"/>
    </row>
    <row r="276" spans="1:10" ht="25.5">
      <c r="A276" s="155" t="s">
        <v>1691</v>
      </c>
      <c r="B276" s="155" t="s">
        <v>950</v>
      </c>
      <c r="C276" s="156" t="s">
        <v>1604</v>
      </c>
      <c r="D276" s="165" t="s">
        <v>1687</v>
      </c>
      <c r="E276" s="174" t="s">
        <v>1692</v>
      </c>
      <c r="F276" s="162">
        <v>80.14</v>
      </c>
      <c r="G276" s="219"/>
      <c r="H276" s="660"/>
      <c r="I276" s="160">
        <f t="shared" si="4"/>
        <v>80.14</v>
      </c>
      <c r="J276" s="684"/>
    </row>
    <row r="277" spans="1:10" ht="25.5">
      <c r="A277" s="155" t="s">
        <v>1693</v>
      </c>
      <c r="B277" s="155" t="s">
        <v>950</v>
      </c>
      <c r="C277" s="156" t="s">
        <v>1604</v>
      </c>
      <c r="D277" s="165" t="s">
        <v>1687</v>
      </c>
      <c r="E277" s="174" t="s">
        <v>1694</v>
      </c>
      <c r="F277" s="162">
        <v>54.04</v>
      </c>
      <c r="G277" s="219"/>
      <c r="H277" s="659"/>
      <c r="I277" s="160">
        <f t="shared" si="4"/>
        <v>54.04</v>
      </c>
      <c r="J277" s="684"/>
    </row>
    <row r="278" spans="1:10" ht="25.5">
      <c r="A278" s="155" t="s">
        <v>1695</v>
      </c>
      <c r="B278" s="155" t="s">
        <v>950</v>
      </c>
      <c r="C278" s="156" t="s">
        <v>1604</v>
      </c>
      <c r="D278" s="165" t="s">
        <v>1696</v>
      </c>
      <c r="E278" s="174" t="s">
        <v>1697</v>
      </c>
      <c r="F278" s="162">
        <v>64.84</v>
      </c>
      <c r="G278" s="219">
        <v>1931</v>
      </c>
      <c r="H278" s="658">
        <v>82042.43</v>
      </c>
      <c r="I278" s="160">
        <f t="shared" si="4"/>
        <v>64.84</v>
      </c>
      <c r="J278" s="684">
        <f>SUM(I278:I282)</f>
        <v>262.61</v>
      </c>
    </row>
    <row r="279" spans="1:10" ht="25.5">
      <c r="A279" s="155" t="s">
        <v>1698</v>
      </c>
      <c r="B279" s="155" t="s">
        <v>950</v>
      </c>
      <c r="C279" s="156" t="s">
        <v>1604</v>
      </c>
      <c r="D279" s="165" t="s">
        <v>1696</v>
      </c>
      <c r="E279" s="174" t="s">
        <v>1699</v>
      </c>
      <c r="F279" s="162">
        <v>65.05</v>
      </c>
      <c r="G279" s="219"/>
      <c r="H279" s="660"/>
      <c r="I279" s="160">
        <f t="shared" si="4"/>
        <v>65.05</v>
      </c>
      <c r="J279" s="684"/>
    </row>
    <row r="280" spans="1:10" ht="25.5">
      <c r="A280" s="155" t="s">
        <v>1700</v>
      </c>
      <c r="B280" s="155" t="s">
        <v>950</v>
      </c>
      <c r="C280" s="156" t="s">
        <v>1604</v>
      </c>
      <c r="D280" s="165" t="s">
        <v>1696</v>
      </c>
      <c r="E280" s="174" t="s">
        <v>1701</v>
      </c>
      <c r="F280" s="162">
        <v>44.24</v>
      </c>
      <c r="G280" s="219"/>
      <c r="H280" s="660"/>
      <c r="I280" s="160">
        <f t="shared" si="4"/>
        <v>44.24</v>
      </c>
      <c r="J280" s="684"/>
    </row>
    <row r="281" spans="1:10" ht="25.5">
      <c r="A281" s="155" t="s">
        <v>1702</v>
      </c>
      <c r="B281" s="155" t="s">
        <v>950</v>
      </c>
      <c r="C281" s="156" t="s">
        <v>1604</v>
      </c>
      <c r="D281" s="165" t="s">
        <v>1696</v>
      </c>
      <c r="E281" s="174" t="s">
        <v>1703</v>
      </c>
      <c r="F281" s="162">
        <v>44.24</v>
      </c>
      <c r="G281" s="219"/>
      <c r="H281" s="660"/>
      <c r="I281" s="160">
        <f t="shared" si="4"/>
        <v>44.24</v>
      </c>
      <c r="J281" s="684"/>
    </row>
    <row r="282" spans="1:10" ht="25.5">
      <c r="A282" s="155" t="s">
        <v>1704</v>
      </c>
      <c r="B282" s="155" t="s">
        <v>950</v>
      </c>
      <c r="C282" s="156" t="s">
        <v>1604</v>
      </c>
      <c r="D282" s="165" t="s">
        <v>1696</v>
      </c>
      <c r="E282" s="174" t="s">
        <v>1705</v>
      </c>
      <c r="F282" s="162">
        <v>44.24</v>
      </c>
      <c r="G282" s="219"/>
      <c r="H282" s="659"/>
      <c r="I282" s="160">
        <f t="shared" si="4"/>
        <v>44.24</v>
      </c>
      <c r="J282" s="684"/>
    </row>
    <row r="283" spans="1:10" ht="25.5">
      <c r="A283" s="155" t="s">
        <v>1706</v>
      </c>
      <c r="B283" s="155" t="s">
        <v>950</v>
      </c>
      <c r="C283" s="156" t="s">
        <v>1604</v>
      </c>
      <c r="D283" s="165" t="s">
        <v>1707</v>
      </c>
      <c r="E283" s="174">
        <v>1</v>
      </c>
      <c r="F283" s="162">
        <v>42.34</v>
      </c>
      <c r="G283" s="219">
        <v>2007</v>
      </c>
      <c r="H283" s="227">
        <v>20311</v>
      </c>
      <c r="I283" s="160">
        <f t="shared" si="4"/>
        <v>42.34</v>
      </c>
      <c r="J283" s="163">
        <f>SUM(I283)</f>
        <v>42.34</v>
      </c>
    </row>
    <row r="284" spans="1:10" ht="25.5">
      <c r="A284" s="155" t="s">
        <v>1708</v>
      </c>
      <c r="B284" s="155" t="s">
        <v>950</v>
      </c>
      <c r="C284" s="156" t="s">
        <v>1604</v>
      </c>
      <c r="D284" s="165" t="s">
        <v>1709</v>
      </c>
      <c r="E284" s="174">
        <v>1</v>
      </c>
      <c r="F284" s="162">
        <v>44.65</v>
      </c>
      <c r="G284" s="219">
        <v>1957</v>
      </c>
      <c r="H284" s="658">
        <v>36136.08</v>
      </c>
      <c r="I284" s="160">
        <f t="shared" si="4"/>
        <v>44.65</v>
      </c>
      <c r="J284" s="677">
        <f>SUM(I284:I288)</f>
        <v>262.92999999999995</v>
      </c>
    </row>
    <row r="285" spans="1:10" ht="25.5">
      <c r="A285" s="155" t="s">
        <v>1710</v>
      </c>
      <c r="B285" s="155" t="s">
        <v>950</v>
      </c>
      <c r="C285" s="156" t="s">
        <v>1604</v>
      </c>
      <c r="D285" s="165" t="s">
        <v>1709</v>
      </c>
      <c r="E285" s="174">
        <v>2</v>
      </c>
      <c r="F285" s="162">
        <v>26.08</v>
      </c>
      <c r="G285" s="219"/>
      <c r="H285" s="660"/>
      <c r="I285" s="160">
        <f t="shared" si="4"/>
        <v>26.08</v>
      </c>
      <c r="J285" s="678"/>
    </row>
    <row r="286" spans="1:10" ht="25.5">
      <c r="A286" s="155" t="s">
        <v>1711</v>
      </c>
      <c r="B286" s="155" t="s">
        <v>950</v>
      </c>
      <c r="C286" s="156" t="s">
        <v>1604</v>
      </c>
      <c r="D286" s="165" t="s">
        <v>1709</v>
      </c>
      <c r="E286" s="174">
        <v>3</v>
      </c>
      <c r="F286" s="162">
        <v>53.79</v>
      </c>
      <c r="G286" s="219"/>
      <c r="H286" s="660"/>
      <c r="I286" s="160">
        <f t="shared" si="4"/>
        <v>53.79</v>
      </c>
      <c r="J286" s="678"/>
    </row>
    <row r="287" spans="1:10" ht="25.5">
      <c r="A287" s="155" t="s">
        <v>1712</v>
      </c>
      <c r="B287" s="155" t="s">
        <v>950</v>
      </c>
      <c r="C287" s="156" t="s">
        <v>1604</v>
      </c>
      <c r="D287" s="165" t="s">
        <v>1709</v>
      </c>
      <c r="E287" s="174" t="s">
        <v>1713</v>
      </c>
      <c r="F287" s="162">
        <v>85.01</v>
      </c>
      <c r="G287" s="219"/>
      <c r="H287" s="660"/>
      <c r="I287" s="160">
        <f t="shared" si="4"/>
        <v>85.01</v>
      </c>
      <c r="J287" s="678"/>
    </row>
    <row r="288" spans="1:10" ht="25.5">
      <c r="A288" s="155" t="s">
        <v>1714</v>
      </c>
      <c r="B288" s="155" t="s">
        <v>955</v>
      </c>
      <c r="C288" s="155" t="s">
        <v>956</v>
      </c>
      <c r="D288" s="165" t="s">
        <v>1709</v>
      </c>
      <c r="E288" s="174"/>
      <c r="F288" s="162">
        <f>38.6+14.8</f>
        <v>53.400000000000006</v>
      </c>
      <c r="G288" s="219"/>
      <c r="H288" s="659"/>
      <c r="I288" s="160">
        <f t="shared" si="4"/>
        <v>53.400000000000006</v>
      </c>
      <c r="J288" s="679"/>
    </row>
    <row r="289" spans="1:10" ht="25.5">
      <c r="A289" s="155" t="s">
        <v>1715</v>
      </c>
      <c r="B289" s="155" t="s">
        <v>955</v>
      </c>
      <c r="C289" s="155" t="s">
        <v>956</v>
      </c>
      <c r="D289" s="165" t="s">
        <v>1716</v>
      </c>
      <c r="E289" s="174"/>
      <c r="F289" s="162">
        <v>100</v>
      </c>
      <c r="G289" s="219"/>
      <c r="H289" s="247"/>
      <c r="I289" s="160">
        <f t="shared" si="4"/>
        <v>100</v>
      </c>
      <c r="J289" s="202">
        <f>I289</f>
        <v>100</v>
      </c>
    </row>
    <row r="290" spans="1:10" ht="25.5">
      <c r="A290" s="155" t="s">
        <v>1717</v>
      </c>
      <c r="B290" s="155" t="s">
        <v>950</v>
      </c>
      <c r="C290" s="156" t="s">
        <v>1604</v>
      </c>
      <c r="D290" s="165" t="s">
        <v>1718</v>
      </c>
      <c r="E290" s="174">
        <v>3</v>
      </c>
      <c r="F290" s="162">
        <v>57.76</v>
      </c>
      <c r="G290" s="219">
        <v>1902</v>
      </c>
      <c r="H290" s="658">
        <v>49820.92</v>
      </c>
      <c r="I290" s="160">
        <f t="shared" si="4"/>
        <v>57.76</v>
      </c>
      <c r="J290" s="684">
        <f>SUM(I290:I292)</f>
        <v>145.74</v>
      </c>
    </row>
    <row r="291" spans="1:10" ht="25.5">
      <c r="A291" s="155" t="s">
        <v>1719</v>
      </c>
      <c r="B291" s="155" t="s">
        <v>950</v>
      </c>
      <c r="C291" s="156" t="s">
        <v>1604</v>
      </c>
      <c r="D291" s="165" t="s">
        <v>1718</v>
      </c>
      <c r="E291" s="174">
        <v>4</v>
      </c>
      <c r="F291" s="162">
        <v>37.84</v>
      </c>
      <c r="G291" s="219"/>
      <c r="H291" s="660"/>
      <c r="I291" s="160">
        <f t="shared" si="4"/>
        <v>37.84</v>
      </c>
      <c r="J291" s="684"/>
    </row>
    <row r="292" spans="1:10" ht="25.5">
      <c r="A292" s="155" t="s">
        <v>1720</v>
      </c>
      <c r="B292" s="155" t="s">
        <v>950</v>
      </c>
      <c r="C292" s="156" t="s">
        <v>1604</v>
      </c>
      <c r="D292" s="165" t="s">
        <v>1718</v>
      </c>
      <c r="E292" s="174">
        <v>8</v>
      </c>
      <c r="F292" s="162">
        <v>50.14</v>
      </c>
      <c r="G292" s="219"/>
      <c r="H292" s="659"/>
      <c r="I292" s="160">
        <f t="shared" si="4"/>
        <v>50.14</v>
      </c>
      <c r="J292" s="684"/>
    </row>
    <row r="293" spans="1:10" ht="25.5">
      <c r="A293" s="155" t="s">
        <v>1721</v>
      </c>
      <c r="B293" s="155" t="s">
        <v>950</v>
      </c>
      <c r="C293" s="156" t="s">
        <v>1604</v>
      </c>
      <c r="D293" s="165" t="s">
        <v>1722</v>
      </c>
      <c r="E293" s="174">
        <v>5</v>
      </c>
      <c r="F293" s="162">
        <v>54.52</v>
      </c>
      <c r="G293" s="219">
        <v>1902</v>
      </c>
      <c r="H293" s="658">
        <v>79664.19</v>
      </c>
      <c r="I293" s="160">
        <f t="shared" si="4"/>
        <v>54.52</v>
      </c>
      <c r="J293" s="684">
        <f>SUM(I293:I294)</f>
        <v>109.04</v>
      </c>
    </row>
    <row r="294" spans="1:10" ht="25.5">
      <c r="A294" s="155" t="s">
        <v>1723</v>
      </c>
      <c r="B294" s="155" t="s">
        <v>950</v>
      </c>
      <c r="C294" s="156" t="s">
        <v>1604</v>
      </c>
      <c r="D294" s="165" t="s">
        <v>1722</v>
      </c>
      <c r="E294" s="174">
        <v>8</v>
      </c>
      <c r="F294" s="162">
        <v>54.52</v>
      </c>
      <c r="G294" s="219"/>
      <c r="H294" s="659"/>
      <c r="I294" s="160">
        <f t="shared" si="4"/>
        <v>54.52</v>
      </c>
      <c r="J294" s="684"/>
    </row>
    <row r="295" spans="1:10" ht="25.5">
      <c r="A295" s="155" t="s">
        <v>1724</v>
      </c>
      <c r="B295" s="155" t="s">
        <v>950</v>
      </c>
      <c r="C295" s="156" t="s">
        <v>1604</v>
      </c>
      <c r="D295" s="165" t="s">
        <v>1725</v>
      </c>
      <c r="E295" s="174">
        <v>12</v>
      </c>
      <c r="F295" s="162">
        <v>70.06</v>
      </c>
      <c r="G295" s="219">
        <v>1902</v>
      </c>
      <c r="H295" s="227">
        <v>30910.03</v>
      </c>
      <c r="I295" s="160">
        <f t="shared" si="4"/>
        <v>70.06</v>
      </c>
      <c r="J295" s="163">
        <f>SUM(I295)</f>
        <v>70.06</v>
      </c>
    </row>
    <row r="296" spans="1:10" ht="25.5">
      <c r="A296" s="155" t="s">
        <v>1726</v>
      </c>
      <c r="B296" s="155" t="s">
        <v>950</v>
      </c>
      <c r="C296" s="156" t="s">
        <v>1604</v>
      </c>
      <c r="D296" s="165" t="s">
        <v>1727</v>
      </c>
      <c r="E296" s="174">
        <v>7</v>
      </c>
      <c r="F296" s="162">
        <v>61.68</v>
      </c>
      <c r="G296" s="219">
        <v>1961</v>
      </c>
      <c r="H296" s="227">
        <v>29534.98</v>
      </c>
      <c r="I296" s="160">
        <f t="shared" si="4"/>
        <v>61.68</v>
      </c>
      <c r="J296" s="163">
        <f>SUM(I296)</f>
        <v>61.68</v>
      </c>
    </row>
    <row r="297" spans="1:10" ht="25.5">
      <c r="A297" s="155" t="s">
        <v>1728</v>
      </c>
      <c r="B297" s="155" t="s">
        <v>950</v>
      </c>
      <c r="C297" s="156" t="s">
        <v>1604</v>
      </c>
      <c r="D297" s="165" t="s">
        <v>1729</v>
      </c>
      <c r="E297" s="174">
        <v>1</v>
      </c>
      <c r="F297" s="162">
        <v>47.83</v>
      </c>
      <c r="G297" s="219">
        <v>1964</v>
      </c>
      <c r="H297" s="227">
        <v>56840.96</v>
      </c>
      <c r="I297" s="160">
        <f t="shared" si="4"/>
        <v>47.83</v>
      </c>
      <c r="J297" s="163">
        <f>SUM(I297)</f>
        <v>47.83</v>
      </c>
    </row>
    <row r="298" spans="1:10" ht="25.5">
      <c r="A298" s="155" t="s">
        <v>1730</v>
      </c>
      <c r="B298" s="155" t="s">
        <v>950</v>
      </c>
      <c r="C298" s="156" t="s">
        <v>1604</v>
      </c>
      <c r="D298" s="165" t="s">
        <v>1731</v>
      </c>
      <c r="E298" s="174" t="s">
        <v>1732</v>
      </c>
      <c r="F298" s="162">
        <v>96.84</v>
      </c>
      <c r="G298" s="219">
        <v>1900</v>
      </c>
      <c r="H298" s="658">
        <v>107455.71</v>
      </c>
      <c r="I298" s="160">
        <f t="shared" si="4"/>
        <v>96.84</v>
      </c>
      <c r="J298" s="684">
        <f>SUM(I298:I301)</f>
        <v>252.26000000000002</v>
      </c>
    </row>
    <row r="299" spans="1:10" ht="25.5">
      <c r="A299" s="155" t="s">
        <v>1733</v>
      </c>
      <c r="B299" s="155" t="s">
        <v>950</v>
      </c>
      <c r="C299" s="156" t="s">
        <v>1604</v>
      </c>
      <c r="D299" s="165" t="s">
        <v>1731</v>
      </c>
      <c r="E299" s="174" t="s">
        <v>1734</v>
      </c>
      <c r="F299" s="162">
        <v>31.8</v>
      </c>
      <c r="G299" s="219"/>
      <c r="H299" s="660"/>
      <c r="I299" s="160">
        <f t="shared" si="4"/>
        <v>31.8</v>
      </c>
      <c r="J299" s="684"/>
    </row>
    <row r="300" spans="1:10" ht="25.5">
      <c r="A300" s="155" t="s">
        <v>1735</v>
      </c>
      <c r="B300" s="155" t="s">
        <v>950</v>
      </c>
      <c r="C300" s="156" t="s">
        <v>1604</v>
      </c>
      <c r="D300" s="165" t="s">
        <v>1731</v>
      </c>
      <c r="E300" s="174" t="s">
        <v>1736</v>
      </c>
      <c r="F300" s="162">
        <v>75.68</v>
      </c>
      <c r="G300" s="219"/>
      <c r="H300" s="660"/>
      <c r="I300" s="160">
        <f t="shared" si="4"/>
        <v>75.68</v>
      </c>
      <c r="J300" s="684"/>
    </row>
    <row r="301" spans="1:10" ht="25.5">
      <c r="A301" s="155" t="s">
        <v>1737</v>
      </c>
      <c r="B301" s="155" t="s">
        <v>950</v>
      </c>
      <c r="C301" s="156" t="s">
        <v>1604</v>
      </c>
      <c r="D301" s="165" t="s">
        <v>1731</v>
      </c>
      <c r="E301" s="174" t="s">
        <v>1738</v>
      </c>
      <c r="F301" s="162">
        <v>47.94</v>
      </c>
      <c r="G301" s="219"/>
      <c r="H301" s="659"/>
      <c r="I301" s="160">
        <f t="shared" si="4"/>
        <v>47.94</v>
      </c>
      <c r="J301" s="684"/>
    </row>
    <row r="302" spans="1:10" ht="25.5">
      <c r="A302" s="155" t="s">
        <v>1739</v>
      </c>
      <c r="B302" s="155" t="s">
        <v>950</v>
      </c>
      <c r="C302" s="156" t="s">
        <v>1604</v>
      </c>
      <c r="D302" s="165" t="s">
        <v>1740</v>
      </c>
      <c r="E302" s="174">
        <v>4</v>
      </c>
      <c r="F302" s="162">
        <v>45.44</v>
      </c>
      <c r="G302" s="219">
        <v>1895</v>
      </c>
      <c r="H302" s="658">
        <v>68840.48</v>
      </c>
      <c r="I302" s="160">
        <f t="shared" si="4"/>
        <v>45.44</v>
      </c>
      <c r="J302" s="684">
        <f>SUM(I302:I305)</f>
        <v>178.66</v>
      </c>
    </row>
    <row r="303" spans="1:10" ht="25.5">
      <c r="A303" s="155" t="s">
        <v>1741</v>
      </c>
      <c r="B303" s="155" t="s">
        <v>950</v>
      </c>
      <c r="C303" s="156" t="s">
        <v>1604</v>
      </c>
      <c r="D303" s="165" t="s">
        <v>1740</v>
      </c>
      <c r="E303" s="174" t="s">
        <v>973</v>
      </c>
      <c r="F303" s="162">
        <v>29.65</v>
      </c>
      <c r="G303" s="219"/>
      <c r="H303" s="660"/>
      <c r="I303" s="160">
        <f t="shared" si="4"/>
        <v>29.65</v>
      </c>
      <c r="J303" s="684"/>
    </row>
    <row r="304" spans="1:10" ht="25.5">
      <c r="A304" s="155" t="s">
        <v>1742</v>
      </c>
      <c r="B304" s="155" t="s">
        <v>950</v>
      </c>
      <c r="C304" s="156" t="s">
        <v>1604</v>
      </c>
      <c r="D304" s="165" t="s">
        <v>1740</v>
      </c>
      <c r="E304" s="174">
        <v>5</v>
      </c>
      <c r="F304" s="162">
        <v>65.06</v>
      </c>
      <c r="G304" s="219"/>
      <c r="H304" s="660"/>
      <c r="I304" s="160">
        <f t="shared" si="4"/>
        <v>65.06</v>
      </c>
      <c r="J304" s="684"/>
    </row>
    <row r="305" spans="1:10" ht="25.5">
      <c r="A305" s="155" t="s">
        <v>1743</v>
      </c>
      <c r="B305" s="155" t="s">
        <v>950</v>
      </c>
      <c r="C305" s="156" t="s">
        <v>1604</v>
      </c>
      <c r="D305" s="165" t="s">
        <v>1740</v>
      </c>
      <c r="E305" s="174">
        <v>6</v>
      </c>
      <c r="F305" s="162">
        <v>38.51</v>
      </c>
      <c r="G305" s="219"/>
      <c r="H305" s="659"/>
      <c r="I305" s="160">
        <f t="shared" si="4"/>
        <v>38.51</v>
      </c>
      <c r="J305" s="684"/>
    </row>
    <row r="306" spans="1:10" ht="25.5">
      <c r="A306" s="155" t="s">
        <v>1744</v>
      </c>
      <c r="B306" s="155" t="s">
        <v>950</v>
      </c>
      <c r="C306" s="156" t="s">
        <v>1604</v>
      </c>
      <c r="D306" s="166" t="s">
        <v>1745</v>
      </c>
      <c r="E306" s="186">
        <v>4</v>
      </c>
      <c r="F306" s="168">
        <v>45.92</v>
      </c>
      <c r="G306" s="220">
        <v>1895</v>
      </c>
      <c r="H306" s="661">
        <v>40210.89</v>
      </c>
      <c r="I306" s="169">
        <f t="shared" si="4"/>
        <v>45.92</v>
      </c>
      <c r="J306" s="684">
        <f>SUM(I306:I307)</f>
        <v>85.82</v>
      </c>
    </row>
    <row r="307" spans="1:10" ht="25.5">
      <c r="A307" s="155" t="s">
        <v>1746</v>
      </c>
      <c r="B307" s="155" t="s">
        <v>950</v>
      </c>
      <c r="C307" s="156" t="s">
        <v>1604</v>
      </c>
      <c r="D307" s="165" t="s">
        <v>1745</v>
      </c>
      <c r="E307" s="174">
        <v>5</v>
      </c>
      <c r="F307" s="162">
        <v>39.9</v>
      </c>
      <c r="G307" s="219"/>
      <c r="H307" s="662"/>
      <c r="I307" s="160">
        <f t="shared" si="4"/>
        <v>39.9</v>
      </c>
      <c r="J307" s="684"/>
    </row>
    <row r="308" spans="1:10" ht="25.5">
      <c r="A308" s="155" t="s">
        <v>1747</v>
      </c>
      <c r="B308" s="155" t="s">
        <v>950</v>
      </c>
      <c r="C308" s="156" t="s">
        <v>1604</v>
      </c>
      <c r="D308" s="165" t="s">
        <v>1748</v>
      </c>
      <c r="E308" s="174">
        <v>1</v>
      </c>
      <c r="F308" s="162">
        <v>42.7</v>
      </c>
      <c r="G308" s="219">
        <v>1900</v>
      </c>
      <c r="H308" s="658">
        <v>206511.72</v>
      </c>
      <c r="I308" s="160">
        <f t="shared" si="4"/>
        <v>42.7</v>
      </c>
      <c r="J308" s="677">
        <f>SUM(I308:I315)</f>
        <v>470.53999999999996</v>
      </c>
    </row>
    <row r="309" spans="1:10" ht="25.5">
      <c r="A309" s="155" t="s">
        <v>1749</v>
      </c>
      <c r="B309" s="155" t="s">
        <v>950</v>
      </c>
      <c r="C309" s="156" t="s">
        <v>1604</v>
      </c>
      <c r="D309" s="165" t="s">
        <v>1748</v>
      </c>
      <c r="E309" s="174">
        <v>2</v>
      </c>
      <c r="F309" s="162">
        <v>67.71</v>
      </c>
      <c r="G309" s="219"/>
      <c r="H309" s="660"/>
      <c r="I309" s="160">
        <f t="shared" si="4"/>
        <v>67.71</v>
      </c>
      <c r="J309" s="678"/>
    </row>
    <row r="310" spans="1:10" ht="25.5">
      <c r="A310" s="155" t="s">
        <v>1750</v>
      </c>
      <c r="B310" s="155" t="s">
        <v>950</v>
      </c>
      <c r="C310" s="156" t="s">
        <v>1604</v>
      </c>
      <c r="D310" s="165" t="s">
        <v>1748</v>
      </c>
      <c r="E310" s="174">
        <v>3</v>
      </c>
      <c r="F310" s="162">
        <v>40.79</v>
      </c>
      <c r="G310" s="219"/>
      <c r="H310" s="660"/>
      <c r="I310" s="160">
        <f t="shared" si="4"/>
        <v>40.79</v>
      </c>
      <c r="J310" s="678"/>
    </row>
    <row r="311" spans="1:10" ht="25.5">
      <c r="A311" s="155" t="s">
        <v>1751</v>
      </c>
      <c r="B311" s="155" t="s">
        <v>950</v>
      </c>
      <c r="C311" s="156" t="s">
        <v>1604</v>
      </c>
      <c r="D311" s="165" t="s">
        <v>1748</v>
      </c>
      <c r="E311" s="174">
        <v>4</v>
      </c>
      <c r="F311" s="162">
        <v>88.27</v>
      </c>
      <c r="G311" s="219"/>
      <c r="H311" s="660"/>
      <c r="I311" s="160">
        <f t="shared" si="4"/>
        <v>88.27</v>
      </c>
      <c r="J311" s="678"/>
    </row>
    <row r="312" spans="1:10" ht="25.5">
      <c r="A312" s="155" t="s">
        <v>1752</v>
      </c>
      <c r="B312" s="155" t="s">
        <v>950</v>
      </c>
      <c r="C312" s="156" t="s">
        <v>1604</v>
      </c>
      <c r="D312" s="165" t="s">
        <v>1748</v>
      </c>
      <c r="E312" s="174">
        <v>5</v>
      </c>
      <c r="F312" s="162">
        <v>67.71</v>
      </c>
      <c r="G312" s="219"/>
      <c r="H312" s="660"/>
      <c r="I312" s="160">
        <f t="shared" si="4"/>
        <v>67.71</v>
      </c>
      <c r="J312" s="678"/>
    </row>
    <row r="313" spans="1:10" ht="25.5">
      <c r="A313" s="155" t="s">
        <v>1753</v>
      </c>
      <c r="B313" s="155" t="s">
        <v>950</v>
      </c>
      <c r="C313" s="156" t="s">
        <v>1604</v>
      </c>
      <c r="D313" s="165" t="s">
        <v>1748</v>
      </c>
      <c r="E313" s="174">
        <v>6</v>
      </c>
      <c r="F313" s="162">
        <v>40.45</v>
      </c>
      <c r="G313" s="219"/>
      <c r="H313" s="660"/>
      <c r="I313" s="160">
        <f t="shared" si="4"/>
        <v>40.45</v>
      </c>
      <c r="J313" s="678"/>
    </row>
    <row r="314" spans="1:10" ht="25.5">
      <c r="A314" s="155" t="s">
        <v>1754</v>
      </c>
      <c r="B314" s="155" t="s">
        <v>950</v>
      </c>
      <c r="C314" s="156" t="s">
        <v>1604</v>
      </c>
      <c r="D314" s="165" t="s">
        <v>1748</v>
      </c>
      <c r="E314" s="174">
        <v>7</v>
      </c>
      <c r="F314" s="162">
        <v>69.11</v>
      </c>
      <c r="G314" s="219"/>
      <c r="H314" s="660"/>
      <c r="I314" s="160">
        <f t="shared" si="4"/>
        <v>69.11</v>
      </c>
      <c r="J314" s="678"/>
    </row>
    <row r="315" spans="1:10" ht="25.5">
      <c r="A315" s="155" t="s">
        <v>1755</v>
      </c>
      <c r="B315" s="155" t="s">
        <v>955</v>
      </c>
      <c r="C315" s="155" t="s">
        <v>956</v>
      </c>
      <c r="D315" s="165" t="s">
        <v>1748</v>
      </c>
      <c r="E315" s="174"/>
      <c r="F315" s="162">
        <v>53.8</v>
      </c>
      <c r="G315" s="219"/>
      <c r="H315" s="659"/>
      <c r="I315" s="160">
        <f t="shared" si="4"/>
        <v>53.8</v>
      </c>
      <c r="J315" s="679"/>
    </row>
    <row r="316" spans="1:10" ht="25.5">
      <c r="A316" s="155" t="s">
        <v>1756</v>
      </c>
      <c r="B316" s="155" t="s">
        <v>950</v>
      </c>
      <c r="C316" s="156" t="s">
        <v>1604</v>
      </c>
      <c r="D316" s="165" t="s">
        <v>1757</v>
      </c>
      <c r="E316" s="174">
        <v>3</v>
      </c>
      <c r="F316" s="162">
        <v>59.86</v>
      </c>
      <c r="G316" s="219">
        <v>1902</v>
      </c>
      <c r="H316" s="658">
        <v>132053.95</v>
      </c>
      <c r="I316" s="160">
        <f t="shared" si="4"/>
        <v>59.86</v>
      </c>
      <c r="J316" s="677">
        <f>SUM(I316:I320)</f>
        <v>342.99</v>
      </c>
    </row>
    <row r="317" spans="1:10" ht="25.5">
      <c r="A317" s="155" t="s">
        <v>1758</v>
      </c>
      <c r="B317" s="155" t="s">
        <v>950</v>
      </c>
      <c r="C317" s="156" t="s">
        <v>1604</v>
      </c>
      <c r="D317" s="165" t="s">
        <v>1757</v>
      </c>
      <c r="E317" s="174">
        <v>4</v>
      </c>
      <c r="F317" s="162">
        <v>76.54</v>
      </c>
      <c r="G317" s="219"/>
      <c r="H317" s="660"/>
      <c r="I317" s="160">
        <f t="shared" si="4"/>
        <v>76.54</v>
      </c>
      <c r="J317" s="678"/>
    </row>
    <row r="318" spans="1:10" ht="25.5">
      <c r="A318" s="155" t="s">
        <v>1759</v>
      </c>
      <c r="B318" s="155" t="s">
        <v>950</v>
      </c>
      <c r="C318" s="156" t="s">
        <v>1604</v>
      </c>
      <c r="D318" s="165" t="s">
        <v>1757</v>
      </c>
      <c r="E318" s="174">
        <v>6</v>
      </c>
      <c r="F318" s="162">
        <v>79.66</v>
      </c>
      <c r="G318" s="219"/>
      <c r="H318" s="660"/>
      <c r="I318" s="160">
        <f t="shared" si="4"/>
        <v>79.66</v>
      </c>
      <c r="J318" s="678"/>
    </row>
    <row r="319" spans="1:10" ht="25.5">
      <c r="A319" s="155" t="s">
        <v>1760</v>
      </c>
      <c r="B319" s="155" t="s">
        <v>950</v>
      </c>
      <c r="C319" s="156" t="s">
        <v>1604</v>
      </c>
      <c r="D319" s="165" t="s">
        <v>1757</v>
      </c>
      <c r="E319" s="174">
        <v>8</v>
      </c>
      <c r="F319" s="162">
        <v>64.83</v>
      </c>
      <c r="G319" s="219"/>
      <c r="H319" s="660"/>
      <c r="I319" s="160">
        <f t="shared" si="4"/>
        <v>64.83</v>
      </c>
      <c r="J319" s="678"/>
    </row>
    <row r="320" spans="1:10" ht="25.5">
      <c r="A320" s="155" t="s">
        <v>1761</v>
      </c>
      <c r="B320" s="155" t="s">
        <v>950</v>
      </c>
      <c r="C320" s="156" t="s">
        <v>1604</v>
      </c>
      <c r="D320" s="165" t="s">
        <v>1757</v>
      </c>
      <c r="E320" s="174">
        <v>9</v>
      </c>
      <c r="F320" s="162">
        <v>62.1</v>
      </c>
      <c r="G320" s="219"/>
      <c r="H320" s="659"/>
      <c r="I320" s="160">
        <f t="shared" si="4"/>
        <v>62.1</v>
      </c>
      <c r="J320" s="678"/>
    </row>
    <row r="321" spans="1:10" ht="25.5">
      <c r="A321" s="155" t="s">
        <v>1762</v>
      </c>
      <c r="B321" s="155" t="s">
        <v>950</v>
      </c>
      <c r="C321" s="156" t="s">
        <v>1604</v>
      </c>
      <c r="D321" s="165" t="s">
        <v>1763</v>
      </c>
      <c r="E321" s="174">
        <v>10</v>
      </c>
      <c r="F321" s="162">
        <v>67.65</v>
      </c>
      <c r="G321" s="219">
        <v>1900</v>
      </c>
      <c r="H321" s="658">
        <v>93076.8</v>
      </c>
      <c r="I321" s="160">
        <f t="shared" si="4"/>
        <v>67.65</v>
      </c>
      <c r="J321" s="677">
        <f>SUM(I321:I326)</f>
        <v>332.03</v>
      </c>
    </row>
    <row r="322" spans="1:10" ht="25.5">
      <c r="A322" s="155" t="s">
        <v>1764</v>
      </c>
      <c r="B322" s="155" t="s">
        <v>950</v>
      </c>
      <c r="C322" s="156" t="s">
        <v>1604</v>
      </c>
      <c r="D322" s="165" t="s">
        <v>1763</v>
      </c>
      <c r="E322" s="174">
        <v>11</v>
      </c>
      <c r="F322" s="162">
        <v>39.96</v>
      </c>
      <c r="G322" s="219"/>
      <c r="H322" s="660"/>
      <c r="I322" s="160">
        <f t="shared" si="4"/>
        <v>39.96</v>
      </c>
      <c r="J322" s="678"/>
    </row>
    <row r="323" spans="1:10" ht="25.5">
      <c r="A323" s="155" t="s">
        <v>1765</v>
      </c>
      <c r="B323" s="155" t="s">
        <v>950</v>
      </c>
      <c r="C323" s="156" t="s">
        <v>1604</v>
      </c>
      <c r="D323" s="165" t="s">
        <v>1763</v>
      </c>
      <c r="E323" s="174">
        <v>12</v>
      </c>
      <c r="F323" s="162">
        <v>66.51</v>
      </c>
      <c r="G323" s="219"/>
      <c r="H323" s="660"/>
      <c r="I323" s="160">
        <f t="shared" si="4"/>
        <v>66.51</v>
      </c>
      <c r="J323" s="678"/>
    </row>
    <row r="324" spans="1:10" ht="25.5">
      <c r="A324" s="155" t="s">
        <v>1766</v>
      </c>
      <c r="B324" s="155" t="s">
        <v>950</v>
      </c>
      <c r="C324" s="156" t="s">
        <v>1604</v>
      </c>
      <c r="D324" s="165" t="s">
        <v>1763</v>
      </c>
      <c r="E324" s="174">
        <v>2</v>
      </c>
      <c r="F324" s="162">
        <v>66.7</v>
      </c>
      <c r="G324" s="219"/>
      <c r="H324" s="660"/>
      <c r="I324" s="160">
        <f t="shared" si="4"/>
        <v>66.7</v>
      </c>
      <c r="J324" s="678"/>
    </row>
    <row r="325" spans="1:10" ht="25.5">
      <c r="A325" s="155" t="s">
        <v>1767</v>
      </c>
      <c r="B325" s="155" t="s">
        <v>950</v>
      </c>
      <c r="C325" s="156" t="s">
        <v>1604</v>
      </c>
      <c r="D325" s="165" t="s">
        <v>1763</v>
      </c>
      <c r="E325" s="174">
        <v>4</v>
      </c>
      <c r="F325" s="162">
        <v>66.51</v>
      </c>
      <c r="G325" s="219"/>
      <c r="H325" s="660"/>
      <c r="I325" s="160">
        <f aca="true" t="shared" si="5" ref="I325:I388">F325</f>
        <v>66.51</v>
      </c>
      <c r="J325" s="678"/>
    </row>
    <row r="326" spans="1:10" ht="25.5">
      <c r="A326" s="155" t="s">
        <v>1768</v>
      </c>
      <c r="B326" s="155" t="s">
        <v>955</v>
      </c>
      <c r="C326" s="155" t="s">
        <v>956</v>
      </c>
      <c r="D326" s="165" t="s">
        <v>1763</v>
      </c>
      <c r="E326" s="174"/>
      <c r="F326" s="162">
        <v>24.7</v>
      </c>
      <c r="G326" s="219"/>
      <c r="H326" s="659"/>
      <c r="I326" s="160">
        <f t="shared" si="5"/>
        <v>24.7</v>
      </c>
      <c r="J326" s="679"/>
    </row>
    <row r="327" spans="1:10" ht="25.5">
      <c r="A327" s="155" t="s">
        <v>1769</v>
      </c>
      <c r="B327" s="155" t="s">
        <v>955</v>
      </c>
      <c r="C327" s="155" t="s">
        <v>956</v>
      </c>
      <c r="D327" s="165" t="s">
        <v>1770</v>
      </c>
      <c r="E327" s="174"/>
      <c r="F327" s="162">
        <v>136.75</v>
      </c>
      <c r="G327" s="219"/>
      <c r="H327" s="227">
        <v>25166.39</v>
      </c>
      <c r="I327" s="160">
        <f t="shared" si="5"/>
        <v>136.75</v>
      </c>
      <c r="J327" s="202">
        <f>I327</f>
        <v>136.75</v>
      </c>
    </row>
    <row r="328" spans="1:10" ht="25.5">
      <c r="A328" s="155" t="s">
        <v>1771</v>
      </c>
      <c r="B328" s="155" t="s">
        <v>950</v>
      </c>
      <c r="C328" s="156" t="s">
        <v>1604</v>
      </c>
      <c r="D328" s="165" t="s">
        <v>1772</v>
      </c>
      <c r="E328" s="174">
        <v>10</v>
      </c>
      <c r="F328" s="162">
        <v>37.76</v>
      </c>
      <c r="G328" s="219">
        <v>1969</v>
      </c>
      <c r="H328" s="658">
        <v>141264.89</v>
      </c>
      <c r="I328" s="160">
        <f t="shared" si="5"/>
        <v>37.76</v>
      </c>
      <c r="J328" s="677">
        <f>SUM(I328:I339)</f>
        <v>562.39</v>
      </c>
    </row>
    <row r="329" spans="1:10" ht="25.5">
      <c r="A329" s="155" t="s">
        <v>1773</v>
      </c>
      <c r="B329" s="155" t="s">
        <v>950</v>
      </c>
      <c r="C329" s="156" t="s">
        <v>1604</v>
      </c>
      <c r="D329" s="165" t="s">
        <v>1772</v>
      </c>
      <c r="E329" s="174">
        <v>24</v>
      </c>
      <c r="F329" s="162">
        <v>26.45</v>
      </c>
      <c r="G329" s="219"/>
      <c r="H329" s="660"/>
      <c r="I329" s="160">
        <f t="shared" si="5"/>
        <v>26.45</v>
      </c>
      <c r="J329" s="678"/>
    </row>
    <row r="330" spans="1:10" ht="25.5">
      <c r="A330" s="155" t="s">
        <v>1774</v>
      </c>
      <c r="B330" s="155" t="s">
        <v>950</v>
      </c>
      <c r="C330" s="156" t="s">
        <v>1604</v>
      </c>
      <c r="D330" s="165" t="s">
        <v>1772</v>
      </c>
      <c r="E330" s="174">
        <v>26</v>
      </c>
      <c r="F330" s="162">
        <v>49.65</v>
      </c>
      <c r="G330" s="219"/>
      <c r="H330" s="660"/>
      <c r="I330" s="160">
        <f t="shared" si="5"/>
        <v>49.65</v>
      </c>
      <c r="J330" s="678"/>
    </row>
    <row r="331" spans="1:10" ht="25.5">
      <c r="A331" s="155" t="s">
        <v>1775</v>
      </c>
      <c r="B331" s="155" t="s">
        <v>950</v>
      </c>
      <c r="C331" s="156" t="s">
        <v>1604</v>
      </c>
      <c r="D331" s="165" t="s">
        <v>1772</v>
      </c>
      <c r="E331" s="174">
        <v>28</v>
      </c>
      <c r="F331" s="162">
        <v>38.24</v>
      </c>
      <c r="G331" s="219"/>
      <c r="H331" s="660"/>
      <c r="I331" s="160">
        <f t="shared" si="5"/>
        <v>38.24</v>
      </c>
      <c r="J331" s="678"/>
    </row>
    <row r="332" spans="1:10" ht="25.5">
      <c r="A332" s="155" t="s">
        <v>1776</v>
      </c>
      <c r="B332" s="155" t="s">
        <v>950</v>
      </c>
      <c r="C332" s="156" t="s">
        <v>1604</v>
      </c>
      <c r="D332" s="165" t="s">
        <v>1772</v>
      </c>
      <c r="E332" s="174">
        <v>32</v>
      </c>
      <c r="F332" s="162">
        <v>49.23</v>
      </c>
      <c r="G332" s="219"/>
      <c r="H332" s="660"/>
      <c r="I332" s="160">
        <f t="shared" si="5"/>
        <v>49.23</v>
      </c>
      <c r="J332" s="678"/>
    </row>
    <row r="333" spans="1:10" ht="25.5">
      <c r="A333" s="155" t="s">
        <v>1777</v>
      </c>
      <c r="B333" s="155" t="s">
        <v>950</v>
      </c>
      <c r="C333" s="156" t="s">
        <v>1604</v>
      </c>
      <c r="D333" s="165" t="s">
        <v>1772</v>
      </c>
      <c r="E333" s="174">
        <v>33</v>
      </c>
      <c r="F333" s="162">
        <v>38.24</v>
      </c>
      <c r="G333" s="219"/>
      <c r="H333" s="660"/>
      <c r="I333" s="160">
        <f t="shared" si="5"/>
        <v>38.24</v>
      </c>
      <c r="J333" s="678"/>
    </row>
    <row r="334" spans="1:10" ht="25.5">
      <c r="A334" s="155" t="s">
        <v>1778</v>
      </c>
      <c r="B334" s="155" t="s">
        <v>950</v>
      </c>
      <c r="C334" s="156" t="s">
        <v>1604</v>
      </c>
      <c r="D334" s="165" t="s">
        <v>1772</v>
      </c>
      <c r="E334" s="174">
        <v>36</v>
      </c>
      <c r="F334" s="162">
        <v>49.65</v>
      </c>
      <c r="G334" s="219"/>
      <c r="H334" s="660"/>
      <c r="I334" s="160">
        <f t="shared" si="5"/>
        <v>49.65</v>
      </c>
      <c r="J334" s="678"/>
    </row>
    <row r="335" spans="1:10" ht="25.5">
      <c r="A335" s="155" t="s">
        <v>1779</v>
      </c>
      <c r="B335" s="155" t="s">
        <v>950</v>
      </c>
      <c r="C335" s="156" t="s">
        <v>1604</v>
      </c>
      <c r="D335" s="165" t="s">
        <v>1772</v>
      </c>
      <c r="E335" s="174">
        <v>37</v>
      </c>
      <c r="F335" s="162">
        <v>49.23</v>
      </c>
      <c r="G335" s="219"/>
      <c r="H335" s="660"/>
      <c r="I335" s="160">
        <f t="shared" si="5"/>
        <v>49.23</v>
      </c>
      <c r="J335" s="678"/>
    </row>
    <row r="336" spans="1:10" ht="25.5">
      <c r="A336" s="155" t="s">
        <v>1780</v>
      </c>
      <c r="B336" s="155" t="s">
        <v>950</v>
      </c>
      <c r="C336" s="156" t="s">
        <v>1604</v>
      </c>
      <c r="D336" s="165" t="s">
        <v>1772</v>
      </c>
      <c r="E336" s="174">
        <v>39</v>
      </c>
      <c r="F336" s="162">
        <v>26.45</v>
      </c>
      <c r="G336" s="219"/>
      <c r="H336" s="660"/>
      <c r="I336" s="160">
        <f t="shared" si="5"/>
        <v>26.45</v>
      </c>
      <c r="J336" s="678"/>
    </row>
    <row r="337" spans="1:10" ht="25.5">
      <c r="A337" s="155" t="s">
        <v>1781</v>
      </c>
      <c r="B337" s="155" t="s">
        <v>950</v>
      </c>
      <c r="C337" s="156" t="s">
        <v>1604</v>
      </c>
      <c r="D337" s="165" t="s">
        <v>1772</v>
      </c>
      <c r="E337" s="174">
        <v>41</v>
      </c>
      <c r="F337" s="162">
        <v>49.65</v>
      </c>
      <c r="G337" s="219"/>
      <c r="H337" s="660"/>
      <c r="I337" s="160">
        <f t="shared" si="5"/>
        <v>49.65</v>
      </c>
      <c r="J337" s="678"/>
    </row>
    <row r="338" spans="1:10" ht="25.5">
      <c r="A338" s="155" t="s">
        <v>1782</v>
      </c>
      <c r="B338" s="155" t="s">
        <v>950</v>
      </c>
      <c r="C338" s="156" t="s">
        <v>1604</v>
      </c>
      <c r="D338" s="165" t="s">
        <v>1772</v>
      </c>
      <c r="E338" s="174">
        <v>43</v>
      </c>
      <c r="F338" s="162">
        <v>38.24</v>
      </c>
      <c r="G338" s="219"/>
      <c r="H338" s="660"/>
      <c r="I338" s="160">
        <f t="shared" si="5"/>
        <v>38.24</v>
      </c>
      <c r="J338" s="678"/>
    </row>
    <row r="339" spans="1:10" ht="25.5">
      <c r="A339" s="155" t="s">
        <v>1783</v>
      </c>
      <c r="B339" s="155" t="s">
        <v>955</v>
      </c>
      <c r="C339" s="155" t="s">
        <v>956</v>
      </c>
      <c r="D339" s="165" t="s">
        <v>1772</v>
      </c>
      <c r="E339" s="174"/>
      <c r="F339" s="162">
        <v>109.6</v>
      </c>
      <c r="G339" s="219"/>
      <c r="H339" s="659"/>
      <c r="I339" s="160">
        <f t="shared" si="5"/>
        <v>109.6</v>
      </c>
      <c r="J339" s="679"/>
    </row>
    <row r="340" spans="1:10" ht="25.5">
      <c r="A340" s="155" t="s">
        <v>1784</v>
      </c>
      <c r="B340" s="155" t="s">
        <v>950</v>
      </c>
      <c r="C340" s="156" t="s">
        <v>1604</v>
      </c>
      <c r="D340" s="165" t="s">
        <v>1785</v>
      </c>
      <c r="E340" s="174" t="s">
        <v>1786</v>
      </c>
      <c r="F340" s="162">
        <v>23.66</v>
      </c>
      <c r="G340" s="219">
        <v>1965</v>
      </c>
      <c r="H340" s="658">
        <v>98141.35</v>
      </c>
      <c r="I340" s="160">
        <f t="shared" si="5"/>
        <v>23.66</v>
      </c>
      <c r="J340" s="684">
        <f>SUM(I340:I352)</f>
        <v>437.15999999999997</v>
      </c>
    </row>
    <row r="341" spans="1:10" ht="25.5">
      <c r="A341" s="155" t="s">
        <v>1787</v>
      </c>
      <c r="B341" s="155" t="s">
        <v>950</v>
      </c>
      <c r="C341" s="156" t="s">
        <v>1604</v>
      </c>
      <c r="D341" s="165" t="s">
        <v>1785</v>
      </c>
      <c r="E341" s="174" t="s">
        <v>1788</v>
      </c>
      <c r="F341" s="162">
        <v>45.05</v>
      </c>
      <c r="G341" s="219"/>
      <c r="H341" s="660"/>
      <c r="I341" s="160">
        <f t="shared" si="5"/>
        <v>45.05</v>
      </c>
      <c r="J341" s="684"/>
    </row>
    <row r="342" spans="1:10" ht="25.5">
      <c r="A342" s="155" t="s">
        <v>1789</v>
      </c>
      <c r="B342" s="155" t="s">
        <v>950</v>
      </c>
      <c r="C342" s="156" t="s">
        <v>1604</v>
      </c>
      <c r="D342" s="165" t="s">
        <v>1785</v>
      </c>
      <c r="E342" s="174" t="s">
        <v>1790</v>
      </c>
      <c r="F342" s="162">
        <v>45.15</v>
      </c>
      <c r="G342" s="219"/>
      <c r="H342" s="660"/>
      <c r="I342" s="160">
        <f t="shared" si="5"/>
        <v>45.15</v>
      </c>
      <c r="J342" s="684"/>
    </row>
    <row r="343" spans="1:10" ht="25.5">
      <c r="A343" s="155" t="s">
        <v>1791</v>
      </c>
      <c r="B343" s="155" t="s">
        <v>950</v>
      </c>
      <c r="C343" s="156" t="s">
        <v>1604</v>
      </c>
      <c r="D343" s="165" t="s">
        <v>1785</v>
      </c>
      <c r="E343" s="174" t="s">
        <v>1792</v>
      </c>
      <c r="F343" s="162">
        <v>23.66</v>
      </c>
      <c r="G343" s="219"/>
      <c r="H343" s="660"/>
      <c r="I343" s="160">
        <f t="shared" si="5"/>
        <v>23.66</v>
      </c>
      <c r="J343" s="684"/>
    </row>
    <row r="344" spans="1:10" ht="25.5">
      <c r="A344" s="155" t="s">
        <v>1793</v>
      </c>
      <c r="B344" s="155" t="s">
        <v>950</v>
      </c>
      <c r="C344" s="156" t="s">
        <v>1604</v>
      </c>
      <c r="D344" s="165" t="s">
        <v>1785</v>
      </c>
      <c r="E344" s="174" t="s">
        <v>1794</v>
      </c>
      <c r="F344" s="162">
        <v>45.15</v>
      </c>
      <c r="G344" s="219"/>
      <c r="H344" s="660"/>
      <c r="I344" s="160">
        <f t="shared" si="5"/>
        <v>45.15</v>
      </c>
      <c r="J344" s="684"/>
    </row>
    <row r="345" spans="1:10" ht="25.5">
      <c r="A345" s="155" t="s">
        <v>1795</v>
      </c>
      <c r="B345" s="155" t="s">
        <v>950</v>
      </c>
      <c r="C345" s="156" t="s">
        <v>1604</v>
      </c>
      <c r="D345" s="165" t="s">
        <v>1785</v>
      </c>
      <c r="E345" s="174" t="s">
        <v>1796</v>
      </c>
      <c r="F345" s="162">
        <v>23.66</v>
      </c>
      <c r="G345" s="219"/>
      <c r="H345" s="660"/>
      <c r="I345" s="160">
        <f t="shared" si="5"/>
        <v>23.66</v>
      </c>
      <c r="J345" s="684"/>
    </row>
    <row r="346" spans="1:10" ht="25.5">
      <c r="A346" s="155" t="s">
        <v>1797</v>
      </c>
      <c r="B346" s="155" t="s">
        <v>950</v>
      </c>
      <c r="C346" s="156" t="s">
        <v>1604</v>
      </c>
      <c r="D346" s="165" t="s">
        <v>1785</v>
      </c>
      <c r="E346" s="174" t="s">
        <v>1798</v>
      </c>
      <c r="F346" s="162">
        <v>45.15</v>
      </c>
      <c r="G346" s="219"/>
      <c r="H346" s="660"/>
      <c r="I346" s="160">
        <f t="shared" si="5"/>
        <v>45.15</v>
      </c>
      <c r="J346" s="684"/>
    </row>
    <row r="347" spans="1:10" ht="25.5">
      <c r="A347" s="155" t="s">
        <v>1799</v>
      </c>
      <c r="B347" s="155" t="s">
        <v>950</v>
      </c>
      <c r="C347" s="156" t="s">
        <v>1604</v>
      </c>
      <c r="D347" s="165" t="s">
        <v>1785</v>
      </c>
      <c r="E347" s="174" t="s">
        <v>1800</v>
      </c>
      <c r="F347" s="162">
        <v>23.66</v>
      </c>
      <c r="G347" s="219"/>
      <c r="H347" s="660"/>
      <c r="I347" s="160">
        <f t="shared" si="5"/>
        <v>23.66</v>
      </c>
      <c r="J347" s="684"/>
    </row>
    <row r="348" spans="1:10" ht="25.5">
      <c r="A348" s="155" t="s">
        <v>1801</v>
      </c>
      <c r="B348" s="155" t="s">
        <v>950</v>
      </c>
      <c r="C348" s="156" t="s">
        <v>1604</v>
      </c>
      <c r="D348" s="165" t="s">
        <v>1785</v>
      </c>
      <c r="E348" s="174" t="s">
        <v>1802</v>
      </c>
      <c r="F348" s="162">
        <v>23.66</v>
      </c>
      <c r="G348" s="219"/>
      <c r="H348" s="660"/>
      <c r="I348" s="160">
        <f t="shared" si="5"/>
        <v>23.66</v>
      </c>
      <c r="J348" s="684"/>
    </row>
    <row r="349" spans="1:10" ht="25.5">
      <c r="A349" s="155" t="s">
        <v>1803</v>
      </c>
      <c r="B349" s="155" t="s">
        <v>950</v>
      </c>
      <c r="C349" s="156" t="s">
        <v>1604</v>
      </c>
      <c r="D349" s="165" t="s">
        <v>1785</v>
      </c>
      <c r="E349" s="174" t="s">
        <v>1804</v>
      </c>
      <c r="F349" s="162">
        <v>45.15</v>
      </c>
      <c r="G349" s="219"/>
      <c r="H349" s="660"/>
      <c r="I349" s="160">
        <f t="shared" si="5"/>
        <v>45.15</v>
      </c>
      <c r="J349" s="684"/>
    </row>
    <row r="350" spans="1:10" ht="25.5">
      <c r="A350" s="155" t="s">
        <v>1805</v>
      </c>
      <c r="B350" s="155" t="s">
        <v>950</v>
      </c>
      <c r="C350" s="156" t="s">
        <v>1604</v>
      </c>
      <c r="D350" s="165" t="s">
        <v>1785</v>
      </c>
      <c r="E350" s="174" t="s">
        <v>1806</v>
      </c>
      <c r="F350" s="162">
        <v>23.65</v>
      </c>
      <c r="G350" s="219"/>
      <c r="H350" s="660"/>
      <c r="I350" s="160">
        <f t="shared" si="5"/>
        <v>23.65</v>
      </c>
      <c r="J350" s="684"/>
    </row>
    <row r="351" spans="1:10" ht="25.5">
      <c r="A351" s="155" t="s">
        <v>1807</v>
      </c>
      <c r="B351" s="155" t="s">
        <v>950</v>
      </c>
      <c r="C351" s="156" t="s">
        <v>1604</v>
      </c>
      <c r="D351" s="165" t="s">
        <v>1785</v>
      </c>
      <c r="E351" s="174" t="s">
        <v>1808</v>
      </c>
      <c r="F351" s="162">
        <v>23.7</v>
      </c>
      <c r="G351" s="219"/>
      <c r="H351" s="660"/>
      <c r="I351" s="160">
        <f t="shared" si="5"/>
        <v>23.7</v>
      </c>
      <c r="J351" s="684"/>
    </row>
    <row r="352" spans="1:10" ht="25.5">
      <c r="A352" s="155" t="s">
        <v>1809</v>
      </c>
      <c r="B352" s="155" t="s">
        <v>950</v>
      </c>
      <c r="C352" s="156" t="s">
        <v>1604</v>
      </c>
      <c r="D352" s="165" t="s">
        <v>1785</v>
      </c>
      <c r="E352" s="174" t="s">
        <v>1810</v>
      </c>
      <c r="F352" s="162">
        <v>45.86</v>
      </c>
      <c r="G352" s="219"/>
      <c r="H352" s="659"/>
      <c r="I352" s="160">
        <f t="shared" si="5"/>
        <v>45.86</v>
      </c>
      <c r="J352" s="684"/>
    </row>
    <row r="353" spans="1:10" ht="25.5">
      <c r="A353" s="155" t="s">
        <v>1811</v>
      </c>
      <c r="B353" s="155" t="s">
        <v>950</v>
      </c>
      <c r="C353" s="156" t="s">
        <v>1604</v>
      </c>
      <c r="D353" s="165" t="s">
        <v>1812</v>
      </c>
      <c r="E353" s="174" t="s">
        <v>1156</v>
      </c>
      <c r="F353" s="162">
        <v>45.05</v>
      </c>
      <c r="G353" s="219">
        <v>1966</v>
      </c>
      <c r="H353" s="658">
        <v>125876.35</v>
      </c>
      <c r="I353" s="160">
        <f t="shared" si="5"/>
        <v>45.05</v>
      </c>
      <c r="J353" s="684">
        <f>SUM(I353:I367)</f>
        <v>547.4899999999999</v>
      </c>
    </row>
    <row r="354" spans="1:10" ht="25.5">
      <c r="A354" s="155" t="s">
        <v>1813</v>
      </c>
      <c r="B354" s="155" t="s">
        <v>950</v>
      </c>
      <c r="C354" s="156" t="s">
        <v>1604</v>
      </c>
      <c r="D354" s="165" t="s">
        <v>1812</v>
      </c>
      <c r="E354" s="174" t="s">
        <v>1814</v>
      </c>
      <c r="F354" s="162">
        <v>23.66</v>
      </c>
      <c r="G354" s="219"/>
      <c r="H354" s="660"/>
      <c r="I354" s="160">
        <f t="shared" si="5"/>
        <v>23.66</v>
      </c>
      <c r="J354" s="684"/>
    </row>
    <row r="355" spans="1:10" ht="25.5">
      <c r="A355" s="155" t="s">
        <v>1815</v>
      </c>
      <c r="B355" s="155" t="s">
        <v>950</v>
      </c>
      <c r="C355" s="156" t="s">
        <v>1604</v>
      </c>
      <c r="D355" s="165" t="s">
        <v>1812</v>
      </c>
      <c r="E355" s="174" t="s">
        <v>1158</v>
      </c>
      <c r="F355" s="162">
        <v>23.86</v>
      </c>
      <c r="G355" s="219"/>
      <c r="H355" s="660"/>
      <c r="I355" s="160">
        <f t="shared" si="5"/>
        <v>23.86</v>
      </c>
      <c r="J355" s="684"/>
    </row>
    <row r="356" spans="1:10" ht="25.5">
      <c r="A356" s="155" t="s">
        <v>1816</v>
      </c>
      <c r="B356" s="155" t="s">
        <v>950</v>
      </c>
      <c r="C356" s="156" t="s">
        <v>1604</v>
      </c>
      <c r="D356" s="165" t="s">
        <v>1812</v>
      </c>
      <c r="E356" s="174" t="s">
        <v>1817</v>
      </c>
      <c r="F356" s="162">
        <v>45.15</v>
      </c>
      <c r="G356" s="219"/>
      <c r="H356" s="660"/>
      <c r="I356" s="160">
        <f t="shared" si="5"/>
        <v>45.15</v>
      </c>
      <c r="J356" s="684"/>
    </row>
    <row r="357" spans="1:10" ht="25.5">
      <c r="A357" s="155" t="s">
        <v>1818</v>
      </c>
      <c r="B357" s="155" t="s">
        <v>950</v>
      </c>
      <c r="C357" s="156" t="s">
        <v>1604</v>
      </c>
      <c r="D357" s="165" t="s">
        <v>1812</v>
      </c>
      <c r="E357" s="174" t="s">
        <v>1819</v>
      </c>
      <c r="F357" s="162">
        <v>45.06</v>
      </c>
      <c r="G357" s="219"/>
      <c r="H357" s="660"/>
      <c r="I357" s="160">
        <f t="shared" si="5"/>
        <v>45.06</v>
      </c>
      <c r="J357" s="684"/>
    </row>
    <row r="358" spans="1:10" ht="25.5">
      <c r="A358" s="155" t="s">
        <v>1820</v>
      </c>
      <c r="B358" s="155" t="s">
        <v>950</v>
      </c>
      <c r="C358" s="156" t="s">
        <v>1604</v>
      </c>
      <c r="D358" s="165" t="s">
        <v>1812</v>
      </c>
      <c r="E358" s="174" t="s">
        <v>1821</v>
      </c>
      <c r="F358" s="162">
        <v>45.06</v>
      </c>
      <c r="G358" s="219"/>
      <c r="H358" s="660"/>
      <c r="I358" s="160">
        <f t="shared" si="5"/>
        <v>45.06</v>
      </c>
      <c r="J358" s="684"/>
    </row>
    <row r="359" spans="1:10" ht="25.5">
      <c r="A359" s="155" t="s">
        <v>1822</v>
      </c>
      <c r="B359" s="155" t="s">
        <v>950</v>
      </c>
      <c r="C359" s="156" t="s">
        <v>1604</v>
      </c>
      <c r="D359" s="165" t="s">
        <v>1812</v>
      </c>
      <c r="E359" s="174" t="s">
        <v>1823</v>
      </c>
      <c r="F359" s="162">
        <v>45.06</v>
      </c>
      <c r="G359" s="219"/>
      <c r="H359" s="660"/>
      <c r="I359" s="160">
        <f t="shared" si="5"/>
        <v>45.06</v>
      </c>
      <c r="J359" s="684"/>
    </row>
    <row r="360" spans="1:10" ht="25.5">
      <c r="A360" s="155" t="s">
        <v>1824</v>
      </c>
      <c r="B360" s="155" t="s">
        <v>950</v>
      </c>
      <c r="C360" s="156" t="s">
        <v>1604</v>
      </c>
      <c r="D360" s="165" t="s">
        <v>1812</v>
      </c>
      <c r="E360" s="174" t="s">
        <v>1825</v>
      </c>
      <c r="F360" s="162">
        <v>45.15</v>
      </c>
      <c r="G360" s="219"/>
      <c r="H360" s="660"/>
      <c r="I360" s="160">
        <f t="shared" si="5"/>
        <v>45.15</v>
      </c>
      <c r="J360" s="684"/>
    </row>
    <row r="361" spans="1:10" ht="25.5">
      <c r="A361" s="155" t="s">
        <v>1826</v>
      </c>
      <c r="B361" s="155" t="s">
        <v>950</v>
      </c>
      <c r="C361" s="156" t="s">
        <v>1604</v>
      </c>
      <c r="D361" s="165" t="s">
        <v>1812</v>
      </c>
      <c r="E361" s="174" t="s">
        <v>1827</v>
      </c>
      <c r="F361" s="162">
        <v>45.15</v>
      </c>
      <c r="G361" s="219"/>
      <c r="H361" s="660"/>
      <c r="I361" s="160">
        <f t="shared" si="5"/>
        <v>45.15</v>
      </c>
      <c r="J361" s="684"/>
    </row>
    <row r="362" spans="1:10" ht="25.5">
      <c r="A362" s="155" t="s">
        <v>1828</v>
      </c>
      <c r="B362" s="155" t="s">
        <v>950</v>
      </c>
      <c r="C362" s="156" t="s">
        <v>1604</v>
      </c>
      <c r="D362" s="165" t="s">
        <v>1812</v>
      </c>
      <c r="E362" s="174" t="s">
        <v>1829</v>
      </c>
      <c r="F362" s="162">
        <v>45.06</v>
      </c>
      <c r="G362" s="219"/>
      <c r="H362" s="660"/>
      <c r="I362" s="160">
        <f t="shared" si="5"/>
        <v>45.06</v>
      </c>
      <c r="J362" s="684"/>
    </row>
    <row r="363" spans="1:10" ht="25.5">
      <c r="A363" s="155" t="s">
        <v>1830</v>
      </c>
      <c r="B363" s="155" t="s">
        <v>950</v>
      </c>
      <c r="C363" s="156" t="s">
        <v>1604</v>
      </c>
      <c r="D363" s="165" t="s">
        <v>1812</v>
      </c>
      <c r="E363" s="174" t="s">
        <v>1831</v>
      </c>
      <c r="F363" s="162">
        <v>23.66</v>
      </c>
      <c r="G363" s="219"/>
      <c r="H363" s="660"/>
      <c r="I363" s="160">
        <f t="shared" si="5"/>
        <v>23.66</v>
      </c>
      <c r="J363" s="684"/>
    </row>
    <row r="364" spans="1:10" ht="25.5">
      <c r="A364" s="155" t="s">
        <v>1832</v>
      </c>
      <c r="B364" s="155" t="s">
        <v>950</v>
      </c>
      <c r="C364" s="156" t="s">
        <v>1604</v>
      </c>
      <c r="D364" s="165" t="s">
        <v>1812</v>
      </c>
      <c r="E364" s="174" t="s">
        <v>1833</v>
      </c>
      <c r="F364" s="162">
        <v>45.15</v>
      </c>
      <c r="G364" s="219"/>
      <c r="H364" s="660"/>
      <c r="I364" s="160">
        <f t="shared" si="5"/>
        <v>45.15</v>
      </c>
      <c r="J364" s="684"/>
    </row>
    <row r="365" spans="1:10" ht="25.5">
      <c r="A365" s="155" t="s">
        <v>1834</v>
      </c>
      <c r="B365" s="155" t="s">
        <v>950</v>
      </c>
      <c r="C365" s="156" t="s">
        <v>1604</v>
      </c>
      <c r="D365" s="165" t="s">
        <v>1812</v>
      </c>
      <c r="E365" s="174" t="s">
        <v>1835</v>
      </c>
      <c r="F365" s="162">
        <v>23.7</v>
      </c>
      <c r="G365" s="219"/>
      <c r="H365" s="660"/>
      <c r="I365" s="160">
        <f t="shared" si="5"/>
        <v>23.7</v>
      </c>
      <c r="J365" s="684"/>
    </row>
    <row r="366" spans="1:10" ht="25.5">
      <c r="A366" s="155" t="s">
        <v>1836</v>
      </c>
      <c r="B366" s="155" t="s">
        <v>950</v>
      </c>
      <c r="C366" s="156" t="s">
        <v>1604</v>
      </c>
      <c r="D366" s="165" t="s">
        <v>1812</v>
      </c>
      <c r="E366" s="174" t="s">
        <v>1837</v>
      </c>
      <c r="F366" s="162">
        <v>23.06</v>
      </c>
      <c r="G366" s="219"/>
      <c r="H366" s="660"/>
      <c r="I366" s="160">
        <f t="shared" si="5"/>
        <v>23.06</v>
      </c>
      <c r="J366" s="684"/>
    </row>
    <row r="367" spans="1:10" ht="25.5">
      <c r="A367" s="155" t="s">
        <v>1838</v>
      </c>
      <c r="B367" s="155" t="s">
        <v>950</v>
      </c>
      <c r="C367" s="156" t="s">
        <v>1604</v>
      </c>
      <c r="D367" s="165" t="s">
        <v>1812</v>
      </c>
      <c r="E367" s="174" t="s">
        <v>1839</v>
      </c>
      <c r="F367" s="162">
        <v>23.66</v>
      </c>
      <c r="G367" s="219"/>
      <c r="H367" s="659"/>
      <c r="I367" s="160">
        <f t="shared" si="5"/>
        <v>23.66</v>
      </c>
      <c r="J367" s="684"/>
    </row>
    <row r="368" spans="1:10" ht="25.5">
      <c r="A368" s="155" t="s">
        <v>1840</v>
      </c>
      <c r="B368" s="155" t="s">
        <v>950</v>
      </c>
      <c r="C368" s="156" t="s">
        <v>1604</v>
      </c>
      <c r="D368" s="165" t="s">
        <v>1841</v>
      </c>
      <c r="E368" s="174" t="s">
        <v>1842</v>
      </c>
      <c r="F368" s="162">
        <v>40.08</v>
      </c>
      <c r="G368" s="219">
        <v>1930</v>
      </c>
      <c r="H368" s="658">
        <v>133731.93</v>
      </c>
      <c r="I368" s="160">
        <f t="shared" si="5"/>
        <v>40.08</v>
      </c>
      <c r="J368" s="684">
        <f>F368+F369+F370+F371</f>
        <v>224.99</v>
      </c>
    </row>
    <row r="369" spans="1:10" ht="25.5">
      <c r="A369" s="155" t="s">
        <v>1843</v>
      </c>
      <c r="B369" s="155" t="s">
        <v>950</v>
      </c>
      <c r="C369" s="156" t="s">
        <v>1604</v>
      </c>
      <c r="D369" s="165" t="s">
        <v>1841</v>
      </c>
      <c r="E369" s="174" t="s">
        <v>1844</v>
      </c>
      <c r="F369" s="162">
        <v>53.9</v>
      </c>
      <c r="G369" s="219"/>
      <c r="H369" s="660"/>
      <c r="I369" s="160">
        <f t="shared" si="5"/>
        <v>53.9</v>
      </c>
      <c r="J369" s="684"/>
    </row>
    <row r="370" spans="1:10" ht="25.5">
      <c r="A370" s="155" t="s">
        <v>1845</v>
      </c>
      <c r="B370" s="155" t="s">
        <v>950</v>
      </c>
      <c r="C370" s="156" t="s">
        <v>1604</v>
      </c>
      <c r="D370" s="165" t="s">
        <v>1841</v>
      </c>
      <c r="E370" s="174" t="s">
        <v>1846</v>
      </c>
      <c r="F370" s="162">
        <v>75.34</v>
      </c>
      <c r="G370" s="219"/>
      <c r="H370" s="660"/>
      <c r="I370" s="160">
        <f t="shared" si="5"/>
        <v>75.34</v>
      </c>
      <c r="J370" s="684"/>
    </row>
    <row r="371" spans="1:10" ht="25.5">
      <c r="A371" s="155" t="s">
        <v>1847</v>
      </c>
      <c r="B371" s="155" t="s">
        <v>950</v>
      </c>
      <c r="C371" s="156" t="s">
        <v>1604</v>
      </c>
      <c r="D371" s="165" t="s">
        <v>1841</v>
      </c>
      <c r="E371" s="174" t="s">
        <v>1848</v>
      </c>
      <c r="F371" s="162">
        <v>55.67</v>
      </c>
      <c r="G371" s="219"/>
      <c r="H371" s="659"/>
      <c r="I371" s="160">
        <f t="shared" si="5"/>
        <v>55.67</v>
      </c>
      <c r="J371" s="684"/>
    </row>
    <row r="372" spans="1:10" ht="25.5">
      <c r="A372" s="155" t="s">
        <v>1849</v>
      </c>
      <c r="B372" s="155" t="s">
        <v>950</v>
      </c>
      <c r="C372" s="156" t="s">
        <v>1604</v>
      </c>
      <c r="D372" s="165" t="s">
        <v>1850</v>
      </c>
      <c r="E372" s="161" t="s">
        <v>1851</v>
      </c>
      <c r="F372" s="162">
        <v>52.55</v>
      </c>
      <c r="G372" s="219">
        <v>1994</v>
      </c>
      <c r="H372" s="658">
        <v>1627484.48</v>
      </c>
      <c r="I372" s="160">
        <f t="shared" si="5"/>
        <v>52.55</v>
      </c>
      <c r="J372" s="684">
        <f>SUM(I372:I433)</f>
        <v>2636.38</v>
      </c>
    </row>
    <row r="373" spans="1:10" ht="25.5">
      <c r="A373" s="155" t="s">
        <v>1852</v>
      </c>
      <c r="B373" s="155" t="s">
        <v>950</v>
      </c>
      <c r="C373" s="156" t="s">
        <v>1604</v>
      </c>
      <c r="D373" s="165" t="s">
        <v>1850</v>
      </c>
      <c r="E373" s="161" t="s">
        <v>1792</v>
      </c>
      <c r="F373" s="162">
        <v>32.18</v>
      </c>
      <c r="G373" s="219"/>
      <c r="H373" s="660"/>
      <c r="I373" s="160">
        <f t="shared" si="5"/>
        <v>32.18</v>
      </c>
      <c r="J373" s="684"/>
    </row>
    <row r="374" spans="1:10" ht="25.5">
      <c r="A374" s="155" t="s">
        <v>1853</v>
      </c>
      <c r="B374" s="155" t="s">
        <v>950</v>
      </c>
      <c r="C374" s="156" t="s">
        <v>1604</v>
      </c>
      <c r="D374" s="165" t="s">
        <v>1850</v>
      </c>
      <c r="E374" s="161" t="s">
        <v>1854</v>
      </c>
      <c r="F374" s="162">
        <v>44.8</v>
      </c>
      <c r="G374" s="219"/>
      <c r="H374" s="660"/>
      <c r="I374" s="160">
        <f t="shared" si="5"/>
        <v>44.8</v>
      </c>
      <c r="J374" s="684"/>
    </row>
    <row r="375" spans="1:10" ht="25.5">
      <c r="A375" s="155" t="s">
        <v>1855</v>
      </c>
      <c r="B375" s="155" t="s">
        <v>950</v>
      </c>
      <c r="C375" s="156" t="s">
        <v>1604</v>
      </c>
      <c r="D375" s="165" t="s">
        <v>1850</v>
      </c>
      <c r="E375" s="161" t="s">
        <v>1856</v>
      </c>
      <c r="F375" s="162">
        <v>32.1</v>
      </c>
      <c r="G375" s="219"/>
      <c r="H375" s="660"/>
      <c r="I375" s="160">
        <f t="shared" si="5"/>
        <v>32.1</v>
      </c>
      <c r="J375" s="684"/>
    </row>
    <row r="376" spans="1:10" ht="25.5">
      <c r="A376" s="155" t="s">
        <v>1857</v>
      </c>
      <c r="B376" s="155" t="s">
        <v>950</v>
      </c>
      <c r="C376" s="156" t="s">
        <v>1604</v>
      </c>
      <c r="D376" s="165" t="s">
        <v>1850</v>
      </c>
      <c r="E376" s="161" t="s">
        <v>1858</v>
      </c>
      <c r="F376" s="162">
        <v>55.5</v>
      </c>
      <c r="G376" s="219"/>
      <c r="H376" s="660"/>
      <c r="I376" s="160">
        <f t="shared" si="5"/>
        <v>55.5</v>
      </c>
      <c r="J376" s="684"/>
    </row>
    <row r="377" spans="1:10" ht="25.5">
      <c r="A377" s="155" t="s">
        <v>1859</v>
      </c>
      <c r="B377" s="155" t="s">
        <v>950</v>
      </c>
      <c r="C377" s="156" t="s">
        <v>1604</v>
      </c>
      <c r="D377" s="165" t="s">
        <v>1850</v>
      </c>
      <c r="E377" s="161" t="s">
        <v>1860</v>
      </c>
      <c r="F377" s="162">
        <v>44.49</v>
      </c>
      <c r="G377" s="219"/>
      <c r="H377" s="660"/>
      <c r="I377" s="160">
        <f t="shared" si="5"/>
        <v>44.49</v>
      </c>
      <c r="J377" s="684"/>
    </row>
    <row r="378" spans="1:10" ht="25.5">
      <c r="A378" s="155" t="s">
        <v>1861</v>
      </c>
      <c r="B378" s="155" t="s">
        <v>950</v>
      </c>
      <c r="C378" s="156" t="s">
        <v>1604</v>
      </c>
      <c r="D378" s="165" t="s">
        <v>1850</v>
      </c>
      <c r="E378" s="161" t="s">
        <v>1862</v>
      </c>
      <c r="F378" s="162">
        <v>45.16</v>
      </c>
      <c r="G378" s="219"/>
      <c r="H378" s="660"/>
      <c r="I378" s="160">
        <f t="shared" si="5"/>
        <v>45.16</v>
      </c>
      <c r="J378" s="684"/>
    </row>
    <row r="379" spans="1:10" ht="25.5">
      <c r="A379" s="155" t="s">
        <v>1863</v>
      </c>
      <c r="B379" s="155" t="s">
        <v>950</v>
      </c>
      <c r="C379" s="156" t="s">
        <v>1604</v>
      </c>
      <c r="D379" s="165" t="s">
        <v>1850</v>
      </c>
      <c r="E379" s="161" t="s">
        <v>1864</v>
      </c>
      <c r="F379" s="162">
        <v>32.31</v>
      </c>
      <c r="G379" s="219"/>
      <c r="H379" s="660"/>
      <c r="I379" s="160">
        <f t="shared" si="5"/>
        <v>32.31</v>
      </c>
      <c r="J379" s="684"/>
    </row>
    <row r="380" spans="1:10" ht="25.5">
      <c r="A380" s="155" t="s">
        <v>1865</v>
      </c>
      <c r="B380" s="155" t="s">
        <v>950</v>
      </c>
      <c r="C380" s="156" t="s">
        <v>1604</v>
      </c>
      <c r="D380" s="165" t="s">
        <v>1850</v>
      </c>
      <c r="E380" s="161" t="s">
        <v>1866</v>
      </c>
      <c r="F380" s="162">
        <v>45.87</v>
      </c>
      <c r="G380" s="219"/>
      <c r="H380" s="660"/>
      <c r="I380" s="160">
        <f t="shared" si="5"/>
        <v>45.87</v>
      </c>
      <c r="J380" s="684"/>
    </row>
    <row r="381" spans="1:10" ht="25.5">
      <c r="A381" s="155" t="s">
        <v>1867</v>
      </c>
      <c r="B381" s="155" t="s">
        <v>950</v>
      </c>
      <c r="C381" s="156" t="s">
        <v>1604</v>
      </c>
      <c r="D381" s="165" t="s">
        <v>1850</v>
      </c>
      <c r="E381" s="161" t="s">
        <v>1868</v>
      </c>
      <c r="F381" s="162">
        <v>26.46</v>
      </c>
      <c r="G381" s="219"/>
      <c r="H381" s="660"/>
      <c r="I381" s="160">
        <f t="shared" si="5"/>
        <v>26.46</v>
      </c>
      <c r="J381" s="684"/>
    </row>
    <row r="382" spans="1:10" ht="25.5">
      <c r="A382" s="155" t="s">
        <v>1869</v>
      </c>
      <c r="B382" s="155" t="s">
        <v>950</v>
      </c>
      <c r="C382" s="156" t="s">
        <v>1604</v>
      </c>
      <c r="D382" s="165" t="s">
        <v>1850</v>
      </c>
      <c r="E382" s="161" t="s">
        <v>1870</v>
      </c>
      <c r="F382" s="162">
        <v>32.84</v>
      </c>
      <c r="G382" s="219"/>
      <c r="H382" s="660"/>
      <c r="I382" s="160">
        <f t="shared" si="5"/>
        <v>32.84</v>
      </c>
      <c r="J382" s="684"/>
    </row>
    <row r="383" spans="1:10" ht="25.5">
      <c r="A383" s="155" t="s">
        <v>1871</v>
      </c>
      <c r="B383" s="155" t="s">
        <v>950</v>
      </c>
      <c r="C383" s="156" t="s">
        <v>1604</v>
      </c>
      <c r="D383" s="165" t="s">
        <v>1850</v>
      </c>
      <c r="E383" s="161" t="s">
        <v>1872</v>
      </c>
      <c r="F383" s="162">
        <v>70.77</v>
      </c>
      <c r="G383" s="219"/>
      <c r="H383" s="660"/>
      <c r="I383" s="160">
        <f t="shared" si="5"/>
        <v>70.77</v>
      </c>
      <c r="J383" s="684"/>
    </row>
    <row r="384" spans="1:10" ht="25.5">
      <c r="A384" s="155" t="s">
        <v>1873</v>
      </c>
      <c r="B384" s="155" t="s">
        <v>950</v>
      </c>
      <c r="C384" s="156" t="s">
        <v>1604</v>
      </c>
      <c r="D384" s="165" t="s">
        <v>1850</v>
      </c>
      <c r="E384" s="161" t="s">
        <v>1874</v>
      </c>
      <c r="F384" s="162">
        <v>57.47</v>
      </c>
      <c r="G384" s="219"/>
      <c r="H384" s="660"/>
      <c r="I384" s="160">
        <f t="shared" si="5"/>
        <v>57.47</v>
      </c>
      <c r="J384" s="684"/>
    </row>
    <row r="385" spans="1:10" ht="25.5">
      <c r="A385" s="155" t="s">
        <v>1875</v>
      </c>
      <c r="B385" s="155" t="s">
        <v>950</v>
      </c>
      <c r="C385" s="156" t="s">
        <v>1604</v>
      </c>
      <c r="D385" s="165" t="s">
        <v>1850</v>
      </c>
      <c r="E385" s="161" t="s">
        <v>1876</v>
      </c>
      <c r="F385" s="162">
        <v>32.31</v>
      </c>
      <c r="G385" s="219"/>
      <c r="H385" s="660"/>
      <c r="I385" s="160">
        <f t="shared" si="5"/>
        <v>32.31</v>
      </c>
      <c r="J385" s="684"/>
    </row>
    <row r="386" spans="1:10" ht="25.5">
      <c r="A386" s="155" t="s">
        <v>1877</v>
      </c>
      <c r="B386" s="155" t="s">
        <v>950</v>
      </c>
      <c r="C386" s="156" t="s">
        <v>1604</v>
      </c>
      <c r="D386" s="165" t="s">
        <v>1850</v>
      </c>
      <c r="E386" s="161" t="s">
        <v>1794</v>
      </c>
      <c r="F386" s="162">
        <v>57.93</v>
      </c>
      <c r="G386" s="219"/>
      <c r="H386" s="660"/>
      <c r="I386" s="160">
        <f t="shared" si="5"/>
        <v>57.93</v>
      </c>
      <c r="J386" s="684"/>
    </row>
    <row r="387" spans="1:10" ht="25.5">
      <c r="A387" s="155" t="s">
        <v>1878</v>
      </c>
      <c r="B387" s="155" t="s">
        <v>950</v>
      </c>
      <c r="C387" s="156" t="s">
        <v>1604</v>
      </c>
      <c r="D387" s="165" t="s">
        <v>1850</v>
      </c>
      <c r="E387" s="161" t="s">
        <v>1879</v>
      </c>
      <c r="F387" s="162">
        <v>26.26</v>
      </c>
      <c r="G387" s="219"/>
      <c r="H387" s="660"/>
      <c r="I387" s="160">
        <f t="shared" si="5"/>
        <v>26.26</v>
      </c>
      <c r="J387" s="684"/>
    </row>
    <row r="388" spans="1:10" ht="25.5">
      <c r="A388" s="155" t="s">
        <v>1880</v>
      </c>
      <c r="B388" s="155" t="s">
        <v>950</v>
      </c>
      <c r="C388" s="156" t="s">
        <v>1604</v>
      </c>
      <c r="D388" s="165" t="s">
        <v>1850</v>
      </c>
      <c r="E388" s="161" t="s">
        <v>1881</v>
      </c>
      <c r="F388" s="162">
        <v>33.3</v>
      </c>
      <c r="G388" s="219"/>
      <c r="H388" s="660"/>
      <c r="I388" s="160">
        <f t="shared" si="5"/>
        <v>33.3</v>
      </c>
      <c r="J388" s="684"/>
    </row>
    <row r="389" spans="1:10" ht="25.5">
      <c r="A389" s="155" t="s">
        <v>1882</v>
      </c>
      <c r="B389" s="155" t="s">
        <v>950</v>
      </c>
      <c r="C389" s="156" t="s">
        <v>1604</v>
      </c>
      <c r="D389" s="165" t="s">
        <v>1850</v>
      </c>
      <c r="E389" s="161" t="s">
        <v>1883</v>
      </c>
      <c r="F389" s="162">
        <v>56.86</v>
      </c>
      <c r="G389" s="219"/>
      <c r="H389" s="660"/>
      <c r="I389" s="160">
        <f aca="true" t="shared" si="6" ref="I389:I452">F389</f>
        <v>56.86</v>
      </c>
      <c r="J389" s="684"/>
    </row>
    <row r="390" spans="1:10" ht="25.5">
      <c r="A390" s="155" t="s">
        <v>1884</v>
      </c>
      <c r="B390" s="155" t="s">
        <v>950</v>
      </c>
      <c r="C390" s="156" t="s">
        <v>1604</v>
      </c>
      <c r="D390" s="165" t="s">
        <v>1850</v>
      </c>
      <c r="E390" s="161" t="s">
        <v>1885</v>
      </c>
      <c r="F390" s="162">
        <v>33.3</v>
      </c>
      <c r="G390" s="219"/>
      <c r="H390" s="660"/>
      <c r="I390" s="160">
        <f t="shared" si="6"/>
        <v>33.3</v>
      </c>
      <c r="J390" s="684"/>
    </row>
    <row r="391" spans="1:10" ht="25.5">
      <c r="A391" s="155" t="s">
        <v>1886</v>
      </c>
      <c r="B391" s="155" t="s">
        <v>950</v>
      </c>
      <c r="C391" s="156" t="s">
        <v>1604</v>
      </c>
      <c r="D391" s="165" t="s">
        <v>1850</v>
      </c>
      <c r="E391" s="161" t="s">
        <v>1887</v>
      </c>
      <c r="F391" s="162">
        <v>57.02</v>
      </c>
      <c r="G391" s="219"/>
      <c r="H391" s="660"/>
      <c r="I391" s="160">
        <f t="shared" si="6"/>
        <v>57.02</v>
      </c>
      <c r="J391" s="684"/>
    </row>
    <row r="392" spans="1:10" ht="25.5">
      <c r="A392" s="155" t="s">
        <v>1888</v>
      </c>
      <c r="B392" s="155" t="s">
        <v>950</v>
      </c>
      <c r="C392" s="156" t="s">
        <v>1604</v>
      </c>
      <c r="D392" s="165" t="s">
        <v>1850</v>
      </c>
      <c r="E392" s="161" t="s">
        <v>1800</v>
      </c>
      <c r="F392" s="162">
        <v>46.04</v>
      </c>
      <c r="G392" s="219"/>
      <c r="H392" s="660"/>
      <c r="I392" s="160">
        <f t="shared" si="6"/>
        <v>46.04</v>
      </c>
      <c r="J392" s="684"/>
    </row>
    <row r="393" spans="1:10" ht="25.5">
      <c r="A393" s="155" t="s">
        <v>1889</v>
      </c>
      <c r="B393" s="155" t="s">
        <v>950</v>
      </c>
      <c r="C393" s="156" t="s">
        <v>1604</v>
      </c>
      <c r="D393" s="165" t="s">
        <v>1850</v>
      </c>
      <c r="E393" s="161" t="s">
        <v>1890</v>
      </c>
      <c r="F393" s="162">
        <v>56.86</v>
      </c>
      <c r="G393" s="219"/>
      <c r="H393" s="660"/>
      <c r="I393" s="160">
        <f t="shared" si="6"/>
        <v>56.86</v>
      </c>
      <c r="J393" s="684"/>
    </row>
    <row r="394" spans="1:10" ht="25.5">
      <c r="A394" s="155" t="s">
        <v>1891</v>
      </c>
      <c r="B394" s="155" t="s">
        <v>950</v>
      </c>
      <c r="C394" s="156" t="s">
        <v>1604</v>
      </c>
      <c r="D394" s="165" t="s">
        <v>1850</v>
      </c>
      <c r="E394" s="174" t="s">
        <v>1892</v>
      </c>
      <c r="F394" s="162">
        <v>32.7</v>
      </c>
      <c r="G394" s="219"/>
      <c r="H394" s="660"/>
      <c r="I394" s="160">
        <f t="shared" si="6"/>
        <v>32.7</v>
      </c>
      <c r="J394" s="684"/>
    </row>
    <row r="395" spans="1:10" ht="25.5">
      <c r="A395" s="155" t="s">
        <v>1893</v>
      </c>
      <c r="B395" s="155" t="s">
        <v>950</v>
      </c>
      <c r="C395" s="156" t="s">
        <v>1604</v>
      </c>
      <c r="D395" s="165" t="s">
        <v>1850</v>
      </c>
      <c r="E395" s="161" t="s">
        <v>1894</v>
      </c>
      <c r="F395" s="162">
        <v>45.6</v>
      </c>
      <c r="G395" s="219"/>
      <c r="H395" s="660"/>
      <c r="I395" s="160">
        <f t="shared" si="6"/>
        <v>45.6</v>
      </c>
      <c r="J395" s="684"/>
    </row>
    <row r="396" spans="1:10" ht="25.5">
      <c r="A396" s="155" t="s">
        <v>1895</v>
      </c>
      <c r="B396" s="155" t="s">
        <v>950</v>
      </c>
      <c r="C396" s="156" t="s">
        <v>1604</v>
      </c>
      <c r="D396" s="165" t="s">
        <v>1850</v>
      </c>
      <c r="E396" s="161" t="s">
        <v>1896</v>
      </c>
      <c r="F396" s="162">
        <v>32.8</v>
      </c>
      <c r="G396" s="219"/>
      <c r="H396" s="660"/>
      <c r="I396" s="160">
        <f t="shared" si="6"/>
        <v>32.8</v>
      </c>
      <c r="J396" s="684"/>
    </row>
    <row r="397" spans="1:10" ht="25.5">
      <c r="A397" s="155" t="s">
        <v>1897</v>
      </c>
      <c r="B397" s="155" t="s">
        <v>950</v>
      </c>
      <c r="C397" s="156" t="s">
        <v>1604</v>
      </c>
      <c r="D397" s="165" t="s">
        <v>1850</v>
      </c>
      <c r="E397" s="161" t="s">
        <v>1898</v>
      </c>
      <c r="F397" s="162">
        <v>26.4</v>
      </c>
      <c r="G397" s="219"/>
      <c r="H397" s="660"/>
      <c r="I397" s="160">
        <f t="shared" si="6"/>
        <v>26.4</v>
      </c>
      <c r="J397" s="684"/>
    </row>
    <row r="398" spans="1:10" ht="25.5">
      <c r="A398" s="155" t="s">
        <v>1899</v>
      </c>
      <c r="B398" s="155" t="s">
        <v>950</v>
      </c>
      <c r="C398" s="156" t="s">
        <v>1604</v>
      </c>
      <c r="D398" s="165" t="s">
        <v>1850</v>
      </c>
      <c r="E398" s="161" t="s">
        <v>1900</v>
      </c>
      <c r="F398" s="162">
        <v>55.7</v>
      </c>
      <c r="G398" s="219"/>
      <c r="H398" s="660"/>
      <c r="I398" s="160">
        <f t="shared" si="6"/>
        <v>55.7</v>
      </c>
      <c r="J398" s="684"/>
    </row>
    <row r="399" spans="1:10" ht="25.5">
      <c r="A399" s="155" t="s">
        <v>1901</v>
      </c>
      <c r="B399" s="155" t="s">
        <v>950</v>
      </c>
      <c r="C399" s="156" t="s">
        <v>1604</v>
      </c>
      <c r="D399" s="165" t="s">
        <v>1850</v>
      </c>
      <c r="E399" s="161" t="s">
        <v>1902</v>
      </c>
      <c r="F399" s="162">
        <v>46.3</v>
      </c>
      <c r="G399" s="219"/>
      <c r="H399" s="660"/>
      <c r="I399" s="160">
        <f t="shared" si="6"/>
        <v>46.3</v>
      </c>
      <c r="J399" s="684"/>
    </row>
    <row r="400" spans="1:10" ht="25.5">
      <c r="A400" s="155" t="s">
        <v>1903</v>
      </c>
      <c r="B400" s="155" t="s">
        <v>950</v>
      </c>
      <c r="C400" s="156" t="s">
        <v>1604</v>
      </c>
      <c r="D400" s="165" t="s">
        <v>1850</v>
      </c>
      <c r="E400" s="161" t="s">
        <v>1904</v>
      </c>
      <c r="F400" s="162">
        <v>32.4</v>
      </c>
      <c r="G400" s="219"/>
      <c r="H400" s="660"/>
      <c r="I400" s="160">
        <f t="shared" si="6"/>
        <v>32.4</v>
      </c>
      <c r="J400" s="684"/>
    </row>
    <row r="401" spans="1:10" ht="25.5">
      <c r="A401" s="155" t="s">
        <v>1905</v>
      </c>
      <c r="B401" s="155" t="s">
        <v>950</v>
      </c>
      <c r="C401" s="156" t="s">
        <v>1604</v>
      </c>
      <c r="D401" s="165" t="s">
        <v>1850</v>
      </c>
      <c r="E401" s="161" t="s">
        <v>1906</v>
      </c>
      <c r="F401" s="162">
        <v>26.5</v>
      </c>
      <c r="G401" s="219"/>
      <c r="H401" s="660"/>
      <c r="I401" s="160">
        <f t="shared" si="6"/>
        <v>26.5</v>
      </c>
      <c r="J401" s="684"/>
    </row>
    <row r="402" spans="1:10" ht="25.5">
      <c r="A402" s="155" t="s">
        <v>1907</v>
      </c>
      <c r="B402" s="155" t="s">
        <v>950</v>
      </c>
      <c r="C402" s="156" t="s">
        <v>1604</v>
      </c>
      <c r="D402" s="165" t="s">
        <v>1850</v>
      </c>
      <c r="E402" s="161" t="s">
        <v>1908</v>
      </c>
      <c r="F402" s="162">
        <v>32.6</v>
      </c>
      <c r="G402" s="219"/>
      <c r="H402" s="660"/>
      <c r="I402" s="160">
        <f t="shared" si="6"/>
        <v>32.6</v>
      </c>
      <c r="J402" s="684"/>
    </row>
    <row r="403" spans="1:10" ht="25.5">
      <c r="A403" s="155" t="s">
        <v>1909</v>
      </c>
      <c r="B403" s="155" t="s">
        <v>950</v>
      </c>
      <c r="C403" s="156" t="s">
        <v>1604</v>
      </c>
      <c r="D403" s="165" t="s">
        <v>1850</v>
      </c>
      <c r="E403" s="161" t="s">
        <v>1910</v>
      </c>
      <c r="F403" s="162">
        <v>56.4</v>
      </c>
      <c r="G403" s="219"/>
      <c r="H403" s="660"/>
      <c r="I403" s="160">
        <f t="shared" si="6"/>
        <v>56.4</v>
      </c>
      <c r="J403" s="684"/>
    </row>
    <row r="404" spans="1:10" ht="25.5">
      <c r="A404" s="155" t="s">
        <v>1911</v>
      </c>
      <c r="B404" s="155" t="s">
        <v>950</v>
      </c>
      <c r="C404" s="156" t="s">
        <v>1604</v>
      </c>
      <c r="D404" s="165" t="s">
        <v>1850</v>
      </c>
      <c r="E404" s="161" t="s">
        <v>1912</v>
      </c>
      <c r="F404" s="162">
        <v>45.5</v>
      </c>
      <c r="G404" s="219"/>
      <c r="H404" s="660"/>
      <c r="I404" s="160">
        <f t="shared" si="6"/>
        <v>45.5</v>
      </c>
      <c r="J404" s="684"/>
    </row>
    <row r="405" spans="1:10" ht="25.5">
      <c r="A405" s="155" t="s">
        <v>1913</v>
      </c>
      <c r="B405" s="155" t="s">
        <v>950</v>
      </c>
      <c r="C405" s="156" t="s">
        <v>1604</v>
      </c>
      <c r="D405" s="165" t="s">
        <v>1850</v>
      </c>
      <c r="E405" s="161" t="s">
        <v>1914</v>
      </c>
      <c r="F405" s="162">
        <v>45.6</v>
      </c>
      <c r="G405" s="219"/>
      <c r="H405" s="660"/>
      <c r="I405" s="160">
        <f t="shared" si="6"/>
        <v>45.6</v>
      </c>
      <c r="J405" s="684"/>
    </row>
    <row r="406" spans="1:10" ht="25.5">
      <c r="A406" s="155" t="s">
        <v>1915</v>
      </c>
      <c r="B406" s="155" t="s">
        <v>950</v>
      </c>
      <c r="C406" s="156" t="s">
        <v>1604</v>
      </c>
      <c r="D406" s="165" t="s">
        <v>1850</v>
      </c>
      <c r="E406" s="161" t="s">
        <v>1916</v>
      </c>
      <c r="F406" s="162">
        <v>26.4</v>
      </c>
      <c r="G406" s="219"/>
      <c r="H406" s="660"/>
      <c r="I406" s="160">
        <f t="shared" si="6"/>
        <v>26.4</v>
      </c>
      <c r="J406" s="684"/>
    </row>
    <row r="407" spans="1:10" ht="25.5">
      <c r="A407" s="155" t="s">
        <v>1917</v>
      </c>
      <c r="B407" s="155" t="s">
        <v>950</v>
      </c>
      <c r="C407" s="156" t="s">
        <v>1604</v>
      </c>
      <c r="D407" s="165" t="s">
        <v>1850</v>
      </c>
      <c r="E407" s="161" t="s">
        <v>1918</v>
      </c>
      <c r="F407" s="162">
        <v>32.3</v>
      </c>
      <c r="G407" s="219"/>
      <c r="H407" s="660"/>
      <c r="I407" s="160">
        <f t="shared" si="6"/>
        <v>32.3</v>
      </c>
      <c r="J407" s="684"/>
    </row>
    <row r="408" spans="1:10" ht="25.5">
      <c r="A408" s="155" t="s">
        <v>1919</v>
      </c>
      <c r="B408" s="155" t="s">
        <v>950</v>
      </c>
      <c r="C408" s="156" t="s">
        <v>1604</v>
      </c>
      <c r="D408" s="165" t="s">
        <v>1850</v>
      </c>
      <c r="E408" s="161" t="s">
        <v>1920</v>
      </c>
      <c r="F408" s="162">
        <v>56.2</v>
      </c>
      <c r="G408" s="219"/>
      <c r="H408" s="660"/>
      <c r="I408" s="160">
        <f t="shared" si="6"/>
        <v>56.2</v>
      </c>
      <c r="J408" s="684"/>
    </row>
    <row r="409" spans="1:10" ht="25.5">
      <c r="A409" s="155" t="s">
        <v>1921</v>
      </c>
      <c r="B409" s="155" t="s">
        <v>950</v>
      </c>
      <c r="C409" s="156" t="s">
        <v>1604</v>
      </c>
      <c r="D409" s="165" t="s">
        <v>1850</v>
      </c>
      <c r="E409" s="161" t="s">
        <v>1810</v>
      </c>
      <c r="F409" s="162">
        <v>26.4</v>
      </c>
      <c r="G409" s="219"/>
      <c r="H409" s="660"/>
      <c r="I409" s="160">
        <f t="shared" si="6"/>
        <v>26.4</v>
      </c>
      <c r="J409" s="684"/>
    </row>
    <row r="410" spans="1:10" ht="25.5">
      <c r="A410" s="155" t="s">
        <v>1922</v>
      </c>
      <c r="B410" s="155" t="s">
        <v>950</v>
      </c>
      <c r="C410" s="156" t="s">
        <v>1604</v>
      </c>
      <c r="D410" s="165" t="s">
        <v>1850</v>
      </c>
      <c r="E410" s="161" t="s">
        <v>1923</v>
      </c>
      <c r="F410" s="162">
        <v>55.6</v>
      </c>
      <c r="G410" s="219"/>
      <c r="H410" s="660"/>
      <c r="I410" s="160">
        <f t="shared" si="6"/>
        <v>55.6</v>
      </c>
      <c r="J410" s="684"/>
    </row>
    <row r="411" spans="1:10" ht="25.5">
      <c r="A411" s="155" t="s">
        <v>1924</v>
      </c>
      <c r="B411" s="155" t="s">
        <v>950</v>
      </c>
      <c r="C411" s="156" t="s">
        <v>1604</v>
      </c>
      <c r="D411" s="165" t="s">
        <v>1850</v>
      </c>
      <c r="E411" s="161" t="s">
        <v>1925</v>
      </c>
      <c r="F411" s="162">
        <v>45.9</v>
      </c>
      <c r="G411" s="219"/>
      <c r="H411" s="660"/>
      <c r="I411" s="160">
        <f t="shared" si="6"/>
        <v>45.9</v>
      </c>
      <c r="J411" s="684"/>
    </row>
    <row r="412" spans="1:10" ht="25.5">
      <c r="A412" s="155" t="s">
        <v>1926</v>
      </c>
      <c r="B412" s="155" t="s">
        <v>950</v>
      </c>
      <c r="C412" s="156" t="s">
        <v>1604</v>
      </c>
      <c r="D412" s="165" t="s">
        <v>1850</v>
      </c>
      <c r="E412" s="161" t="s">
        <v>1927</v>
      </c>
      <c r="F412" s="162">
        <v>57.5</v>
      </c>
      <c r="G412" s="219"/>
      <c r="H412" s="660"/>
      <c r="I412" s="160">
        <f t="shared" si="6"/>
        <v>57.5</v>
      </c>
      <c r="J412" s="684"/>
    </row>
    <row r="413" spans="1:10" ht="25.5">
      <c r="A413" s="155" t="s">
        <v>1928</v>
      </c>
      <c r="B413" s="155" t="s">
        <v>950</v>
      </c>
      <c r="C413" s="156" t="s">
        <v>1604</v>
      </c>
      <c r="D413" s="165" t="s">
        <v>1850</v>
      </c>
      <c r="E413" s="161" t="s">
        <v>1929</v>
      </c>
      <c r="F413" s="162">
        <v>45.8</v>
      </c>
      <c r="G413" s="219"/>
      <c r="H413" s="660"/>
      <c r="I413" s="160">
        <f t="shared" si="6"/>
        <v>45.8</v>
      </c>
      <c r="J413" s="684"/>
    </row>
    <row r="414" spans="1:10" ht="25.5">
      <c r="A414" s="155" t="s">
        <v>1930</v>
      </c>
      <c r="B414" s="155" t="s">
        <v>950</v>
      </c>
      <c r="C414" s="156" t="s">
        <v>1604</v>
      </c>
      <c r="D414" s="165" t="s">
        <v>1850</v>
      </c>
      <c r="E414" s="161" t="s">
        <v>1931</v>
      </c>
      <c r="F414" s="162">
        <v>32.5</v>
      </c>
      <c r="G414" s="219"/>
      <c r="H414" s="660"/>
      <c r="I414" s="160">
        <f t="shared" si="6"/>
        <v>32.5</v>
      </c>
      <c r="J414" s="684"/>
    </row>
    <row r="415" spans="1:10" ht="25.5">
      <c r="A415" s="155" t="s">
        <v>1932</v>
      </c>
      <c r="B415" s="155" t="s">
        <v>950</v>
      </c>
      <c r="C415" s="156" t="s">
        <v>1604</v>
      </c>
      <c r="D415" s="165" t="s">
        <v>1850</v>
      </c>
      <c r="E415" s="161" t="s">
        <v>1933</v>
      </c>
      <c r="F415" s="162">
        <v>56.8</v>
      </c>
      <c r="G415" s="219"/>
      <c r="H415" s="660"/>
      <c r="I415" s="160">
        <f t="shared" si="6"/>
        <v>56.8</v>
      </c>
      <c r="J415" s="684"/>
    </row>
    <row r="416" spans="1:10" ht="25.5">
      <c r="A416" s="155" t="s">
        <v>1934</v>
      </c>
      <c r="B416" s="155" t="s">
        <v>950</v>
      </c>
      <c r="C416" s="156" t="s">
        <v>1604</v>
      </c>
      <c r="D416" s="165" t="s">
        <v>1850</v>
      </c>
      <c r="E416" s="161" t="s">
        <v>1935</v>
      </c>
      <c r="F416" s="162">
        <v>31.9</v>
      </c>
      <c r="G416" s="219"/>
      <c r="H416" s="660"/>
      <c r="I416" s="160">
        <f t="shared" si="6"/>
        <v>31.9</v>
      </c>
      <c r="J416" s="684"/>
    </row>
    <row r="417" spans="1:10" ht="25.5">
      <c r="A417" s="155" t="s">
        <v>1936</v>
      </c>
      <c r="B417" s="155" t="s">
        <v>950</v>
      </c>
      <c r="C417" s="156" t="s">
        <v>1604</v>
      </c>
      <c r="D417" s="165" t="s">
        <v>1850</v>
      </c>
      <c r="E417" s="161" t="s">
        <v>1937</v>
      </c>
      <c r="F417" s="162">
        <v>45.3</v>
      </c>
      <c r="G417" s="219"/>
      <c r="H417" s="660"/>
      <c r="I417" s="160">
        <f t="shared" si="6"/>
        <v>45.3</v>
      </c>
      <c r="J417" s="684"/>
    </row>
    <row r="418" spans="1:10" ht="25.5">
      <c r="A418" s="155" t="s">
        <v>1938</v>
      </c>
      <c r="B418" s="155" t="s">
        <v>950</v>
      </c>
      <c r="C418" s="156" t="s">
        <v>1604</v>
      </c>
      <c r="D418" s="165" t="s">
        <v>1850</v>
      </c>
      <c r="E418" s="161" t="s">
        <v>1939</v>
      </c>
      <c r="F418" s="162">
        <v>26.7</v>
      </c>
      <c r="G418" s="219"/>
      <c r="H418" s="660"/>
      <c r="I418" s="160">
        <f t="shared" si="6"/>
        <v>26.7</v>
      </c>
      <c r="J418" s="684"/>
    </row>
    <row r="419" spans="1:10" ht="25.5">
      <c r="A419" s="155" t="s">
        <v>1940</v>
      </c>
      <c r="B419" s="155" t="s">
        <v>950</v>
      </c>
      <c r="C419" s="156" t="s">
        <v>1604</v>
      </c>
      <c r="D419" s="165" t="s">
        <v>1850</v>
      </c>
      <c r="E419" s="161" t="s">
        <v>1941</v>
      </c>
      <c r="F419" s="162">
        <v>45.9</v>
      </c>
      <c r="G419" s="219"/>
      <c r="H419" s="660"/>
      <c r="I419" s="160">
        <f t="shared" si="6"/>
        <v>45.9</v>
      </c>
      <c r="J419" s="684"/>
    </row>
    <row r="420" spans="1:10" ht="25.5">
      <c r="A420" s="155" t="s">
        <v>1942</v>
      </c>
      <c r="B420" s="155" t="s">
        <v>950</v>
      </c>
      <c r="C420" s="156" t="s">
        <v>1604</v>
      </c>
      <c r="D420" s="165" t="s">
        <v>1850</v>
      </c>
      <c r="E420" s="161" t="s">
        <v>1943</v>
      </c>
      <c r="F420" s="162">
        <v>32.3</v>
      </c>
      <c r="G420" s="219"/>
      <c r="H420" s="660"/>
      <c r="I420" s="160">
        <f t="shared" si="6"/>
        <v>32.3</v>
      </c>
      <c r="J420" s="684"/>
    </row>
    <row r="421" spans="1:10" ht="25.5">
      <c r="A421" s="155" t="s">
        <v>1944</v>
      </c>
      <c r="B421" s="155" t="s">
        <v>950</v>
      </c>
      <c r="C421" s="156" t="s">
        <v>1604</v>
      </c>
      <c r="D421" s="165" t="s">
        <v>1850</v>
      </c>
      <c r="E421" s="161" t="s">
        <v>1945</v>
      </c>
      <c r="F421" s="162">
        <v>45.8</v>
      </c>
      <c r="G421" s="219"/>
      <c r="H421" s="660"/>
      <c r="I421" s="160">
        <f t="shared" si="6"/>
        <v>45.8</v>
      </c>
      <c r="J421" s="684"/>
    </row>
    <row r="422" spans="1:10" ht="25.5">
      <c r="A422" s="155" t="s">
        <v>1946</v>
      </c>
      <c r="B422" s="155" t="s">
        <v>950</v>
      </c>
      <c r="C422" s="156" t="s">
        <v>1604</v>
      </c>
      <c r="D422" s="165" t="s">
        <v>1850</v>
      </c>
      <c r="E422" s="161" t="s">
        <v>1947</v>
      </c>
      <c r="F422" s="162">
        <v>69.5</v>
      </c>
      <c r="G422" s="219"/>
      <c r="H422" s="660"/>
      <c r="I422" s="160">
        <f t="shared" si="6"/>
        <v>69.5</v>
      </c>
      <c r="J422" s="684"/>
    </row>
    <row r="423" spans="1:10" ht="25.5">
      <c r="A423" s="155" t="s">
        <v>1948</v>
      </c>
      <c r="B423" s="155" t="s">
        <v>950</v>
      </c>
      <c r="C423" s="156" t="s">
        <v>1604</v>
      </c>
      <c r="D423" s="165" t="s">
        <v>1850</v>
      </c>
      <c r="E423" s="161" t="s">
        <v>1949</v>
      </c>
      <c r="F423" s="162">
        <v>32</v>
      </c>
      <c r="G423" s="219"/>
      <c r="H423" s="660"/>
      <c r="I423" s="160">
        <f t="shared" si="6"/>
        <v>32</v>
      </c>
      <c r="J423" s="684"/>
    </row>
    <row r="424" spans="1:10" ht="25.5">
      <c r="A424" s="155" t="s">
        <v>1950</v>
      </c>
      <c r="B424" s="155" t="s">
        <v>950</v>
      </c>
      <c r="C424" s="156" t="s">
        <v>1604</v>
      </c>
      <c r="D424" s="165" t="s">
        <v>1850</v>
      </c>
      <c r="E424" s="161" t="s">
        <v>1951</v>
      </c>
      <c r="F424" s="162">
        <v>32</v>
      </c>
      <c r="G424" s="219"/>
      <c r="H424" s="660"/>
      <c r="I424" s="160">
        <f t="shared" si="6"/>
        <v>32</v>
      </c>
      <c r="J424" s="684"/>
    </row>
    <row r="425" spans="1:10" ht="25.5">
      <c r="A425" s="155" t="s">
        <v>1952</v>
      </c>
      <c r="B425" s="155" t="s">
        <v>950</v>
      </c>
      <c r="C425" s="156" t="s">
        <v>1604</v>
      </c>
      <c r="D425" s="165" t="s">
        <v>1850</v>
      </c>
      <c r="E425" s="161" t="s">
        <v>1953</v>
      </c>
      <c r="F425" s="162">
        <v>66.5</v>
      </c>
      <c r="G425" s="219"/>
      <c r="H425" s="660"/>
      <c r="I425" s="160">
        <f t="shared" si="6"/>
        <v>66.5</v>
      </c>
      <c r="J425" s="684"/>
    </row>
    <row r="426" spans="1:10" ht="25.5">
      <c r="A426" s="155" t="s">
        <v>1954</v>
      </c>
      <c r="B426" s="155" t="s">
        <v>950</v>
      </c>
      <c r="C426" s="156" t="s">
        <v>1604</v>
      </c>
      <c r="D426" s="165" t="s">
        <v>1850</v>
      </c>
      <c r="E426" s="161" t="s">
        <v>1955</v>
      </c>
      <c r="F426" s="162">
        <v>45.4</v>
      </c>
      <c r="G426" s="219"/>
      <c r="H426" s="660"/>
      <c r="I426" s="160">
        <f t="shared" si="6"/>
        <v>45.4</v>
      </c>
      <c r="J426" s="684"/>
    </row>
    <row r="427" spans="1:10" ht="25.5">
      <c r="A427" s="155" t="s">
        <v>1956</v>
      </c>
      <c r="B427" s="155" t="s">
        <v>950</v>
      </c>
      <c r="C427" s="156" t="s">
        <v>1604</v>
      </c>
      <c r="D427" s="165" t="s">
        <v>1850</v>
      </c>
      <c r="E427" s="161" t="s">
        <v>1957</v>
      </c>
      <c r="F427" s="162">
        <v>56.8</v>
      </c>
      <c r="G427" s="219"/>
      <c r="H427" s="660"/>
      <c r="I427" s="160">
        <f t="shared" si="6"/>
        <v>56.8</v>
      </c>
      <c r="J427" s="684"/>
    </row>
    <row r="428" spans="1:10" ht="25.5">
      <c r="A428" s="155" t="s">
        <v>1958</v>
      </c>
      <c r="B428" s="155" t="s">
        <v>950</v>
      </c>
      <c r="C428" s="156" t="s">
        <v>1604</v>
      </c>
      <c r="D428" s="165" t="s">
        <v>1850</v>
      </c>
      <c r="E428" s="161" t="s">
        <v>1959</v>
      </c>
      <c r="F428" s="162">
        <v>56.7</v>
      </c>
      <c r="G428" s="219"/>
      <c r="H428" s="660"/>
      <c r="I428" s="160">
        <f t="shared" si="6"/>
        <v>56.7</v>
      </c>
      <c r="J428" s="684"/>
    </row>
    <row r="429" spans="1:10" ht="25.5">
      <c r="A429" s="155" t="s">
        <v>1960</v>
      </c>
      <c r="B429" s="155" t="s">
        <v>950</v>
      </c>
      <c r="C429" s="156" t="s">
        <v>1604</v>
      </c>
      <c r="D429" s="165" t="s">
        <v>1850</v>
      </c>
      <c r="E429" s="161" t="s">
        <v>1961</v>
      </c>
      <c r="F429" s="162">
        <v>26.2</v>
      </c>
      <c r="G429" s="219"/>
      <c r="H429" s="660"/>
      <c r="I429" s="160">
        <f t="shared" si="6"/>
        <v>26.2</v>
      </c>
      <c r="J429" s="684"/>
    </row>
    <row r="430" spans="1:10" ht="25.5">
      <c r="A430" s="155" t="s">
        <v>1962</v>
      </c>
      <c r="B430" s="155" t="s">
        <v>950</v>
      </c>
      <c r="C430" s="156" t="s">
        <v>1604</v>
      </c>
      <c r="D430" s="165" t="s">
        <v>1850</v>
      </c>
      <c r="E430" s="161" t="s">
        <v>1963</v>
      </c>
      <c r="F430" s="162">
        <v>27.1</v>
      </c>
      <c r="G430" s="219"/>
      <c r="H430" s="660"/>
      <c r="I430" s="160">
        <f t="shared" si="6"/>
        <v>27.1</v>
      </c>
      <c r="J430" s="684"/>
    </row>
    <row r="431" spans="1:10" ht="25.5">
      <c r="A431" s="155" t="s">
        <v>1964</v>
      </c>
      <c r="B431" s="155" t="s">
        <v>950</v>
      </c>
      <c r="C431" s="156" t="s">
        <v>1604</v>
      </c>
      <c r="D431" s="165" t="s">
        <v>1850</v>
      </c>
      <c r="E431" s="161" t="s">
        <v>1965</v>
      </c>
      <c r="F431" s="162">
        <v>32.6</v>
      </c>
      <c r="G431" s="219"/>
      <c r="H431" s="660"/>
      <c r="I431" s="160">
        <f t="shared" si="6"/>
        <v>32.6</v>
      </c>
      <c r="J431" s="684"/>
    </row>
    <row r="432" spans="1:10" ht="25.5">
      <c r="A432" s="155" t="s">
        <v>1966</v>
      </c>
      <c r="B432" s="155" t="s">
        <v>950</v>
      </c>
      <c r="C432" s="156" t="s">
        <v>1604</v>
      </c>
      <c r="D432" s="165" t="s">
        <v>1850</v>
      </c>
      <c r="E432" s="161" t="s">
        <v>1967</v>
      </c>
      <c r="F432" s="162">
        <v>32</v>
      </c>
      <c r="G432" s="219"/>
      <c r="H432" s="660"/>
      <c r="I432" s="160">
        <f t="shared" si="6"/>
        <v>32</v>
      </c>
      <c r="J432" s="684"/>
    </row>
    <row r="433" spans="1:10" ht="25.5">
      <c r="A433" s="155" t="s">
        <v>1968</v>
      </c>
      <c r="B433" s="155" t="s">
        <v>950</v>
      </c>
      <c r="C433" s="156" t="s">
        <v>1604</v>
      </c>
      <c r="D433" s="165" t="s">
        <v>1850</v>
      </c>
      <c r="E433" s="161" t="s">
        <v>1969</v>
      </c>
      <c r="F433" s="162">
        <v>45.4</v>
      </c>
      <c r="G433" s="219"/>
      <c r="H433" s="659"/>
      <c r="I433" s="160">
        <f t="shared" si="6"/>
        <v>45.4</v>
      </c>
      <c r="J433" s="684"/>
    </row>
    <row r="434" spans="1:10" ht="25.5">
      <c r="A434" s="155" t="s">
        <v>1970</v>
      </c>
      <c r="B434" s="155" t="s">
        <v>950</v>
      </c>
      <c r="C434" s="156" t="s">
        <v>1604</v>
      </c>
      <c r="D434" s="165" t="s">
        <v>1971</v>
      </c>
      <c r="E434" s="161" t="s">
        <v>1972</v>
      </c>
      <c r="F434" s="162">
        <v>52.74</v>
      </c>
      <c r="G434" s="219">
        <v>1976</v>
      </c>
      <c r="H434" s="227">
        <v>192950</v>
      </c>
      <c r="I434" s="160">
        <f t="shared" si="6"/>
        <v>52.74</v>
      </c>
      <c r="J434" s="163">
        <f>SUM(I434)</f>
        <v>52.74</v>
      </c>
    </row>
    <row r="435" spans="1:10" ht="25.5">
      <c r="A435" s="155" t="s">
        <v>1973</v>
      </c>
      <c r="B435" s="155" t="s">
        <v>950</v>
      </c>
      <c r="C435" s="156" t="s">
        <v>1604</v>
      </c>
      <c r="D435" s="170" t="s">
        <v>1974</v>
      </c>
      <c r="E435" s="171">
        <v>3</v>
      </c>
      <c r="F435" s="172">
        <v>29.33</v>
      </c>
      <c r="G435" s="221">
        <v>1945</v>
      </c>
      <c r="H435" s="663">
        <v>5974.91</v>
      </c>
      <c r="I435" s="173">
        <f t="shared" si="6"/>
        <v>29.33</v>
      </c>
      <c r="J435" s="692">
        <f>SUM(I435:I436)</f>
        <v>41.87</v>
      </c>
    </row>
    <row r="436" spans="1:10" ht="25.5">
      <c r="A436" s="155" t="s">
        <v>2066</v>
      </c>
      <c r="B436" s="155" t="s">
        <v>950</v>
      </c>
      <c r="C436" s="156" t="s">
        <v>1604</v>
      </c>
      <c r="D436" s="170" t="s">
        <v>1974</v>
      </c>
      <c r="E436" s="171" t="s">
        <v>2067</v>
      </c>
      <c r="F436" s="172">
        <v>12.54</v>
      </c>
      <c r="G436" s="221"/>
      <c r="H436" s="664"/>
      <c r="I436" s="173">
        <f t="shared" si="6"/>
        <v>12.54</v>
      </c>
      <c r="J436" s="692"/>
    </row>
    <row r="437" spans="1:10" ht="25.5">
      <c r="A437" s="155" t="s">
        <v>2068</v>
      </c>
      <c r="B437" s="155" t="s">
        <v>950</v>
      </c>
      <c r="C437" s="156" t="s">
        <v>1604</v>
      </c>
      <c r="D437" s="165" t="s">
        <v>2069</v>
      </c>
      <c r="E437" s="174" t="s">
        <v>4029</v>
      </c>
      <c r="F437" s="162">
        <v>53.41</v>
      </c>
      <c r="G437" s="219">
        <v>1992</v>
      </c>
      <c r="H437" s="658">
        <v>87618.99</v>
      </c>
      <c r="I437" s="160">
        <f t="shared" si="6"/>
        <v>53.41</v>
      </c>
      <c r="J437" s="684">
        <f>SUM(I437:I443)</f>
        <v>402.91</v>
      </c>
    </row>
    <row r="438" spans="1:10" ht="25.5">
      <c r="A438" s="155" t="s">
        <v>2070</v>
      </c>
      <c r="B438" s="155" t="s">
        <v>950</v>
      </c>
      <c r="C438" s="156" t="s">
        <v>1604</v>
      </c>
      <c r="D438" s="165" t="s">
        <v>2069</v>
      </c>
      <c r="E438" s="174" t="s">
        <v>1648</v>
      </c>
      <c r="F438" s="162">
        <v>55.29</v>
      </c>
      <c r="G438" s="219"/>
      <c r="H438" s="660"/>
      <c r="I438" s="160">
        <f t="shared" si="6"/>
        <v>55.29</v>
      </c>
      <c r="J438" s="684"/>
    </row>
    <row r="439" spans="1:10" ht="25.5">
      <c r="A439" s="155" t="s">
        <v>2071</v>
      </c>
      <c r="B439" s="155" t="s">
        <v>950</v>
      </c>
      <c r="C439" s="156" t="s">
        <v>1604</v>
      </c>
      <c r="D439" s="165" t="s">
        <v>2069</v>
      </c>
      <c r="E439" s="174" t="s">
        <v>751</v>
      </c>
      <c r="F439" s="162">
        <v>57.74</v>
      </c>
      <c r="G439" s="219"/>
      <c r="H439" s="660"/>
      <c r="I439" s="160">
        <f t="shared" si="6"/>
        <v>57.74</v>
      </c>
      <c r="J439" s="684"/>
    </row>
    <row r="440" spans="1:10" ht="25.5">
      <c r="A440" s="155" t="s">
        <v>2072</v>
      </c>
      <c r="B440" s="155" t="s">
        <v>950</v>
      </c>
      <c r="C440" s="156" t="s">
        <v>1604</v>
      </c>
      <c r="D440" s="165" t="s">
        <v>2069</v>
      </c>
      <c r="E440" s="174" t="s">
        <v>2073</v>
      </c>
      <c r="F440" s="162">
        <v>57.09</v>
      </c>
      <c r="G440" s="219"/>
      <c r="H440" s="660"/>
      <c r="I440" s="160">
        <f t="shared" si="6"/>
        <v>57.09</v>
      </c>
      <c r="J440" s="684"/>
    </row>
    <row r="441" spans="1:10" ht="25.5">
      <c r="A441" s="155" t="s">
        <v>2074</v>
      </c>
      <c r="B441" s="155" t="s">
        <v>950</v>
      </c>
      <c r="C441" s="156" t="s">
        <v>1604</v>
      </c>
      <c r="D441" s="165" t="s">
        <v>2069</v>
      </c>
      <c r="E441" s="174" t="s">
        <v>2075</v>
      </c>
      <c r="F441" s="162">
        <v>61.91</v>
      </c>
      <c r="G441" s="219"/>
      <c r="H441" s="660"/>
      <c r="I441" s="160">
        <f t="shared" si="6"/>
        <v>61.91</v>
      </c>
      <c r="J441" s="684"/>
    </row>
    <row r="442" spans="1:10" ht="25.5">
      <c r="A442" s="155" t="s">
        <v>2076</v>
      </c>
      <c r="B442" s="155" t="s">
        <v>950</v>
      </c>
      <c r="C442" s="156" t="s">
        <v>1604</v>
      </c>
      <c r="D442" s="165" t="s">
        <v>2069</v>
      </c>
      <c r="E442" s="174" t="s">
        <v>986</v>
      </c>
      <c r="F442" s="162">
        <v>56.41</v>
      </c>
      <c r="G442" s="219"/>
      <c r="H442" s="660"/>
      <c r="I442" s="160">
        <f t="shared" si="6"/>
        <v>56.41</v>
      </c>
      <c r="J442" s="684"/>
    </row>
    <row r="443" spans="1:10" ht="25.5">
      <c r="A443" s="155" t="s">
        <v>2077</v>
      </c>
      <c r="B443" s="155" t="s">
        <v>950</v>
      </c>
      <c r="C443" s="156" t="s">
        <v>1604</v>
      </c>
      <c r="D443" s="165" t="s">
        <v>2069</v>
      </c>
      <c r="E443" s="174" t="s">
        <v>1000</v>
      </c>
      <c r="F443" s="162">
        <v>61.06</v>
      </c>
      <c r="G443" s="219"/>
      <c r="H443" s="659"/>
      <c r="I443" s="160">
        <f t="shared" si="6"/>
        <v>61.06</v>
      </c>
      <c r="J443" s="684"/>
    </row>
    <row r="444" spans="1:10" ht="25.5">
      <c r="A444" s="155" t="s">
        <v>2078</v>
      </c>
      <c r="B444" s="155" t="s">
        <v>955</v>
      </c>
      <c r="C444" s="155" t="s">
        <v>956</v>
      </c>
      <c r="D444" s="165" t="s">
        <v>2079</v>
      </c>
      <c r="E444" s="174"/>
      <c r="F444" s="162">
        <v>165</v>
      </c>
      <c r="G444" s="219"/>
      <c r="H444" s="247"/>
      <c r="I444" s="160">
        <f t="shared" si="6"/>
        <v>165</v>
      </c>
      <c r="J444" s="163">
        <f>I444</f>
        <v>165</v>
      </c>
    </row>
    <row r="445" spans="1:10" ht="25.5">
      <c r="A445" s="155" t="s">
        <v>2080</v>
      </c>
      <c r="B445" s="155" t="s">
        <v>950</v>
      </c>
      <c r="C445" s="156" t="s">
        <v>1604</v>
      </c>
      <c r="D445" s="170" t="s">
        <v>2081</v>
      </c>
      <c r="E445" s="203">
        <v>1</v>
      </c>
      <c r="F445" s="172">
        <v>54.25</v>
      </c>
      <c r="G445" s="219">
        <v>1898</v>
      </c>
      <c r="H445" s="658">
        <v>26695.54</v>
      </c>
      <c r="I445" s="160">
        <f t="shared" si="6"/>
        <v>54.25</v>
      </c>
      <c r="J445" s="692">
        <f>SUM(I445:I446)</f>
        <v>88.19</v>
      </c>
    </row>
    <row r="446" spans="1:10" ht="25.5">
      <c r="A446" s="155" t="s">
        <v>2082</v>
      </c>
      <c r="B446" s="155" t="s">
        <v>950</v>
      </c>
      <c r="C446" s="156" t="s">
        <v>1604</v>
      </c>
      <c r="D446" s="170" t="s">
        <v>2081</v>
      </c>
      <c r="E446" s="203">
        <v>8</v>
      </c>
      <c r="F446" s="172">
        <v>33.94</v>
      </c>
      <c r="G446" s="219"/>
      <c r="H446" s="659"/>
      <c r="I446" s="160">
        <f t="shared" si="6"/>
        <v>33.94</v>
      </c>
      <c r="J446" s="692"/>
    </row>
    <row r="447" spans="1:10" ht="25.5">
      <c r="A447" s="155" t="s">
        <v>2083</v>
      </c>
      <c r="B447" s="155" t="s">
        <v>950</v>
      </c>
      <c r="C447" s="156" t="s">
        <v>1604</v>
      </c>
      <c r="D447" s="166" t="s">
        <v>2084</v>
      </c>
      <c r="E447" s="186">
        <v>1</v>
      </c>
      <c r="F447" s="168">
        <v>102.69</v>
      </c>
      <c r="G447" s="220">
        <v>1897</v>
      </c>
      <c r="H447" s="661">
        <v>38589.46</v>
      </c>
      <c r="I447" s="169">
        <f t="shared" si="6"/>
        <v>102.69</v>
      </c>
      <c r="J447" s="187">
        <f>SUM(I447)</f>
        <v>102.69</v>
      </c>
    </row>
    <row r="448" spans="1:10" ht="25.5">
      <c r="A448" s="155" t="s">
        <v>2085</v>
      </c>
      <c r="B448" s="155" t="s">
        <v>955</v>
      </c>
      <c r="C448" s="155" t="s">
        <v>956</v>
      </c>
      <c r="D448" s="166" t="s">
        <v>2084</v>
      </c>
      <c r="E448" s="186"/>
      <c r="F448" s="168">
        <v>56.5</v>
      </c>
      <c r="G448" s="220"/>
      <c r="H448" s="662"/>
      <c r="I448" s="169">
        <f t="shared" si="6"/>
        <v>56.5</v>
      </c>
      <c r="J448" s="187">
        <f>I448</f>
        <v>56.5</v>
      </c>
    </row>
    <row r="449" spans="1:10" ht="25.5">
      <c r="A449" s="155" t="s">
        <v>2086</v>
      </c>
      <c r="B449" s="155" t="s">
        <v>950</v>
      </c>
      <c r="C449" s="156" t="s">
        <v>1604</v>
      </c>
      <c r="D449" s="170" t="s">
        <v>2087</v>
      </c>
      <c r="E449" s="203">
        <v>1</v>
      </c>
      <c r="F449" s="172">
        <v>49.32</v>
      </c>
      <c r="G449" s="221">
        <v>1920</v>
      </c>
      <c r="H449" s="663">
        <v>39665.18</v>
      </c>
      <c r="I449" s="173">
        <f t="shared" si="6"/>
        <v>49.32</v>
      </c>
      <c r="J449" s="687">
        <f>SUM(I449:I451)</f>
        <v>196.19</v>
      </c>
    </row>
    <row r="450" spans="1:10" ht="25.5">
      <c r="A450" s="155" t="s">
        <v>2088</v>
      </c>
      <c r="B450" s="155" t="s">
        <v>950</v>
      </c>
      <c r="C450" s="156" t="s">
        <v>1604</v>
      </c>
      <c r="D450" s="170" t="s">
        <v>2087</v>
      </c>
      <c r="E450" s="203">
        <v>2</v>
      </c>
      <c r="F450" s="172">
        <v>32.07</v>
      </c>
      <c r="G450" s="221"/>
      <c r="H450" s="665"/>
      <c r="I450" s="173">
        <f t="shared" si="6"/>
        <v>32.07</v>
      </c>
      <c r="J450" s="688"/>
    </row>
    <row r="451" spans="1:10" ht="25.5">
      <c r="A451" s="155" t="s">
        <v>2089</v>
      </c>
      <c r="B451" s="155" t="s">
        <v>955</v>
      </c>
      <c r="C451" s="155" t="s">
        <v>956</v>
      </c>
      <c r="D451" s="166" t="s">
        <v>2087</v>
      </c>
      <c r="E451" s="203"/>
      <c r="F451" s="172">
        <v>114.8</v>
      </c>
      <c r="G451" s="221"/>
      <c r="H451" s="664"/>
      <c r="I451" s="173">
        <f t="shared" si="6"/>
        <v>114.8</v>
      </c>
      <c r="J451" s="679"/>
    </row>
    <row r="452" spans="1:10" ht="25.5">
      <c r="A452" s="155" t="s">
        <v>2090</v>
      </c>
      <c r="B452" s="155" t="s">
        <v>950</v>
      </c>
      <c r="C452" s="156" t="s">
        <v>1604</v>
      </c>
      <c r="D452" s="165" t="s">
        <v>2091</v>
      </c>
      <c r="E452" s="174">
        <v>14</v>
      </c>
      <c r="F452" s="162">
        <v>19.78</v>
      </c>
      <c r="G452" s="219">
        <v>1975</v>
      </c>
      <c r="H452" s="658">
        <v>75527.05</v>
      </c>
      <c r="I452" s="160">
        <f t="shared" si="6"/>
        <v>19.78</v>
      </c>
      <c r="J452" s="684">
        <f>SUM(I452:I457)</f>
        <v>189.89</v>
      </c>
    </row>
    <row r="453" spans="1:10" ht="25.5">
      <c r="A453" s="155" t="s">
        <v>2092</v>
      </c>
      <c r="B453" s="155" t="s">
        <v>950</v>
      </c>
      <c r="C453" s="156" t="s">
        <v>1604</v>
      </c>
      <c r="D453" s="165" t="s">
        <v>2091</v>
      </c>
      <c r="E453" s="174">
        <v>16</v>
      </c>
      <c r="F453" s="162">
        <v>30.8</v>
      </c>
      <c r="G453" s="219"/>
      <c r="H453" s="660"/>
      <c r="I453" s="160">
        <f aca="true" t="shared" si="7" ref="I453:I516">F453</f>
        <v>30.8</v>
      </c>
      <c r="J453" s="684"/>
    </row>
    <row r="454" spans="1:10" ht="25.5">
      <c r="A454" s="155" t="s">
        <v>2093</v>
      </c>
      <c r="B454" s="155" t="s">
        <v>950</v>
      </c>
      <c r="C454" s="156" t="s">
        <v>1604</v>
      </c>
      <c r="D454" s="165" t="s">
        <v>2091</v>
      </c>
      <c r="E454" s="174">
        <v>18</v>
      </c>
      <c r="F454" s="162">
        <v>46.17</v>
      </c>
      <c r="G454" s="219"/>
      <c r="H454" s="660"/>
      <c r="I454" s="160">
        <f t="shared" si="7"/>
        <v>46.17</v>
      </c>
      <c r="J454" s="684"/>
    </row>
    <row r="455" spans="1:10" ht="25.5">
      <c r="A455" s="155" t="s">
        <v>2094</v>
      </c>
      <c r="B455" s="155" t="s">
        <v>950</v>
      </c>
      <c r="C455" s="156" t="s">
        <v>1604</v>
      </c>
      <c r="D455" s="165" t="s">
        <v>2091</v>
      </c>
      <c r="E455" s="174">
        <v>19</v>
      </c>
      <c r="F455" s="162">
        <v>24.67</v>
      </c>
      <c r="G455" s="219"/>
      <c r="H455" s="660"/>
      <c r="I455" s="160">
        <f t="shared" si="7"/>
        <v>24.67</v>
      </c>
      <c r="J455" s="684"/>
    </row>
    <row r="456" spans="1:10" ht="25.5">
      <c r="A456" s="155" t="s">
        <v>2095</v>
      </c>
      <c r="B456" s="155" t="s">
        <v>950</v>
      </c>
      <c r="C456" s="156" t="s">
        <v>1604</v>
      </c>
      <c r="D456" s="165" t="s">
        <v>2091</v>
      </c>
      <c r="E456" s="174">
        <v>22</v>
      </c>
      <c r="F456" s="162">
        <v>30.9</v>
      </c>
      <c r="G456" s="219"/>
      <c r="H456" s="660"/>
      <c r="I456" s="160">
        <f t="shared" si="7"/>
        <v>30.9</v>
      </c>
      <c r="J456" s="684"/>
    </row>
    <row r="457" spans="1:10" ht="25.5">
      <c r="A457" s="155" t="s">
        <v>2096</v>
      </c>
      <c r="B457" s="155" t="s">
        <v>950</v>
      </c>
      <c r="C457" s="156" t="s">
        <v>1604</v>
      </c>
      <c r="D457" s="165" t="s">
        <v>2091</v>
      </c>
      <c r="E457" s="174">
        <v>9</v>
      </c>
      <c r="F457" s="162">
        <v>37.57</v>
      </c>
      <c r="G457" s="219"/>
      <c r="H457" s="659"/>
      <c r="I457" s="160">
        <f t="shared" si="7"/>
        <v>37.57</v>
      </c>
      <c r="J457" s="684"/>
    </row>
    <row r="458" spans="1:10" ht="25.5">
      <c r="A458" s="155" t="s">
        <v>2097</v>
      </c>
      <c r="B458" s="155" t="s">
        <v>950</v>
      </c>
      <c r="C458" s="156" t="s">
        <v>1604</v>
      </c>
      <c r="D458" s="165" t="s">
        <v>2098</v>
      </c>
      <c r="E458" s="174" t="s">
        <v>2099</v>
      </c>
      <c r="F458" s="162">
        <v>46.58</v>
      </c>
      <c r="G458" s="219">
        <v>1973</v>
      </c>
      <c r="H458" s="658">
        <v>69354.65</v>
      </c>
      <c r="I458" s="160">
        <f t="shared" si="7"/>
        <v>46.58</v>
      </c>
      <c r="J458" s="684">
        <f>SUM(I458:I464)</f>
        <v>304.72</v>
      </c>
    </row>
    <row r="459" spans="1:10" ht="25.5">
      <c r="A459" s="155" t="s">
        <v>2100</v>
      </c>
      <c r="B459" s="155" t="s">
        <v>950</v>
      </c>
      <c r="C459" s="156" t="s">
        <v>1604</v>
      </c>
      <c r="D459" s="165" t="s">
        <v>2098</v>
      </c>
      <c r="E459" s="174" t="s">
        <v>2101</v>
      </c>
      <c r="F459" s="162">
        <v>44.37</v>
      </c>
      <c r="G459" s="219"/>
      <c r="H459" s="660"/>
      <c r="I459" s="160">
        <f t="shared" si="7"/>
        <v>44.37</v>
      </c>
      <c r="J459" s="684"/>
    </row>
    <row r="460" spans="1:10" ht="25.5">
      <c r="A460" s="155" t="s">
        <v>2102</v>
      </c>
      <c r="B460" s="155" t="s">
        <v>950</v>
      </c>
      <c r="C460" s="156" t="s">
        <v>1604</v>
      </c>
      <c r="D460" s="165" t="s">
        <v>2098</v>
      </c>
      <c r="E460" s="174" t="s">
        <v>2103</v>
      </c>
      <c r="F460" s="162">
        <v>35.17</v>
      </c>
      <c r="G460" s="219"/>
      <c r="H460" s="660"/>
      <c r="I460" s="160">
        <f t="shared" si="7"/>
        <v>35.17</v>
      </c>
      <c r="J460" s="684"/>
    </row>
    <row r="461" spans="1:10" ht="25.5">
      <c r="A461" s="155" t="s">
        <v>2104</v>
      </c>
      <c r="B461" s="155" t="s">
        <v>950</v>
      </c>
      <c r="C461" s="156" t="s">
        <v>1604</v>
      </c>
      <c r="D461" s="165" t="s">
        <v>2098</v>
      </c>
      <c r="E461" s="174" t="s">
        <v>2105</v>
      </c>
      <c r="F461" s="162">
        <v>53.8</v>
      </c>
      <c r="G461" s="219"/>
      <c r="H461" s="660"/>
      <c r="I461" s="160">
        <f t="shared" si="7"/>
        <v>53.8</v>
      </c>
      <c r="J461" s="684"/>
    </row>
    <row r="462" spans="1:10" ht="25.5">
      <c r="A462" s="155" t="s">
        <v>2106</v>
      </c>
      <c r="B462" s="155" t="s">
        <v>950</v>
      </c>
      <c r="C462" s="156" t="s">
        <v>1604</v>
      </c>
      <c r="D462" s="165" t="s">
        <v>2098</v>
      </c>
      <c r="E462" s="174" t="s">
        <v>2107</v>
      </c>
      <c r="F462" s="162">
        <v>35.83</v>
      </c>
      <c r="G462" s="219"/>
      <c r="H462" s="660"/>
      <c r="I462" s="160">
        <f t="shared" si="7"/>
        <v>35.83</v>
      </c>
      <c r="J462" s="684"/>
    </row>
    <row r="463" spans="1:10" ht="25.5">
      <c r="A463" s="155" t="s">
        <v>2108</v>
      </c>
      <c r="B463" s="155" t="s">
        <v>950</v>
      </c>
      <c r="C463" s="156" t="s">
        <v>1604</v>
      </c>
      <c r="D463" s="165" t="s">
        <v>2098</v>
      </c>
      <c r="E463" s="174" t="s">
        <v>2109</v>
      </c>
      <c r="F463" s="162">
        <v>35.17</v>
      </c>
      <c r="G463" s="219"/>
      <c r="H463" s="660"/>
      <c r="I463" s="160">
        <f t="shared" si="7"/>
        <v>35.17</v>
      </c>
      <c r="J463" s="684"/>
    </row>
    <row r="464" spans="1:10" ht="25.5">
      <c r="A464" s="155" t="s">
        <v>2110</v>
      </c>
      <c r="B464" s="155" t="s">
        <v>950</v>
      </c>
      <c r="C464" s="156" t="s">
        <v>1604</v>
      </c>
      <c r="D464" s="165" t="s">
        <v>2098</v>
      </c>
      <c r="E464" s="174" t="s">
        <v>2111</v>
      </c>
      <c r="F464" s="162">
        <v>53.8</v>
      </c>
      <c r="G464" s="219"/>
      <c r="H464" s="659"/>
      <c r="I464" s="160">
        <f t="shared" si="7"/>
        <v>53.8</v>
      </c>
      <c r="J464" s="684"/>
    </row>
    <row r="465" spans="1:10" ht="25.5">
      <c r="A465" s="155" t="s">
        <v>2112</v>
      </c>
      <c r="B465" s="155" t="s">
        <v>950</v>
      </c>
      <c r="C465" s="156" t="s">
        <v>1604</v>
      </c>
      <c r="D465" s="165" t="s">
        <v>2113</v>
      </c>
      <c r="E465" s="174">
        <v>26</v>
      </c>
      <c r="F465" s="162">
        <v>46.13</v>
      </c>
      <c r="G465" s="219">
        <v>1972</v>
      </c>
      <c r="H465" s="658">
        <v>201851</v>
      </c>
      <c r="I465" s="160">
        <f t="shared" si="7"/>
        <v>46.13</v>
      </c>
      <c r="J465" s="677">
        <f>SUM(I465+I466)</f>
        <v>573.28</v>
      </c>
    </row>
    <row r="466" spans="1:10" ht="25.5">
      <c r="A466" s="155" t="s">
        <v>2114</v>
      </c>
      <c r="B466" s="155" t="s">
        <v>955</v>
      </c>
      <c r="C466" s="155" t="s">
        <v>956</v>
      </c>
      <c r="D466" s="165" t="s">
        <v>2113</v>
      </c>
      <c r="E466" s="174"/>
      <c r="F466" s="162">
        <v>527.15</v>
      </c>
      <c r="G466" s="219"/>
      <c r="H466" s="659"/>
      <c r="I466" s="160">
        <f t="shared" si="7"/>
        <v>527.15</v>
      </c>
      <c r="J466" s="685"/>
    </row>
    <row r="467" spans="1:10" ht="25.5">
      <c r="A467" s="155" t="s">
        <v>2115</v>
      </c>
      <c r="B467" s="155" t="s">
        <v>950</v>
      </c>
      <c r="C467" s="156" t="s">
        <v>1604</v>
      </c>
      <c r="D467" s="165" t="s">
        <v>2116</v>
      </c>
      <c r="E467" s="174">
        <v>1</v>
      </c>
      <c r="F467" s="162">
        <v>58.6</v>
      </c>
      <c r="G467" s="219">
        <v>1927</v>
      </c>
      <c r="H467" s="658">
        <v>91797.46</v>
      </c>
      <c r="I467" s="160">
        <f t="shared" si="7"/>
        <v>58.6</v>
      </c>
      <c r="J467" s="684">
        <f>SUM(I467:I471)</f>
        <v>298.3</v>
      </c>
    </row>
    <row r="468" spans="1:10" ht="25.5">
      <c r="A468" s="155" t="s">
        <v>2117</v>
      </c>
      <c r="B468" s="155" t="s">
        <v>950</v>
      </c>
      <c r="C468" s="156" t="s">
        <v>1604</v>
      </c>
      <c r="D468" s="165" t="s">
        <v>2116</v>
      </c>
      <c r="E468" s="174">
        <v>2</v>
      </c>
      <c r="F468" s="162">
        <v>67.61</v>
      </c>
      <c r="G468" s="219"/>
      <c r="H468" s="660"/>
      <c r="I468" s="160">
        <f t="shared" si="7"/>
        <v>67.61</v>
      </c>
      <c r="J468" s="684"/>
    </row>
    <row r="469" spans="1:10" ht="25.5">
      <c r="A469" s="155" t="s">
        <v>2118</v>
      </c>
      <c r="B469" s="155" t="s">
        <v>950</v>
      </c>
      <c r="C469" s="156" t="s">
        <v>1604</v>
      </c>
      <c r="D469" s="165" t="s">
        <v>2116</v>
      </c>
      <c r="E469" s="174">
        <v>4</v>
      </c>
      <c r="F469" s="162">
        <v>82.34</v>
      </c>
      <c r="G469" s="219"/>
      <c r="H469" s="660"/>
      <c r="I469" s="160">
        <f t="shared" si="7"/>
        <v>82.34</v>
      </c>
      <c r="J469" s="684"/>
    </row>
    <row r="470" spans="1:10" ht="25.5">
      <c r="A470" s="155" t="s">
        <v>2119</v>
      </c>
      <c r="B470" s="155" t="s">
        <v>950</v>
      </c>
      <c r="C470" s="156" t="s">
        <v>1604</v>
      </c>
      <c r="D470" s="165" t="s">
        <v>2116</v>
      </c>
      <c r="E470" s="174">
        <v>6</v>
      </c>
      <c r="F470" s="162">
        <v>68.44</v>
      </c>
      <c r="G470" s="219"/>
      <c r="H470" s="660"/>
      <c r="I470" s="160">
        <f t="shared" si="7"/>
        <v>68.44</v>
      </c>
      <c r="J470" s="684"/>
    </row>
    <row r="471" spans="1:10" ht="25.5">
      <c r="A471" s="155" t="s">
        <v>2120</v>
      </c>
      <c r="B471" s="155" t="s">
        <v>950</v>
      </c>
      <c r="C471" s="156" t="s">
        <v>1604</v>
      </c>
      <c r="D471" s="165" t="s">
        <v>2116</v>
      </c>
      <c r="E471" s="174" t="s">
        <v>1129</v>
      </c>
      <c r="F471" s="162">
        <v>21.31</v>
      </c>
      <c r="G471" s="219"/>
      <c r="H471" s="659"/>
      <c r="I471" s="160">
        <f t="shared" si="7"/>
        <v>21.31</v>
      </c>
      <c r="J471" s="684"/>
    </row>
    <row r="472" spans="1:10" ht="25.5">
      <c r="A472" s="155" t="s">
        <v>2121</v>
      </c>
      <c r="B472" s="155" t="s">
        <v>950</v>
      </c>
      <c r="C472" s="156" t="s">
        <v>1604</v>
      </c>
      <c r="D472" s="165" t="s">
        <v>2122</v>
      </c>
      <c r="E472" s="174">
        <v>2</v>
      </c>
      <c r="F472" s="162">
        <v>49.86</v>
      </c>
      <c r="G472" s="219">
        <v>1892</v>
      </c>
      <c r="H472" s="658">
        <v>165310.83</v>
      </c>
      <c r="I472" s="160">
        <f t="shared" si="7"/>
        <v>49.86</v>
      </c>
      <c r="J472" s="684">
        <f>SUM(I472:I474)</f>
        <v>182.86</v>
      </c>
    </row>
    <row r="473" spans="1:10" ht="25.5">
      <c r="A473" s="155" t="s">
        <v>2123</v>
      </c>
      <c r="B473" s="155" t="s">
        <v>950</v>
      </c>
      <c r="C473" s="156" t="s">
        <v>1604</v>
      </c>
      <c r="D473" s="165" t="s">
        <v>2122</v>
      </c>
      <c r="E473" s="174">
        <v>3</v>
      </c>
      <c r="F473" s="162">
        <v>34.97</v>
      </c>
      <c r="G473" s="219"/>
      <c r="H473" s="660"/>
      <c r="I473" s="160">
        <f t="shared" si="7"/>
        <v>34.97</v>
      </c>
      <c r="J473" s="684"/>
    </row>
    <row r="474" spans="1:10" ht="25.5">
      <c r="A474" s="155" t="s">
        <v>2124</v>
      </c>
      <c r="B474" s="155" t="s">
        <v>950</v>
      </c>
      <c r="C474" s="156" t="s">
        <v>1604</v>
      </c>
      <c r="D474" s="165" t="s">
        <v>2122</v>
      </c>
      <c r="E474" s="174">
        <v>4</v>
      </c>
      <c r="F474" s="162">
        <f>53.3+44.73</f>
        <v>98.03</v>
      </c>
      <c r="G474" s="219"/>
      <c r="H474" s="659"/>
      <c r="I474" s="160">
        <f t="shared" si="7"/>
        <v>98.03</v>
      </c>
      <c r="J474" s="684"/>
    </row>
    <row r="475" spans="1:10" ht="25.5">
      <c r="A475" s="155" t="s">
        <v>2125</v>
      </c>
      <c r="B475" s="155" t="s">
        <v>950</v>
      </c>
      <c r="C475" s="156" t="s">
        <v>1604</v>
      </c>
      <c r="D475" s="165" t="s">
        <v>2126</v>
      </c>
      <c r="E475" s="174" t="s">
        <v>2127</v>
      </c>
      <c r="F475" s="162">
        <v>32.75</v>
      </c>
      <c r="G475" s="219">
        <v>1967</v>
      </c>
      <c r="H475" s="658">
        <v>321404.05</v>
      </c>
      <c r="I475" s="160">
        <f t="shared" si="7"/>
        <v>32.75</v>
      </c>
      <c r="J475" s="684">
        <f>SUM(I475:I500)</f>
        <v>897.7500000000001</v>
      </c>
    </row>
    <row r="476" spans="1:10" ht="25.5">
      <c r="A476" s="155" t="s">
        <v>2128</v>
      </c>
      <c r="B476" s="155" t="s">
        <v>950</v>
      </c>
      <c r="C476" s="156" t="s">
        <v>1604</v>
      </c>
      <c r="D476" s="165" t="s">
        <v>2126</v>
      </c>
      <c r="E476" s="174" t="s">
        <v>2129</v>
      </c>
      <c r="F476" s="162">
        <v>31.44</v>
      </c>
      <c r="G476" s="219"/>
      <c r="H476" s="660"/>
      <c r="I476" s="160">
        <f t="shared" si="7"/>
        <v>31.44</v>
      </c>
      <c r="J476" s="684"/>
    </row>
    <row r="477" spans="1:10" ht="25.5">
      <c r="A477" s="155" t="s">
        <v>2130</v>
      </c>
      <c r="B477" s="155" t="s">
        <v>950</v>
      </c>
      <c r="C477" s="156" t="s">
        <v>1604</v>
      </c>
      <c r="D477" s="165" t="s">
        <v>2126</v>
      </c>
      <c r="E477" s="174" t="s">
        <v>2131</v>
      </c>
      <c r="F477" s="162">
        <v>31.44</v>
      </c>
      <c r="G477" s="219"/>
      <c r="H477" s="660"/>
      <c r="I477" s="160">
        <f t="shared" si="7"/>
        <v>31.44</v>
      </c>
      <c r="J477" s="684"/>
    </row>
    <row r="478" spans="1:10" ht="25.5">
      <c r="A478" s="155" t="s">
        <v>2132</v>
      </c>
      <c r="B478" s="155" t="s">
        <v>950</v>
      </c>
      <c r="C478" s="156" t="s">
        <v>1604</v>
      </c>
      <c r="D478" s="165" t="s">
        <v>2126</v>
      </c>
      <c r="E478" s="174" t="s">
        <v>2133</v>
      </c>
      <c r="F478" s="162">
        <v>31.44</v>
      </c>
      <c r="G478" s="219"/>
      <c r="H478" s="660"/>
      <c r="I478" s="160">
        <f t="shared" si="7"/>
        <v>31.44</v>
      </c>
      <c r="J478" s="684"/>
    </row>
    <row r="479" spans="1:10" ht="25.5">
      <c r="A479" s="155" t="s">
        <v>2134</v>
      </c>
      <c r="B479" s="155" t="s">
        <v>950</v>
      </c>
      <c r="C479" s="156" t="s">
        <v>1604</v>
      </c>
      <c r="D479" s="165" t="s">
        <v>2126</v>
      </c>
      <c r="E479" s="174" t="s">
        <v>2135</v>
      </c>
      <c r="F479" s="162">
        <v>42.33</v>
      </c>
      <c r="G479" s="219"/>
      <c r="H479" s="660"/>
      <c r="I479" s="160">
        <f t="shared" si="7"/>
        <v>42.33</v>
      </c>
      <c r="J479" s="684"/>
    </row>
    <row r="480" spans="1:10" ht="25.5">
      <c r="A480" s="155" t="s">
        <v>2136</v>
      </c>
      <c r="B480" s="155" t="s">
        <v>950</v>
      </c>
      <c r="C480" s="156" t="s">
        <v>1604</v>
      </c>
      <c r="D480" s="165" t="s">
        <v>2126</v>
      </c>
      <c r="E480" s="174" t="s">
        <v>2137</v>
      </c>
      <c r="F480" s="162">
        <v>32.75</v>
      </c>
      <c r="G480" s="219"/>
      <c r="H480" s="660"/>
      <c r="I480" s="160">
        <f t="shared" si="7"/>
        <v>32.75</v>
      </c>
      <c r="J480" s="684"/>
    </row>
    <row r="481" spans="1:10" ht="25.5">
      <c r="A481" s="155" t="s">
        <v>2138</v>
      </c>
      <c r="B481" s="155" t="s">
        <v>950</v>
      </c>
      <c r="C481" s="156" t="s">
        <v>1604</v>
      </c>
      <c r="D481" s="165" t="s">
        <v>2126</v>
      </c>
      <c r="E481" s="174" t="s">
        <v>2101</v>
      </c>
      <c r="F481" s="162">
        <v>42.33</v>
      </c>
      <c r="G481" s="219"/>
      <c r="H481" s="660"/>
      <c r="I481" s="160">
        <f t="shared" si="7"/>
        <v>42.33</v>
      </c>
      <c r="J481" s="684"/>
    </row>
    <row r="482" spans="1:10" ht="25.5">
      <c r="A482" s="155" t="s">
        <v>2139</v>
      </c>
      <c r="B482" s="155" t="s">
        <v>950</v>
      </c>
      <c r="C482" s="156" t="s">
        <v>1604</v>
      </c>
      <c r="D482" s="165" t="s">
        <v>2126</v>
      </c>
      <c r="E482" s="174" t="s">
        <v>2140</v>
      </c>
      <c r="F482" s="162">
        <v>31.45</v>
      </c>
      <c r="G482" s="219"/>
      <c r="H482" s="660"/>
      <c r="I482" s="160">
        <f t="shared" si="7"/>
        <v>31.45</v>
      </c>
      <c r="J482" s="684"/>
    </row>
    <row r="483" spans="1:10" ht="25.5">
      <c r="A483" s="155" t="s">
        <v>2141</v>
      </c>
      <c r="B483" s="155" t="s">
        <v>950</v>
      </c>
      <c r="C483" s="156" t="s">
        <v>1604</v>
      </c>
      <c r="D483" s="165" t="s">
        <v>2126</v>
      </c>
      <c r="E483" s="174" t="s">
        <v>2142</v>
      </c>
      <c r="F483" s="162">
        <v>31.44</v>
      </c>
      <c r="G483" s="219"/>
      <c r="H483" s="660"/>
      <c r="I483" s="160">
        <f t="shared" si="7"/>
        <v>31.44</v>
      </c>
      <c r="J483" s="684"/>
    </row>
    <row r="484" spans="1:10" ht="25.5">
      <c r="A484" s="155" t="s">
        <v>2143</v>
      </c>
      <c r="B484" s="155" t="s">
        <v>950</v>
      </c>
      <c r="C484" s="156" t="s">
        <v>1604</v>
      </c>
      <c r="D484" s="165" t="s">
        <v>2126</v>
      </c>
      <c r="E484" s="174" t="s">
        <v>2144</v>
      </c>
      <c r="F484" s="162">
        <v>31.44</v>
      </c>
      <c r="G484" s="219"/>
      <c r="H484" s="660"/>
      <c r="I484" s="160">
        <f t="shared" si="7"/>
        <v>31.44</v>
      </c>
      <c r="J484" s="684"/>
    </row>
    <row r="485" spans="1:10" ht="25.5">
      <c r="A485" s="155" t="s">
        <v>2145</v>
      </c>
      <c r="B485" s="155" t="s">
        <v>950</v>
      </c>
      <c r="C485" s="156" t="s">
        <v>1604</v>
      </c>
      <c r="D485" s="165" t="s">
        <v>2126</v>
      </c>
      <c r="E485" s="174" t="s">
        <v>2146</v>
      </c>
      <c r="F485" s="162">
        <v>31.08</v>
      </c>
      <c r="G485" s="219"/>
      <c r="H485" s="660"/>
      <c r="I485" s="160">
        <f t="shared" si="7"/>
        <v>31.08</v>
      </c>
      <c r="J485" s="684"/>
    </row>
    <row r="486" spans="1:10" ht="25.5">
      <c r="A486" s="155" t="s">
        <v>2147</v>
      </c>
      <c r="B486" s="155" t="s">
        <v>950</v>
      </c>
      <c r="C486" s="156" t="s">
        <v>1604</v>
      </c>
      <c r="D486" s="165" t="s">
        <v>2126</v>
      </c>
      <c r="E486" s="174" t="s">
        <v>2105</v>
      </c>
      <c r="F486" s="162">
        <v>42.33</v>
      </c>
      <c r="G486" s="219"/>
      <c r="H486" s="660"/>
      <c r="I486" s="160">
        <f t="shared" si="7"/>
        <v>42.33</v>
      </c>
      <c r="J486" s="684"/>
    </row>
    <row r="487" spans="1:10" ht="25.5">
      <c r="A487" s="155" t="s">
        <v>2148</v>
      </c>
      <c r="B487" s="155" t="s">
        <v>950</v>
      </c>
      <c r="C487" s="156" t="s">
        <v>1604</v>
      </c>
      <c r="D487" s="165" t="s">
        <v>2126</v>
      </c>
      <c r="E487" s="174" t="s">
        <v>2149</v>
      </c>
      <c r="F487" s="162">
        <v>31.08</v>
      </c>
      <c r="G487" s="219"/>
      <c r="H487" s="660"/>
      <c r="I487" s="160">
        <f t="shared" si="7"/>
        <v>31.08</v>
      </c>
      <c r="J487" s="684"/>
    </row>
    <row r="488" spans="1:10" ht="25.5">
      <c r="A488" s="155" t="s">
        <v>2150</v>
      </c>
      <c r="B488" s="155" t="s">
        <v>950</v>
      </c>
      <c r="C488" s="156" t="s">
        <v>1604</v>
      </c>
      <c r="D488" s="165" t="s">
        <v>2126</v>
      </c>
      <c r="E488" s="174" t="s">
        <v>2151</v>
      </c>
      <c r="F488" s="162">
        <v>32.75</v>
      </c>
      <c r="G488" s="219"/>
      <c r="H488" s="660"/>
      <c r="I488" s="160">
        <f t="shared" si="7"/>
        <v>32.75</v>
      </c>
      <c r="J488" s="684"/>
    </row>
    <row r="489" spans="1:10" ht="25.5">
      <c r="A489" s="155" t="s">
        <v>2152</v>
      </c>
      <c r="B489" s="155" t="s">
        <v>950</v>
      </c>
      <c r="C489" s="156" t="s">
        <v>1604</v>
      </c>
      <c r="D489" s="165" t="s">
        <v>2126</v>
      </c>
      <c r="E489" s="174" t="s">
        <v>2153</v>
      </c>
      <c r="F489" s="162">
        <v>32.34</v>
      </c>
      <c r="G489" s="219"/>
      <c r="H489" s="660"/>
      <c r="I489" s="160">
        <f t="shared" si="7"/>
        <v>32.34</v>
      </c>
      <c r="J489" s="684"/>
    </row>
    <row r="490" spans="1:10" ht="25.5">
      <c r="A490" s="155" t="s">
        <v>2154</v>
      </c>
      <c r="B490" s="155" t="s">
        <v>950</v>
      </c>
      <c r="C490" s="156" t="s">
        <v>1604</v>
      </c>
      <c r="D490" s="165" t="s">
        <v>2126</v>
      </c>
      <c r="E490" s="174" t="s">
        <v>2155</v>
      </c>
      <c r="F490" s="162">
        <v>42.7</v>
      </c>
      <c r="G490" s="219"/>
      <c r="H490" s="660"/>
      <c r="I490" s="160">
        <f t="shared" si="7"/>
        <v>42.7</v>
      </c>
      <c r="J490" s="684"/>
    </row>
    <row r="491" spans="1:10" ht="25.5">
      <c r="A491" s="155" t="s">
        <v>2156</v>
      </c>
      <c r="B491" s="155" t="s">
        <v>950</v>
      </c>
      <c r="C491" s="156" t="s">
        <v>1604</v>
      </c>
      <c r="D491" s="165" t="s">
        <v>2126</v>
      </c>
      <c r="E491" s="174" t="s">
        <v>2157</v>
      </c>
      <c r="F491" s="162">
        <v>32.34</v>
      </c>
      <c r="G491" s="219"/>
      <c r="H491" s="660"/>
      <c r="I491" s="160">
        <f t="shared" si="7"/>
        <v>32.34</v>
      </c>
      <c r="J491" s="684"/>
    </row>
    <row r="492" spans="1:10" ht="25.5">
      <c r="A492" s="155" t="s">
        <v>2158</v>
      </c>
      <c r="B492" s="155" t="s">
        <v>950</v>
      </c>
      <c r="C492" s="156" t="s">
        <v>1604</v>
      </c>
      <c r="D492" s="165" t="s">
        <v>2126</v>
      </c>
      <c r="E492" s="174" t="s">
        <v>2159</v>
      </c>
      <c r="F492" s="162">
        <v>32.34</v>
      </c>
      <c r="G492" s="219"/>
      <c r="H492" s="660"/>
      <c r="I492" s="160">
        <f t="shared" si="7"/>
        <v>32.34</v>
      </c>
      <c r="J492" s="684"/>
    </row>
    <row r="493" spans="1:10" ht="25.5">
      <c r="A493" s="155" t="s">
        <v>2160</v>
      </c>
      <c r="B493" s="155" t="s">
        <v>950</v>
      </c>
      <c r="C493" s="156" t="s">
        <v>1604</v>
      </c>
      <c r="D493" s="165" t="s">
        <v>2126</v>
      </c>
      <c r="E493" s="174" t="s">
        <v>2161</v>
      </c>
      <c r="F493" s="162">
        <v>33.26</v>
      </c>
      <c r="G493" s="219"/>
      <c r="H493" s="660"/>
      <c r="I493" s="160">
        <f t="shared" si="7"/>
        <v>33.26</v>
      </c>
      <c r="J493" s="684"/>
    </row>
    <row r="494" spans="1:10" ht="25.5">
      <c r="A494" s="155" t="s">
        <v>2162</v>
      </c>
      <c r="B494" s="155" t="s">
        <v>950</v>
      </c>
      <c r="C494" s="156" t="s">
        <v>1604</v>
      </c>
      <c r="D494" s="165" t="s">
        <v>2126</v>
      </c>
      <c r="E494" s="174" t="s">
        <v>2163</v>
      </c>
      <c r="F494" s="162">
        <v>42.7</v>
      </c>
      <c r="G494" s="219"/>
      <c r="H494" s="660"/>
      <c r="I494" s="160">
        <f t="shared" si="7"/>
        <v>42.7</v>
      </c>
      <c r="J494" s="684"/>
    </row>
    <row r="495" spans="1:10" ht="25.5">
      <c r="A495" s="155" t="s">
        <v>2164</v>
      </c>
      <c r="B495" s="155" t="s">
        <v>950</v>
      </c>
      <c r="C495" s="156" t="s">
        <v>1604</v>
      </c>
      <c r="D495" s="165" t="s">
        <v>2126</v>
      </c>
      <c r="E495" s="174" t="s">
        <v>2165</v>
      </c>
      <c r="F495" s="162">
        <v>32.23</v>
      </c>
      <c r="G495" s="219"/>
      <c r="H495" s="660"/>
      <c r="I495" s="160">
        <f t="shared" si="7"/>
        <v>32.23</v>
      </c>
      <c r="J495" s="684"/>
    </row>
    <row r="496" spans="1:10" ht="25.5">
      <c r="A496" s="155" t="s">
        <v>2166</v>
      </c>
      <c r="B496" s="155" t="s">
        <v>950</v>
      </c>
      <c r="C496" s="156" t="s">
        <v>1604</v>
      </c>
      <c r="D496" s="165" t="s">
        <v>2126</v>
      </c>
      <c r="E496" s="174" t="s">
        <v>2167</v>
      </c>
      <c r="F496" s="162">
        <v>42.7</v>
      </c>
      <c r="G496" s="219"/>
      <c r="H496" s="660"/>
      <c r="I496" s="160">
        <f t="shared" si="7"/>
        <v>42.7</v>
      </c>
      <c r="J496" s="684"/>
    </row>
    <row r="497" spans="1:10" ht="25.5">
      <c r="A497" s="155" t="s">
        <v>2168</v>
      </c>
      <c r="B497" s="155" t="s">
        <v>950</v>
      </c>
      <c r="C497" s="156" t="s">
        <v>1604</v>
      </c>
      <c r="D497" s="165" t="s">
        <v>2126</v>
      </c>
      <c r="E497" s="174" t="s">
        <v>2169</v>
      </c>
      <c r="F497" s="162">
        <v>32.34</v>
      </c>
      <c r="G497" s="219"/>
      <c r="H497" s="660"/>
      <c r="I497" s="160">
        <f t="shared" si="7"/>
        <v>32.34</v>
      </c>
      <c r="J497" s="684"/>
    </row>
    <row r="498" spans="1:10" ht="25.5">
      <c r="A498" s="155" t="s">
        <v>2170</v>
      </c>
      <c r="B498" s="155" t="s">
        <v>950</v>
      </c>
      <c r="C498" s="156" t="s">
        <v>1604</v>
      </c>
      <c r="D498" s="165" t="s">
        <v>2126</v>
      </c>
      <c r="E498" s="174" t="s">
        <v>2171</v>
      </c>
      <c r="F498" s="162">
        <v>33.26</v>
      </c>
      <c r="G498" s="219"/>
      <c r="H498" s="660"/>
      <c r="I498" s="160">
        <f t="shared" si="7"/>
        <v>33.26</v>
      </c>
      <c r="J498" s="684"/>
    </row>
    <row r="499" spans="1:10" ht="25.5">
      <c r="A499" s="155" t="s">
        <v>2172</v>
      </c>
      <c r="B499" s="155" t="s">
        <v>950</v>
      </c>
      <c r="C499" s="156" t="s">
        <v>1604</v>
      </c>
      <c r="D499" s="165" t="s">
        <v>2126</v>
      </c>
      <c r="E499" s="174" t="s">
        <v>2173</v>
      </c>
      <c r="F499" s="162">
        <v>33.26</v>
      </c>
      <c r="G499" s="219"/>
      <c r="H499" s="660"/>
      <c r="I499" s="160">
        <f t="shared" si="7"/>
        <v>33.26</v>
      </c>
      <c r="J499" s="684"/>
    </row>
    <row r="500" spans="1:10" ht="25.5">
      <c r="A500" s="155" t="s">
        <v>2174</v>
      </c>
      <c r="B500" s="155" t="s">
        <v>950</v>
      </c>
      <c r="C500" s="156" t="s">
        <v>1604</v>
      </c>
      <c r="D500" s="165" t="s">
        <v>2126</v>
      </c>
      <c r="E500" s="174" t="s">
        <v>2175</v>
      </c>
      <c r="F500" s="162">
        <v>32.23</v>
      </c>
      <c r="G500" s="219"/>
      <c r="H500" s="659"/>
      <c r="I500" s="160">
        <f t="shared" si="7"/>
        <v>32.23</v>
      </c>
      <c r="J500" s="684"/>
    </row>
    <row r="501" spans="1:10" ht="25.5">
      <c r="A501" s="155" t="s">
        <v>2176</v>
      </c>
      <c r="B501" s="155" t="s">
        <v>950</v>
      </c>
      <c r="C501" s="156" t="s">
        <v>1604</v>
      </c>
      <c r="D501" s="165" t="s">
        <v>2177</v>
      </c>
      <c r="E501" s="174" t="s">
        <v>2178</v>
      </c>
      <c r="F501" s="162">
        <v>51.17</v>
      </c>
      <c r="G501" s="219">
        <v>1954</v>
      </c>
      <c r="H501" s="658">
        <v>40797.42</v>
      </c>
      <c r="I501" s="160">
        <f t="shared" si="7"/>
        <v>51.17</v>
      </c>
      <c r="J501" s="684">
        <f>SUM(I501:I503)</f>
        <v>113.37</v>
      </c>
    </row>
    <row r="502" spans="1:10" ht="25.5">
      <c r="A502" s="155" t="s">
        <v>2179</v>
      </c>
      <c r="B502" s="155" t="s">
        <v>950</v>
      </c>
      <c r="C502" s="156" t="s">
        <v>1604</v>
      </c>
      <c r="D502" s="165" t="s">
        <v>2177</v>
      </c>
      <c r="E502" s="174" t="s">
        <v>1099</v>
      </c>
      <c r="F502" s="162">
        <v>26.04</v>
      </c>
      <c r="G502" s="219"/>
      <c r="H502" s="660"/>
      <c r="I502" s="160">
        <f t="shared" si="7"/>
        <v>26.04</v>
      </c>
      <c r="J502" s="684"/>
    </row>
    <row r="503" spans="1:10" ht="25.5">
      <c r="A503" s="155" t="s">
        <v>2180</v>
      </c>
      <c r="B503" s="155" t="s">
        <v>950</v>
      </c>
      <c r="C503" s="156" t="s">
        <v>1604</v>
      </c>
      <c r="D503" s="165" t="s">
        <v>2177</v>
      </c>
      <c r="E503" s="174" t="s">
        <v>2181</v>
      </c>
      <c r="F503" s="162">
        <v>36.16</v>
      </c>
      <c r="G503" s="219"/>
      <c r="H503" s="659"/>
      <c r="I503" s="160">
        <f t="shared" si="7"/>
        <v>36.16</v>
      </c>
      <c r="J503" s="684"/>
    </row>
    <row r="504" spans="1:10" ht="25.5">
      <c r="A504" s="155" t="s">
        <v>2182</v>
      </c>
      <c r="B504" s="155" t="s">
        <v>950</v>
      </c>
      <c r="C504" s="156" t="s">
        <v>1604</v>
      </c>
      <c r="D504" s="166" t="s">
        <v>2183</v>
      </c>
      <c r="E504" s="186" t="s">
        <v>2184</v>
      </c>
      <c r="F504" s="168">
        <v>38.59</v>
      </c>
      <c r="G504" s="220">
        <v>1954</v>
      </c>
      <c r="H504" s="228">
        <v>11416.71</v>
      </c>
      <c r="I504" s="169">
        <f t="shared" si="7"/>
        <v>38.59</v>
      </c>
      <c r="J504" s="187">
        <f>SUM(I504)</f>
        <v>38.59</v>
      </c>
    </row>
    <row r="505" spans="1:10" ht="25.5">
      <c r="A505" s="155" t="s">
        <v>2185</v>
      </c>
      <c r="B505" s="155" t="s">
        <v>950</v>
      </c>
      <c r="C505" s="156" t="s">
        <v>1604</v>
      </c>
      <c r="D505" s="165" t="s">
        <v>2186</v>
      </c>
      <c r="E505" s="174">
        <v>13</v>
      </c>
      <c r="F505" s="162">
        <v>50.03</v>
      </c>
      <c r="G505" s="219">
        <v>1993</v>
      </c>
      <c r="H505" s="658">
        <v>94663.97</v>
      </c>
      <c r="I505" s="160">
        <f t="shared" si="7"/>
        <v>50.03</v>
      </c>
      <c r="J505" s="684">
        <f>SUM(F505:F507)</f>
        <v>160.4</v>
      </c>
    </row>
    <row r="506" spans="1:10" ht="25.5">
      <c r="A506" s="155" t="s">
        <v>2187</v>
      </c>
      <c r="B506" s="155" t="s">
        <v>950</v>
      </c>
      <c r="C506" s="156" t="s">
        <v>1604</v>
      </c>
      <c r="D506" s="165" t="s">
        <v>2186</v>
      </c>
      <c r="E506" s="174">
        <v>3</v>
      </c>
      <c r="F506" s="162">
        <v>53.96</v>
      </c>
      <c r="G506" s="219"/>
      <c r="H506" s="660"/>
      <c r="I506" s="160">
        <f t="shared" si="7"/>
        <v>53.96</v>
      </c>
      <c r="J506" s="684"/>
    </row>
    <row r="507" spans="1:10" ht="25.5">
      <c r="A507" s="155" t="s">
        <v>2188</v>
      </c>
      <c r="B507" s="155" t="s">
        <v>950</v>
      </c>
      <c r="C507" s="156" t="s">
        <v>1604</v>
      </c>
      <c r="D507" s="165" t="s">
        <v>2186</v>
      </c>
      <c r="E507" s="174">
        <v>9</v>
      </c>
      <c r="F507" s="162">
        <v>56.41</v>
      </c>
      <c r="G507" s="219"/>
      <c r="H507" s="659"/>
      <c r="I507" s="160">
        <f t="shared" si="7"/>
        <v>56.41</v>
      </c>
      <c r="J507" s="684"/>
    </row>
    <row r="508" spans="1:10" ht="25.5">
      <c r="A508" s="155" t="s">
        <v>2189</v>
      </c>
      <c r="B508" s="155" t="s">
        <v>950</v>
      </c>
      <c r="C508" s="156" t="s">
        <v>1604</v>
      </c>
      <c r="D508" s="165" t="s">
        <v>2190</v>
      </c>
      <c r="E508" s="174">
        <v>1</v>
      </c>
      <c r="F508" s="162">
        <v>50.15</v>
      </c>
      <c r="G508" s="219">
        <v>1954</v>
      </c>
      <c r="H508" s="658">
        <v>63562.29</v>
      </c>
      <c r="I508" s="160">
        <f t="shared" si="7"/>
        <v>50.15</v>
      </c>
      <c r="J508" s="684">
        <f>SUM(I508:I511)</f>
        <v>172.32</v>
      </c>
    </row>
    <row r="509" spans="1:10" ht="25.5">
      <c r="A509" s="155" t="s">
        <v>2191</v>
      </c>
      <c r="B509" s="155" t="s">
        <v>950</v>
      </c>
      <c r="C509" s="156" t="s">
        <v>1604</v>
      </c>
      <c r="D509" s="165" t="s">
        <v>2190</v>
      </c>
      <c r="E509" s="174">
        <v>4</v>
      </c>
      <c r="F509" s="162">
        <v>59.43</v>
      </c>
      <c r="G509" s="219"/>
      <c r="H509" s="660"/>
      <c r="I509" s="160">
        <f t="shared" si="7"/>
        <v>59.43</v>
      </c>
      <c r="J509" s="684"/>
    </row>
    <row r="510" spans="1:10" ht="25.5">
      <c r="A510" s="155" t="s">
        <v>2192</v>
      </c>
      <c r="B510" s="155" t="s">
        <v>950</v>
      </c>
      <c r="C510" s="156" t="s">
        <v>1604</v>
      </c>
      <c r="D510" s="165" t="s">
        <v>2190</v>
      </c>
      <c r="E510" s="174">
        <v>5</v>
      </c>
      <c r="F510" s="162">
        <v>36.16</v>
      </c>
      <c r="G510" s="219"/>
      <c r="H510" s="660"/>
      <c r="I510" s="160">
        <f t="shared" si="7"/>
        <v>36.16</v>
      </c>
      <c r="J510" s="684"/>
    </row>
    <row r="511" spans="1:10" ht="25.5">
      <c r="A511" s="155" t="s">
        <v>2193</v>
      </c>
      <c r="B511" s="155" t="s">
        <v>950</v>
      </c>
      <c r="C511" s="156" t="s">
        <v>1604</v>
      </c>
      <c r="D511" s="165" t="s">
        <v>2190</v>
      </c>
      <c r="E511" s="174">
        <v>7</v>
      </c>
      <c r="F511" s="162">
        <v>26.58</v>
      </c>
      <c r="G511" s="219"/>
      <c r="H511" s="659"/>
      <c r="I511" s="160">
        <f t="shared" si="7"/>
        <v>26.58</v>
      </c>
      <c r="J511" s="684"/>
    </row>
    <row r="512" spans="1:10" ht="25.5">
      <c r="A512" s="155" t="s">
        <v>2194</v>
      </c>
      <c r="B512" s="155" t="s">
        <v>950</v>
      </c>
      <c r="C512" s="156" t="s">
        <v>1604</v>
      </c>
      <c r="D512" s="166" t="s">
        <v>2195</v>
      </c>
      <c r="E512" s="186">
        <v>5</v>
      </c>
      <c r="F512" s="168">
        <v>36.16</v>
      </c>
      <c r="G512" s="220">
        <v>1954</v>
      </c>
      <c r="H512" s="228">
        <v>14523.94</v>
      </c>
      <c r="I512" s="169">
        <f t="shared" si="7"/>
        <v>36.16</v>
      </c>
      <c r="J512" s="187">
        <f>SUM(I512)</f>
        <v>36.16</v>
      </c>
    </row>
    <row r="513" spans="1:10" ht="25.5">
      <c r="A513" s="155" t="s">
        <v>2196</v>
      </c>
      <c r="B513" s="155" t="s">
        <v>950</v>
      </c>
      <c r="C513" s="156" t="s">
        <v>1604</v>
      </c>
      <c r="D513" s="165" t="s">
        <v>2197</v>
      </c>
      <c r="E513" s="174" t="s">
        <v>2198</v>
      </c>
      <c r="F513" s="162">
        <v>48.22</v>
      </c>
      <c r="G513" s="219">
        <v>1954</v>
      </c>
      <c r="H513" s="658">
        <v>75220.85</v>
      </c>
      <c r="I513" s="160">
        <f t="shared" si="7"/>
        <v>48.22</v>
      </c>
      <c r="J513" s="684">
        <f>SUM(I513:I517)</f>
        <v>264.28000000000003</v>
      </c>
    </row>
    <row r="514" spans="1:10" ht="25.5">
      <c r="A514" s="155" t="s">
        <v>2199</v>
      </c>
      <c r="B514" s="155" t="s">
        <v>950</v>
      </c>
      <c r="C514" s="156" t="s">
        <v>1604</v>
      </c>
      <c r="D514" s="165" t="s">
        <v>2197</v>
      </c>
      <c r="E514" s="174" t="s">
        <v>2200</v>
      </c>
      <c r="F514" s="162">
        <v>68.15</v>
      </c>
      <c r="G514" s="219"/>
      <c r="H514" s="660"/>
      <c r="I514" s="160">
        <f t="shared" si="7"/>
        <v>68.15</v>
      </c>
      <c r="J514" s="684"/>
    </row>
    <row r="515" spans="1:10" ht="25.5">
      <c r="A515" s="155" t="s">
        <v>2201</v>
      </c>
      <c r="B515" s="155" t="s">
        <v>950</v>
      </c>
      <c r="C515" s="156" t="s">
        <v>1604</v>
      </c>
      <c r="D515" s="165" t="s">
        <v>2197</v>
      </c>
      <c r="E515" s="174" t="s">
        <v>2202</v>
      </c>
      <c r="F515" s="162">
        <v>37.48</v>
      </c>
      <c r="G515" s="219"/>
      <c r="H515" s="660"/>
      <c r="I515" s="160">
        <f t="shared" si="7"/>
        <v>37.48</v>
      </c>
      <c r="J515" s="684"/>
    </row>
    <row r="516" spans="1:10" ht="25.5">
      <c r="A516" s="155" t="s">
        <v>2203</v>
      </c>
      <c r="B516" s="155" t="s">
        <v>950</v>
      </c>
      <c r="C516" s="156" t="s">
        <v>1604</v>
      </c>
      <c r="D516" s="165" t="s">
        <v>2197</v>
      </c>
      <c r="E516" s="174" t="s">
        <v>2204</v>
      </c>
      <c r="F516" s="162">
        <v>70.58</v>
      </c>
      <c r="G516" s="219"/>
      <c r="H516" s="660"/>
      <c r="I516" s="160">
        <f t="shared" si="7"/>
        <v>70.58</v>
      </c>
      <c r="J516" s="684"/>
    </row>
    <row r="517" spans="1:10" ht="25.5">
      <c r="A517" s="155" t="s">
        <v>2205</v>
      </c>
      <c r="B517" s="155" t="s">
        <v>950</v>
      </c>
      <c r="C517" s="156" t="s">
        <v>1604</v>
      </c>
      <c r="D517" s="165" t="s">
        <v>2197</v>
      </c>
      <c r="E517" s="174" t="s">
        <v>2206</v>
      </c>
      <c r="F517" s="162">
        <v>39.85</v>
      </c>
      <c r="G517" s="219"/>
      <c r="H517" s="659"/>
      <c r="I517" s="160">
        <f aca="true" t="shared" si="8" ref="I517:I580">F517</f>
        <v>39.85</v>
      </c>
      <c r="J517" s="684"/>
    </row>
    <row r="518" spans="1:10" ht="25.5">
      <c r="A518" s="155" t="s">
        <v>2207</v>
      </c>
      <c r="B518" s="155" t="s">
        <v>950</v>
      </c>
      <c r="C518" s="156" t="s">
        <v>1604</v>
      </c>
      <c r="D518" s="165" t="s">
        <v>2208</v>
      </c>
      <c r="E518" s="174" t="s">
        <v>2209</v>
      </c>
      <c r="F518" s="162">
        <v>66.63</v>
      </c>
      <c r="G518" s="219">
        <v>1954</v>
      </c>
      <c r="H518" s="227">
        <v>19373.9</v>
      </c>
      <c r="I518" s="160">
        <f t="shared" si="8"/>
        <v>66.63</v>
      </c>
      <c r="J518" s="163">
        <f>SUM(I518)</f>
        <v>66.63</v>
      </c>
    </row>
    <row r="519" spans="1:10" ht="25.5">
      <c r="A519" s="155" t="s">
        <v>2210</v>
      </c>
      <c r="B519" s="155" t="s">
        <v>950</v>
      </c>
      <c r="C519" s="156" t="s">
        <v>1604</v>
      </c>
      <c r="D519" s="165" t="s">
        <v>2211</v>
      </c>
      <c r="E519" s="174">
        <v>2</v>
      </c>
      <c r="F519" s="162">
        <v>49.06</v>
      </c>
      <c r="G519" s="219">
        <v>1954</v>
      </c>
      <c r="H519" s="658">
        <v>50561.9</v>
      </c>
      <c r="I519" s="160">
        <f t="shared" si="8"/>
        <v>49.06</v>
      </c>
      <c r="J519" s="684">
        <f>SUM(I519:I522)</f>
        <v>202.14</v>
      </c>
    </row>
    <row r="520" spans="1:10" ht="25.5">
      <c r="A520" s="155" t="s">
        <v>2212</v>
      </c>
      <c r="B520" s="155" t="s">
        <v>950</v>
      </c>
      <c r="C520" s="156" t="s">
        <v>1604</v>
      </c>
      <c r="D520" s="165" t="s">
        <v>2211</v>
      </c>
      <c r="E520" s="174">
        <v>4</v>
      </c>
      <c r="F520" s="162">
        <v>37.16</v>
      </c>
      <c r="G520" s="219"/>
      <c r="H520" s="660"/>
      <c r="I520" s="160">
        <f t="shared" si="8"/>
        <v>37.16</v>
      </c>
      <c r="J520" s="684"/>
    </row>
    <row r="521" spans="1:10" ht="25.5">
      <c r="A521" s="155" t="s">
        <v>2213</v>
      </c>
      <c r="B521" s="155" t="s">
        <v>950</v>
      </c>
      <c r="C521" s="156" t="s">
        <v>1604</v>
      </c>
      <c r="D521" s="165" t="s">
        <v>2211</v>
      </c>
      <c r="E521" s="174">
        <v>5</v>
      </c>
      <c r="F521" s="162">
        <v>49.19</v>
      </c>
      <c r="G521" s="219"/>
      <c r="H521" s="660"/>
      <c r="I521" s="160">
        <f t="shared" si="8"/>
        <v>49.19</v>
      </c>
      <c r="J521" s="684"/>
    </row>
    <row r="522" spans="1:10" ht="25.5">
      <c r="A522" s="155" t="s">
        <v>2214</v>
      </c>
      <c r="B522" s="155" t="s">
        <v>950</v>
      </c>
      <c r="C522" s="156" t="s">
        <v>1604</v>
      </c>
      <c r="D522" s="165" t="s">
        <v>2211</v>
      </c>
      <c r="E522" s="174">
        <v>6</v>
      </c>
      <c r="F522" s="162">
        <v>66.73</v>
      </c>
      <c r="G522" s="219"/>
      <c r="H522" s="659"/>
      <c r="I522" s="160">
        <f t="shared" si="8"/>
        <v>66.73</v>
      </c>
      <c r="J522" s="684"/>
    </row>
    <row r="523" spans="1:10" ht="25.5">
      <c r="A523" s="155" t="s">
        <v>2215</v>
      </c>
      <c r="B523" s="155" t="s">
        <v>950</v>
      </c>
      <c r="C523" s="156" t="s">
        <v>1604</v>
      </c>
      <c r="D523" s="166" t="s">
        <v>2216</v>
      </c>
      <c r="E523" s="186">
        <v>2</v>
      </c>
      <c r="F523" s="168">
        <v>36.16</v>
      </c>
      <c r="G523" s="220">
        <v>1954</v>
      </c>
      <c r="H523" s="228">
        <v>16745.95</v>
      </c>
      <c r="I523" s="169">
        <f t="shared" si="8"/>
        <v>36.16</v>
      </c>
      <c r="J523" s="187">
        <f>SUM(I523:I523)</f>
        <v>36.16</v>
      </c>
    </row>
    <row r="524" spans="1:10" ht="25.5">
      <c r="A524" s="155" t="s">
        <v>2217</v>
      </c>
      <c r="B524" s="155" t="s">
        <v>950</v>
      </c>
      <c r="C524" s="156" t="s">
        <v>1604</v>
      </c>
      <c r="D524" s="165" t="s">
        <v>2218</v>
      </c>
      <c r="E524" s="174">
        <v>11</v>
      </c>
      <c r="F524" s="162">
        <v>50.09</v>
      </c>
      <c r="G524" s="219">
        <v>1984</v>
      </c>
      <c r="H524" s="658">
        <v>87065.27</v>
      </c>
      <c r="I524" s="160">
        <f t="shared" si="8"/>
        <v>50.09</v>
      </c>
      <c r="J524" s="684">
        <f>SUM(F524:F526)</f>
        <v>147.54</v>
      </c>
    </row>
    <row r="525" spans="1:10" ht="25.5">
      <c r="A525" s="155" t="s">
        <v>2219</v>
      </c>
      <c r="B525" s="155" t="s">
        <v>950</v>
      </c>
      <c r="C525" s="156" t="s">
        <v>1604</v>
      </c>
      <c r="D525" s="165" t="s">
        <v>2218</v>
      </c>
      <c r="E525" s="174">
        <v>12</v>
      </c>
      <c r="F525" s="162">
        <v>65.63</v>
      </c>
      <c r="G525" s="219"/>
      <c r="H525" s="660"/>
      <c r="I525" s="160">
        <f t="shared" si="8"/>
        <v>65.63</v>
      </c>
      <c r="J525" s="684"/>
    </row>
    <row r="526" spans="1:10" ht="25.5">
      <c r="A526" s="155" t="s">
        <v>2220</v>
      </c>
      <c r="B526" s="155" t="s">
        <v>950</v>
      </c>
      <c r="C526" s="156" t="s">
        <v>1604</v>
      </c>
      <c r="D526" s="165" t="s">
        <v>2218</v>
      </c>
      <c r="E526" s="174">
        <v>3</v>
      </c>
      <c r="F526" s="162">
        <v>31.82</v>
      </c>
      <c r="G526" s="219"/>
      <c r="H526" s="659"/>
      <c r="I526" s="160">
        <f t="shared" si="8"/>
        <v>31.82</v>
      </c>
      <c r="J526" s="684"/>
    </row>
    <row r="527" spans="1:10" ht="25.5">
      <c r="A527" s="155" t="s">
        <v>2221</v>
      </c>
      <c r="B527" s="155" t="s">
        <v>950</v>
      </c>
      <c r="C527" s="156" t="s">
        <v>1604</v>
      </c>
      <c r="D527" s="165" t="s">
        <v>2222</v>
      </c>
      <c r="E527" s="174" t="s">
        <v>1668</v>
      </c>
      <c r="F527" s="162">
        <v>65.81</v>
      </c>
      <c r="G527" s="219">
        <v>1895</v>
      </c>
      <c r="H527" s="658">
        <v>28804.28</v>
      </c>
      <c r="I527" s="160">
        <f t="shared" si="8"/>
        <v>65.81</v>
      </c>
      <c r="J527" s="684">
        <f>SUM(I527:I528)</f>
        <v>112.97</v>
      </c>
    </row>
    <row r="528" spans="1:10" ht="25.5">
      <c r="A528" s="155" t="s">
        <v>2223</v>
      </c>
      <c r="B528" s="155" t="s">
        <v>950</v>
      </c>
      <c r="C528" s="156" t="s">
        <v>1604</v>
      </c>
      <c r="D528" s="165" t="s">
        <v>2222</v>
      </c>
      <c r="E528" s="174" t="s">
        <v>2224</v>
      </c>
      <c r="F528" s="162">
        <v>47.16</v>
      </c>
      <c r="G528" s="219"/>
      <c r="H528" s="659"/>
      <c r="I528" s="160">
        <f t="shared" si="8"/>
        <v>47.16</v>
      </c>
      <c r="J528" s="684"/>
    </row>
    <row r="529" spans="1:10" ht="25.5">
      <c r="A529" s="155" t="s">
        <v>2225</v>
      </c>
      <c r="B529" s="155" t="s">
        <v>950</v>
      </c>
      <c r="C529" s="156" t="s">
        <v>1604</v>
      </c>
      <c r="D529" s="165" t="s">
        <v>2226</v>
      </c>
      <c r="E529" s="174">
        <v>1</v>
      </c>
      <c r="F529" s="162">
        <v>47.63</v>
      </c>
      <c r="G529" s="219">
        <v>1895</v>
      </c>
      <c r="H529" s="658">
        <v>207598.26</v>
      </c>
      <c r="I529" s="160">
        <f t="shared" si="8"/>
        <v>47.63</v>
      </c>
      <c r="J529" s="684">
        <f>SUM(I529:I537)</f>
        <v>594.11</v>
      </c>
    </row>
    <row r="530" spans="1:10" ht="25.5">
      <c r="A530" s="155" t="s">
        <v>2227</v>
      </c>
      <c r="B530" s="155" t="s">
        <v>950</v>
      </c>
      <c r="C530" s="156" t="s">
        <v>1604</v>
      </c>
      <c r="D530" s="165" t="s">
        <v>2226</v>
      </c>
      <c r="E530" s="174" t="s">
        <v>1102</v>
      </c>
      <c r="F530" s="162">
        <v>103</v>
      </c>
      <c r="G530" s="219"/>
      <c r="H530" s="660"/>
      <c r="I530" s="160">
        <f t="shared" si="8"/>
        <v>103</v>
      </c>
      <c r="J530" s="684"/>
    </row>
    <row r="531" spans="1:10" ht="25.5">
      <c r="A531" s="155" t="s">
        <v>2228</v>
      </c>
      <c r="B531" s="155" t="s">
        <v>950</v>
      </c>
      <c r="C531" s="156" t="s">
        <v>1604</v>
      </c>
      <c r="D531" s="165" t="s">
        <v>2226</v>
      </c>
      <c r="E531" s="174">
        <v>3</v>
      </c>
      <c r="F531" s="162">
        <v>54.8</v>
      </c>
      <c r="G531" s="219"/>
      <c r="H531" s="660"/>
      <c r="I531" s="160">
        <f t="shared" si="8"/>
        <v>54.8</v>
      </c>
      <c r="J531" s="684"/>
    </row>
    <row r="532" spans="1:10" ht="25.5">
      <c r="A532" s="155" t="s">
        <v>2229</v>
      </c>
      <c r="B532" s="155" t="s">
        <v>950</v>
      </c>
      <c r="C532" s="156" t="s">
        <v>1604</v>
      </c>
      <c r="D532" s="165" t="s">
        <v>2226</v>
      </c>
      <c r="E532" s="174">
        <v>4</v>
      </c>
      <c r="F532" s="162">
        <v>37.84</v>
      </c>
      <c r="G532" s="219"/>
      <c r="H532" s="660"/>
      <c r="I532" s="160">
        <f t="shared" si="8"/>
        <v>37.84</v>
      </c>
      <c r="J532" s="684"/>
    </row>
    <row r="533" spans="1:10" ht="25.5">
      <c r="A533" s="155" t="s">
        <v>2230</v>
      </c>
      <c r="B533" s="155" t="s">
        <v>950</v>
      </c>
      <c r="C533" s="156" t="s">
        <v>1604</v>
      </c>
      <c r="D533" s="165" t="s">
        <v>2226</v>
      </c>
      <c r="E533" s="174" t="s">
        <v>973</v>
      </c>
      <c r="F533" s="162">
        <v>81.76</v>
      </c>
      <c r="G533" s="219"/>
      <c r="H533" s="660"/>
      <c r="I533" s="160">
        <f t="shared" si="8"/>
        <v>81.76</v>
      </c>
      <c r="J533" s="684"/>
    </row>
    <row r="534" spans="1:10" ht="25.5">
      <c r="A534" s="155" t="s">
        <v>2231</v>
      </c>
      <c r="B534" s="155" t="s">
        <v>950</v>
      </c>
      <c r="C534" s="156" t="s">
        <v>1604</v>
      </c>
      <c r="D534" s="165" t="s">
        <v>2226</v>
      </c>
      <c r="E534" s="174" t="s">
        <v>2232</v>
      </c>
      <c r="F534" s="162">
        <v>48.08</v>
      </c>
      <c r="G534" s="219"/>
      <c r="H534" s="660"/>
      <c r="I534" s="160">
        <f t="shared" si="8"/>
        <v>48.08</v>
      </c>
      <c r="J534" s="684"/>
    </row>
    <row r="535" spans="1:10" ht="25.5">
      <c r="A535" s="155" t="s">
        <v>2233</v>
      </c>
      <c r="B535" s="155" t="s">
        <v>950</v>
      </c>
      <c r="C535" s="156" t="s">
        <v>1604</v>
      </c>
      <c r="D535" s="165" t="s">
        <v>2226</v>
      </c>
      <c r="E535" s="174">
        <v>6</v>
      </c>
      <c r="F535" s="162">
        <v>90.84</v>
      </c>
      <c r="G535" s="219"/>
      <c r="H535" s="660"/>
      <c r="I535" s="160">
        <f t="shared" si="8"/>
        <v>90.84</v>
      </c>
      <c r="J535" s="684"/>
    </row>
    <row r="536" spans="1:10" ht="25.5">
      <c r="A536" s="155" t="s">
        <v>2234</v>
      </c>
      <c r="B536" s="155" t="s">
        <v>950</v>
      </c>
      <c r="C536" s="156" t="s">
        <v>1604</v>
      </c>
      <c r="D536" s="165" t="s">
        <v>2226</v>
      </c>
      <c r="E536" s="174">
        <v>7</v>
      </c>
      <c r="F536" s="162">
        <v>62.31</v>
      </c>
      <c r="G536" s="219"/>
      <c r="H536" s="660"/>
      <c r="I536" s="160">
        <f t="shared" si="8"/>
        <v>62.31</v>
      </c>
      <c r="J536" s="684"/>
    </row>
    <row r="537" spans="1:10" ht="25.5">
      <c r="A537" s="155" t="s">
        <v>2235</v>
      </c>
      <c r="B537" s="155" t="s">
        <v>950</v>
      </c>
      <c r="C537" s="156" t="s">
        <v>1604</v>
      </c>
      <c r="D537" s="165" t="s">
        <v>2226</v>
      </c>
      <c r="E537" s="174">
        <v>8</v>
      </c>
      <c r="F537" s="162">
        <v>67.85</v>
      </c>
      <c r="G537" s="219"/>
      <c r="H537" s="659"/>
      <c r="I537" s="160">
        <f t="shared" si="8"/>
        <v>67.85</v>
      </c>
      <c r="J537" s="684"/>
    </row>
    <row r="538" spans="1:10" ht="25.5">
      <c r="A538" s="155" t="s">
        <v>2236</v>
      </c>
      <c r="B538" s="155" t="s">
        <v>950</v>
      </c>
      <c r="C538" s="156" t="s">
        <v>1604</v>
      </c>
      <c r="D538" s="165" t="s">
        <v>2237</v>
      </c>
      <c r="E538" s="161" t="s">
        <v>2238</v>
      </c>
      <c r="F538" s="162">
        <v>24.14</v>
      </c>
      <c r="G538" s="219">
        <v>1973</v>
      </c>
      <c r="H538" s="658">
        <v>377733.29</v>
      </c>
      <c r="I538" s="160">
        <f t="shared" si="8"/>
        <v>24.14</v>
      </c>
      <c r="J538" s="677">
        <f>SUM(I538:I551)</f>
        <v>960.98</v>
      </c>
    </row>
    <row r="539" spans="1:10" ht="25.5">
      <c r="A539" s="155" t="s">
        <v>2239</v>
      </c>
      <c r="B539" s="155" t="s">
        <v>950</v>
      </c>
      <c r="C539" s="156" t="s">
        <v>1604</v>
      </c>
      <c r="D539" s="165" t="s">
        <v>2237</v>
      </c>
      <c r="E539" s="161" t="s">
        <v>2240</v>
      </c>
      <c r="F539" s="162">
        <v>56.72</v>
      </c>
      <c r="G539" s="219"/>
      <c r="H539" s="660"/>
      <c r="I539" s="160">
        <f t="shared" si="8"/>
        <v>56.72</v>
      </c>
      <c r="J539" s="678"/>
    </row>
    <row r="540" spans="1:10" ht="25.5">
      <c r="A540" s="155" t="s">
        <v>2241</v>
      </c>
      <c r="B540" s="155" t="s">
        <v>950</v>
      </c>
      <c r="C540" s="156" t="s">
        <v>1604</v>
      </c>
      <c r="D540" s="165" t="s">
        <v>2237</v>
      </c>
      <c r="E540" s="161" t="s">
        <v>2242</v>
      </c>
      <c r="F540" s="162">
        <v>51.53</v>
      </c>
      <c r="G540" s="219"/>
      <c r="H540" s="660"/>
      <c r="I540" s="160">
        <f t="shared" si="8"/>
        <v>51.53</v>
      </c>
      <c r="J540" s="678"/>
    </row>
    <row r="541" spans="1:10" ht="25.5">
      <c r="A541" s="155" t="s">
        <v>2243</v>
      </c>
      <c r="B541" s="155" t="s">
        <v>950</v>
      </c>
      <c r="C541" s="156" t="s">
        <v>1604</v>
      </c>
      <c r="D541" s="165" t="s">
        <v>2237</v>
      </c>
      <c r="E541" s="161" t="s">
        <v>2244</v>
      </c>
      <c r="F541" s="162">
        <v>29.28</v>
      </c>
      <c r="G541" s="219"/>
      <c r="H541" s="660"/>
      <c r="I541" s="160">
        <f t="shared" si="8"/>
        <v>29.28</v>
      </c>
      <c r="J541" s="678"/>
    </row>
    <row r="542" spans="1:10" ht="25.5">
      <c r="A542" s="155" t="s">
        <v>2245</v>
      </c>
      <c r="B542" s="155" t="s">
        <v>950</v>
      </c>
      <c r="C542" s="156" t="s">
        <v>1604</v>
      </c>
      <c r="D542" s="165" t="s">
        <v>2237</v>
      </c>
      <c r="E542" s="161" t="s">
        <v>2246</v>
      </c>
      <c r="F542" s="162">
        <v>51.53</v>
      </c>
      <c r="G542" s="219"/>
      <c r="H542" s="660"/>
      <c r="I542" s="160">
        <f t="shared" si="8"/>
        <v>51.53</v>
      </c>
      <c r="J542" s="678"/>
    </row>
    <row r="543" spans="1:10" ht="25.5">
      <c r="A543" s="155" t="s">
        <v>2247</v>
      </c>
      <c r="B543" s="155" t="s">
        <v>950</v>
      </c>
      <c r="C543" s="156" t="s">
        <v>1604</v>
      </c>
      <c r="D543" s="165" t="s">
        <v>2237</v>
      </c>
      <c r="E543" s="161" t="s">
        <v>2248</v>
      </c>
      <c r="F543" s="162">
        <v>24.13</v>
      </c>
      <c r="G543" s="219"/>
      <c r="H543" s="660"/>
      <c r="I543" s="160">
        <f t="shared" si="8"/>
        <v>24.13</v>
      </c>
      <c r="J543" s="678"/>
    </row>
    <row r="544" spans="1:10" ht="25.5">
      <c r="A544" s="155" t="s">
        <v>2249</v>
      </c>
      <c r="B544" s="155" t="s">
        <v>950</v>
      </c>
      <c r="C544" s="156" t="s">
        <v>1604</v>
      </c>
      <c r="D544" s="165" t="s">
        <v>2237</v>
      </c>
      <c r="E544" s="161" t="s">
        <v>2250</v>
      </c>
      <c r="F544" s="162">
        <v>51.75</v>
      </c>
      <c r="G544" s="219"/>
      <c r="H544" s="660"/>
      <c r="I544" s="160">
        <f t="shared" si="8"/>
        <v>51.75</v>
      </c>
      <c r="J544" s="678"/>
    </row>
    <row r="545" spans="1:10" ht="25.5">
      <c r="A545" s="155" t="s">
        <v>2251</v>
      </c>
      <c r="B545" s="155" t="s">
        <v>950</v>
      </c>
      <c r="C545" s="156" t="s">
        <v>1604</v>
      </c>
      <c r="D545" s="165" t="s">
        <v>2237</v>
      </c>
      <c r="E545" s="161" t="s">
        <v>2252</v>
      </c>
      <c r="F545" s="162">
        <v>29.01</v>
      </c>
      <c r="G545" s="219"/>
      <c r="H545" s="660"/>
      <c r="I545" s="160">
        <f t="shared" si="8"/>
        <v>29.01</v>
      </c>
      <c r="J545" s="678"/>
    </row>
    <row r="546" spans="1:10" ht="25.5">
      <c r="A546" s="155" t="s">
        <v>2253</v>
      </c>
      <c r="B546" s="155" t="s">
        <v>950</v>
      </c>
      <c r="C546" s="156" t="s">
        <v>1604</v>
      </c>
      <c r="D546" s="165" t="s">
        <v>2237</v>
      </c>
      <c r="E546" s="161" t="s">
        <v>2254</v>
      </c>
      <c r="F546" s="162">
        <v>26.32</v>
      </c>
      <c r="G546" s="219"/>
      <c r="H546" s="660"/>
      <c r="I546" s="160">
        <f t="shared" si="8"/>
        <v>26.32</v>
      </c>
      <c r="J546" s="678"/>
    </row>
    <row r="547" spans="1:10" ht="25.5">
      <c r="A547" s="155" t="s">
        <v>2255</v>
      </c>
      <c r="B547" s="155" t="s">
        <v>950</v>
      </c>
      <c r="C547" s="156" t="s">
        <v>1604</v>
      </c>
      <c r="D547" s="165" t="s">
        <v>2237</v>
      </c>
      <c r="E547" s="161" t="s">
        <v>2256</v>
      </c>
      <c r="F547" s="162">
        <v>39.19</v>
      </c>
      <c r="G547" s="219"/>
      <c r="H547" s="660"/>
      <c r="I547" s="160">
        <f t="shared" si="8"/>
        <v>39.19</v>
      </c>
      <c r="J547" s="678"/>
    </row>
    <row r="548" spans="1:10" ht="25.5">
      <c r="A548" s="155" t="s">
        <v>2257</v>
      </c>
      <c r="B548" s="155" t="s">
        <v>950</v>
      </c>
      <c r="C548" s="156" t="s">
        <v>1604</v>
      </c>
      <c r="D548" s="165" t="s">
        <v>2237</v>
      </c>
      <c r="E548" s="161" t="s">
        <v>2258</v>
      </c>
      <c r="F548" s="162">
        <v>52.39</v>
      </c>
      <c r="G548" s="219"/>
      <c r="H548" s="660"/>
      <c r="I548" s="160">
        <f t="shared" si="8"/>
        <v>52.39</v>
      </c>
      <c r="J548" s="678"/>
    </row>
    <row r="549" spans="1:10" ht="25.5">
      <c r="A549" s="155" t="s">
        <v>2259</v>
      </c>
      <c r="B549" s="155" t="s">
        <v>950</v>
      </c>
      <c r="C549" s="156" t="s">
        <v>1604</v>
      </c>
      <c r="D549" s="165" t="s">
        <v>2237</v>
      </c>
      <c r="E549" s="161" t="s">
        <v>2260</v>
      </c>
      <c r="F549" s="162">
        <v>75.2</v>
      </c>
      <c r="G549" s="219"/>
      <c r="H549" s="660"/>
      <c r="I549" s="160">
        <f t="shared" si="8"/>
        <v>75.2</v>
      </c>
      <c r="J549" s="678"/>
    </row>
    <row r="550" spans="1:10" ht="25.5">
      <c r="A550" s="155" t="s">
        <v>2261</v>
      </c>
      <c r="B550" s="155" t="s">
        <v>950</v>
      </c>
      <c r="C550" s="156" t="s">
        <v>1604</v>
      </c>
      <c r="D550" s="165" t="s">
        <v>2237</v>
      </c>
      <c r="E550" s="161" t="s">
        <v>2262</v>
      </c>
      <c r="F550" s="162">
        <v>52.21</v>
      </c>
      <c r="G550" s="219"/>
      <c r="H550" s="660"/>
      <c r="I550" s="160">
        <f t="shared" si="8"/>
        <v>52.21</v>
      </c>
      <c r="J550" s="678"/>
    </row>
    <row r="551" spans="1:10" ht="25.5">
      <c r="A551" s="155" t="s">
        <v>2263</v>
      </c>
      <c r="B551" s="155" t="s">
        <v>955</v>
      </c>
      <c r="C551" s="155" t="s">
        <v>956</v>
      </c>
      <c r="D551" s="165" t="s">
        <v>2237</v>
      </c>
      <c r="E551" s="161"/>
      <c r="F551" s="162">
        <v>397.58</v>
      </c>
      <c r="G551" s="219"/>
      <c r="H551" s="659"/>
      <c r="I551" s="160">
        <f t="shared" si="8"/>
        <v>397.58</v>
      </c>
      <c r="J551" s="679"/>
    </row>
    <row r="552" spans="1:10" ht="25.5">
      <c r="A552" s="155" t="s">
        <v>2264</v>
      </c>
      <c r="B552" s="155" t="s">
        <v>950</v>
      </c>
      <c r="C552" s="156" t="s">
        <v>1604</v>
      </c>
      <c r="D552" s="165" t="s">
        <v>2265</v>
      </c>
      <c r="E552" s="174">
        <v>2</v>
      </c>
      <c r="F552" s="162">
        <v>45.05</v>
      </c>
      <c r="G552" s="219">
        <v>1895</v>
      </c>
      <c r="H552" s="658">
        <v>50093.75</v>
      </c>
      <c r="I552" s="160">
        <f t="shared" si="8"/>
        <v>45.05</v>
      </c>
      <c r="J552" s="684">
        <f>SUM(I552:I554)</f>
        <v>137.42000000000002</v>
      </c>
    </row>
    <row r="553" spans="1:10" ht="25.5">
      <c r="A553" s="155" t="s">
        <v>2266</v>
      </c>
      <c r="B553" s="155" t="s">
        <v>950</v>
      </c>
      <c r="C553" s="156" t="s">
        <v>1604</v>
      </c>
      <c r="D553" s="165" t="s">
        <v>2265</v>
      </c>
      <c r="E553" s="174">
        <v>6</v>
      </c>
      <c r="F553" s="162">
        <v>49.07</v>
      </c>
      <c r="G553" s="219"/>
      <c r="H553" s="660"/>
      <c r="I553" s="160">
        <f t="shared" si="8"/>
        <v>49.07</v>
      </c>
      <c r="J553" s="684"/>
    </row>
    <row r="554" spans="1:10" ht="25.5">
      <c r="A554" s="155" t="s">
        <v>2267</v>
      </c>
      <c r="B554" s="155" t="s">
        <v>950</v>
      </c>
      <c r="C554" s="156" t="s">
        <v>1604</v>
      </c>
      <c r="D554" s="165" t="s">
        <v>2265</v>
      </c>
      <c r="E554" s="174">
        <v>9</v>
      </c>
      <c r="F554" s="162">
        <v>43.3</v>
      </c>
      <c r="G554" s="219"/>
      <c r="H554" s="659"/>
      <c r="I554" s="160">
        <f t="shared" si="8"/>
        <v>43.3</v>
      </c>
      <c r="J554" s="684"/>
    </row>
    <row r="555" spans="1:10" ht="25.5">
      <c r="A555" s="155" t="s">
        <v>2268</v>
      </c>
      <c r="B555" s="155" t="s">
        <v>950</v>
      </c>
      <c r="C555" s="156" t="s">
        <v>1604</v>
      </c>
      <c r="D555" s="165" t="s">
        <v>2269</v>
      </c>
      <c r="E555" s="174">
        <v>1</v>
      </c>
      <c r="F555" s="162">
        <v>49.29</v>
      </c>
      <c r="G555" s="219">
        <v>1895</v>
      </c>
      <c r="H555" s="658">
        <v>68254.5</v>
      </c>
      <c r="I555" s="160">
        <f t="shared" si="8"/>
        <v>49.29</v>
      </c>
      <c r="J555" s="684">
        <f>SUM(I555:I558)</f>
        <v>185.57999999999998</v>
      </c>
    </row>
    <row r="556" spans="1:10" ht="25.5">
      <c r="A556" s="155" t="s">
        <v>2270</v>
      </c>
      <c r="B556" s="155" t="s">
        <v>950</v>
      </c>
      <c r="C556" s="156" t="s">
        <v>1604</v>
      </c>
      <c r="D556" s="165" t="s">
        <v>2269</v>
      </c>
      <c r="E556" s="174">
        <v>11</v>
      </c>
      <c r="F556" s="162">
        <v>44.75</v>
      </c>
      <c r="G556" s="219"/>
      <c r="H556" s="660"/>
      <c r="I556" s="160">
        <f t="shared" si="8"/>
        <v>44.75</v>
      </c>
      <c r="J556" s="684"/>
    </row>
    <row r="557" spans="1:10" ht="25.5">
      <c r="A557" s="155" t="s">
        <v>2271</v>
      </c>
      <c r="B557" s="155" t="s">
        <v>950</v>
      </c>
      <c r="C557" s="156" t="s">
        <v>1604</v>
      </c>
      <c r="D557" s="165" t="s">
        <v>2269</v>
      </c>
      <c r="E557" s="174">
        <v>2</v>
      </c>
      <c r="F557" s="162">
        <v>40.93</v>
      </c>
      <c r="G557" s="219"/>
      <c r="H557" s="660"/>
      <c r="I557" s="160">
        <f t="shared" si="8"/>
        <v>40.93</v>
      </c>
      <c r="J557" s="684"/>
    </row>
    <row r="558" spans="1:10" ht="25.5">
      <c r="A558" s="155" t="s">
        <v>2272</v>
      </c>
      <c r="B558" s="155" t="s">
        <v>950</v>
      </c>
      <c r="C558" s="156" t="s">
        <v>1604</v>
      </c>
      <c r="D558" s="165" t="s">
        <v>2269</v>
      </c>
      <c r="E558" s="174">
        <v>7</v>
      </c>
      <c r="F558" s="162">
        <v>50.61</v>
      </c>
      <c r="G558" s="219"/>
      <c r="H558" s="659"/>
      <c r="I558" s="160">
        <f t="shared" si="8"/>
        <v>50.61</v>
      </c>
      <c r="J558" s="684"/>
    </row>
    <row r="559" spans="1:10" ht="25.5">
      <c r="A559" s="155" t="s">
        <v>2273</v>
      </c>
      <c r="B559" s="155" t="s">
        <v>950</v>
      </c>
      <c r="C559" s="156" t="s">
        <v>1604</v>
      </c>
      <c r="D559" s="166" t="s">
        <v>2274</v>
      </c>
      <c r="E559" s="186" t="s">
        <v>1648</v>
      </c>
      <c r="F559" s="168">
        <v>39.88</v>
      </c>
      <c r="G559" s="220">
        <v>1960</v>
      </c>
      <c r="H559" s="228">
        <v>12243.9</v>
      </c>
      <c r="I559" s="169">
        <f t="shared" si="8"/>
        <v>39.88</v>
      </c>
      <c r="J559" s="187">
        <f>SUM(I559)</f>
        <v>39.88</v>
      </c>
    </row>
    <row r="560" spans="1:10" ht="25.5">
      <c r="A560" s="155" t="s">
        <v>2275</v>
      </c>
      <c r="B560" s="155" t="s">
        <v>950</v>
      </c>
      <c r="C560" s="156" t="s">
        <v>1604</v>
      </c>
      <c r="D560" s="166" t="s">
        <v>2276</v>
      </c>
      <c r="E560" s="186" t="s">
        <v>2277</v>
      </c>
      <c r="F560" s="168">
        <v>50.6</v>
      </c>
      <c r="G560" s="220">
        <v>1959</v>
      </c>
      <c r="H560" s="228">
        <v>13189.12</v>
      </c>
      <c r="I560" s="169">
        <f t="shared" si="8"/>
        <v>50.6</v>
      </c>
      <c r="J560" s="187">
        <f>SUM(I560)</f>
        <v>50.6</v>
      </c>
    </row>
    <row r="561" spans="1:10" ht="25.5">
      <c r="A561" s="155" t="s">
        <v>2278</v>
      </c>
      <c r="B561" s="155" t="s">
        <v>950</v>
      </c>
      <c r="C561" s="156" t="s">
        <v>1604</v>
      </c>
      <c r="D561" s="165" t="s">
        <v>2279</v>
      </c>
      <c r="E561" s="174">
        <v>2</v>
      </c>
      <c r="F561" s="162">
        <v>85.92</v>
      </c>
      <c r="G561" s="219">
        <v>1920</v>
      </c>
      <c r="H561" s="658">
        <v>110888.99</v>
      </c>
      <c r="I561" s="160">
        <f t="shared" si="8"/>
        <v>85.92</v>
      </c>
      <c r="J561" s="684">
        <f>SUM(F561:F565)</f>
        <v>310.76</v>
      </c>
    </row>
    <row r="562" spans="1:10" ht="25.5">
      <c r="A562" s="155" t="s">
        <v>2280</v>
      </c>
      <c r="B562" s="155" t="s">
        <v>950</v>
      </c>
      <c r="C562" s="156" t="s">
        <v>1604</v>
      </c>
      <c r="D562" s="165" t="s">
        <v>2279</v>
      </c>
      <c r="E562" s="174">
        <v>2</v>
      </c>
      <c r="F562" s="162">
        <v>70.53</v>
      </c>
      <c r="G562" s="219"/>
      <c r="H562" s="660"/>
      <c r="I562" s="160">
        <f t="shared" si="8"/>
        <v>70.53</v>
      </c>
      <c r="J562" s="684"/>
    </row>
    <row r="563" spans="1:10" ht="25.5">
      <c r="A563" s="155" t="s">
        <v>2281</v>
      </c>
      <c r="B563" s="155" t="s">
        <v>950</v>
      </c>
      <c r="C563" s="156" t="s">
        <v>1604</v>
      </c>
      <c r="D563" s="165" t="s">
        <v>2279</v>
      </c>
      <c r="E563" s="174">
        <v>3</v>
      </c>
      <c r="F563" s="162">
        <v>89.29</v>
      </c>
      <c r="G563" s="219"/>
      <c r="H563" s="660"/>
      <c r="I563" s="160">
        <f t="shared" si="8"/>
        <v>89.29</v>
      </c>
      <c r="J563" s="684"/>
    </row>
    <row r="564" spans="1:10" ht="25.5">
      <c r="A564" s="155" t="s">
        <v>2282</v>
      </c>
      <c r="B564" s="155" t="s">
        <v>950</v>
      </c>
      <c r="C564" s="156" t="s">
        <v>1604</v>
      </c>
      <c r="D564" s="165" t="s">
        <v>2279</v>
      </c>
      <c r="E564" s="174">
        <v>4</v>
      </c>
      <c r="F564" s="162">
        <v>50.46</v>
      </c>
      <c r="G564" s="219"/>
      <c r="H564" s="660"/>
      <c r="I564" s="160">
        <f t="shared" si="8"/>
        <v>50.46</v>
      </c>
      <c r="J564" s="684"/>
    </row>
    <row r="565" spans="1:10" ht="25.5">
      <c r="A565" s="155" t="s">
        <v>2283</v>
      </c>
      <c r="B565" s="155" t="s">
        <v>950</v>
      </c>
      <c r="C565" s="156" t="s">
        <v>1604</v>
      </c>
      <c r="D565" s="165" t="s">
        <v>2279</v>
      </c>
      <c r="E565" s="174">
        <v>5</v>
      </c>
      <c r="F565" s="162">
        <v>14.56</v>
      </c>
      <c r="G565" s="219"/>
      <c r="H565" s="659"/>
      <c r="I565" s="160">
        <f t="shared" si="8"/>
        <v>14.56</v>
      </c>
      <c r="J565" s="684"/>
    </row>
    <row r="566" spans="1:10" ht="25.5">
      <c r="A566" s="155" t="s">
        <v>2284</v>
      </c>
      <c r="B566" s="155" t="s">
        <v>950</v>
      </c>
      <c r="C566" s="156" t="s">
        <v>1604</v>
      </c>
      <c r="D566" s="166" t="s">
        <v>2285</v>
      </c>
      <c r="E566" s="186">
        <v>5</v>
      </c>
      <c r="F566" s="168">
        <v>50.05</v>
      </c>
      <c r="G566" s="219">
        <v>1897</v>
      </c>
      <c r="H566" s="227">
        <v>14695.2</v>
      </c>
      <c r="I566" s="169">
        <f t="shared" si="8"/>
        <v>50.05</v>
      </c>
      <c r="J566" s="163">
        <f>F566</f>
        <v>50.05</v>
      </c>
    </row>
    <row r="567" spans="1:10" ht="25.5">
      <c r="A567" s="155" t="s">
        <v>2286</v>
      </c>
      <c r="B567" s="155" t="s">
        <v>950</v>
      </c>
      <c r="C567" s="156" t="s">
        <v>1604</v>
      </c>
      <c r="D567" s="166" t="s">
        <v>2287</v>
      </c>
      <c r="E567" s="186">
        <v>6</v>
      </c>
      <c r="F567" s="168">
        <v>46.83</v>
      </c>
      <c r="G567" s="220">
        <v>1897</v>
      </c>
      <c r="H567" s="228">
        <v>19442.54</v>
      </c>
      <c r="I567" s="169">
        <f t="shared" si="8"/>
        <v>46.83</v>
      </c>
      <c r="J567" s="187">
        <f>SUM(I567)</f>
        <v>46.83</v>
      </c>
    </row>
    <row r="568" spans="1:10" ht="25.5">
      <c r="A568" s="155" t="s">
        <v>2288</v>
      </c>
      <c r="B568" s="155" t="s">
        <v>950</v>
      </c>
      <c r="C568" s="156" t="s">
        <v>1604</v>
      </c>
      <c r="D568" s="165" t="s">
        <v>2289</v>
      </c>
      <c r="E568" s="174">
        <v>1</v>
      </c>
      <c r="F568" s="162">
        <v>46.46</v>
      </c>
      <c r="G568" s="219">
        <v>1945</v>
      </c>
      <c r="H568" s="658">
        <v>63252.28</v>
      </c>
      <c r="I568" s="160">
        <f t="shared" si="8"/>
        <v>46.46</v>
      </c>
      <c r="J568" s="684">
        <f>SUM(I568:I571)</f>
        <v>170.04</v>
      </c>
    </row>
    <row r="569" spans="1:10" ht="25.5">
      <c r="A569" s="155" t="s">
        <v>2290</v>
      </c>
      <c r="B569" s="155" t="s">
        <v>950</v>
      </c>
      <c r="C569" s="156" t="s">
        <v>1604</v>
      </c>
      <c r="D569" s="165" t="s">
        <v>2289</v>
      </c>
      <c r="E569" s="174">
        <v>2</v>
      </c>
      <c r="F569" s="162">
        <v>46.46</v>
      </c>
      <c r="G569" s="219"/>
      <c r="H569" s="660"/>
      <c r="I569" s="160">
        <f t="shared" si="8"/>
        <v>46.46</v>
      </c>
      <c r="J569" s="684"/>
    </row>
    <row r="570" spans="1:10" ht="25.5">
      <c r="A570" s="155" t="s">
        <v>2291</v>
      </c>
      <c r="B570" s="155" t="s">
        <v>950</v>
      </c>
      <c r="C570" s="156" t="s">
        <v>1604</v>
      </c>
      <c r="D570" s="165" t="s">
        <v>2289</v>
      </c>
      <c r="E570" s="174">
        <v>3</v>
      </c>
      <c r="F570" s="162">
        <v>46.46</v>
      </c>
      <c r="G570" s="219"/>
      <c r="H570" s="660"/>
      <c r="I570" s="160">
        <f t="shared" si="8"/>
        <v>46.46</v>
      </c>
      <c r="J570" s="684"/>
    </row>
    <row r="571" spans="1:10" ht="25.5">
      <c r="A571" s="155" t="s">
        <v>2292</v>
      </c>
      <c r="B571" s="155" t="s">
        <v>950</v>
      </c>
      <c r="C571" s="156" t="s">
        <v>1604</v>
      </c>
      <c r="D571" s="165" t="s">
        <v>2289</v>
      </c>
      <c r="E571" s="174">
        <v>5</v>
      </c>
      <c r="F571" s="162">
        <v>30.66</v>
      </c>
      <c r="G571" s="219"/>
      <c r="H571" s="659"/>
      <c r="I571" s="160">
        <f t="shared" si="8"/>
        <v>30.66</v>
      </c>
      <c r="J571" s="684"/>
    </row>
    <row r="572" spans="1:10" ht="25.5">
      <c r="A572" s="155" t="s">
        <v>2293</v>
      </c>
      <c r="B572" s="155" t="s">
        <v>950</v>
      </c>
      <c r="C572" s="156" t="s">
        <v>1604</v>
      </c>
      <c r="D572" s="165" t="s">
        <v>941</v>
      </c>
      <c r="E572" s="174">
        <v>3</v>
      </c>
      <c r="F572" s="162">
        <v>46.15</v>
      </c>
      <c r="G572" s="219">
        <v>1945</v>
      </c>
      <c r="H572" s="658">
        <v>113822.8</v>
      </c>
      <c r="I572" s="160">
        <f t="shared" si="8"/>
        <v>46.15</v>
      </c>
      <c r="J572" s="684">
        <f>SUM(I572:I573)</f>
        <v>92.63</v>
      </c>
    </row>
    <row r="573" spans="1:10" ht="25.5">
      <c r="A573" s="155" t="s">
        <v>942</v>
      </c>
      <c r="B573" s="155" t="s">
        <v>950</v>
      </c>
      <c r="C573" s="156" t="s">
        <v>1604</v>
      </c>
      <c r="D573" s="165" t="s">
        <v>941</v>
      </c>
      <c r="E573" s="174">
        <v>4</v>
      </c>
      <c r="F573" s="162">
        <v>46.48</v>
      </c>
      <c r="G573" s="219"/>
      <c r="H573" s="659"/>
      <c r="I573" s="160">
        <f t="shared" si="8"/>
        <v>46.48</v>
      </c>
      <c r="J573" s="684"/>
    </row>
    <row r="574" spans="1:10" ht="25.5">
      <c r="A574" s="155" t="s">
        <v>3614</v>
      </c>
      <c r="B574" s="155" t="s">
        <v>950</v>
      </c>
      <c r="C574" s="156" t="s">
        <v>1604</v>
      </c>
      <c r="D574" s="166" t="s">
        <v>3615</v>
      </c>
      <c r="E574" s="186">
        <v>1</v>
      </c>
      <c r="F574" s="168">
        <v>46.9</v>
      </c>
      <c r="G574" s="220"/>
      <c r="H574" s="670">
        <v>4409.79</v>
      </c>
      <c r="I574" s="169">
        <f t="shared" si="8"/>
        <v>46.9</v>
      </c>
      <c r="J574" s="686">
        <f>SUM(I574:I575)</f>
        <v>93.89</v>
      </c>
    </row>
    <row r="575" spans="1:10" ht="25.5">
      <c r="A575" s="155" t="s">
        <v>3616</v>
      </c>
      <c r="B575" s="155" t="s">
        <v>950</v>
      </c>
      <c r="C575" s="156" t="s">
        <v>1604</v>
      </c>
      <c r="D575" s="166" t="s">
        <v>3615</v>
      </c>
      <c r="E575" s="186">
        <v>4</v>
      </c>
      <c r="F575" s="168">
        <v>46.99</v>
      </c>
      <c r="G575" s="220"/>
      <c r="H575" s="671"/>
      <c r="I575" s="169">
        <f t="shared" si="8"/>
        <v>46.99</v>
      </c>
      <c r="J575" s="686"/>
    </row>
    <row r="576" spans="1:10" ht="25.5">
      <c r="A576" s="155" t="s">
        <v>3617</v>
      </c>
      <c r="B576" s="155" t="s">
        <v>950</v>
      </c>
      <c r="C576" s="156" t="s">
        <v>1604</v>
      </c>
      <c r="D576" s="165" t="s">
        <v>3618</v>
      </c>
      <c r="E576" s="174">
        <v>4</v>
      </c>
      <c r="F576" s="162">
        <v>58.46</v>
      </c>
      <c r="G576" s="219">
        <v>1945</v>
      </c>
      <c r="H576" s="227">
        <v>23006.73</v>
      </c>
      <c r="I576" s="160">
        <f t="shared" si="8"/>
        <v>58.46</v>
      </c>
      <c r="J576" s="163">
        <f>SUM(I576)</f>
        <v>58.46</v>
      </c>
    </row>
    <row r="577" spans="1:10" ht="25.5">
      <c r="A577" s="155" t="s">
        <v>3619</v>
      </c>
      <c r="B577" s="155" t="s">
        <v>950</v>
      </c>
      <c r="C577" s="156" t="s">
        <v>1604</v>
      </c>
      <c r="D577" s="165" t="s">
        <v>3620</v>
      </c>
      <c r="E577" s="174">
        <v>2</v>
      </c>
      <c r="F577" s="162">
        <v>46.37</v>
      </c>
      <c r="G577" s="219">
        <v>1945</v>
      </c>
      <c r="H577" s="227">
        <v>80898.37</v>
      </c>
      <c r="I577" s="160">
        <f t="shared" si="8"/>
        <v>46.37</v>
      </c>
      <c r="J577" s="163">
        <f>SUM(I577)</f>
        <v>46.37</v>
      </c>
    </row>
    <row r="578" spans="1:10" ht="25.5">
      <c r="A578" s="155" t="s">
        <v>3621</v>
      </c>
      <c r="B578" s="155" t="s">
        <v>950</v>
      </c>
      <c r="C578" s="156" t="s">
        <v>1604</v>
      </c>
      <c r="D578" s="165" t="s">
        <v>3622</v>
      </c>
      <c r="E578" s="174">
        <v>2</v>
      </c>
      <c r="F578" s="162">
        <v>58.46</v>
      </c>
      <c r="G578" s="219">
        <v>1945</v>
      </c>
      <c r="H578" s="658">
        <v>120973.78</v>
      </c>
      <c r="I578" s="160">
        <f t="shared" si="8"/>
        <v>58.46</v>
      </c>
      <c r="J578" s="684">
        <f>SUM(I578:I579)</f>
        <v>116.92</v>
      </c>
    </row>
    <row r="579" spans="1:10" ht="25.5">
      <c r="A579" s="155" t="s">
        <v>3623</v>
      </c>
      <c r="B579" s="155" t="s">
        <v>950</v>
      </c>
      <c r="C579" s="156" t="s">
        <v>1604</v>
      </c>
      <c r="D579" s="165" t="s">
        <v>3622</v>
      </c>
      <c r="E579" s="174">
        <v>4</v>
      </c>
      <c r="F579" s="162">
        <v>58.46</v>
      </c>
      <c r="G579" s="219"/>
      <c r="H579" s="659"/>
      <c r="I579" s="160">
        <f t="shared" si="8"/>
        <v>58.46</v>
      </c>
      <c r="J579" s="684"/>
    </row>
    <row r="580" spans="1:10" ht="25.5">
      <c r="A580" s="155" t="s">
        <v>3624</v>
      </c>
      <c r="B580" s="155" t="s">
        <v>950</v>
      </c>
      <c r="C580" s="156" t="s">
        <v>1604</v>
      </c>
      <c r="D580" s="165" t="s">
        <v>3625</v>
      </c>
      <c r="E580" s="174">
        <v>4</v>
      </c>
      <c r="F580" s="162">
        <v>57.95</v>
      </c>
      <c r="G580" s="219">
        <v>1813</v>
      </c>
      <c r="H580" s="658">
        <v>44067.72</v>
      </c>
      <c r="I580" s="160">
        <f t="shared" si="8"/>
        <v>57.95</v>
      </c>
      <c r="J580" s="684">
        <f>SUM(I580:I582)</f>
        <v>200.05</v>
      </c>
    </row>
    <row r="581" spans="1:10" ht="25.5">
      <c r="A581" s="155" t="s">
        <v>3626</v>
      </c>
      <c r="B581" s="155" t="s">
        <v>950</v>
      </c>
      <c r="C581" s="156" t="s">
        <v>1604</v>
      </c>
      <c r="D581" s="165" t="s">
        <v>3625</v>
      </c>
      <c r="E581" s="174">
        <v>5</v>
      </c>
      <c r="F581" s="162">
        <v>81.83</v>
      </c>
      <c r="G581" s="219"/>
      <c r="H581" s="660"/>
      <c r="I581" s="160">
        <f aca="true" t="shared" si="9" ref="I581:I644">F581</f>
        <v>81.83</v>
      </c>
      <c r="J581" s="684"/>
    </row>
    <row r="582" spans="1:10" ht="25.5">
      <c r="A582" s="155" t="s">
        <v>3627</v>
      </c>
      <c r="B582" s="155" t="s">
        <v>950</v>
      </c>
      <c r="C582" s="156" t="s">
        <v>1604</v>
      </c>
      <c r="D582" s="165" t="s">
        <v>3625</v>
      </c>
      <c r="E582" s="174">
        <v>7</v>
      </c>
      <c r="F582" s="162">
        <v>60.27</v>
      </c>
      <c r="G582" s="219"/>
      <c r="H582" s="659"/>
      <c r="I582" s="160">
        <f t="shared" si="9"/>
        <v>60.27</v>
      </c>
      <c r="J582" s="684"/>
    </row>
    <row r="583" spans="1:10" ht="25.5">
      <c r="A583" s="155" t="s">
        <v>3628</v>
      </c>
      <c r="B583" s="155" t="s">
        <v>950</v>
      </c>
      <c r="C583" s="156" t="s">
        <v>1604</v>
      </c>
      <c r="D583" s="165" t="s">
        <v>3629</v>
      </c>
      <c r="E583" s="174">
        <v>1</v>
      </c>
      <c r="F583" s="162">
        <v>41.69</v>
      </c>
      <c r="G583" s="219">
        <v>1911</v>
      </c>
      <c r="H583" s="658">
        <v>31195.67</v>
      </c>
      <c r="I583" s="160">
        <f t="shared" si="9"/>
        <v>41.69</v>
      </c>
      <c r="J583" s="684">
        <f>SUM(I583:I584)</f>
        <v>123</v>
      </c>
    </row>
    <row r="584" spans="1:10" ht="25.5">
      <c r="A584" s="155" t="s">
        <v>3630</v>
      </c>
      <c r="B584" s="155" t="s">
        <v>950</v>
      </c>
      <c r="C584" s="156" t="s">
        <v>1604</v>
      </c>
      <c r="D584" s="165" t="s">
        <v>3629</v>
      </c>
      <c r="E584" s="174">
        <v>1</v>
      </c>
      <c r="F584" s="162">
        <v>81.31</v>
      </c>
      <c r="G584" s="219"/>
      <c r="H584" s="659"/>
      <c r="I584" s="160">
        <f t="shared" si="9"/>
        <v>81.31</v>
      </c>
      <c r="J584" s="684"/>
    </row>
    <row r="585" spans="1:10" ht="25.5">
      <c r="A585" s="155" t="s">
        <v>3631</v>
      </c>
      <c r="B585" s="155" t="s">
        <v>950</v>
      </c>
      <c r="C585" s="156" t="s">
        <v>1604</v>
      </c>
      <c r="D585" s="165" t="s">
        <v>3632</v>
      </c>
      <c r="E585" s="174">
        <v>1</v>
      </c>
      <c r="F585" s="162">
        <v>85.06</v>
      </c>
      <c r="G585" s="219">
        <v>1958</v>
      </c>
      <c r="H585" s="658">
        <v>70695.98</v>
      </c>
      <c r="I585" s="160">
        <f t="shared" si="9"/>
        <v>85.06</v>
      </c>
      <c r="J585" s="684">
        <f>SUM(I585:I587)</f>
        <v>175.07999999999998</v>
      </c>
    </row>
    <row r="586" spans="1:10" ht="25.5">
      <c r="A586" s="155" t="s">
        <v>3633</v>
      </c>
      <c r="B586" s="155" t="s">
        <v>950</v>
      </c>
      <c r="C586" s="156" t="s">
        <v>1604</v>
      </c>
      <c r="D586" s="165" t="s">
        <v>3632</v>
      </c>
      <c r="E586" s="174">
        <v>12</v>
      </c>
      <c r="F586" s="162">
        <v>70.89</v>
      </c>
      <c r="G586" s="219"/>
      <c r="H586" s="660"/>
      <c r="I586" s="160">
        <f t="shared" si="9"/>
        <v>70.89</v>
      </c>
      <c r="J586" s="684"/>
    </row>
    <row r="587" spans="1:10" ht="25.5">
      <c r="A587" s="155" t="s">
        <v>3634</v>
      </c>
      <c r="B587" s="155" t="s">
        <v>950</v>
      </c>
      <c r="C587" s="156" t="s">
        <v>1604</v>
      </c>
      <c r="D587" s="165" t="s">
        <v>3632</v>
      </c>
      <c r="E587" s="174">
        <v>2</v>
      </c>
      <c r="F587" s="162">
        <v>19.13</v>
      </c>
      <c r="G587" s="219"/>
      <c r="H587" s="659"/>
      <c r="I587" s="160">
        <f t="shared" si="9"/>
        <v>19.13</v>
      </c>
      <c r="J587" s="684"/>
    </row>
    <row r="588" spans="1:10" ht="25.5">
      <c r="A588" s="155" t="s">
        <v>3635</v>
      </c>
      <c r="B588" s="155" t="s">
        <v>950</v>
      </c>
      <c r="C588" s="156" t="s">
        <v>1604</v>
      </c>
      <c r="D588" s="165" t="s">
        <v>3636</v>
      </c>
      <c r="E588" s="174">
        <v>1</v>
      </c>
      <c r="F588" s="162">
        <v>85.88</v>
      </c>
      <c r="G588" s="219">
        <v>1908</v>
      </c>
      <c r="H588" s="658">
        <v>44359.28</v>
      </c>
      <c r="I588" s="160">
        <f t="shared" si="9"/>
        <v>85.88</v>
      </c>
      <c r="J588" s="684">
        <f>SUM(I588:I589)</f>
        <v>174.23</v>
      </c>
    </row>
    <row r="589" spans="1:10" ht="25.5">
      <c r="A589" s="155" t="s">
        <v>3637</v>
      </c>
      <c r="B589" s="155" t="s">
        <v>950</v>
      </c>
      <c r="C589" s="156" t="s">
        <v>1604</v>
      </c>
      <c r="D589" s="165" t="s">
        <v>3636</v>
      </c>
      <c r="E589" s="174">
        <v>4</v>
      </c>
      <c r="F589" s="162">
        <v>88.35</v>
      </c>
      <c r="G589" s="219"/>
      <c r="H589" s="659"/>
      <c r="I589" s="160">
        <f t="shared" si="9"/>
        <v>88.35</v>
      </c>
      <c r="J589" s="684"/>
    </row>
    <row r="590" spans="1:10" ht="25.5">
      <c r="A590" s="155" t="s">
        <v>3638</v>
      </c>
      <c r="B590" s="155" t="s">
        <v>950</v>
      </c>
      <c r="C590" s="156" t="s">
        <v>1604</v>
      </c>
      <c r="D590" s="165" t="s">
        <v>3639</v>
      </c>
      <c r="E590" s="174">
        <v>7</v>
      </c>
      <c r="F590" s="162">
        <v>40.51</v>
      </c>
      <c r="G590" s="219">
        <v>1927</v>
      </c>
      <c r="H590" s="658">
        <v>64799.3</v>
      </c>
      <c r="I590" s="160">
        <f t="shared" si="9"/>
        <v>40.51</v>
      </c>
      <c r="J590" s="684">
        <f>SUM(I590:I591)</f>
        <v>67.08</v>
      </c>
    </row>
    <row r="591" spans="1:10" ht="25.5">
      <c r="A591" s="155" t="s">
        <v>3640</v>
      </c>
      <c r="B591" s="155" t="s">
        <v>950</v>
      </c>
      <c r="C591" s="156" t="s">
        <v>1604</v>
      </c>
      <c r="D591" s="166" t="s">
        <v>3639</v>
      </c>
      <c r="E591" s="186">
        <v>8</v>
      </c>
      <c r="F591" s="168">
        <v>26.57</v>
      </c>
      <c r="G591" s="220"/>
      <c r="H591" s="659"/>
      <c r="I591" s="169">
        <f t="shared" si="9"/>
        <v>26.57</v>
      </c>
      <c r="J591" s="684"/>
    </row>
    <row r="592" spans="1:10" ht="25.5">
      <c r="A592" s="155" t="s">
        <v>3641</v>
      </c>
      <c r="B592" s="155" t="s">
        <v>950</v>
      </c>
      <c r="C592" s="156" t="s">
        <v>1604</v>
      </c>
      <c r="D592" s="166" t="s">
        <v>3642</v>
      </c>
      <c r="E592" s="186">
        <v>3</v>
      </c>
      <c r="F592" s="168">
        <v>47.74</v>
      </c>
      <c r="G592" s="220">
        <v>1927</v>
      </c>
      <c r="H592" s="661">
        <v>27444.64</v>
      </c>
      <c r="I592" s="169">
        <f t="shared" si="9"/>
        <v>47.74</v>
      </c>
      <c r="J592" s="686">
        <f>SUM(I592:I593)</f>
        <v>72.04</v>
      </c>
    </row>
    <row r="593" spans="1:10" ht="25.5">
      <c r="A593" s="155" t="s">
        <v>3643</v>
      </c>
      <c r="B593" s="155" t="s">
        <v>950</v>
      </c>
      <c r="C593" s="156" t="s">
        <v>1604</v>
      </c>
      <c r="D593" s="166" t="s">
        <v>3642</v>
      </c>
      <c r="E593" s="186">
        <v>5</v>
      </c>
      <c r="F593" s="168">
        <v>24.3</v>
      </c>
      <c r="G593" s="220"/>
      <c r="H593" s="662"/>
      <c r="I593" s="169">
        <f t="shared" si="9"/>
        <v>24.3</v>
      </c>
      <c r="J593" s="686"/>
    </row>
    <row r="594" spans="1:10" ht="25.5">
      <c r="A594" s="155" t="s">
        <v>3644</v>
      </c>
      <c r="B594" s="155" t="s">
        <v>950</v>
      </c>
      <c r="C594" s="156" t="s">
        <v>1604</v>
      </c>
      <c r="D594" s="166" t="s">
        <v>3645</v>
      </c>
      <c r="E594" s="186">
        <v>5</v>
      </c>
      <c r="F594" s="168">
        <v>24.3</v>
      </c>
      <c r="G594" s="220">
        <v>1927</v>
      </c>
      <c r="H594" s="228">
        <v>11569.19</v>
      </c>
      <c r="I594" s="169">
        <f t="shared" si="9"/>
        <v>24.3</v>
      </c>
      <c r="J594" s="187">
        <f>SUM(I594)</f>
        <v>24.3</v>
      </c>
    </row>
    <row r="595" spans="1:10" ht="25.5">
      <c r="A595" s="155" t="s">
        <v>3646</v>
      </c>
      <c r="B595" s="155" t="s">
        <v>950</v>
      </c>
      <c r="C595" s="156" t="s">
        <v>1604</v>
      </c>
      <c r="D595" s="166" t="s">
        <v>3647</v>
      </c>
      <c r="E595" s="186">
        <v>2</v>
      </c>
      <c r="F595" s="168">
        <v>47.74</v>
      </c>
      <c r="G595" s="220">
        <v>1927</v>
      </c>
      <c r="H595" s="661">
        <v>27023.68</v>
      </c>
      <c r="I595" s="169">
        <f t="shared" si="9"/>
        <v>47.74</v>
      </c>
      <c r="J595" s="686">
        <f>SUM(I595:I596)</f>
        <v>95.48</v>
      </c>
    </row>
    <row r="596" spans="1:10" ht="25.5">
      <c r="A596" s="155" t="s">
        <v>3648</v>
      </c>
      <c r="B596" s="155" t="s">
        <v>950</v>
      </c>
      <c r="C596" s="156" t="s">
        <v>1604</v>
      </c>
      <c r="D596" s="166" t="s">
        <v>3647</v>
      </c>
      <c r="E596" s="186">
        <v>3</v>
      </c>
      <c r="F596" s="168">
        <v>47.74</v>
      </c>
      <c r="G596" s="220"/>
      <c r="H596" s="662"/>
      <c r="I596" s="169">
        <f t="shared" si="9"/>
        <v>47.74</v>
      </c>
      <c r="J596" s="686"/>
    </row>
    <row r="597" spans="1:10" ht="25.5">
      <c r="A597" s="155" t="s">
        <v>3649</v>
      </c>
      <c r="B597" s="155" t="s">
        <v>950</v>
      </c>
      <c r="C597" s="156" t="s">
        <v>1604</v>
      </c>
      <c r="D597" s="188" t="s">
        <v>3650</v>
      </c>
      <c r="E597" s="189">
        <v>2</v>
      </c>
      <c r="F597" s="190">
        <v>47.74</v>
      </c>
      <c r="G597" s="222">
        <v>1927</v>
      </c>
      <c r="H597" s="668">
        <v>20188.38</v>
      </c>
      <c r="I597" s="191">
        <f t="shared" si="9"/>
        <v>47.74</v>
      </c>
      <c r="J597" s="686">
        <f>SUM(I597:I598)</f>
        <v>72.04</v>
      </c>
    </row>
    <row r="598" spans="1:10" ht="25.5">
      <c r="A598" s="155" t="s">
        <v>3651</v>
      </c>
      <c r="B598" s="155" t="s">
        <v>950</v>
      </c>
      <c r="C598" s="156" t="s">
        <v>1604</v>
      </c>
      <c r="D598" s="166" t="s">
        <v>3650</v>
      </c>
      <c r="E598" s="186">
        <v>5</v>
      </c>
      <c r="F598" s="168">
        <v>24.3</v>
      </c>
      <c r="G598" s="220"/>
      <c r="H598" s="669"/>
      <c r="I598" s="169">
        <f t="shared" si="9"/>
        <v>24.3</v>
      </c>
      <c r="J598" s="686"/>
    </row>
    <row r="599" spans="1:10" ht="25.5">
      <c r="A599" s="155" t="s">
        <v>3652</v>
      </c>
      <c r="B599" s="155" t="s">
        <v>950</v>
      </c>
      <c r="C599" s="156" t="s">
        <v>1604</v>
      </c>
      <c r="D599" s="166" t="s">
        <v>3653</v>
      </c>
      <c r="E599" s="186" t="s">
        <v>3654</v>
      </c>
      <c r="F599" s="168">
        <v>40.51</v>
      </c>
      <c r="G599" s="220"/>
      <c r="H599" s="666">
        <v>64799.3</v>
      </c>
      <c r="I599" s="169">
        <f t="shared" si="9"/>
        <v>40.51</v>
      </c>
      <c r="J599" s="690">
        <f>I599+I600</f>
        <v>67.08</v>
      </c>
    </row>
    <row r="600" spans="1:10" ht="25.5">
      <c r="A600" s="155" t="s">
        <v>3655</v>
      </c>
      <c r="B600" s="155" t="s">
        <v>950</v>
      </c>
      <c r="C600" s="156" t="s">
        <v>1604</v>
      </c>
      <c r="D600" s="166" t="s">
        <v>3653</v>
      </c>
      <c r="E600" s="186" t="s">
        <v>3656</v>
      </c>
      <c r="F600" s="168">
        <v>26.57</v>
      </c>
      <c r="G600" s="220"/>
      <c r="H600" s="667"/>
      <c r="I600" s="169">
        <f t="shared" si="9"/>
        <v>26.57</v>
      </c>
      <c r="J600" s="691"/>
    </row>
    <row r="601" spans="1:10" ht="25.5">
      <c r="A601" s="155" t="s">
        <v>3657</v>
      </c>
      <c r="B601" s="155" t="s">
        <v>950</v>
      </c>
      <c r="C601" s="156" t="s">
        <v>1604</v>
      </c>
      <c r="D601" s="166" t="s">
        <v>3658</v>
      </c>
      <c r="E601" s="186">
        <v>7</v>
      </c>
      <c r="F601" s="168">
        <v>42.49</v>
      </c>
      <c r="G601" s="220">
        <v>1956</v>
      </c>
      <c r="H601" s="228">
        <v>9640.83</v>
      </c>
      <c r="I601" s="169">
        <f t="shared" si="9"/>
        <v>42.49</v>
      </c>
      <c r="J601" s="187">
        <f>SUM(I601)</f>
        <v>42.49</v>
      </c>
    </row>
    <row r="602" spans="1:10" ht="25.5">
      <c r="A602" s="155" t="s">
        <v>3659</v>
      </c>
      <c r="B602" s="155" t="s">
        <v>950</v>
      </c>
      <c r="C602" s="156" t="s">
        <v>1604</v>
      </c>
      <c r="D602" s="165" t="s">
        <v>3660</v>
      </c>
      <c r="E602" s="174">
        <v>1</v>
      </c>
      <c r="F602" s="162">
        <v>58.49</v>
      </c>
      <c r="G602" s="219">
        <v>1899</v>
      </c>
      <c r="H602" s="658">
        <v>186696.93</v>
      </c>
      <c r="I602" s="160">
        <f t="shared" si="9"/>
        <v>58.49</v>
      </c>
      <c r="J602" s="677">
        <f>SUM(I602:I609)</f>
        <v>403.22</v>
      </c>
    </row>
    <row r="603" spans="1:10" ht="25.5">
      <c r="A603" s="155" t="s">
        <v>3661</v>
      </c>
      <c r="B603" s="155" t="s">
        <v>950</v>
      </c>
      <c r="C603" s="156" t="s">
        <v>1604</v>
      </c>
      <c r="D603" s="165" t="s">
        <v>3660</v>
      </c>
      <c r="E603" s="174">
        <v>2</v>
      </c>
      <c r="F603" s="162">
        <v>71.07</v>
      </c>
      <c r="G603" s="219"/>
      <c r="H603" s="660"/>
      <c r="I603" s="160">
        <f t="shared" si="9"/>
        <v>71.07</v>
      </c>
      <c r="J603" s="678"/>
    </row>
    <row r="604" spans="1:10" ht="25.5">
      <c r="A604" s="155" t="s">
        <v>3662</v>
      </c>
      <c r="B604" s="155" t="s">
        <v>950</v>
      </c>
      <c r="C604" s="156" t="s">
        <v>1604</v>
      </c>
      <c r="D604" s="165" t="s">
        <v>3660</v>
      </c>
      <c r="E604" s="174">
        <v>4</v>
      </c>
      <c r="F604" s="162">
        <v>69.06</v>
      </c>
      <c r="G604" s="219"/>
      <c r="H604" s="660"/>
      <c r="I604" s="160">
        <f t="shared" si="9"/>
        <v>69.06</v>
      </c>
      <c r="J604" s="678"/>
    </row>
    <row r="605" spans="1:10" ht="25.5">
      <c r="A605" s="155" t="s">
        <v>3663</v>
      </c>
      <c r="B605" s="155" t="s">
        <v>950</v>
      </c>
      <c r="C605" s="156" t="s">
        <v>1604</v>
      </c>
      <c r="D605" s="165" t="s">
        <v>3660</v>
      </c>
      <c r="E605" s="174">
        <v>5</v>
      </c>
      <c r="F605" s="162">
        <v>73.17</v>
      </c>
      <c r="G605" s="219"/>
      <c r="H605" s="660"/>
      <c r="I605" s="160">
        <f t="shared" si="9"/>
        <v>73.17</v>
      </c>
      <c r="J605" s="678"/>
    </row>
    <row r="606" spans="1:10" ht="25.5">
      <c r="A606" s="155" t="s">
        <v>3664</v>
      </c>
      <c r="B606" s="155" t="s">
        <v>950</v>
      </c>
      <c r="C606" s="156" t="s">
        <v>1604</v>
      </c>
      <c r="D606" s="165" t="s">
        <v>3660</v>
      </c>
      <c r="E606" s="174">
        <v>5</v>
      </c>
      <c r="F606" s="162">
        <v>34.35</v>
      </c>
      <c r="G606" s="219"/>
      <c r="H606" s="660"/>
      <c r="I606" s="160">
        <f t="shared" si="9"/>
        <v>34.35</v>
      </c>
      <c r="J606" s="678"/>
    </row>
    <row r="607" spans="1:10" ht="25.5">
      <c r="A607" s="155" t="s">
        <v>3665</v>
      </c>
      <c r="B607" s="155" t="s">
        <v>950</v>
      </c>
      <c r="C607" s="156" t="s">
        <v>1604</v>
      </c>
      <c r="D607" s="165" t="s">
        <v>3660</v>
      </c>
      <c r="E607" s="174">
        <v>7</v>
      </c>
      <c r="F607" s="162">
        <v>38.38</v>
      </c>
      <c r="G607" s="219"/>
      <c r="H607" s="660"/>
      <c r="I607" s="160">
        <f t="shared" si="9"/>
        <v>38.38</v>
      </c>
      <c r="J607" s="678"/>
    </row>
    <row r="608" spans="1:10" ht="25.5">
      <c r="A608" s="155" t="s">
        <v>3666</v>
      </c>
      <c r="B608" s="155" t="s">
        <v>950</v>
      </c>
      <c r="C608" s="156" t="s">
        <v>1604</v>
      </c>
      <c r="D608" s="165" t="s">
        <v>3660</v>
      </c>
      <c r="E608" s="174">
        <v>8</v>
      </c>
      <c r="F608" s="162">
        <v>36</v>
      </c>
      <c r="G608" s="219"/>
      <c r="H608" s="660"/>
      <c r="I608" s="160">
        <f t="shared" si="9"/>
        <v>36</v>
      </c>
      <c r="J608" s="678"/>
    </row>
    <row r="609" spans="1:10" ht="25.5">
      <c r="A609" s="155" t="s">
        <v>3667</v>
      </c>
      <c r="B609" s="155" t="s">
        <v>955</v>
      </c>
      <c r="C609" s="155" t="s">
        <v>956</v>
      </c>
      <c r="D609" s="165" t="s">
        <v>3660</v>
      </c>
      <c r="E609" s="174"/>
      <c r="F609" s="162">
        <v>22.7</v>
      </c>
      <c r="G609" s="219"/>
      <c r="H609" s="659"/>
      <c r="I609" s="160">
        <f t="shared" si="9"/>
        <v>22.7</v>
      </c>
      <c r="J609" s="679"/>
    </row>
    <row r="610" spans="1:10" ht="25.5">
      <c r="A610" s="155" t="s">
        <v>3668</v>
      </c>
      <c r="B610" s="155" t="s">
        <v>950</v>
      </c>
      <c r="C610" s="156" t="s">
        <v>1604</v>
      </c>
      <c r="D610" s="165" t="s">
        <v>3669</v>
      </c>
      <c r="E610" s="174">
        <v>3</v>
      </c>
      <c r="F610" s="162">
        <v>110.57</v>
      </c>
      <c r="G610" s="219">
        <v>1899</v>
      </c>
      <c r="H610" s="658">
        <v>40373.85</v>
      </c>
      <c r="I610" s="160">
        <f t="shared" si="9"/>
        <v>110.57</v>
      </c>
      <c r="J610" s="677">
        <f>SUM(I610:I612)</f>
        <v>239.92000000000002</v>
      </c>
    </row>
    <row r="611" spans="1:10" ht="25.5">
      <c r="A611" s="155" t="s">
        <v>3670</v>
      </c>
      <c r="B611" s="155" t="s">
        <v>950</v>
      </c>
      <c r="C611" s="156" t="s">
        <v>1604</v>
      </c>
      <c r="D611" s="165" t="s">
        <v>3669</v>
      </c>
      <c r="E611" s="174">
        <v>7</v>
      </c>
      <c r="F611" s="162">
        <v>105.05</v>
      </c>
      <c r="G611" s="219"/>
      <c r="H611" s="660"/>
      <c r="I611" s="160">
        <f t="shared" si="9"/>
        <v>105.05</v>
      </c>
      <c r="J611" s="678"/>
    </row>
    <row r="612" spans="1:10" ht="25.5">
      <c r="A612" s="155" t="s">
        <v>3671</v>
      </c>
      <c r="B612" s="155" t="s">
        <v>955</v>
      </c>
      <c r="C612" s="155" t="s">
        <v>956</v>
      </c>
      <c r="D612" s="165" t="s">
        <v>3669</v>
      </c>
      <c r="E612" s="174"/>
      <c r="F612" s="162">
        <v>24.3</v>
      </c>
      <c r="G612" s="219"/>
      <c r="H612" s="659"/>
      <c r="I612" s="160">
        <f t="shared" si="9"/>
        <v>24.3</v>
      </c>
      <c r="J612" s="679"/>
    </row>
    <row r="613" spans="1:10" ht="25.5">
      <c r="A613" s="155" t="s">
        <v>3672</v>
      </c>
      <c r="B613" s="155" t="s">
        <v>950</v>
      </c>
      <c r="C613" s="156" t="s">
        <v>1604</v>
      </c>
      <c r="D613" s="165" t="s">
        <v>3673</v>
      </c>
      <c r="E613" s="174">
        <v>1</v>
      </c>
      <c r="F613" s="162">
        <v>83.95</v>
      </c>
      <c r="G613" s="219">
        <v>1901</v>
      </c>
      <c r="H613" s="658">
        <v>35134.87</v>
      </c>
      <c r="I613" s="160">
        <f t="shared" si="9"/>
        <v>83.95</v>
      </c>
      <c r="J613" s="684">
        <f>SUM(I613:I616)</f>
        <v>202.84</v>
      </c>
    </row>
    <row r="614" spans="1:10" ht="25.5">
      <c r="A614" s="155" t="s">
        <v>3674</v>
      </c>
      <c r="B614" s="155" t="s">
        <v>950</v>
      </c>
      <c r="C614" s="156" t="s">
        <v>1604</v>
      </c>
      <c r="D614" s="165" t="s">
        <v>3673</v>
      </c>
      <c r="E614" s="174">
        <v>4</v>
      </c>
      <c r="F614" s="162">
        <v>34.09</v>
      </c>
      <c r="G614" s="219"/>
      <c r="H614" s="660"/>
      <c r="I614" s="160">
        <f t="shared" si="9"/>
        <v>34.09</v>
      </c>
      <c r="J614" s="684"/>
    </row>
    <row r="615" spans="1:10" ht="25.5">
      <c r="A615" s="155" t="s">
        <v>3675</v>
      </c>
      <c r="B615" s="155" t="s">
        <v>950</v>
      </c>
      <c r="C615" s="156" t="s">
        <v>1604</v>
      </c>
      <c r="D615" s="165" t="s">
        <v>3673</v>
      </c>
      <c r="E615" s="174">
        <v>4</v>
      </c>
      <c r="F615" s="162">
        <v>60.3</v>
      </c>
      <c r="G615" s="219"/>
      <c r="H615" s="660"/>
      <c r="I615" s="160">
        <f t="shared" si="9"/>
        <v>60.3</v>
      </c>
      <c r="J615" s="684"/>
    </row>
    <row r="616" spans="1:10" ht="25.5">
      <c r="A616" s="155" t="s">
        <v>3676</v>
      </c>
      <c r="B616" s="155" t="s">
        <v>950</v>
      </c>
      <c r="C616" s="156" t="s">
        <v>1604</v>
      </c>
      <c r="D616" s="165" t="s">
        <v>3673</v>
      </c>
      <c r="E616" s="174">
        <v>7</v>
      </c>
      <c r="F616" s="162">
        <v>24.5</v>
      </c>
      <c r="G616" s="219"/>
      <c r="H616" s="659"/>
      <c r="I616" s="160">
        <f t="shared" si="9"/>
        <v>24.5</v>
      </c>
      <c r="J616" s="684"/>
    </row>
    <row r="617" spans="1:10" ht="25.5">
      <c r="A617" s="155" t="s">
        <v>3677</v>
      </c>
      <c r="B617" s="155" t="s">
        <v>950</v>
      </c>
      <c r="C617" s="156" t="s">
        <v>1604</v>
      </c>
      <c r="D617" s="165" t="s">
        <v>3678</v>
      </c>
      <c r="E617" s="174">
        <v>8</v>
      </c>
      <c r="F617" s="162">
        <v>58.33</v>
      </c>
      <c r="G617" s="219">
        <v>1899</v>
      </c>
      <c r="H617" s="227">
        <v>21235.38</v>
      </c>
      <c r="I617" s="160">
        <f t="shared" si="9"/>
        <v>58.33</v>
      </c>
      <c r="J617" s="163">
        <f>SUM(I617)</f>
        <v>58.33</v>
      </c>
    </row>
    <row r="618" spans="1:10" ht="25.5">
      <c r="A618" s="155" t="s">
        <v>3679</v>
      </c>
      <c r="B618" s="155" t="s">
        <v>950</v>
      </c>
      <c r="C618" s="156" t="s">
        <v>1604</v>
      </c>
      <c r="D618" s="165" t="s">
        <v>3680</v>
      </c>
      <c r="E618" s="174">
        <v>1</v>
      </c>
      <c r="F618" s="162">
        <v>36.38</v>
      </c>
      <c r="G618" s="219">
        <v>1899</v>
      </c>
      <c r="H618" s="658">
        <v>32174.52</v>
      </c>
      <c r="I618" s="160">
        <f t="shared" si="9"/>
        <v>36.38</v>
      </c>
      <c r="J618" s="684">
        <f>SUM(I618:I620)</f>
        <v>127.25</v>
      </c>
    </row>
    <row r="619" spans="1:10" ht="25.5">
      <c r="A619" s="155" t="s">
        <v>3681</v>
      </c>
      <c r="B619" s="155" t="s">
        <v>950</v>
      </c>
      <c r="C619" s="156" t="s">
        <v>1604</v>
      </c>
      <c r="D619" s="165" t="s">
        <v>3680</v>
      </c>
      <c r="E619" s="174">
        <v>11</v>
      </c>
      <c r="F619" s="162">
        <v>57.12</v>
      </c>
      <c r="G619" s="219"/>
      <c r="H619" s="660"/>
      <c r="I619" s="160">
        <f t="shared" si="9"/>
        <v>57.12</v>
      </c>
      <c r="J619" s="684"/>
    </row>
    <row r="620" spans="1:10" ht="25.5">
      <c r="A620" s="155" t="s">
        <v>3682</v>
      </c>
      <c r="B620" s="155" t="s">
        <v>950</v>
      </c>
      <c r="C620" s="156" t="s">
        <v>1604</v>
      </c>
      <c r="D620" s="165" t="s">
        <v>3680</v>
      </c>
      <c r="E620" s="174">
        <v>3</v>
      </c>
      <c r="F620" s="162">
        <v>33.75</v>
      </c>
      <c r="G620" s="219"/>
      <c r="H620" s="659"/>
      <c r="I620" s="160">
        <f t="shared" si="9"/>
        <v>33.75</v>
      </c>
      <c r="J620" s="684"/>
    </row>
    <row r="621" spans="1:10" ht="25.5">
      <c r="A621" s="155" t="s">
        <v>3683</v>
      </c>
      <c r="B621" s="155" t="s">
        <v>950</v>
      </c>
      <c r="C621" s="156" t="s">
        <v>1604</v>
      </c>
      <c r="D621" s="165" t="s">
        <v>3684</v>
      </c>
      <c r="E621" s="174">
        <v>1</v>
      </c>
      <c r="F621" s="162">
        <v>81.55</v>
      </c>
      <c r="G621" s="219">
        <v>1899</v>
      </c>
      <c r="H621" s="658">
        <v>110443.85</v>
      </c>
      <c r="I621" s="160">
        <f t="shared" si="9"/>
        <v>81.55</v>
      </c>
      <c r="J621" s="684">
        <f>SUM(I621:I624)</f>
        <v>257.12</v>
      </c>
    </row>
    <row r="622" spans="1:10" ht="25.5">
      <c r="A622" s="155" t="s">
        <v>3685</v>
      </c>
      <c r="B622" s="155" t="s">
        <v>950</v>
      </c>
      <c r="C622" s="156" t="s">
        <v>1604</v>
      </c>
      <c r="D622" s="165" t="s">
        <v>3684</v>
      </c>
      <c r="E622" s="174">
        <v>5</v>
      </c>
      <c r="F622" s="162">
        <v>70.89</v>
      </c>
      <c r="G622" s="219"/>
      <c r="H622" s="660"/>
      <c r="I622" s="160">
        <f t="shared" si="9"/>
        <v>70.89</v>
      </c>
      <c r="J622" s="684"/>
    </row>
    <row r="623" spans="1:10" ht="25.5">
      <c r="A623" s="155" t="s">
        <v>3686</v>
      </c>
      <c r="B623" s="155" t="s">
        <v>950</v>
      </c>
      <c r="C623" s="156" t="s">
        <v>1604</v>
      </c>
      <c r="D623" s="165" t="s">
        <v>3684</v>
      </c>
      <c r="E623" s="174">
        <v>8</v>
      </c>
      <c r="F623" s="162">
        <v>71.16</v>
      </c>
      <c r="G623" s="219"/>
      <c r="H623" s="660"/>
      <c r="I623" s="160">
        <f t="shared" si="9"/>
        <v>71.16</v>
      </c>
      <c r="J623" s="684"/>
    </row>
    <row r="624" spans="1:10" ht="25.5">
      <c r="A624" s="155" t="s">
        <v>3687</v>
      </c>
      <c r="B624" s="155" t="s">
        <v>950</v>
      </c>
      <c r="C624" s="156" t="s">
        <v>1604</v>
      </c>
      <c r="D624" s="165" t="s">
        <v>3684</v>
      </c>
      <c r="E624" s="174">
        <v>9</v>
      </c>
      <c r="F624" s="162">
        <v>33.52</v>
      </c>
      <c r="G624" s="219"/>
      <c r="H624" s="659"/>
      <c r="I624" s="160">
        <f t="shared" si="9"/>
        <v>33.52</v>
      </c>
      <c r="J624" s="684"/>
    </row>
    <row r="625" spans="1:10" ht="25.5">
      <c r="A625" s="155" t="s">
        <v>3688</v>
      </c>
      <c r="B625" s="155" t="s">
        <v>950</v>
      </c>
      <c r="C625" s="156" t="s">
        <v>1604</v>
      </c>
      <c r="D625" s="165" t="s">
        <v>3689</v>
      </c>
      <c r="E625" s="174" t="s">
        <v>1666</v>
      </c>
      <c r="F625" s="162">
        <v>55.87</v>
      </c>
      <c r="G625" s="219">
        <v>1861</v>
      </c>
      <c r="H625" s="658">
        <v>54699.34</v>
      </c>
      <c r="I625" s="160">
        <f t="shared" si="9"/>
        <v>55.87</v>
      </c>
      <c r="J625" s="684">
        <f>SUM(I625:I627)</f>
        <v>157.39999999999998</v>
      </c>
    </row>
    <row r="626" spans="1:10" ht="25.5">
      <c r="A626" s="155" t="s">
        <v>3690</v>
      </c>
      <c r="B626" s="155" t="s">
        <v>950</v>
      </c>
      <c r="C626" s="156" t="s">
        <v>1604</v>
      </c>
      <c r="D626" s="165" t="s">
        <v>3689</v>
      </c>
      <c r="E626" s="174" t="s">
        <v>3691</v>
      </c>
      <c r="F626" s="162">
        <v>55.87</v>
      </c>
      <c r="G626" s="219"/>
      <c r="H626" s="660"/>
      <c r="I626" s="160">
        <f t="shared" si="9"/>
        <v>55.87</v>
      </c>
      <c r="J626" s="684"/>
    </row>
    <row r="627" spans="1:10" ht="25.5">
      <c r="A627" s="155" t="s">
        <v>3692</v>
      </c>
      <c r="B627" s="155" t="s">
        <v>950</v>
      </c>
      <c r="C627" s="156" t="s">
        <v>1604</v>
      </c>
      <c r="D627" s="165" t="s">
        <v>3689</v>
      </c>
      <c r="E627" s="174" t="s">
        <v>3693</v>
      </c>
      <c r="F627" s="162">
        <v>45.66</v>
      </c>
      <c r="G627" s="219"/>
      <c r="H627" s="659"/>
      <c r="I627" s="160">
        <f t="shared" si="9"/>
        <v>45.66</v>
      </c>
      <c r="J627" s="684"/>
    </row>
    <row r="628" spans="1:10" ht="25.5">
      <c r="A628" s="155" t="s">
        <v>3694</v>
      </c>
      <c r="B628" s="155" t="s">
        <v>950</v>
      </c>
      <c r="C628" s="156" t="s">
        <v>1604</v>
      </c>
      <c r="D628" s="165" t="s">
        <v>3695</v>
      </c>
      <c r="E628" s="174" t="s">
        <v>3696</v>
      </c>
      <c r="F628" s="162">
        <v>47.86</v>
      </c>
      <c r="G628" s="219">
        <v>1961</v>
      </c>
      <c r="H628" s="658">
        <v>37441.38</v>
      </c>
      <c r="I628" s="160">
        <f t="shared" si="9"/>
        <v>47.86</v>
      </c>
      <c r="J628" s="684">
        <f>SUM(I628:I631)</f>
        <v>212.78</v>
      </c>
    </row>
    <row r="629" spans="1:10" ht="25.5">
      <c r="A629" s="155" t="s">
        <v>3697</v>
      </c>
      <c r="B629" s="155" t="s">
        <v>950</v>
      </c>
      <c r="C629" s="156" t="s">
        <v>1604</v>
      </c>
      <c r="D629" s="165" t="s">
        <v>3695</v>
      </c>
      <c r="E629" s="174" t="s">
        <v>2277</v>
      </c>
      <c r="F629" s="162">
        <v>57.56</v>
      </c>
      <c r="G629" s="219"/>
      <c r="H629" s="660"/>
      <c r="I629" s="160">
        <f t="shared" si="9"/>
        <v>57.56</v>
      </c>
      <c r="J629" s="684"/>
    </row>
    <row r="630" spans="1:10" ht="25.5">
      <c r="A630" s="155" t="s">
        <v>3698</v>
      </c>
      <c r="B630" s="155" t="s">
        <v>950</v>
      </c>
      <c r="C630" s="156" t="s">
        <v>1604</v>
      </c>
      <c r="D630" s="165" t="s">
        <v>3695</v>
      </c>
      <c r="E630" s="174" t="s">
        <v>1048</v>
      </c>
      <c r="F630" s="162">
        <v>47.7</v>
      </c>
      <c r="G630" s="219"/>
      <c r="H630" s="660"/>
      <c r="I630" s="160">
        <f t="shared" si="9"/>
        <v>47.7</v>
      </c>
      <c r="J630" s="684"/>
    </row>
    <row r="631" spans="1:10" ht="25.5">
      <c r="A631" s="155" t="s">
        <v>3699</v>
      </c>
      <c r="B631" s="155" t="s">
        <v>950</v>
      </c>
      <c r="C631" s="156" t="s">
        <v>1604</v>
      </c>
      <c r="D631" s="165" t="s">
        <v>3695</v>
      </c>
      <c r="E631" s="174" t="s">
        <v>817</v>
      </c>
      <c r="F631" s="162">
        <v>59.66</v>
      </c>
      <c r="G631" s="219"/>
      <c r="H631" s="659"/>
      <c r="I631" s="160">
        <f t="shared" si="9"/>
        <v>59.66</v>
      </c>
      <c r="J631" s="684"/>
    </row>
    <row r="632" spans="1:10" ht="25.5">
      <c r="A632" s="155" t="s">
        <v>3700</v>
      </c>
      <c r="B632" s="155" t="s">
        <v>950</v>
      </c>
      <c r="C632" s="156" t="s">
        <v>1604</v>
      </c>
      <c r="D632" s="165" t="s">
        <v>3701</v>
      </c>
      <c r="E632" s="174">
        <v>13</v>
      </c>
      <c r="F632" s="162">
        <v>66.57</v>
      </c>
      <c r="G632" s="219"/>
      <c r="H632" s="658">
        <v>15581.38</v>
      </c>
      <c r="I632" s="160">
        <f t="shared" si="9"/>
        <v>66.57</v>
      </c>
      <c r="J632" s="684">
        <f>I632+I633</f>
        <v>119.84</v>
      </c>
    </row>
    <row r="633" spans="1:10" ht="25.5">
      <c r="A633" s="155" t="s">
        <v>3702</v>
      </c>
      <c r="B633" s="155" t="s">
        <v>950</v>
      </c>
      <c r="C633" s="156" t="s">
        <v>1604</v>
      </c>
      <c r="D633" s="165" t="s">
        <v>3701</v>
      </c>
      <c r="E633" s="174">
        <v>6</v>
      </c>
      <c r="F633" s="162">
        <v>53.27</v>
      </c>
      <c r="G633" s="219"/>
      <c r="H633" s="659"/>
      <c r="I633" s="160">
        <f t="shared" si="9"/>
        <v>53.27</v>
      </c>
      <c r="J633" s="684"/>
    </row>
    <row r="634" spans="1:10" ht="25.5">
      <c r="A634" s="155" t="s">
        <v>3703</v>
      </c>
      <c r="B634" s="155" t="s">
        <v>950</v>
      </c>
      <c r="C634" s="156" t="s">
        <v>1604</v>
      </c>
      <c r="D634" s="165" t="s">
        <v>3704</v>
      </c>
      <c r="E634" s="174" t="s">
        <v>3705</v>
      </c>
      <c r="F634" s="162">
        <v>21.61</v>
      </c>
      <c r="G634" s="219">
        <v>1899</v>
      </c>
      <c r="H634" s="658">
        <v>69800.88</v>
      </c>
      <c r="I634" s="160">
        <f t="shared" si="9"/>
        <v>21.61</v>
      </c>
      <c r="J634" s="684">
        <f>SUM(I634:I637)</f>
        <v>254.20999999999998</v>
      </c>
    </row>
    <row r="635" spans="1:10" ht="25.5">
      <c r="A635" s="155" t="s">
        <v>3706</v>
      </c>
      <c r="B635" s="155" t="s">
        <v>950</v>
      </c>
      <c r="C635" s="156" t="s">
        <v>1604</v>
      </c>
      <c r="D635" s="165" t="s">
        <v>3704</v>
      </c>
      <c r="E635" s="174" t="s">
        <v>3707</v>
      </c>
      <c r="F635" s="162">
        <v>90.03</v>
      </c>
      <c r="G635" s="219"/>
      <c r="H635" s="660"/>
      <c r="I635" s="160">
        <f t="shared" si="9"/>
        <v>90.03</v>
      </c>
      <c r="J635" s="684"/>
    </row>
    <row r="636" spans="1:10" ht="25.5">
      <c r="A636" s="155" t="s">
        <v>3708</v>
      </c>
      <c r="B636" s="155" t="s">
        <v>950</v>
      </c>
      <c r="C636" s="156" t="s">
        <v>1604</v>
      </c>
      <c r="D636" s="165" t="s">
        <v>3704</v>
      </c>
      <c r="E636" s="174" t="s">
        <v>3709</v>
      </c>
      <c r="F636" s="162">
        <v>96.24</v>
      </c>
      <c r="G636" s="219"/>
      <c r="H636" s="660"/>
      <c r="I636" s="160">
        <f t="shared" si="9"/>
        <v>96.24</v>
      </c>
      <c r="J636" s="684"/>
    </row>
    <row r="637" spans="1:10" ht="25.5">
      <c r="A637" s="155" t="s">
        <v>3710</v>
      </c>
      <c r="B637" s="155" t="s">
        <v>950</v>
      </c>
      <c r="C637" s="156" t="s">
        <v>1604</v>
      </c>
      <c r="D637" s="165" t="s">
        <v>3704</v>
      </c>
      <c r="E637" s="174" t="s">
        <v>3711</v>
      </c>
      <c r="F637" s="162">
        <v>46.33</v>
      </c>
      <c r="G637" s="219"/>
      <c r="H637" s="659"/>
      <c r="I637" s="160">
        <f t="shared" si="9"/>
        <v>46.33</v>
      </c>
      <c r="J637" s="684"/>
    </row>
    <row r="638" spans="1:10" ht="25.5">
      <c r="A638" s="155" t="s">
        <v>3712</v>
      </c>
      <c r="B638" s="155" t="s">
        <v>950</v>
      </c>
      <c r="C638" s="156" t="s">
        <v>1604</v>
      </c>
      <c r="D638" s="165" t="s">
        <v>3713</v>
      </c>
      <c r="E638" s="174">
        <v>10</v>
      </c>
      <c r="F638" s="162">
        <v>25.35</v>
      </c>
      <c r="G638" s="219">
        <v>1902</v>
      </c>
      <c r="H638" s="658">
        <v>44656.97</v>
      </c>
      <c r="I638" s="160">
        <f t="shared" si="9"/>
        <v>25.35</v>
      </c>
      <c r="J638" s="684">
        <f>SUM(I638:I641)</f>
        <v>197.63</v>
      </c>
    </row>
    <row r="639" spans="1:10" ht="25.5">
      <c r="A639" s="155" t="s">
        <v>3714</v>
      </c>
      <c r="B639" s="155" t="s">
        <v>950</v>
      </c>
      <c r="C639" s="156" t="s">
        <v>1604</v>
      </c>
      <c r="D639" s="165" t="s">
        <v>3713</v>
      </c>
      <c r="E639" s="174">
        <v>11</v>
      </c>
      <c r="F639" s="162">
        <v>85.49</v>
      </c>
      <c r="G639" s="219"/>
      <c r="H639" s="660"/>
      <c r="I639" s="160">
        <f t="shared" si="9"/>
        <v>85.49</v>
      </c>
      <c r="J639" s="684"/>
    </row>
    <row r="640" spans="1:10" ht="25.5">
      <c r="A640" s="155" t="s">
        <v>3715</v>
      </c>
      <c r="B640" s="155" t="s">
        <v>950</v>
      </c>
      <c r="C640" s="156" t="s">
        <v>1604</v>
      </c>
      <c r="D640" s="165" t="s">
        <v>3713</v>
      </c>
      <c r="E640" s="174">
        <v>3</v>
      </c>
      <c r="F640" s="162">
        <v>61.31</v>
      </c>
      <c r="G640" s="219"/>
      <c r="H640" s="660"/>
      <c r="I640" s="160">
        <f t="shared" si="9"/>
        <v>61.31</v>
      </c>
      <c r="J640" s="684"/>
    </row>
    <row r="641" spans="1:10" ht="25.5">
      <c r="A641" s="155" t="s">
        <v>3716</v>
      </c>
      <c r="B641" s="155" t="s">
        <v>950</v>
      </c>
      <c r="C641" s="156" t="s">
        <v>1604</v>
      </c>
      <c r="D641" s="165" t="s">
        <v>3713</v>
      </c>
      <c r="E641" s="174">
        <v>9</v>
      </c>
      <c r="F641" s="162">
        <v>25.48</v>
      </c>
      <c r="G641" s="219"/>
      <c r="H641" s="659"/>
      <c r="I641" s="160">
        <f t="shared" si="9"/>
        <v>25.48</v>
      </c>
      <c r="J641" s="684"/>
    </row>
    <row r="642" spans="1:10" ht="25.5">
      <c r="A642" s="155" t="s">
        <v>3717</v>
      </c>
      <c r="B642" s="155" t="s">
        <v>950</v>
      </c>
      <c r="C642" s="156" t="s">
        <v>1604</v>
      </c>
      <c r="D642" s="165" t="s">
        <v>3718</v>
      </c>
      <c r="E642" s="174">
        <v>6</v>
      </c>
      <c r="F642" s="162">
        <v>55.87</v>
      </c>
      <c r="G642" s="219">
        <v>1895</v>
      </c>
      <c r="H642" s="658">
        <v>64377.19</v>
      </c>
      <c r="I642" s="160">
        <f t="shared" si="9"/>
        <v>55.87</v>
      </c>
      <c r="J642" s="677">
        <f>SUM(I642+I643)</f>
        <v>63.769999999999996</v>
      </c>
    </row>
    <row r="643" spans="1:10" ht="25.5">
      <c r="A643" s="155" t="s">
        <v>3719</v>
      </c>
      <c r="B643" s="155" t="s">
        <v>955</v>
      </c>
      <c r="C643" s="155" t="s">
        <v>956</v>
      </c>
      <c r="D643" s="165" t="s">
        <v>3718</v>
      </c>
      <c r="E643" s="174"/>
      <c r="F643" s="162">
        <v>7.9</v>
      </c>
      <c r="G643" s="219"/>
      <c r="H643" s="659"/>
      <c r="I643" s="160">
        <f t="shared" si="9"/>
        <v>7.9</v>
      </c>
      <c r="J643" s="685"/>
    </row>
    <row r="644" spans="1:10" ht="25.5">
      <c r="A644" s="155" t="s">
        <v>3720</v>
      </c>
      <c r="B644" s="155" t="s">
        <v>950</v>
      </c>
      <c r="C644" s="156" t="s">
        <v>1604</v>
      </c>
      <c r="D644" s="165" t="s">
        <v>3721</v>
      </c>
      <c r="E644" s="174">
        <v>10</v>
      </c>
      <c r="F644" s="162">
        <v>16.76</v>
      </c>
      <c r="G644" s="219">
        <v>1899</v>
      </c>
      <c r="H644" s="658">
        <v>58208.16</v>
      </c>
      <c r="I644" s="160">
        <f t="shared" si="9"/>
        <v>16.76</v>
      </c>
      <c r="J644" s="684">
        <f>SUM(I644:I648)</f>
        <v>214.51</v>
      </c>
    </row>
    <row r="645" spans="1:10" ht="25.5">
      <c r="A645" s="155" t="s">
        <v>3722</v>
      </c>
      <c r="B645" s="155" t="s">
        <v>950</v>
      </c>
      <c r="C645" s="156" t="s">
        <v>1604</v>
      </c>
      <c r="D645" s="165" t="s">
        <v>3721</v>
      </c>
      <c r="E645" s="174">
        <v>11</v>
      </c>
      <c r="F645" s="162">
        <v>48.08</v>
      </c>
      <c r="G645" s="219"/>
      <c r="H645" s="660"/>
      <c r="I645" s="160">
        <f aca="true" t="shared" si="10" ref="I645:I708">F645</f>
        <v>48.08</v>
      </c>
      <c r="J645" s="684"/>
    </row>
    <row r="646" spans="1:10" ht="25.5">
      <c r="A646" s="155" t="s">
        <v>3723</v>
      </c>
      <c r="B646" s="155" t="s">
        <v>950</v>
      </c>
      <c r="C646" s="156" t="s">
        <v>1604</v>
      </c>
      <c r="D646" s="165" t="s">
        <v>3721</v>
      </c>
      <c r="E646" s="174">
        <v>3</v>
      </c>
      <c r="F646" s="162">
        <v>48.08</v>
      </c>
      <c r="G646" s="219"/>
      <c r="H646" s="660"/>
      <c r="I646" s="160">
        <f t="shared" si="10"/>
        <v>48.08</v>
      </c>
      <c r="J646" s="684"/>
    </row>
    <row r="647" spans="1:10" ht="25.5">
      <c r="A647" s="155" t="s">
        <v>3724</v>
      </c>
      <c r="B647" s="155" t="s">
        <v>950</v>
      </c>
      <c r="C647" s="156" t="s">
        <v>1604</v>
      </c>
      <c r="D647" s="165" t="s">
        <v>3721</v>
      </c>
      <c r="E647" s="174">
        <v>6</v>
      </c>
      <c r="F647" s="162">
        <v>48.08</v>
      </c>
      <c r="G647" s="219"/>
      <c r="H647" s="660"/>
      <c r="I647" s="160">
        <f t="shared" si="10"/>
        <v>48.08</v>
      </c>
      <c r="J647" s="684"/>
    </row>
    <row r="648" spans="1:10" ht="25.5">
      <c r="A648" s="155" t="s">
        <v>3725</v>
      </c>
      <c r="B648" s="155" t="s">
        <v>950</v>
      </c>
      <c r="C648" s="156" t="s">
        <v>1604</v>
      </c>
      <c r="D648" s="165" t="s">
        <v>3721</v>
      </c>
      <c r="E648" s="161">
        <v>9</v>
      </c>
      <c r="F648" s="162">
        <v>53.51</v>
      </c>
      <c r="G648" s="219"/>
      <c r="H648" s="659"/>
      <c r="I648" s="160">
        <f t="shared" si="10"/>
        <v>53.51</v>
      </c>
      <c r="J648" s="684"/>
    </row>
    <row r="649" spans="1:10" ht="25.5">
      <c r="A649" s="155" t="s">
        <v>3726</v>
      </c>
      <c r="B649" s="155" t="s">
        <v>950</v>
      </c>
      <c r="C649" s="156" t="s">
        <v>1604</v>
      </c>
      <c r="D649" s="165" t="s">
        <v>3727</v>
      </c>
      <c r="E649" s="161">
        <v>1</v>
      </c>
      <c r="F649" s="162">
        <v>71.23</v>
      </c>
      <c r="G649" s="219">
        <v>1910</v>
      </c>
      <c r="H649" s="658">
        <v>63166.51</v>
      </c>
      <c r="I649" s="160">
        <f t="shared" si="10"/>
        <v>71.23</v>
      </c>
      <c r="J649" s="684">
        <f>SUM(I649:I650)</f>
        <v>140.15</v>
      </c>
    </row>
    <row r="650" spans="1:10" ht="25.5">
      <c r="A650" s="155" t="s">
        <v>3728</v>
      </c>
      <c r="B650" s="155" t="s">
        <v>950</v>
      </c>
      <c r="C650" s="156" t="s">
        <v>1604</v>
      </c>
      <c r="D650" s="165" t="s">
        <v>3727</v>
      </c>
      <c r="E650" s="161">
        <v>4</v>
      </c>
      <c r="F650" s="162">
        <v>68.92</v>
      </c>
      <c r="G650" s="219"/>
      <c r="H650" s="659"/>
      <c r="I650" s="160">
        <f t="shared" si="10"/>
        <v>68.92</v>
      </c>
      <c r="J650" s="684"/>
    </row>
    <row r="651" spans="1:10" ht="25.5">
      <c r="A651" s="155" t="s">
        <v>3729</v>
      </c>
      <c r="B651" s="155" t="s">
        <v>950</v>
      </c>
      <c r="C651" s="156" t="s">
        <v>1604</v>
      </c>
      <c r="D651" s="170" t="s">
        <v>3730</v>
      </c>
      <c r="E651" s="171">
        <v>3</v>
      </c>
      <c r="F651" s="172">
        <v>64.69</v>
      </c>
      <c r="G651" s="221">
        <v>1914</v>
      </c>
      <c r="H651" s="663">
        <v>31407.99</v>
      </c>
      <c r="I651" s="173">
        <f t="shared" si="10"/>
        <v>64.69</v>
      </c>
      <c r="J651" s="687">
        <f>SUM(I651:I653)</f>
        <v>118.66</v>
      </c>
    </row>
    <row r="652" spans="1:10" ht="25.5">
      <c r="A652" s="155" t="s">
        <v>3731</v>
      </c>
      <c r="B652" s="155" t="s">
        <v>950</v>
      </c>
      <c r="C652" s="156" t="s">
        <v>1604</v>
      </c>
      <c r="D652" s="170" t="s">
        <v>3730</v>
      </c>
      <c r="E652" s="171">
        <v>5</v>
      </c>
      <c r="F652" s="172">
        <v>39.97</v>
      </c>
      <c r="G652" s="221"/>
      <c r="H652" s="665"/>
      <c r="I652" s="173">
        <f t="shared" si="10"/>
        <v>39.97</v>
      </c>
      <c r="J652" s="688"/>
    </row>
    <row r="653" spans="1:10" ht="25.5">
      <c r="A653" s="155" t="s">
        <v>3732</v>
      </c>
      <c r="B653" s="155" t="s">
        <v>955</v>
      </c>
      <c r="C653" s="155" t="s">
        <v>956</v>
      </c>
      <c r="D653" s="170" t="s">
        <v>3730</v>
      </c>
      <c r="E653" s="171"/>
      <c r="F653" s="172">
        <v>14</v>
      </c>
      <c r="G653" s="221"/>
      <c r="H653" s="664"/>
      <c r="I653" s="173">
        <f t="shared" si="10"/>
        <v>14</v>
      </c>
      <c r="J653" s="689"/>
    </row>
    <row r="654" spans="1:10" ht="25.5">
      <c r="A654" s="155" t="s">
        <v>3733</v>
      </c>
      <c r="B654" s="155" t="s">
        <v>955</v>
      </c>
      <c r="C654" s="155" t="s">
        <v>956</v>
      </c>
      <c r="D654" s="165" t="s">
        <v>3734</v>
      </c>
      <c r="E654" s="171"/>
      <c r="F654" s="172">
        <v>84.8</v>
      </c>
      <c r="G654" s="221"/>
      <c r="H654" s="560">
        <v>71612.67</v>
      </c>
      <c r="I654" s="173">
        <f t="shared" si="10"/>
        <v>84.8</v>
      </c>
      <c r="J654" s="204">
        <f>I654</f>
        <v>84.8</v>
      </c>
    </row>
    <row r="655" spans="1:10" ht="25.5">
      <c r="A655" s="155" t="s">
        <v>3735</v>
      </c>
      <c r="B655" s="155" t="s">
        <v>950</v>
      </c>
      <c r="C655" s="156" t="s">
        <v>1604</v>
      </c>
      <c r="D655" s="165" t="s">
        <v>3736</v>
      </c>
      <c r="E655" s="161">
        <v>5</v>
      </c>
      <c r="F655" s="162">
        <v>93.92</v>
      </c>
      <c r="G655" s="219"/>
      <c r="H655" s="658">
        <v>77563.02</v>
      </c>
      <c r="I655" s="160">
        <f t="shared" si="10"/>
        <v>93.92</v>
      </c>
      <c r="J655" s="678">
        <f>SUM(F655:F658)</f>
        <v>471.55</v>
      </c>
    </row>
    <row r="656" spans="1:10" ht="25.5">
      <c r="A656" s="155" t="s">
        <v>3737</v>
      </c>
      <c r="B656" s="155" t="s">
        <v>950</v>
      </c>
      <c r="C656" s="156" t="s">
        <v>1604</v>
      </c>
      <c r="D656" s="165" t="s">
        <v>3736</v>
      </c>
      <c r="E656" s="161">
        <v>6</v>
      </c>
      <c r="F656" s="162">
        <v>49.5</v>
      </c>
      <c r="G656" s="219"/>
      <c r="H656" s="660"/>
      <c r="I656" s="160">
        <f t="shared" si="10"/>
        <v>49.5</v>
      </c>
      <c r="J656" s="678"/>
    </row>
    <row r="657" spans="1:10" ht="25.5">
      <c r="A657" s="155" t="s">
        <v>3738</v>
      </c>
      <c r="B657" s="155" t="s">
        <v>950</v>
      </c>
      <c r="C657" s="156" t="s">
        <v>1604</v>
      </c>
      <c r="D657" s="165" t="s">
        <v>3736</v>
      </c>
      <c r="E657" s="161">
        <v>9</v>
      </c>
      <c r="F657" s="162">
        <v>74.43</v>
      </c>
      <c r="G657" s="219"/>
      <c r="H657" s="660"/>
      <c r="I657" s="160">
        <f t="shared" si="10"/>
        <v>74.43</v>
      </c>
      <c r="J657" s="678"/>
    </row>
    <row r="658" spans="1:10" ht="25.5">
      <c r="A658" s="155" t="s">
        <v>3739</v>
      </c>
      <c r="B658" s="155" t="s">
        <v>955</v>
      </c>
      <c r="C658" s="155" t="s">
        <v>956</v>
      </c>
      <c r="D658" s="165" t="s">
        <v>3740</v>
      </c>
      <c r="E658" s="161"/>
      <c r="F658" s="162">
        <v>253.7</v>
      </c>
      <c r="G658" s="219"/>
      <c r="H658" s="659"/>
      <c r="I658" s="160">
        <f t="shared" si="10"/>
        <v>253.7</v>
      </c>
      <c r="J658" s="679"/>
    </row>
    <row r="659" spans="1:10" ht="25.5">
      <c r="A659" s="155" t="s">
        <v>3741</v>
      </c>
      <c r="B659" s="155" t="s">
        <v>950</v>
      </c>
      <c r="C659" s="156" t="s">
        <v>1604</v>
      </c>
      <c r="D659" s="165" t="s">
        <v>3742</v>
      </c>
      <c r="E659" s="161">
        <v>3</v>
      </c>
      <c r="F659" s="162">
        <v>79.44</v>
      </c>
      <c r="G659" s="219">
        <v>1912</v>
      </c>
      <c r="H659" s="658">
        <v>160551.6</v>
      </c>
      <c r="I659" s="160">
        <f t="shared" si="10"/>
        <v>79.44</v>
      </c>
      <c r="J659" s="677">
        <f>SUM(I659:I665)</f>
        <v>501.07000000000005</v>
      </c>
    </row>
    <row r="660" spans="1:10" ht="25.5">
      <c r="A660" s="155" t="s">
        <v>3743</v>
      </c>
      <c r="B660" s="155" t="s">
        <v>950</v>
      </c>
      <c r="C660" s="156" t="s">
        <v>1604</v>
      </c>
      <c r="D660" s="165" t="s">
        <v>3742</v>
      </c>
      <c r="E660" s="161">
        <v>5</v>
      </c>
      <c r="F660" s="162">
        <v>22.5</v>
      </c>
      <c r="G660" s="219"/>
      <c r="H660" s="660"/>
      <c r="I660" s="160">
        <f t="shared" si="10"/>
        <v>22.5</v>
      </c>
      <c r="J660" s="678"/>
    </row>
    <row r="661" spans="1:10" ht="25.5">
      <c r="A661" s="155" t="s">
        <v>3744</v>
      </c>
      <c r="B661" s="155" t="s">
        <v>950</v>
      </c>
      <c r="C661" s="156" t="s">
        <v>1604</v>
      </c>
      <c r="D661" s="165" t="s">
        <v>3742</v>
      </c>
      <c r="E661" s="161">
        <v>6</v>
      </c>
      <c r="F661" s="162">
        <v>27.46</v>
      </c>
      <c r="G661" s="219"/>
      <c r="H661" s="660"/>
      <c r="I661" s="160">
        <f t="shared" si="10"/>
        <v>27.46</v>
      </c>
      <c r="J661" s="678"/>
    </row>
    <row r="662" spans="1:10" ht="25.5">
      <c r="A662" s="155" t="s">
        <v>3745</v>
      </c>
      <c r="B662" s="155" t="s">
        <v>950</v>
      </c>
      <c r="C662" s="156" t="s">
        <v>1604</v>
      </c>
      <c r="D662" s="165" t="s">
        <v>3742</v>
      </c>
      <c r="E662" s="161">
        <v>7</v>
      </c>
      <c r="F662" s="162">
        <v>15.12</v>
      </c>
      <c r="G662" s="219"/>
      <c r="H662" s="660"/>
      <c r="I662" s="160">
        <f t="shared" si="10"/>
        <v>15.12</v>
      </c>
      <c r="J662" s="678"/>
    </row>
    <row r="663" spans="1:10" ht="25.5">
      <c r="A663" s="155" t="s">
        <v>3746</v>
      </c>
      <c r="B663" s="155" t="s">
        <v>950</v>
      </c>
      <c r="C663" s="156" t="s">
        <v>1604</v>
      </c>
      <c r="D663" s="165" t="s">
        <v>3742</v>
      </c>
      <c r="E663" s="161">
        <v>8</v>
      </c>
      <c r="F663" s="162">
        <v>19.25</v>
      </c>
      <c r="G663" s="219"/>
      <c r="H663" s="660"/>
      <c r="I663" s="160">
        <f t="shared" si="10"/>
        <v>19.25</v>
      </c>
      <c r="J663" s="678"/>
    </row>
    <row r="664" spans="1:10" ht="25.5">
      <c r="A664" s="155" t="s">
        <v>3747</v>
      </c>
      <c r="B664" s="155" t="s">
        <v>950</v>
      </c>
      <c r="C664" s="156" t="s">
        <v>1604</v>
      </c>
      <c r="D664" s="165" t="s">
        <v>3742</v>
      </c>
      <c r="E664" s="161">
        <v>9</v>
      </c>
      <c r="F664" s="162">
        <v>33.7</v>
      </c>
      <c r="G664" s="219"/>
      <c r="H664" s="660"/>
      <c r="I664" s="160">
        <f t="shared" si="10"/>
        <v>33.7</v>
      </c>
      <c r="J664" s="678"/>
    </row>
    <row r="665" spans="1:10" ht="25.5">
      <c r="A665" s="155" t="s">
        <v>3748</v>
      </c>
      <c r="B665" s="155" t="s">
        <v>955</v>
      </c>
      <c r="C665" s="155" t="s">
        <v>956</v>
      </c>
      <c r="D665" s="165" t="s">
        <v>3749</v>
      </c>
      <c r="E665" s="161"/>
      <c r="F665" s="162">
        <v>303.6</v>
      </c>
      <c r="G665" s="219"/>
      <c r="H665" s="659"/>
      <c r="I665" s="160">
        <f t="shared" si="10"/>
        <v>303.6</v>
      </c>
      <c r="J665" s="679"/>
    </row>
    <row r="666" spans="1:10" ht="25.5">
      <c r="A666" s="155" t="s">
        <v>3750</v>
      </c>
      <c r="B666" s="155" t="s">
        <v>950</v>
      </c>
      <c r="C666" s="156" t="s">
        <v>1604</v>
      </c>
      <c r="D666" s="165" t="s">
        <v>3751</v>
      </c>
      <c r="E666" s="161">
        <v>1</v>
      </c>
      <c r="F666" s="162">
        <v>74.23</v>
      </c>
      <c r="G666" s="219">
        <v>1893</v>
      </c>
      <c r="H666" s="658">
        <v>154866.33</v>
      </c>
      <c r="I666" s="160">
        <f t="shared" si="10"/>
        <v>74.23</v>
      </c>
      <c r="J666" s="684">
        <f>SUM(I666:I672)</f>
        <v>491.31</v>
      </c>
    </row>
    <row r="667" spans="1:10" ht="25.5">
      <c r="A667" s="155" t="s">
        <v>3752</v>
      </c>
      <c r="B667" s="155" t="s">
        <v>950</v>
      </c>
      <c r="C667" s="156" t="s">
        <v>1604</v>
      </c>
      <c r="D667" s="165" t="s">
        <v>3751</v>
      </c>
      <c r="E667" s="161">
        <v>11</v>
      </c>
      <c r="F667" s="162">
        <v>53.5</v>
      </c>
      <c r="G667" s="219"/>
      <c r="H667" s="660"/>
      <c r="I667" s="160">
        <f t="shared" si="10"/>
        <v>53.5</v>
      </c>
      <c r="J667" s="684"/>
    </row>
    <row r="668" spans="1:10" ht="25.5">
      <c r="A668" s="155" t="s">
        <v>3753</v>
      </c>
      <c r="B668" s="155" t="s">
        <v>950</v>
      </c>
      <c r="C668" s="156" t="s">
        <v>1604</v>
      </c>
      <c r="D668" s="165" t="s">
        <v>3751</v>
      </c>
      <c r="E668" s="161">
        <v>5</v>
      </c>
      <c r="F668" s="162">
        <v>96.74</v>
      </c>
      <c r="G668" s="219"/>
      <c r="H668" s="660"/>
      <c r="I668" s="160">
        <f t="shared" si="10"/>
        <v>96.74</v>
      </c>
      <c r="J668" s="684"/>
    </row>
    <row r="669" spans="1:10" ht="25.5">
      <c r="A669" s="155" t="s">
        <v>3754</v>
      </c>
      <c r="B669" s="155" t="s">
        <v>950</v>
      </c>
      <c r="C669" s="156" t="s">
        <v>1604</v>
      </c>
      <c r="D669" s="165" t="s">
        <v>3751</v>
      </c>
      <c r="E669" s="161">
        <v>6</v>
      </c>
      <c r="F669" s="162">
        <v>88.71</v>
      </c>
      <c r="G669" s="219"/>
      <c r="H669" s="660"/>
      <c r="I669" s="160">
        <f t="shared" si="10"/>
        <v>88.71</v>
      </c>
      <c r="J669" s="684"/>
    </row>
    <row r="670" spans="1:10" ht="25.5">
      <c r="A670" s="155" t="s">
        <v>3755</v>
      </c>
      <c r="B670" s="155" t="s">
        <v>950</v>
      </c>
      <c r="C670" s="156" t="s">
        <v>1604</v>
      </c>
      <c r="D670" s="165" t="s">
        <v>3751</v>
      </c>
      <c r="E670" s="161">
        <v>7</v>
      </c>
      <c r="F670" s="162">
        <v>67.8</v>
      </c>
      <c r="G670" s="219"/>
      <c r="H670" s="660"/>
      <c r="I670" s="160">
        <f t="shared" si="10"/>
        <v>67.8</v>
      </c>
      <c r="J670" s="684"/>
    </row>
    <row r="671" spans="1:10" ht="25.5">
      <c r="A671" s="155" t="s">
        <v>3756</v>
      </c>
      <c r="B671" s="155" t="s">
        <v>950</v>
      </c>
      <c r="C671" s="156" t="s">
        <v>1604</v>
      </c>
      <c r="D671" s="165" t="s">
        <v>3751</v>
      </c>
      <c r="E671" s="161">
        <v>8</v>
      </c>
      <c r="F671" s="162">
        <v>54.88</v>
      </c>
      <c r="G671" s="219"/>
      <c r="H671" s="660"/>
      <c r="I671" s="160">
        <f t="shared" si="10"/>
        <v>54.88</v>
      </c>
      <c r="J671" s="684"/>
    </row>
    <row r="672" spans="1:10" ht="25.5">
      <c r="A672" s="155" t="s">
        <v>3757</v>
      </c>
      <c r="B672" s="155" t="s">
        <v>950</v>
      </c>
      <c r="C672" s="156" t="s">
        <v>1604</v>
      </c>
      <c r="D672" s="165" t="s">
        <v>3751</v>
      </c>
      <c r="E672" s="161" t="s">
        <v>3758</v>
      </c>
      <c r="F672" s="162">
        <v>55.45</v>
      </c>
      <c r="G672" s="219"/>
      <c r="H672" s="659"/>
      <c r="I672" s="160">
        <f t="shared" si="10"/>
        <v>55.45</v>
      </c>
      <c r="J672" s="684"/>
    </row>
    <row r="673" spans="1:10" ht="25.5">
      <c r="A673" s="155" t="s">
        <v>3759</v>
      </c>
      <c r="B673" s="155" t="s">
        <v>950</v>
      </c>
      <c r="C673" s="156" t="s">
        <v>1604</v>
      </c>
      <c r="D673" s="170" t="s">
        <v>3760</v>
      </c>
      <c r="E673" s="171">
        <v>4</v>
      </c>
      <c r="F673" s="172">
        <v>10.78</v>
      </c>
      <c r="G673" s="221">
        <v>1932</v>
      </c>
      <c r="H673" s="663">
        <v>29810.18</v>
      </c>
      <c r="I673" s="173">
        <f t="shared" si="10"/>
        <v>10.78</v>
      </c>
      <c r="J673" s="684">
        <f>SUM(I673:I674)</f>
        <v>84.56</v>
      </c>
    </row>
    <row r="674" spans="1:10" ht="25.5">
      <c r="A674" s="155" t="s">
        <v>3761</v>
      </c>
      <c r="B674" s="155" t="s">
        <v>950</v>
      </c>
      <c r="C674" s="156" t="s">
        <v>1604</v>
      </c>
      <c r="D674" s="165" t="s">
        <v>3760</v>
      </c>
      <c r="E674" s="161">
        <v>6</v>
      </c>
      <c r="F674" s="162">
        <v>73.78</v>
      </c>
      <c r="G674" s="219"/>
      <c r="H674" s="664"/>
      <c r="I674" s="160">
        <f t="shared" si="10"/>
        <v>73.78</v>
      </c>
      <c r="J674" s="684"/>
    </row>
    <row r="675" spans="1:10" ht="25.5">
      <c r="A675" s="155" t="s">
        <v>3762</v>
      </c>
      <c r="B675" s="155" t="s">
        <v>950</v>
      </c>
      <c r="C675" s="156" t="s">
        <v>1604</v>
      </c>
      <c r="D675" s="166" t="s">
        <v>3763</v>
      </c>
      <c r="E675" s="167">
        <v>8</v>
      </c>
      <c r="F675" s="168">
        <v>57.2</v>
      </c>
      <c r="G675" s="220">
        <v>1896</v>
      </c>
      <c r="H675" s="228">
        <v>23202.21</v>
      </c>
      <c r="I675" s="169">
        <f t="shared" si="10"/>
        <v>57.2</v>
      </c>
      <c r="J675" s="187">
        <f>SUM(I675)</f>
        <v>57.2</v>
      </c>
    </row>
    <row r="676" spans="1:10" ht="25.5">
      <c r="A676" s="155" t="s">
        <v>3764</v>
      </c>
      <c r="B676" s="155" t="s">
        <v>950</v>
      </c>
      <c r="C676" s="156" t="s">
        <v>1604</v>
      </c>
      <c r="D676" s="165" t="s">
        <v>3765</v>
      </c>
      <c r="E676" s="161">
        <v>2</v>
      </c>
      <c r="F676" s="162">
        <v>81.35</v>
      </c>
      <c r="G676" s="219">
        <v>1898</v>
      </c>
      <c r="H676" s="227">
        <v>30412.3</v>
      </c>
      <c r="I676" s="160">
        <f t="shared" si="10"/>
        <v>81.35</v>
      </c>
      <c r="J676" s="163">
        <f>SUM(I676)</f>
        <v>81.35</v>
      </c>
    </row>
    <row r="677" spans="1:10" ht="25.5">
      <c r="A677" s="155" t="s">
        <v>3766</v>
      </c>
      <c r="B677" s="155" t="s">
        <v>950</v>
      </c>
      <c r="C677" s="156" t="s">
        <v>1604</v>
      </c>
      <c r="D677" s="165" t="s">
        <v>3767</v>
      </c>
      <c r="E677" s="174" t="s">
        <v>3768</v>
      </c>
      <c r="F677" s="162">
        <v>43.85</v>
      </c>
      <c r="G677" s="219">
        <v>1962</v>
      </c>
      <c r="H677" s="658">
        <v>23113.05</v>
      </c>
      <c r="I677" s="160">
        <f t="shared" si="10"/>
        <v>43.85</v>
      </c>
      <c r="J677" s="684">
        <f>SUM(I677:I678)</f>
        <v>87.68</v>
      </c>
    </row>
    <row r="678" spans="1:10" ht="25.5">
      <c r="A678" s="155" t="s">
        <v>3769</v>
      </c>
      <c r="B678" s="155" t="s">
        <v>950</v>
      </c>
      <c r="C678" s="156" t="s">
        <v>1604</v>
      </c>
      <c r="D678" s="166" t="s">
        <v>3767</v>
      </c>
      <c r="E678" s="186" t="s">
        <v>3770</v>
      </c>
      <c r="F678" s="168">
        <v>43.83</v>
      </c>
      <c r="G678" s="220"/>
      <c r="H678" s="659"/>
      <c r="I678" s="169">
        <f t="shared" si="10"/>
        <v>43.83</v>
      </c>
      <c r="J678" s="684"/>
    </row>
    <row r="679" spans="1:10" ht="25.5">
      <c r="A679" s="155" t="s">
        <v>12</v>
      </c>
      <c r="B679" s="155" t="s">
        <v>950</v>
      </c>
      <c r="C679" s="156" t="s">
        <v>1604</v>
      </c>
      <c r="D679" s="165" t="s">
        <v>13</v>
      </c>
      <c r="E679" s="174" t="s">
        <v>14</v>
      </c>
      <c r="F679" s="162">
        <v>33.5</v>
      </c>
      <c r="G679" s="219">
        <v>1961</v>
      </c>
      <c r="H679" s="658">
        <v>27276.08</v>
      </c>
      <c r="I679" s="160">
        <f t="shared" si="10"/>
        <v>33.5</v>
      </c>
      <c r="J679" s="684">
        <f>SUM(I679:I680)</f>
        <v>65.11</v>
      </c>
    </row>
    <row r="680" spans="1:10" ht="25.5">
      <c r="A680" s="155" t="s">
        <v>15</v>
      </c>
      <c r="B680" s="155" t="s">
        <v>950</v>
      </c>
      <c r="C680" s="156" t="s">
        <v>1604</v>
      </c>
      <c r="D680" s="165" t="s">
        <v>13</v>
      </c>
      <c r="E680" s="174" t="s">
        <v>16</v>
      </c>
      <c r="F680" s="162">
        <v>31.61</v>
      </c>
      <c r="G680" s="219"/>
      <c r="H680" s="659"/>
      <c r="I680" s="160">
        <f t="shared" si="10"/>
        <v>31.61</v>
      </c>
      <c r="J680" s="684"/>
    </row>
    <row r="681" spans="1:10" ht="25.5">
      <c r="A681" s="155" t="s">
        <v>17</v>
      </c>
      <c r="B681" s="155" t="s">
        <v>950</v>
      </c>
      <c r="C681" s="156" t="s">
        <v>1604</v>
      </c>
      <c r="D681" s="165" t="s">
        <v>18</v>
      </c>
      <c r="E681" s="174" t="s">
        <v>19</v>
      </c>
      <c r="F681" s="162">
        <v>92.63</v>
      </c>
      <c r="G681" s="219">
        <v>1912</v>
      </c>
      <c r="H681" s="658">
        <v>246937.84</v>
      </c>
      <c r="I681" s="160">
        <f t="shared" si="10"/>
        <v>92.63</v>
      </c>
      <c r="J681" s="684">
        <f>SUM(I681:I692)</f>
        <v>683.9399999999999</v>
      </c>
    </row>
    <row r="682" spans="1:10" ht="25.5">
      <c r="A682" s="155" t="s">
        <v>20</v>
      </c>
      <c r="B682" s="155" t="s">
        <v>950</v>
      </c>
      <c r="C682" s="156" t="s">
        <v>1604</v>
      </c>
      <c r="D682" s="165" t="s">
        <v>18</v>
      </c>
      <c r="E682" s="174" t="s">
        <v>21</v>
      </c>
      <c r="F682" s="162">
        <v>36.54</v>
      </c>
      <c r="G682" s="219"/>
      <c r="H682" s="660"/>
      <c r="I682" s="160">
        <f t="shared" si="10"/>
        <v>36.54</v>
      </c>
      <c r="J682" s="684"/>
    </row>
    <row r="683" spans="1:10" ht="25.5">
      <c r="A683" s="155" t="s">
        <v>22</v>
      </c>
      <c r="B683" s="155" t="s">
        <v>950</v>
      </c>
      <c r="C683" s="156" t="s">
        <v>1604</v>
      </c>
      <c r="D683" s="165" t="s">
        <v>18</v>
      </c>
      <c r="E683" s="174" t="s">
        <v>23</v>
      </c>
      <c r="F683" s="162">
        <v>83.66</v>
      </c>
      <c r="G683" s="219"/>
      <c r="H683" s="660"/>
      <c r="I683" s="160">
        <f t="shared" si="10"/>
        <v>83.66</v>
      </c>
      <c r="J683" s="684"/>
    </row>
    <row r="684" spans="1:10" ht="25.5">
      <c r="A684" s="155" t="s">
        <v>24</v>
      </c>
      <c r="B684" s="155" t="s">
        <v>950</v>
      </c>
      <c r="C684" s="156" t="s">
        <v>1604</v>
      </c>
      <c r="D684" s="165" t="s">
        <v>18</v>
      </c>
      <c r="E684" s="174" t="s">
        <v>25</v>
      </c>
      <c r="F684" s="162">
        <v>38.51</v>
      </c>
      <c r="G684" s="219"/>
      <c r="H684" s="660"/>
      <c r="I684" s="160">
        <f t="shared" si="10"/>
        <v>38.51</v>
      </c>
      <c r="J684" s="684"/>
    </row>
    <row r="685" spans="1:10" ht="25.5">
      <c r="A685" s="155" t="s">
        <v>26</v>
      </c>
      <c r="B685" s="155" t="s">
        <v>950</v>
      </c>
      <c r="C685" s="156" t="s">
        <v>1604</v>
      </c>
      <c r="D685" s="165" t="s">
        <v>18</v>
      </c>
      <c r="E685" s="174" t="s">
        <v>27</v>
      </c>
      <c r="F685" s="162">
        <v>41.87</v>
      </c>
      <c r="G685" s="219"/>
      <c r="H685" s="660"/>
      <c r="I685" s="160">
        <f t="shared" si="10"/>
        <v>41.87</v>
      </c>
      <c r="J685" s="684"/>
    </row>
    <row r="686" spans="1:10" ht="25.5">
      <c r="A686" s="155" t="s">
        <v>28</v>
      </c>
      <c r="B686" s="155" t="s">
        <v>950</v>
      </c>
      <c r="C686" s="156" t="s">
        <v>1604</v>
      </c>
      <c r="D686" s="165" t="s">
        <v>18</v>
      </c>
      <c r="E686" s="174" t="s">
        <v>29</v>
      </c>
      <c r="F686" s="162">
        <v>25.46</v>
      </c>
      <c r="G686" s="219"/>
      <c r="H686" s="660"/>
      <c r="I686" s="160">
        <f t="shared" si="10"/>
        <v>25.46</v>
      </c>
      <c r="J686" s="684"/>
    </row>
    <row r="687" spans="1:10" ht="25.5">
      <c r="A687" s="155" t="s">
        <v>30</v>
      </c>
      <c r="B687" s="155" t="s">
        <v>950</v>
      </c>
      <c r="C687" s="156" t="s">
        <v>1604</v>
      </c>
      <c r="D687" s="165" t="s">
        <v>18</v>
      </c>
      <c r="E687" s="174" t="s">
        <v>1180</v>
      </c>
      <c r="F687" s="162">
        <v>62.4</v>
      </c>
      <c r="G687" s="219"/>
      <c r="H687" s="660"/>
      <c r="I687" s="160">
        <f t="shared" si="10"/>
        <v>62.4</v>
      </c>
      <c r="J687" s="684"/>
    </row>
    <row r="688" spans="1:10" ht="25.5">
      <c r="A688" s="155" t="s">
        <v>1181</v>
      </c>
      <c r="B688" s="155" t="s">
        <v>950</v>
      </c>
      <c r="C688" s="156" t="s">
        <v>1604</v>
      </c>
      <c r="D688" s="165" t="s">
        <v>18</v>
      </c>
      <c r="E688" s="174" t="s">
        <v>1182</v>
      </c>
      <c r="F688" s="162">
        <v>47.36</v>
      </c>
      <c r="G688" s="219"/>
      <c r="H688" s="660"/>
      <c r="I688" s="160">
        <f t="shared" si="10"/>
        <v>47.36</v>
      </c>
      <c r="J688" s="684"/>
    </row>
    <row r="689" spans="1:10" ht="25.5">
      <c r="A689" s="155" t="s">
        <v>1183</v>
      </c>
      <c r="B689" s="155" t="s">
        <v>950</v>
      </c>
      <c r="C689" s="156" t="s">
        <v>1604</v>
      </c>
      <c r="D689" s="165" t="s">
        <v>18</v>
      </c>
      <c r="E689" s="174" t="s">
        <v>1182</v>
      </c>
      <c r="F689" s="162">
        <v>49.02</v>
      </c>
      <c r="G689" s="219"/>
      <c r="H689" s="660"/>
      <c r="I689" s="160">
        <f t="shared" si="10"/>
        <v>49.02</v>
      </c>
      <c r="J689" s="684"/>
    </row>
    <row r="690" spans="1:10" ht="25.5">
      <c r="A690" s="155" t="s">
        <v>1184</v>
      </c>
      <c r="B690" s="155" t="s">
        <v>950</v>
      </c>
      <c r="C690" s="156" t="s">
        <v>1604</v>
      </c>
      <c r="D690" s="165" t="s">
        <v>18</v>
      </c>
      <c r="E690" s="174" t="s">
        <v>1185</v>
      </c>
      <c r="F690" s="162">
        <v>93.91</v>
      </c>
      <c r="G690" s="219"/>
      <c r="H690" s="660"/>
      <c r="I690" s="160">
        <f t="shared" si="10"/>
        <v>93.91</v>
      </c>
      <c r="J690" s="684"/>
    </row>
    <row r="691" spans="1:10" ht="25.5">
      <c r="A691" s="155" t="s">
        <v>1186</v>
      </c>
      <c r="B691" s="155" t="s">
        <v>950</v>
      </c>
      <c r="C691" s="156" t="s">
        <v>1604</v>
      </c>
      <c r="D691" s="165" t="s">
        <v>18</v>
      </c>
      <c r="E691" s="174" t="s">
        <v>1185</v>
      </c>
      <c r="F691" s="162">
        <v>70.19</v>
      </c>
      <c r="G691" s="219"/>
      <c r="H691" s="660"/>
      <c r="I691" s="160">
        <f t="shared" si="10"/>
        <v>70.19</v>
      </c>
      <c r="J691" s="684"/>
    </row>
    <row r="692" spans="1:10" ht="25.5">
      <c r="A692" s="155" t="s">
        <v>1187</v>
      </c>
      <c r="B692" s="155" t="s">
        <v>950</v>
      </c>
      <c r="C692" s="156" t="s">
        <v>1604</v>
      </c>
      <c r="D692" s="165" t="s">
        <v>18</v>
      </c>
      <c r="E692" s="174" t="s">
        <v>1188</v>
      </c>
      <c r="F692" s="162">
        <v>42.39</v>
      </c>
      <c r="G692" s="219"/>
      <c r="H692" s="659"/>
      <c r="I692" s="160">
        <f t="shared" si="10"/>
        <v>42.39</v>
      </c>
      <c r="J692" s="684"/>
    </row>
    <row r="693" spans="1:10" ht="25.5">
      <c r="A693" s="155" t="s">
        <v>1189</v>
      </c>
      <c r="B693" s="155" t="s">
        <v>950</v>
      </c>
      <c r="C693" s="156" t="s">
        <v>1604</v>
      </c>
      <c r="D693" s="165" t="s">
        <v>1190</v>
      </c>
      <c r="E693" s="174">
        <v>2</v>
      </c>
      <c r="F693" s="162">
        <v>49.45</v>
      </c>
      <c r="G693" s="219">
        <v>1902</v>
      </c>
      <c r="H693" s="658">
        <v>37172.01</v>
      </c>
      <c r="I693" s="160">
        <f t="shared" si="10"/>
        <v>49.45</v>
      </c>
      <c r="J693" s="677">
        <f>SUM(I693:I695)</f>
        <v>128.48</v>
      </c>
    </row>
    <row r="694" spans="1:10" ht="25.5">
      <c r="A694" s="155" t="s">
        <v>1191</v>
      </c>
      <c r="B694" s="155" t="s">
        <v>950</v>
      </c>
      <c r="C694" s="156" t="s">
        <v>1604</v>
      </c>
      <c r="D694" s="165" t="s">
        <v>1190</v>
      </c>
      <c r="E694" s="174">
        <v>3</v>
      </c>
      <c r="F694" s="162">
        <v>64.33</v>
      </c>
      <c r="G694" s="219"/>
      <c r="H694" s="660"/>
      <c r="I694" s="160">
        <f t="shared" si="10"/>
        <v>64.33</v>
      </c>
      <c r="J694" s="678"/>
    </row>
    <row r="695" spans="1:10" ht="25.5">
      <c r="A695" s="155" t="s">
        <v>1192</v>
      </c>
      <c r="B695" s="155" t="s">
        <v>955</v>
      </c>
      <c r="C695" s="155" t="s">
        <v>956</v>
      </c>
      <c r="D695" s="165" t="s">
        <v>1190</v>
      </c>
      <c r="E695" s="174"/>
      <c r="F695" s="162">
        <v>14.7</v>
      </c>
      <c r="G695" s="219"/>
      <c r="H695" s="659"/>
      <c r="I695" s="160">
        <f t="shared" si="10"/>
        <v>14.7</v>
      </c>
      <c r="J695" s="679"/>
    </row>
    <row r="696" spans="1:10" ht="25.5">
      <c r="A696" s="155" t="s">
        <v>1193</v>
      </c>
      <c r="B696" s="155" t="s">
        <v>950</v>
      </c>
      <c r="C696" s="156" t="s">
        <v>1604</v>
      </c>
      <c r="D696" s="166" t="s">
        <v>1194</v>
      </c>
      <c r="E696" s="186">
        <v>4</v>
      </c>
      <c r="F696" s="168">
        <v>64.08</v>
      </c>
      <c r="G696" s="220">
        <v>1902</v>
      </c>
      <c r="H696" s="228">
        <v>19841.66</v>
      </c>
      <c r="I696" s="169">
        <f t="shared" si="10"/>
        <v>64.08</v>
      </c>
      <c r="J696" s="187">
        <f>SUM(I696)</f>
        <v>64.08</v>
      </c>
    </row>
    <row r="697" spans="1:10" ht="25.5">
      <c r="A697" s="155" t="s">
        <v>1195</v>
      </c>
      <c r="B697" s="155" t="s">
        <v>950</v>
      </c>
      <c r="C697" s="156" t="s">
        <v>1604</v>
      </c>
      <c r="D697" s="165" t="s">
        <v>1196</v>
      </c>
      <c r="E697" s="174" t="s">
        <v>1102</v>
      </c>
      <c r="F697" s="162">
        <v>56.47</v>
      </c>
      <c r="G697" s="219">
        <v>1837</v>
      </c>
      <c r="H697" s="658">
        <v>96252.9</v>
      </c>
      <c r="I697" s="160">
        <f t="shared" si="10"/>
        <v>56.47</v>
      </c>
      <c r="J697" s="677">
        <f>SUM(I697:I703)</f>
        <v>380.79</v>
      </c>
    </row>
    <row r="698" spans="1:10" ht="25.5">
      <c r="A698" s="155" t="s">
        <v>1197</v>
      </c>
      <c r="B698" s="155" t="s">
        <v>950</v>
      </c>
      <c r="C698" s="156" t="s">
        <v>1604</v>
      </c>
      <c r="D698" s="165" t="s">
        <v>1196</v>
      </c>
      <c r="E698" s="174">
        <v>2</v>
      </c>
      <c r="F698" s="162">
        <v>59.2</v>
      </c>
      <c r="G698" s="219"/>
      <c r="H698" s="660"/>
      <c r="I698" s="160">
        <f t="shared" si="10"/>
        <v>59.2</v>
      </c>
      <c r="J698" s="678"/>
    </row>
    <row r="699" spans="1:10" ht="25.5">
      <c r="A699" s="155" t="s">
        <v>1198</v>
      </c>
      <c r="B699" s="155" t="s">
        <v>950</v>
      </c>
      <c r="C699" s="156" t="s">
        <v>1604</v>
      </c>
      <c r="D699" s="165" t="s">
        <v>1196</v>
      </c>
      <c r="E699" s="174">
        <v>3</v>
      </c>
      <c r="F699" s="162">
        <v>73.15</v>
      </c>
      <c r="G699" s="219"/>
      <c r="H699" s="660"/>
      <c r="I699" s="160">
        <f t="shared" si="10"/>
        <v>73.15</v>
      </c>
      <c r="J699" s="678"/>
    </row>
    <row r="700" spans="1:10" ht="25.5">
      <c r="A700" s="155" t="s">
        <v>1199</v>
      </c>
      <c r="B700" s="155" t="s">
        <v>950</v>
      </c>
      <c r="C700" s="156" t="s">
        <v>1604</v>
      </c>
      <c r="D700" s="165" t="s">
        <v>1196</v>
      </c>
      <c r="E700" s="174">
        <v>4</v>
      </c>
      <c r="F700" s="162">
        <v>38.4</v>
      </c>
      <c r="G700" s="219"/>
      <c r="H700" s="660"/>
      <c r="I700" s="160">
        <f t="shared" si="10"/>
        <v>38.4</v>
      </c>
      <c r="J700" s="678"/>
    </row>
    <row r="701" spans="1:10" ht="25.5">
      <c r="A701" s="155" t="s">
        <v>1200</v>
      </c>
      <c r="B701" s="155" t="s">
        <v>950</v>
      </c>
      <c r="C701" s="156" t="s">
        <v>1604</v>
      </c>
      <c r="D701" s="165" t="s">
        <v>1196</v>
      </c>
      <c r="E701" s="174">
        <v>5</v>
      </c>
      <c r="F701" s="162">
        <v>59.2</v>
      </c>
      <c r="G701" s="219"/>
      <c r="H701" s="660"/>
      <c r="I701" s="160">
        <f t="shared" si="10"/>
        <v>59.2</v>
      </c>
      <c r="J701" s="678"/>
    </row>
    <row r="702" spans="1:10" ht="25.5">
      <c r="A702" s="155" t="s">
        <v>1201</v>
      </c>
      <c r="B702" s="155" t="s">
        <v>950</v>
      </c>
      <c r="C702" s="156" t="s">
        <v>1604</v>
      </c>
      <c r="D702" s="165" t="s">
        <v>1196</v>
      </c>
      <c r="E702" s="174">
        <v>7</v>
      </c>
      <c r="F702" s="162">
        <v>69.57</v>
      </c>
      <c r="G702" s="219"/>
      <c r="H702" s="660"/>
      <c r="I702" s="160">
        <f t="shared" si="10"/>
        <v>69.57</v>
      </c>
      <c r="J702" s="678"/>
    </row>
    <row r="703" spans="1:10" ht="25.5">
      <c r="A703" s="155" t="s">
        <v>1202</v>
      </c>
      <c r="B703" s="155" t="s">
        <v>955</v>
      </c>
      <c r="C703" s="155" t="s">
        <v>956</v>
      </c>
      <c r="D703" s="165" t="s">
        <v>1196</v>
      </c>
      <c r="E703" s="174"/>
      <c r="F703" s="162">
        <v>24.8</v>
      </c>
      <c r="G703" s="219"/>
      <c r="H703" s="659"/>
      <c r="I703" s="160">
        <f t="shared" si="10"/>
        <v>24.8</v>
      </c>
      <c r="J703" s="679"/>
    </row>
    <row r="704" spans="1:10" ht="25.5">
      <c r="A704" s="155" t="s">
        <v>1203</v>
      </c>
      <c r="B704" s="155" t="s">
        <v>950</v>
      </c>
      <c r="C704" s="156" t="s">
        <v>1604</v>
      </c>
      <c r="D704" s="165" t="s">
        <v>1204</v>
      </c>
      <c r="E704" s="174">
        <v>1</v>
      </c>
      <c r="F704" s="162">
        <v>36.79</v>
      </c>
      <c r="G704" s="219">
        <v>1964</v>
      </c>
      <c r="H704" s="658">
        <v>26523.85</v>
      </c>
      <c r="I704" s="160">
        <f t="shared" si="10"/>
        <v>36.79</v>
      </c>
      <c r="J704" s="684">
        <f>SUM(I704:I706)</f>
        <v>115.28999999999999</v>
      </c>
    </row>
    <row r="705" spans="1:10" ht="25.5">
      <c r="A705" s="155" t="s">
        <v>1205</v>
      </c>
      <c r="B705" s="155" t="s">
        <v>950</v>
      </c>
      <c r="C705" s="156" t="s">
        <v>1604</v>
      </c>
      <c r="D705" s="165" t="s">
        <v>1204</v>
      </c>
      <c r="E705" s="174">
        <v>2</v>
      </c>
      <c r="F705" s="162">
        <v>43.99</v>
      </c>
      <c r="G705" s="219"/>
      <c r="H705" s="660"/>
      <c r="I705" s="160">
        <f t="shared" si="10"/>
        <v>43.99</v>
      </c>
      <c r="J705" s="684"/>
    </row>
    <row r="706" spans="1:10" ht="25.5">
      <c r="A706" s="155" t="s">
        <v>1206</v>
      </c>
      <c r="B706" s="155" t="s">
        <v>950</v>
      </c>
      <c r="C706" s="156" t="s">
        <v>1604</v>
      </c>
      <c r="D706" s="165" t="s">
        <v>1204</v>
      </c>
      <c r="E706" s="174">
        <v>3</v>
      </c>
      <c r="F706" s="162">
        <v>34.51</v>
      </c>
      <c r="G706" s="219"/>
      <c r="H706" s="659"/>
      <c r="I706" s="160">
        <f t="shared" si="10"/>
        <v>34.51</v>
      </c>
      <c r="J706" s="684"/>
    </row>
    <row r="707" spans="1:10" ht="25.5">
      <c r="A707" s="155" t="s">
        <v>1207</v>
      </c>
      <c r="B707" s="155" t="s">
        <v>950</v>
      </c>
      <c r="C707" s="156" t="s">
        <v>1604</v>
      </c>
      <c r="D707" s="165" t="s">
        <v>1208</v>
      </c>
      <c r="E707" s="174">
        <v>12</v>
      </c>
      <c r="F707" s="162">
        <v>36.75</v>
      </c>
      <c r="G707" s="219">
        <v>1964</v>
      </c>
      <c r="H707" s="658">
        <v>85812.49</v>
      </c>
      <c r="I707" s="160">
        <f t="shared" si="10"/>
        <v>36.75</v>
      </c>
      <c r="J707" s="684">
        <f>SUM(I707:I710)</f>
        <v>147.57</v>
      </c>
    </row>
    <row r="708" spans="1:10" ht="25.5">
      <c r="A708" s="155" t="s">
        <v>1209</v>
      </c>
      <c r="B708" s="155" t="s">
        <v>950</v>
      </c>
      <c r="C708" s="156" t="s">
        <v>1604</v>
      </c>
      <c r="D708" s="165" t="s">
        <v>1208</v>
      </c>
      <c r="E708" s="174">
        <v>13</v>
      </c>
      <c r="F708" s="162">
        <v>36.94</v>
      </c>
      <c r="G708" s="219"/>
      <c r="H708" s="660"/>
      <c r="I708" s="160">
        <f t="shared" si="10"/>
        <v>36.94</v>
      </c>
      <c r="J708" s="684"/>
    </row>
    <row r="709" spans="1:10" ht="25.5">
      <c r="A709" s="155" t="s">
        <v>1210</v>
      </c>
      <c r="B709" s="155" t="s">
        <v>950</v>
      </c>
      <c r="C709" s="156" t="s">
        <v>1604</v>
      </c>
      <c r="D709" s="165" t="s">
        <v>1208</v>
      </c>
      <c r="E709" s="174">
        <v>18</v>
      </c>
      <c r="F709" s="162">
        <v>36.94</v>
      </c>
      <c r="G709" s="219"/>
      <c r="H709" s="660"/>
      <c r="I709" s="160">
        <f aca="true" t="shared" si="11" ref="I709:I772">F709</f>
        <v>36.94</v>
      </c>
      <c r="J709" s="684"/>
    </row>
    <row r="710" spans="1:10" ht="25.5">
      <c r="A710" s="155" t="s">
        <v>1211</v>
      </c>
      <c r="B710" s="155" t="s">
        <v>950</v>
      </c>
      <c r="C710" s="156" t="s">
        <v>1604</v>
      </c>
      <c r="D710" s="165" t="s">
        <v>1208</v>
      </c>
      <c r="E710" s="174">
        <v>19</v>
      </c>
      <c r="F710" s="162">
        <v>36.94</v>
      </c>
      <c r="G710" s="219"/>
      <c r="H710" s="659"/>
      <c r="I710" s="160">
        <f t="shared" si="11"/>
        <v>36.94</v>
      </c>
      <c r="J710" s="684"/>
    </row>
    <row r="711" spans="1:10" ht="25.5">
      <c r="A711" s="155" t="s">
        <v>1212</v>
      </c>
      <c r="B711" s="155" t="s">
        <v>950</v>
      </c>
      <c r="C711" s="156" t="s">
        <v>1604</v>
      </c>
      <c r="D711" s="165" t="s">
        <v>1213</v>
      </c>
      <c r="E711" s="174" t="s">
        <v>1214</v>
      </c>
      <c r="F711" s="162">
        <v>44.35</v>
      </c>
      <c r="G711" s="219">
        <v>1931</v>
      </c>
      <c r="H711" s="658">
        <v>196005.59</v>
      </c>
      <c r="I711" s="160">
        <f t="shared" si="11"/>
        <v>44.35</v>
      </c>
      <c r="J711" s="684">
        <f>SUM(I711:I725)</f>
        <v>671.7100000000002</v>
      </c>
    </row>
    <row r="712" spans="1:10" ht="25.5">
      <c r="A712" s="155" t="s">
        <v>1215</v>
      </c>
      <c r="B712" s="155" t="s">
        <v>950</v>
      </c>
      <c r="C712" s="156" t="s">
        <v>1604</v>
      </c>
      <c r="D712" s="165" t="s">
        <v>1213</v>
      </c>
      <c r="E712" s="174" t="s">
        <v>1788</v>
      </c>
      <c r="F712" s="162">
        <v>44.34</v>
      </c>
      <c r="G712" s="219"/>
      <c r="H712" s="660"/>
      <c r="I712" s="160">
        <f t="shared" si="11"/>
        <v>44.34</v>
      </c>
      <c r="J712" s="684"/>
    </row>
    <row r="713" spans="1:10" ht="25.5">
      <c r="A713" s="155" t="s">
        <v>1216</v>
      </c>
      <c r="B713" s="155" t="s">
        <v>950</v>
      </c>
      <c r="C713" s="156" t="s">
        <v>1604</v>
      </c>
      <c r="D713" s="165" t="s">
        <v>1213</v>
      </c>
      <c r="E713" s="174" t="s">
        <v>1217</v>
      </c>
      <c r="F713" s="162">
        <v>44.35</v>
      </c>
      <c r="G713" s="219"/>
      <c r="H713" s="660"/>
      <c r="I713" s="160">
        <f t="shared" si="11"/>
        <v>44.35</v>
      </c>
      <c r="J713" s="684"/>
    </row>
    <row r="714" spans="1:10" ht="25.5">
      <c r="A714" s="155" t="s">
        <v>1218</v>
      </c>
      <c r="B714" s="155" t="s">
        <v>950</v>
      </c>
      <c r="C714" s="156" t="s">
        <v>1604</v>
      </c>
      <c r="D714" s="165" t="s">
        <v>1213</v>
      </c>
      <c r="E714" s="174" t="s">
        <v>1219</v>
      </c>
      <c r="F714" s="162">
        <v>47.82</v>
      </c>
      <c r="G714" s="219"/>
      <c r="H714" s="660"/>
      <c r="I714" s="160">
        <f t="shared" si="11"/>
        <v>47.82</v>
      </c>
      <c r="J714" s="684"/>
    </row>
    <row r="715" spans="1:10" ht="25.5">
      <c r="A715" s="155" t="s">
        <v>1220</v>
      </c>
      <c r="B715" s="155" t="s">
        <v>950</v>
      </c>
      <c r="C715" s="156" t="s">
        <v>1604</v>
      </c>
      <c r="D715" s="165" t="s">
        <v>1213</v>
      </c>
      <c r="E715" s="174" t="s">
        <v>4016</v>
      </c>
      <c r="F715" s="162">
        <v>45.17</v>
      </c>
      <c r="G715" s="219"/>
      <c r="H715" s="660"/>
      <c r="I715" s="160">
        <f t="shared" si="11"/>
        <v>45.17</v>
      </c>
      <c r="J715" s="684"/>
    </row>
    <row r="716" spans="1:10" ht="25.5">
      <c r="A716" s="155" t="s">
        <v>1221</v>
      </c>
      <c r="B716" s="155" t="s">
        <v>950</v>
      </c>
      <c r="C716" s="156" t="s">
        <v>1604</v>
      </c>
      <c r="D716" s="165" t="s">
        <v>1213</v>
      </c>
      <c r="E716" s="174" t="s">
        <v>1653</v>
      </c>
      <c r="F716" s="162">
        <v>45.2</v>
      </c>
      <c r="G716" s="219"/>
      <c r="H716" s="660"/>
      <c r="I716" s="160">
        <f t="shared" si="11"/>
        <v>45.2</v>
      </c>
      <c r="J716" s="684"/>
    </row>
    <row r="717" spans="1:10" ht="25.5">
      <c r="A717" s="155" t="s">
        <v>1222</v>
      </c>
      <c r="B717" s="155" t="s">
        <v>950</v>
      </c>
      <c r="C717" s="156" t="s">
        <v>1604</v>
      </c>
      <c r="D717" s="165" t="s">
        <v>1213</v>
      </c>
      <c r="E717" s="174" t="s">
        <v>1223</v>
      </c>
      <c r="F717" s="162">
        <v>44.35</v>
      </c>
      <c r="G717" s="219"/>
      <c r="H717" s="660"/>
      <c r="I717" s="160">
        <f t="shared" si="11"/>
        <v>44.35</v>
      </c>
      <c r="J717" s="684"/>
    </row>
    <row r="718" spans="1:10" ht="25.5">
      <c r="A718" s="155" t="s">
        <v>1224</v>
      </c>
      <c r="B718" s="155" t="s">
        <v>950</v>
      </c>
      <c r="C718" s="156" t="s">
        <v>1604</v>
      </c>
      <c r="D718" s="165" t="s">
        <v>1213</v>
      </c>
      <c r="E718" s="174" t="s">
        <v>1158</v>
      </c>
      <c r="F718" s="162">
        <v>43.98</v>
      </c>
      <c r="G718" s="219"/>
      <c r="H718" s="660"/>
      <c r="I718" s="160">
        <f t="shared" si="11"/>
        <v>43.98</v>
      </c>
      <c r="J718" s="684"/>
    </row>
    <row r="719" spans="1:10" ht="25.5">
      <c r="A719" s="155" t="s">
        <v>1225</v>
      </c>
      <c r="B719" s="155" t="s">
        <v>950</v>
      </c>
      <c r="C719" s="156" t="s">
        <v>1604</v>
      </c>
      <c r="D719" s="165" t="s">
        <v>1213</v>
      </c>
      <c r="E719" s="174" t="s">
        <v>1817</v>
      </c>
      <c r="F719" s="162">
        <v>44.35</v>
      </c>
      <c r="G719" s="219"/>
      <c r="H719" s="660"/>
      <c r="I719" s="160">
        <f t="shared" si="11"/>
        <v>44.35</v>
      </c>
      <c r="J719" s="684"/>
    </row>
    <row r="720" spans="1:10" ht="25.5">
      <c r="A720" s="155" t="s">
        <v>1226</v>
      </c>
      <c r="B720" s="155" t="s">
        <v>950</v>
      </c>
      <c r="C720" s="156" t="s">
        <v>1604</v>
      </c>
      <c r="D720" s="165" t="s">
        <v>1213</v>
      </c>
      <c r="E720" s="174" t="s">
        <v>1227</v>
      </c>
      <c r="F720" s="162">
        <v>44.35</v>
      </c>
      <c r="G720" s="219"/>
      <c r="H720" s="660"/>
      <c r="I720" s="160">
        <f t="shared" si="11"/>
        <v>44.35</v>
      </c>
      <c r="J720" s="684"/>
    </row>
    <row r="721" spans="1:10" ht="25.5">
      <c r="A721" s="155" t="s">
        <v>1228</v>
      </c>
      <c r="B721" s="155" t="s">
        <v>950</v>
      </c>
      <c r="C721" s="156" t="s">
        <v>1604</v>
      </c>
      <c r="D721" s="165" t="s">
        <v>1213</v>
      </c>
      <c r="E721" s="174" t="s">
        <v>1229</v>
      </c>
      <c r="F721" s="162">
        <v>44.35</v>
      </c>
      <c r="G721" s="219"/>
      <c r="H721" s="660"/>
      <c r="I721" s="160">
        <f t="shared" si="11"/>
        <v>44.35</v>
      </c>
      <c r="J721" s="684"/>
    </row>
    <row r="722" spans="1:10" ht="25.5">
      <c r="A722" s="155" t="s">
        <v>1230</v>
      </c>
      <c r="B722" s="155" t="s">
        <v>950</v>
      </c>
      <c r="C722" s="156" t="s">
        <v>1604</v>
      </c>
      <c r="D722" s="165" t="s">
        <v>1213</v>
      </c>
      <c r="E722" s="174" t="s">
        <v>1231</v>
      </c>
      <c r="F722" s="162">
        <v>44.35</v>
      </c>
      <c r="G722" s="219"/>
      <c r="H722" s="660"/>
      <c r="I722" s="160">
        <f t="shared" si="11"/>
        <v>44.35</v>
      </c>
      <c r="J722" s="684"/>
    </row>
    <row r="723" spans="1:10" ht="25.5">
      <c r="A723" s="155" t="s">
        <v>1232</v>
      </c>
      <c r="B723" s="155" t="s">
        <v>950</v>
      </c>
      <c r="C723" s="156" t="s">
        <v>1604</v>
      </c>
      <c r="D723" s="165" t="s">
        <v>1213</v>
      </c>
      <c r="E723" s="174" t="s">
        <v>1233</v>
      </c>
      <c r="F723" s="162">
        <v>44.35</v>
      </c>
      <c r="G723" s="219"/>
      <c r="H723" s="660"/>
      <c r="I723" s="160">
        <f t="shared" si="11"/>
        <v>44.35</v>
      </c>
      <c r="J723" s="684"/>
    </row>
    <row r="724" spans="1:10" ht="25.5">
      <c r="A724" s="155" t="s">
        <v>1234</v>
      </c>
      <c r="B724" s="155" t="s">
        <v>950</v>
      </c>
      <c r="C724" s="156" t="s">
        <v>1604</v>
      </c>
      <c r="D724" s="165" t="s">
        <v>1213</v>
      </c>
      <c r="E724" s="174" t="s">
        <v>4020</v>
      </c>
      <c r="F724" s="162">
        <v>45.2</v>
      </c>
      <c r="G724" s="219"/>
      <c r="H724" s="660"/>
      <c r="I724" s="160">
        <f t="shared" si="11"/>
        <v>45.2</v>
      </c>
      <c r="J724" s="684"/>
    </row>
    <row r="725" spans="1:10" ht="25.5">
      <c r="A725" s="155" t="s">
        <v>1235</v>
      </c>
      <c r="B725" s="155" t="s">
        <v>950</v>
      </c>
      <c r="C725" s="156" t="s">
        <v>1604</v>
      </c>
      <c r="D725" s="165" t="s">
        <v>1213</v>
      </c>
      <c r="E725" s="174" t="s">
        <v>1236</v>
      </c>
      <c r="F725" s="162">
        <v>45.2</v>
      </c>
      <c r="G725" s="219"/>
      <c r="H725" s="659"/>
      <c r="I725" s="160">
        <f t="shared" si="11"/>
        <v>45.2</v>
      </c>
      <c r="J725" s="684"/>
    </row>
    <row r="726" spans="1:10" ht="25.5">
      <c r="A726" s="155" t="s">
        <v>1237</v>
      </c>
      <c r="B726" s="155" t="s">
        <v>950</v>
      </c>
      <c r="C726" s="156" t="s">
        <v>1604</v>
      </c>
      <c r="D726" s="165" t="s">
        <v>1238</v>
      </c>
      <c r="E726" s="174" t="s">
        <v>1239</v>
      </c>
      <c r="F726" s="162">
        <v>54.06</v>
      </c>
      <c r="G726" s="219">
        <v>1931</v>
      </c>
      <c r="H726" s="658">
        <v>74143.22</v>
      </c>
      <c r="I726" s="160">
        <f t="shared" si="11"/>
        <v>54.06</v>
      </c>
      <c r="J726" s="684">
        <f>SUM(I726:I731)</f>
        <v>336.48</v>
      </c>
    </row>
    <row r="727" spans="1:10" ht="25.5">
      <c r="A727" s="155" t="s">
        <v>1240</v>
      </c>
      <c r="B727" s="155" t="s">
        <v>950</v>
      </c>
      <c r="C727" s="156" t="s">
        <v>1604</v>
      </c>
      <c r="D727" s="165" t="s">
        <v>1238</v>
      </c>
      <c r="E727" s="174" t="s">
        <v>2181</v>
      </c>
      <c r="F727" s="162">
        <v>54.97</v>
      </c>
      <c r="G727" s="219"/>
      <c r="H727" s="660"/>
      <c r="I727" s="160">
        <f t="shared" si="11"/>
        <v>54.97</v>
      </c>
      <c r="J727" s="684"/>
    </row>
    <row r="728" spans="1:10" ht="25.5">
      <c r="A728" s="155" t="s">
        <v>1241</v>
      </c>
      <c r="B728" s="155" t="s">
        <v>950</v>
      </c>
      <c r="C728" s="156" t="s">
        <v>1604</v>
      </c>
      <c r="D728" s="165" t="s">
        <v>1238</v>
      </c>
      <c r="E728" s="174" t="s">
        <v>2277</v>
      </c>
      <c r="F728" s="162">
        <v>56.75</v>
      </c>
      <c r="G728" s="219"/>
      <c r="H728" s="660"/>
      <c r="I728" s="160">
        <f t="shared" si="11"/>
        <v>56.75</v>
      </c>
      <c r="J728" s="684"/>
    </row>
    <row r="729" spans="1:10" ht="25.5">
      <c r="A729" s="155" t="s">
        <v>1242</v>
      </c>
      <c r="B729" s="155" t="s">
        <v>950</v>
      </c>
      <c r="C729" s="156" t="s">
        <v>1604</v>
      </c>
      <c r="D729" s="165" t="s">
        <v>1238</v>
      </c>
      <c r="E729" s="174" t="s">
        <v>1243</v>
      </c>
      <c r="F729" s="162">
        <v>57.05</v>
      </c>
      <c r="G729" s="219"/>
      <c r="H729" s="660"/>
      <c r="I729" s="160">
        <f t="shared" si="11"/>
        <v>57.05</v>
      </c>
      <c r="J729" s="684"/>
    </row>
    <row r="730" spans="1:10" ht="25.5">
      <c r="A730" s="155" t="s">
        <v>1244</v>
      </c>
      <c r="B730" s="155" t="s">
        <v>950</v>
      </c>
      <c r="C730" s="156" t="s">
        <v>1604</v>
      </c>
      <c r="D730" s="165" t="s">
        <v>1238</v>
      </c>
      <c r="E730" s="174" t="s">
        <v>1245</v>
      </c>
      <c r="F730" s="162">
        <v>56.6</v>
      </c>
      <c r="G730" s="219"/>
      <c r="H730" s="660"/>
      <c r="I730" s="160">
        <f t="shared" si="11"/>
        <v>56.6</v>
      </c>
      <c r="J730" s="684"/>
    </row>
    <row r="731" spans="1:10" ht="25.5">
      <c r="A731" s="155" t="s">
        <v>1246</v>
      </c>
      <c r="B731" s="155" t="s">
        <v>950</v>
      </c>
      <c r="C731" s="156" t="s">
        <v>1604</v>
      </c>
      <c r="D731" s="165" t="s">
        <v>1238</v>
      </c>
      <c r="E731" s="174" t="s">
        <v>1247</v>
      </c>
      <c r="F731" s="162">
        <v>57.05</v>
      </c>
      <c r="G731" s="219"/>
      <c r="H731" s="659"/>
      <c r="I731" s="160">
        <f t="shared" si="11"/>
        <v>57.05</v>
      </c>
      <c r="J731" s="684"/>
    </row>
    <row r="732" spans="1:10" ht="25.5">
      <c r="A732" s="155" t="s">
        <v>1248</v>
      </c>
      <c r="B732" s="155" t="s">
        <v>950</v>
      </c>
      <c r="C732" s="156" t="s">
        <v>1604</v>
      </c>
      <c r="D732" s="166" t="s">
        <v>1249</v>
      </c>
      <c r="E732" s="186" t="s">
        <v>1250</v>
      </c>
      <c r="F732" s="168">
        <v>51.09</v>
      </c>
      <c r="G732" s="220">
        <v>1959</v>
      </c>
      <c r="H732" s="228">
        <v>18209.59</v>
      </c>
      <c r="I732" s="169">
        <f t="shared" si="11"/>
        <v>51.09</v>
      </c>
      <c r="J732" s="187">
        <f>SUM(I732)</f>
        <v>51.09</v>
      </c>
    </row>
    <row r="733" spans="1:10" ht="25.5">
      <c r="A733" s="155" t="s">
        <v>1251</v>
      </c>
      <c r="B733" s="155" t="s">
        <v>950</v>
      </c>
      <c r="C733" s="156" t="s">
        <v>1604</v>
      </c>
      <c r="D733" s="166" t="s">
        <v>1252</v>
      </c>
      <c r="E733" s="186" t="s">
        <v>1054</v>
      </c>
      <c r="F733" s="168">
        <v>63.18</v>
      </c>
      <c r="G733" s="220">
        <v>1959</v>
      </c>
      <c r="H733" s="661">
        <v>31290.38</v>
      </c>
      <c r="I733" s="169">
        <f t="shared" si="11"/>
        <v>63.18</v>
      </c>
      <c r="J733" s="686">
        <f>SUM(I733:I734)</f>
        <v>114.69</v>
      </c>
    </row>
    <row r="734" spans="1:10" ht="25.5">
      <c r="A734" s="155" t="s">
        <v>1253</v>
      </c>
      <c r="B734" s="155" t="s">
        <v>950</v>
      </c>
      <c r="C734" s="156" t="s">
        <v>1604</v>
      </c>
      <c r="D734" s="166" t="s">
        <v>1252</v>
      </c>
      <c r="E734" s="186" t="s">
        <v>1229</v>
      </c>
      <c r="F734" s="168">
        <v>51.51</v>
      </c>
      <c r="G734" s="220"/>
      <c r="H734" s="662"/>
      <c r="I734" s="169">
        <f t="shared" si="11"/>
        <v>51.51</v>
      </c>
      <c r="J734" s="686"/>
    </row>
    <row r="735" spans="1:10" ht="25.5">
      <c r="A735" s="155" t="s">
        <v>1254</v>
      </c>
      <c r="B735" s="155" t="s">
        <v>950</v>
      </c>
      <c r="C735" s="156" t="s">
        <v>1604</v>
      </c>
      <c r="D735" s="166" t="s">
        <v>1344</v>
      </c>
      <c r="E735" s="186">
        <v>3</v>
      </c>
      <c r="F735" s="168">
        <v>37.31</v>
      </c>
      <c r="G735" s="220">
        <v>1916</v>
      </c>
      <c r="H735" s="661">
        <v>16311.55</v>
      </c>
      <c r="I735" s="169">
        <f t="shared" si="11"/>
        <v>37.31</v>
      </c>
      <c r="J735" s="686">
        <f>SUM(I735:I736)</f>
        <v>96.65</v>
      </c>
    </row>
    <row r="736" spans="1:10" ht="25.5">
      <c r="A736" s="155" t="s">
        <v>1345</v>
      </c>
      <c r="B736" s="155" t="s">
        <v>950</v>
      </c>
      <c r="C736" s="156" t="s">
        <v>1604</v>
      </c>
      <c r="D736" s="166" t="s">
        <v>1344</v>
      </c>
      <c r="E736" s="186">
        <v>6</v>
      </c>
      <c r="F736" s="168">
        <v>59.34</v>
      </c>
      <c r="G736" s="220"/>
      <c r="H736" s="662"/>
      <c r="I736" s="169">
        <f t="shared" si="11"/>
        <v>59.34</v>
      </c>
      <c r="J736" s="686"/>
    </row>
    <row r="737" spans="1:10" ht="25.5">
      <c r="A737" s="155" t="s">
        <v>1346</v>
      </c>
      <c r="B737" s="155" t="s">
        <v>950</v>
      </c>
      <c r="C737" s="156" t="s">
        <v>1604</v>
      </c>
      <c r="D737" s="165" t="s">
        <v>1347</v>
      </c>
      <c r="E737" s="174">
        <v>3</v>
      </c>
      <c r="F737" s="162">
        <v>60.51</v>
      </c>
      <c r="G737" s="219">
        <v>1912</v>
      </c>
      <c r="H737" s="658">
        <v>50964.6</v>
      </c>
      <c r="I737" s="160">
        <f t="shared" si="11"/>
        <v>60.51</v>
      </c>
      <c r="J737" s="684">
        <f>SUM(I737:I739)</f>
        <v>180.64</v>
      </c>
    </row>
    <row r="738" spans="1:10" ht="25.5">
      <c r="A738" s="155" t="s">
        <v>1348</v>
      </c>
      <c r="B738" s="155" t="s">
        <v>950</v>
      </c>
      <c r="C738" s="156" t="s">
        <v>1604</v>
      </c>
      <c r="D738" s="165" t="s">
        <v>1347</v>
      </c>
      <c r="E738" s="174">
        <v>5</v>
      </c>
      <c r="F738" s="162">
        <v>51.73</v>
      </c>
      <c r="G738" s="219"/>
      <c r="H738" s="660"/>
      <c r="I738" s="160">
        <f t="shared" si="11"/>
        <v>51.73</v>
      </c>
      <c r="J738" s="684"/>
    </row>
    <row r="739" spans="1:10" ht="25.5">
      <c r="A739" s="155" t="s">
        <v>1349</v>
      </c>
      <c r="B739" s="155" t="s">
        <v>950</v>
      </c>
      <c r="C739" s="156" t="s">
        <v>1604</v>
      </c>
      <c r="D739" s="165" t="s">
        <v>1347</v>
      </c>
      <c r="E739" s="174">
        <v>6</v>
      </c>
      <c r="F739" s="162">
        <v>68.4</v>
      </c>
      <c r="G739" s="219"/>
      <c r="H739" s="659"/>
      <c r="I739" s="160">
        <f t="shared" si="11"/>
        <v>68.4</v>
      </c>
      <c r="J739" s="684"/>
    </row>
    <row r="740" spans="1:10" ht="25.5">
      <c r="A740" s="155" t="s">
        <v>1350</v>
      </c>
      <c r="B740" s="155" t="s">
        <v>950</v>
      </c>
      <c r="C740" s="156" t="s">
        <v>1604</v>
      </c>
      <c r="D740" s="165" t="s">
        <v>1351</v>
      </c>
      <c r="E740" s="174" t="s">
        <v>1352</v>
      </c>
      <c r="F740" s="162">
        <v>53.4</v>
      </c>
      <c r="G740" s="219">
        <v>1987</v>
      </c>
      <c r="H740" s="658">
        <v>4373.6</v>
      </c>
      <c r="I740" s="160">
        <f t="shared" si="11"/>
        <v>53.4</v>
      </c>
      <c r="J740" s="677">
        <f>SUM(I740:I743)</f>
        <v>272.65</v>
      </c>
    </row>
    <row r="741" spans="1:10" ht="25.5">
      <c r="A741" s="155" t="s">
        <v>1353</v>
      </c>
      <c r="B741" s="155" t="s">
        <v>950</v>
      </c>
      <c r="C741" s="156" t="s">
        <v>1604</v>
      </c>
      <c r="D741" s="165" t="s">
        <v>1351</v>
      </c>
      <c r="E741" s="174" t="s">
        <v>1354</v>
      </c>
      <c r="F741" s="162">
        <v>41.35</v>
      </c>
      <c r="G741" s="219"/>
      <c r="H741" s="660"/>
      <c r="I741" s="160">
        <f t="shared" si="11"/>
        <v>41.35</v>
      </c>
      <c r="J741" s="678"/>
    </row>
    <row r="742" spans="1:10" ht="25.5">
      <c r="A742" s="155" t="s">
        <v>1355</v>
      </c>
      <c r="B742" s="155" t="s">
        <v>950</v>
      </c>
      <c r="C742" s="156" t="s">
        <v>1604</v>
      </c>
      <c r="D742" s="165" t="s">
        <v>1351</v>
      </c>
      <c r="E742" s="174" t="s">
        <v>1356</v>
      </c>
      <c r="F742" s="162">
        <v>54.4</v>
      </c>
      <c r="G742" s="219"/>
      <c r="H742" s="660"/>
      <c r="I742" s="160">
        <f t="shared" si="11"/>
        <v>54.4</v>
      </c>
      <c r="J742" s="678"/>
    </row>
    <row r="743" spans="1:10" ht="25.5">
      <c r="A743" s="155" t="s">
        <v>1357</v>
      </c>
      <c r="B743" s="155" t="s">
        <v>955</v>
      </c>
      <c r="C743" s="155" t="s">
        <v>956</v>
      </c>
      <c r="D743" s="165" t="s">
        <v>1358</v>
      </c>
      <c r="E743" s="174"/>
      <c r="F743" s="162">
        <v>123.5</v>
      </c>
      <c r="G743" s="219"/>
      <c r="H743" s="659"/>
      <c r="I743" s="160">
        <f t="shared" si="11"/>
        <v>123.5</v>
      </c>
      <c r="J743" s="679"/>
    </row>
    <row r="744" spans="1:10" ht="25.5">
      <c r="A744" s="155" t="s">
        <v>1359</v>
      </c>
      <c r="B744" s="155" t="s">
        <v>950</v>
      </c>
      <c r="C744" s="156" t="s">
        <v>1604</v>
      </c>
      <c r="D744" s="166" t="s">
        <v>1360</v>
      </c>
      <c r="E744" s="186">
        <v>1</v>
      </c>
      <c r="F744" s="168">
        <v>64.19</v>
      </c>
      <c r="G744" s="220">
        <v>1927</v>
      </c>
      <c r="H744" s="228">
        <v>15068.81</v>
      </c>
      <c r="I744" s="169">
        <f t="shared" si="11"/>
        <v>64.19</v>
      </c>
      <c r="J744" s="187">
        <f>SUM(I744)</f>
        <v>64.19</v>
      </c>
    </row>
    <row r="745" spans="1:10" ht="25.5">
      <c r="A745" s="155" t="s">
        <v>1361</v>
      </c>
      <c r="B745" s="155" t="s">
        <v>950</v>
      </c>
      <c r="C745" s="156" t="s">
        <v>1604</v>
      </c>
      <c r="D745" s="165" t="s">
        <v>1362</v>
      </c>
      <c r="E745" s="174">
        <v>1</v>
      </c>
      <c r="F745" s="162">
        <v>48.06</v>
      </c>
      <c r="G745" s="219">
        <v>1927</v>
      </c>
      <c r="H745" s="227">
        <v>20859.79</v>
      </c>
      <c r="I745" s="160">
        <f t="shared" si="11"/>
        <v>48.06</v>
      </c>
      <c r="J745" s="163">
        <f>SUM(I745)</f>
        <v>48.06</v>
      </c>
    </row>
    <row r="746" spans="1:10" ht="25.5">
      <c r="A746" s="155" t="s">
        <v>1363</v>
      </c>
      <c r="B746" s="155" t="s">
        <v>950</v>
      </c>
      <c r="C746" s="156" t="s">
        <v>1604</v>
      </c>
      <c r="D746" s="166" t="s">
        <v>1364</v>
      </c>
      <c r="E746" s="186" t="s">
        <v>1365</v>
      </c>
      <c r="F746" s="168">
        <v>37.23</v>
      </c>
      <c r="G746" s="220">
        <v>1927</v>
      </c>
      <c r="H746" s="228">
        <v>11058.76</v>
      </c>
      <c r="I746" s="169">
        <f t="shared" si="11"/>
        <v>37.23</v>
      </c>
      <c r="J746" s="187">
        <f>SUM(I746)</f>
        <v>37.23</v>
      </c>
    </row>
    <row r="747" spans="1:10" ht="25.5">
      <c r="A747" s="155" t="s">
        <v>1366</v>
      </c>
      <c r="B747" s="155" t="s">
        <v>950</v>
      </c>
      <c r="C747" s="156" t="s">
        <v>1604</v>
      </c>
      <c r="D747" s="165" t="s">
        <v>1367</v>
      </c>
      <c r="E747" s="174" t="s">
        <v>1368</v>
      </c>
      <c r="F747" s="162">
        <v>47.06</v>
      </c>
      <c r="G747" s="219">
        <v>1927</v>
      </c>
      <c r="H747" s="658">
        <v>54130.63</v>
      </c>
      <c r="I747" s="160">
        <f t="shared" si="11"/>
        <v>47.06</v>
      </c>
      <c r="J747" s="684">
        <f>SUM(I747:I752)</f>
        <v>270.78000000000003</v>
      </c>
    </row>
    <row r="748" spans="1:10" ht="25.5">
      <c r="A748" s="155" t="s">
        <v>1369</v>
      </c>
      <c r="B748" s="155" t="s">
        <v>950</v>
      </c>
      <c r="C748" s="156" t="s">
        <v>1604</v>
      </c>
      <c r="D748" s="165" t="s">
        <v>1367</v>
      </c>
      <c r="E748" s="174" t="s">
        <v>1370</v>
      </c>
      <c r="F748" s="162">
        <v>47.65</v>
      </c>
      <c r="G748" s="219"/>
      <c r="H748" s="660"/>
      <c r="I748" s="160">
        <f t="shared" si="11"/>
        <v>47.65</v>
      </c>
      <c r="J748" s="684"/>
    </row>
    <row r="749" spans="1:10" ht="25.5">
      <c r="A749" s="155" t="s">
        <v>1371</v>
      </c>
      <c r="B749" s="155" t="s">
        <v>950</v>
      </c>
      <c r="C749" s="156" t="s">
        <v>1604</v>
      </c>
      <c r="D749" s="165" t="s">
        <v>1367</v>
      </c>
      <c r="E749" s="174" t="s">
        <v>1372</v>
      </c>
      <c r="F749" s="162">
        <v>47.06</v>
      </c>
      <c r="G749" s="219"/>
      <c r="H749" s="660"/>
      <c r="I749" s="160">
        <f t="shared" si="11"/>
        <v>47.06</v>
      </c>
      <c r="J749" s="684"/>
    </row>
    <row r="750" spans="1:10" ht="25.5">
      <c r="A750" s="155" t="s">
        <v>1373</v>
      </c>
      <c r="B750" s="155" t="s">
        <v>950</v>
      </c>
      <c r="C750" s="156" t="s">
        <v>1604</v>
      </c>
      <c r="D750" s="165" t="s">
        <v>1367</v>
      </c>
      <c r="E750" s="174" t="s">
        <v>1374</v>
      </c>
      <c r="F750" s="162">
        <v>47.06</v>
      </c>
      <c r="G750" s="219"/>
      <c r="H750" s="660"/>
      <c r="I750" s="160">
        <f t="shared" si="11"/>
        <v>47.06</v>
      </c>
      <c r="J750" s="684"/>
    </row>
    <row r="751" spans="1:10" ht="25.5">
      <c r="A751" s="155" t="s">
        <v>1375</v>
      </c>
      <c r="B751" s="155" t="s">
        <v>950</v>
      </c>
      <c r="C751" s="156" t="s">
        <v>1604</v>
      </c>
      <c r="D751" s="165" t="s">
        <v>1367</v>
      </c>
      <c r="E751" s="174" t="s">
        <v>1376</v>
      </c>
      <c r="F751" s="162">
        <v>47.06</v>
      </c>
      <c r="G751" s="219"/>
      <c r="H751" s="660"/>
      <c r="I751" s="160">
        <f t="shared" si="11"/>
        <v>47.06</v>
      </c>
      <c r="J751" s="684"/>
    </row>
    <row r="752" spans="1:10" ht="25.5">
      <c r="A752" s="155" t="s">
        <v>1377</v>
      </c>
      <c r="B752" s="155" t="s">
        <v>950</v>
      </c>
      <c r="C752" s="156" t="s">
        <v>1604</v>
      </c>
      <c r="D752" s="165" t="s">
        <v>1367</v>
      </c>
      <c r="E752" s="174" t="s">
        <v>1378</v>
      </c>
      <c r="F752" s="162">
        <v>34.89</v>
      </c>
      <c r="G752" s="219"/>
      <c r="H752" s="659"/>
      <c r="I752" s="160">
        <f t="shared" si="11"/>
        <v>34.89</v>
      </c>
      <c r="J752" s="684"/>
    </row>
    <row r="753" spans="1:10" ht="25.5">
      <c r="A753" s="155" t="s">
        <v>1379</v>
      </c>
      <c r="B753" s="155" t="s">
        <v>950</v>
      </c>
      <c r="C753" s="156" t="s">
        <v>1604</v>
      </c>
      <c r="D753" s="165" t="s">
        <v>1380</v>
      </c>
      <c r="E753" s="174">
        <v>1</v>
      </c>
      <c r="F753" s="162">
        <v>76.13</v>
      </c>
      <c r="G753" s="219">
        <v>1927</v>
      </c>
      <c r="H753" s="658">
        <v>27946.74</v>
      </c>
      <c r="I753" s="160">
        <f t="shared" si="11"/>
        <v>76.13</v>
      </c>
      <c r="J753" s="684">
        <f>SUM(I753:I754)</f>
        <v>152.26</v>
      </c>
    </row>
    <row r="754" spans="1:10" ht="25.5">
      <c r="A754" s="155" t="s">
        <v>1381</v>
      </c>
      <c r="B754" s="155" t="s">
        <v>950</v>
      </c>
      <c r="C754" s="156" t="s">
        <v>1604</v>
      </c>
      <c r="D754" s="165" t="s">
        <v>1380</v>
      </c>
      <c r="E754" s="174">
        <v>2</v>
      </c>
      <c r="F754" s="162">
        <v>76.13</v>
      </c>
      <c r="G754" s="219"/>
      <c r="H754" s="659"/>
      <c r="I754" s="160">
        <f t="shared" si="11"/>
        <v>76.13</v>
      </c>
      <c r="J754" s="684"/>
    </row>
    <row r="755" spans="1:10" ht="25.5">
      <c r="A755" s="155" t="s">
        <v>1382</v>
      </c>
      <c r="B755" s="155" t="s">
        <v>950</v>
      </c>
      <c r="C755" s="156" t="s">
        <v>1604</v>
      </c>
      <c r="D755" s="165" t="s">
        <v>1383</v>
      </c>
      <c r="E755" s="174" t="s">
        <v>1384</v>
      </c>
      <c r="F755" s="162">
        <v>43.86</v>
      </c>
      <c r="G755" s="219">
        <v>1964</v>
      </c>
      <c r="H755" s="658">
        <v>55675.42</v>
      </c>
      <c r="I755" s="160">
        <f t="shared" si="11"/>
        <v>43.86</v>
      </c>
      <c r="J755" s="684">
        <f>SUM(I755:I759)</f>
        <v>189.82999999999998</v>
      </c>
    </row>
    <row r="756" spans="1:10" ht="25.5">
      <c r="A756" s="155" t="s">
        <v>1385</v>
      </c>
      <c r="B756" s="155" t="s">
        <v>950</v>
      </c>
      <c r="C756" s="156" t="s">
        <v>1604</v>
      </c>
      <c r="D756" s="165" t="s">
        <v>1383</v>
      </c>
      <c r="E756" s="174" t="s">
        <v>1386</v>
      </c>
      <c r="F756" s="162">
        <v>32.91</v>
      </c>
      <c r="G756" s="219"/>
      <c r="H756" s="660"/>
      <c r="I756" s="160">
        <f t="shared" si="11"/>
        <v>32.91</v>
      </c>
      <c r="J756" s="684"/>
    </row>
    <row r="757" spans="1:10" ht="25.5">
      <c r="A757" s="155" t="s">
        <v>1387</v>
      </c>
      <c r="B757" s="155" t="s">
        <v>950</v>
      </c>
      <c r="C757" s="156" t="s">
        <v>1604</v>
      </c>
      <c r="D757" s="165" t="s">
        <v>1383</v>
      </c>
      <c r="E757" s="174" t="s">
        <v>4031</v>
      </c>
      <c r="F757" s="162">
        <v>43.86</v>
      </c>
      <c r="G757" s="219"/>
      <c r="H757" s="660"/>
      <c r="I757" s="160">
        <f t="shared" si="11"/>
        <v>43.86</v>
      </c>
      <c r="J757" s="684"/>
    </row>
    <row r="758" spans="1:10" ht="25.5">
      <c r="A758" s="155" t="s">
        <v>1388</v>
      </c>
      <c r="B758" s="155" t="s">
        <v>950</v>
      </c>
      <c r="C758" s="156" t="s">
        <v>1604</v>
      </c>
      <c r="D758" s="165" t="s">
        <v>1383</v>
      </c>
      <c r="E758" s="174" t="s">
        <v>1099</v>
      </c>
      <c r="F758" s="162">
        <v>25.08</v>
      </c>
      <c r="G758" s="219"/>
      <c r="H758" s="660"/>
      <c r="I758" s="160">
        <f t="shared" si="11"/>
        <v>25.08</v>
      </c>
      <c r="J758" s="684"/>
    </row>
    <row r="759" spans="1:10" ht="25.5">
      <c r="A759" s="155" t="s">
        <v>1389</v>
      </c>
      <c r="B759" s="155" t="s">
        <v>950</v>
      </c>
      <c r="C759" s="156" t="s">
        <v>1604</v>
      </c>
      <c r="D759" s="165" t="s">
        <v>1383</v>
      </c>
      <c r="E759" s="174" t="s">
        <v>1037</v>
      </c>
      <c r="F759" s="162">
        <v>44.12</v>
      </c>
      <c r="G759" s="219"/>
      <c r="H759" s="659"/>
      <c r="I759" s="160">
        <f t="shared" si="11"/>
        <v>44.12</v>
      </c>
      <c r="J759" s="684"/>
    </row>
    <row r="760" spans="1:10" ht="25.5">
      <c r="A760" s="155" t="s">
        <v>1390</v>
      </c>
      <c r="B760" s="155" t="s">
        <v>950</v>
      </c>
      <c r="C760" s="156" t="s">
        <v>1604</v>
      </c>
      <c r="D760" s="165" t="s">
        <v>1391</v>
      </c>
      <c r="E760" s="174" t="s">
        <v>1392</v>
      </c>
      <c r="F760" s="162">
        <v>44.34</v>
      </c>
      <c r="G760" s="219">
        <v>1963</v>
      </c>
      <c r="H760" s="658">
        <v>68725.56</v>
      </c>
      <c r="I760" s="160">
        <f t="shared" si="11"/>
        <v>44.34</v>
      </c>
      <c r="J760" s="684">
        <f>SUM(I760:I763)</f>
        <v>156.78</v>
      </c>
    </row>
    <row r="761" spans="1:10" ht="25.5">
      <c r="A761" s="155" t="s">
        <v>1393</v>
      </c>
      <c r="B761" s="155" t="s">
        <v>950</v>
      </c>
      <c r="C761" s="156" t="s">
        <v>1604</v>
      </c>
      <c r="D761" s="165" t="s">
        <v>1391</v>
      </c>
      <c r="E761" s="174" t="s">
        <v>2184</v>
      </c>
      <c r="F761" s="162">
        <v>44.04</v>
      </c>
      <c r="G761" s="219"/>
      <c r="H761" s="660"/>
      <c r="I761" s="160">
        <f t="shared" si="11"/>
        <v>44.04</v>
      </c>
      <c r="J761" s="684"/>
    </row>
    <row r="762" spans="1:10" ht="25.5">
      <c r="A762" s="155" t="s">
        <v>1394</v>
      </c>
      <c r="B762" s="155" t="s">
        <v>950</v>
      </c>
      <c r="C762" s="156" t="s">
        <v>1604</v>
      </c>
      <c r="D762" s="165" t="s">
        <v>1391</v>
      </c>
      <c r="E762" s="174" t="s">
        <v>1666</v>
      </c>
      <c r="F762" s="162">
        <v>43.67</v>
      </c>
      <c r="G762" s="219"/>
      <c r="H762" s="660"/>
      <c r="I762" s="160">
        <f t="shared" si="11"/>
        <v>43.67</v>
      </c>
      <c r="J762" s="684"/>
    </row>
    <row r="763" spans="1:10" ht="25.5">
      <c r="A763" s="155" t="s">
        <v>1395</v>
      </c>
      <c r="B763" s="155" t="s">
        <v>950</v>
      </c>
      <c r="C763" s="156" t="s">
        <v>1604</v>
      </c>
      <c r="D763" s="165" t="s">
        <v>1391</v>
      </c>
      <c r="E763" s="174" t="s">
        <v>1670</v>
      </c>
      <c r="F763" s="162">
        <v>24.73</v>
      </c>
      <c r="G763" s="219"/>
      <c r="H763" s="659"/>
      <c r="I763" s="160">
        <f t="shared" si="11"/>
        <v>24.73</v>
      </c>
      <c r="J763" s="677"/>
    </row>
    <row r="764" spans="1:10" ht="25.5">
      <c r="A764" s="155" t="s">
        <v>1396</v>
      </c>
      <c r="B764" s="155" t="s">
        <v>950</v>
      </c>
      <c r="C764" s="156" t="s">
        <v>1604</v>
      </c>
      <c r="D764" s="165" t="s">
        <v>1397</v>
      </c>
      <c r="E764" s="174" t="s">
        <v>1398</v>
      </c>
      <c r="F764" s="162">
        <v>44.34</v>
      </c>
      <c r="G764" s="219">
        <v>1963</v>
      </c>
      <c r="H764" s="658">
        <v>59152.78</v>
      </c>
      <c r="I764" s="160">
        <f t="shared" si="11"/>
        <v>44.34</v>
      </c>
      <c r="J764" s="185"/>
    </row>
    <row r="765" spans="1:10" ht="25.5">
      <c r="A765" s="155" t="s">
        <v>1399</v>
      </c>
      <c r="B765" s="155" t="s">
        <v>950</v>
      </c>
      <c r="C765" s="156" t="s">
        <v>1604</v>
      </c>
      <c r="D765" s="165" t="s">
        <v>1397</v>
      </c>
      <c r="E765" s="174" t="s">
        <v>1400</v>
      </c>
      <c r="F765" s="162">
        <v>25.48</v>
      </c>
      <c r="G765" s="219"/>
      <c r="H765" s="660"/>
      <c r="I765" s="160">
        <f t="shared" si="11"/>
        <v>25.48</v>
      </c>
      <c r="J765" s="184"/>
    </row>
    <row r="766" spans="1:10" ht="25.5">
      <c r="A766" s="155" t="s">
        <v>1401</v>
      </c>
      <c r="B766" s="155" t="s">
        <v>950</v>
      </c>
      <c r="C766" s="156" t="s">
        <v>1604</v>
      </c>
      <c r="D766" s="165" t="s">
        <v>1397</v>
      </c>
      <c r="E766" s="174" t="s">
        <v>1365</v>
      </c>
      <c r="F766" s="162">
        <v>24.72</v>
      </c>
      <c r="G766" s="219"/>
      <c r="H766" s="660"/>
      <c r="I766" s="160">
        <f t="shared" si="11"/>
        <v>24.72</v>
      </c>
      <c r="J766" s="184"/>
    </row>
    <row r="767" spans="1:10" ht="25.5">
      <c r="A767" s="155" t="s">
        <v>1402</v>
      </c>
      <c r="B767" s="155" t="s">
        <v>950</v>
      </c>
      <c r="C767" s="156" t="s">
        <v>1604</v>
      </c>
      <c r="D767" s="165" t="s">
        <v>1397</v>
      </c>
      <c r="E767" s="174" t="s">
        <v>1403</v>
      </c>
      <c r="F767" s="162">
        <v>43.67</v>
      </c>
      <c r="G767" s="219"/>
      <c r="H767" s="660"/>
      <c r="I767" s="160">
        <f t="shared" si="11"/>
        <v>43.67</v>
      </c>
      <c r="J767" s="184"/>
    </row>
    <row r="768" spans="1:10" ht="25.5">
      <c r="A768" s="155" t="s">
        <v>1404</v>
      </c>
      <c r="B768" s="155" t="s">
        <v>950</v>
      </c>
      <c r="C768" s="156" t="s">
        <v>1604</v>
      </c>
      <c r="D768" s="165" t="s">
        <v>1397</v>
      </c>
      <c r="E768" s="174" t="s">
        <v>1405</v>
      </c>
      <c r="F768" s="162">
        <v>44.09</v>
      </c>
      <c r="G768" s="219"/>
      <c r="H768" s="659"/>
      <c r="I768" s="160">
        <f t="shared" si="11"/>
        <v>44.09</v>
      </c>
      <c r="J768" s="183">
        <f>SUM(I764:I768)</f>
        <v>182.3</v>
      </c>
    </row>
    <row r="769" spans="1:10" ht="25.5">
      <c r="A769" s="155" t="s">
        <v>1406</v>
      </c>
      <c r="B769" s="155" t="s">
        <v>950</v>
      </c>
      <c r="C769" s="156" t="s">
        <v>1604</v>
      </c>
      <c r="D769" s="165" t="s">
        <v>1407</v>
      </c>
      <c r="E769" s="174" t="s">
        <v>1408</v>
      </c>
      <c r="F769" s="162">
        <v>69.08</v>
      </c>
      <c r="G769" s="219">
        <v>1990</v>
      </c>
      <c r="H769" s="658">
        <v>235558.45</v>
      </c>
      <c r="I769" s="160">
        <f t="shared" si="11"/>
        <v>69.08</v>
      </c>
      <c r="J769" s="685">
        <f>SUM(I769:I772)</f>
        <v>277.7</v>
      </c>
    </row>
    <row r="770" spans="1:10" ht="25.5">
      <c r="A770" s="155" t="s">
        <v>1409</v>
      </c>
      <c r="B770" s="155" t="s">
        <v>950</v>
      </c>
      <c r="C770" s="156" t="s">
        <v>1604</v>
      </c>
      <c r="D770" s="165" t="s">
        <v>1407</v>
      </c>
      <c r="E770" s="174" t="s">
        <v>1653</v>
      </c>
      <c r="F770" s="162">
        <v>69.34</v>
      </c>
      <c r="G770" s="219"/>
      <c r="H770" s="660"/>
      <c r="I770" s="160">
        <f t="shared" si="11"/>
        <v>69.34</v>
      </c>
      <c r="J770" s="684"/>
    </row>
    <row r="771" spans="1:10" ht="25.5">
      <c r="A771" s="155" t="s">
        <v>1410</v>
      </c>
      <c r="B771" s="155" t="s">
        <v>950</v>
      </c>
      <c r="C771" s="156" t="s">
        <v>1604</v>
      </c>
      <c r="D771" s="165" t="s">
        <v>1407</v>
      </c>
      <c r="E771" s="174" t="s">
        <v>1411</v>
      </c>
      <c r="F771" s="162">
        <v>68.7</v>
      </c>
      <c r="G771" s="219"/>
      <c r="H771" s="660"/>
      <c r="I771" s="160">
        <f t="shared" si="11"/>
        <v>68.7</v>
      </c>
      <c r="J771" s="684"/>
    </row>
    <row r="772" spans="1:10" ht="25.5">
      <c r="A772" s="155" t="s">
        <v>1412</v>
      </c>
      <c r="B772" s="155" t="s">
        <v>950</v>
      </c>
      <c r="C772" s="156" t="s">
        <v>1604</v>
      </c>
      <c r="D772" s="165" t="s">
        <v>1407</v>
      </c>
      <c r="E772" s="174" t="s">
        <v>1413</v>
      </c>
      <c r="F772" s="162">
        <v>70.58</v>
      </c>
      <c r="G772" s="219"/>
      <c r="H772" s="659"/>
      <c r="I772" s="160">
        <f t="shared" si="11"/>
        <v>70.58</v>
      </c>
      <c r="J772" s="684"/>
    </row>
    <row r="773" spans="1:10" ht="25.5">
      <c r="A773" s="155" t="s">
        <v>1414</v>
      </c>
      <c r="B773" s="155" t="s">
        <v>950</v>
      </c>
      <c r="C773" s="156" t="s">
        <v>1604</v>
      </c>
      <c r="D773" s="165" t="s">
        <v>1415</v>
      </c>
      <c r="E773" s="174" t="s">
        <v>988</v>
      </c>
      <c r="F773" s="162">
        <v>52.97</v>
      </c>
      <c r="G773" s="219">
        <v>1981</v>
      </c>
      <c r="H773" s="658">
        <v>71510.68</v>
      </c>
      <c r="I773" s="160">
        <f aca="true" t="shared" si="12" ref="I773:I833">F773</f>
        <v>52.97</v>
      </c>
      <c r="J773" s="684">
        <f>SUM(I773:I774)</f>
        <v>105.94</v>
      </c>
    </row>
    <row r="774" spans="1:10" ht="25.5">
      <c r="A774" s="155" t="s">
        <v>1416</v>
      </c>
      <c r="B774" s="155" t="s">
        <v>950</v>
      </c>
      <c r="C774" s="156" t="s">
        <v>1604</v>
      </c>
      <c r="D774" s="166" t="s">
        <v>1415</v>
      </c>
      <c r="E774" s="186" t="s">
        <v>1417</v>
      </c>
      <c r="F774" s="168">
        <v>52.97</v>
      </c>
      <c r="G774" s="220"/>
      <c r="H774" s="659"/>
      <c r="I774" s="169">
        <f t="shared" si="12"/>
        <v>52.97</v>
      </c>
      <c r="J774" s="684"/>
    </row>
    <row r="775" spans="1:10" ht="25.5">
      <c r="A775" s="155" t="s">
        <v>1418</v>
      </c>
      <c r="B775" s="155" t="s">
        <v>955</v>
      </c>
      <c r="C775" s="155" t="s">
        <v>956</v>
      </c>
      <c r="D775" s="166" t="s">
        <v>1419</v>
      </c>
      <c r="E775" s="186"/>
      <c r="F775" s="168">
        <v>117.6</v>
      </c>
      <c r="G775" s="220"/>
      <c r="H775" s="559">
        <v>150501</v>
      </c>
      <c r="I775" s="169">
        <f t="shared" si="12"/>
        <v>117.6</v>
      </c>
      <c r="J775" s="163">
        <f>I775</f>
        <v>117.6</v>
      </c>
    </row>
    <row r="776" spans="1:10" ht="25.5">
      <c r="A776" s="155" t="s">
        <v>1420</v>
      </c>
      <c r="B776" s="155" t="s">
        <v>955</v>
      </c>
      <c r="C776" s="155" t="s">
        <v>956</v>
      </c>
      <c r="D776" s="166" t="s">
        <v>1421</v>
      </c>
      <c r="E776" s="186"/>
      <c r="F776" s="168">
        <v>187</v>
      </c>
      <c r="G776" s="220"/>
      <c r="H776" s="559">
        <v>11545.94</v>
      </c>
      <c r="I776" s="169">
        <f t="shared" si="12"/>
        <v>187</v>
      </c>
      <c r="J776" s="163">
        <v>187</v>
      </c>
    </row>
    <row r="777" spans="1:10" ht="25.5">
      <c r="A777" s="155" t="s">
        <v>2837</v>
      </c>
      <c r="B777" s="155" t="s">
        <v>955</v>
      </c>
      <c r="C777" s="155" t="s">
        <v>956</v>
      </c>
      <c r="D777" s="166" t="s">
        <v>2838</v>
      </c>
      <c r="E777" s="186"/>
      <c r="F777" s="168">
        <v>170.7</v>
      </c>
      <c r="G777" s="220"/>
      <c r="H777" s="247">
        <v>181392</v>
      </c>
      <c r="I777" s="169">
        <f t="shared" si="12"/>
        <v>170.7</v>
      </c>
      <c r="J777" s="163">
        <f>I777</f>
        <v>170.7</v>
      </c>
    </row>
    <row r="778" spans="1:10" ht="25.5">
      <c r="A778" s="155" t="s">
        <v>2839</v>
      </c>
      <c r="B778" s="155" t="s">
        <v>955</v>
      </c>
      <c r="C778" s="155" t="s">
        <v>956</v>
      </c>
      <c r="D778" s="166" t="s">
        <v>2840</v>
      </c>
      <c r="E778" s="186"/>
      <c r="F778" s="168">
        <v>69</v>
      </c>
      <c r="G778" s="220"/>
      <c r="H778" s="247">
        <v>11058.76</v>
      </c>
      <c r="I778" s="169">
        <f t="shared" si="12"/>
        <v>69</v>
      </c>
      <c r="J778" s="163">
        <f>I778</f>
        <v>69</v>
      </c>
    </row>
    <row r="779" spans="1:10" ht="25.5">
      <c r="A779" s="155" t="s">
        <v>2841</v>
      </c>
      <c r="B779" s="155" t="s">
        <v>950</v>
      </c>
      <c r="C779" s="156" t="s">
        <v>1604</v>
      </c>
      <c r="D779" s="165" t="s">
        <v>2842</v>
      </c>
      <c r="E779" s="174" t="s">
        <v>1239</v>
      </c>
      <c r="F779" s="162">
        <v>38.6</v>
      </c>
      <c r="G779" s="219">
        <v>1929</v>
      </c>
      <c r="H779" s="658">
        <v>21399.48</v>
      </c>
      <c r="I779" s="160">
        <f t="shared" si="12"/>
        <v>38.6</v>
      </c>
      <c r="J779" s="684">
        <f>SUM(F779:F780)</f>
        <v>86.46000000000001</v>
      </c>
    </row>
    <row r="780" spans="1:10" ht="25.5">
      <c r="A780" s="155" t="s">
        <v>2843</v>
      </c>
      <c r="B780" s="155" t="s">
        <v>950</v>
      </c>
      <c r="C780" s="156" t="s">
        <v>1604</v>
      </c>
      <c r="D780" s="165" t="s">
        <v>2842</v>
      </c>
      <c r="E780" s="174" t="s">
        <v>4016</v>
      </c>
      <c r="F780" s="162">
        <v>47.86</v>
      </c>
      <c r="G780" s="219"/>
      <c r="H780" s="659"/>
      <c r="I780" s="160">
        <f t="shared" si="12"/>
        <v>47.86</v>
      </c>
      <c r="J780" s="684"/>
    </row>
    <row r="781" spans="1:10" ht="25.5">
      <c r="A781" s="155" t="s">
        <v>2844</v>
      </c>
      <c r="B781" s="155" t="s">
        <v>950</v>
      </c>
      <c r="C781" s="156" t="s">
        <v>1604</v>
      </c>
      <c r="D781" s="165" t="s">
        <v>2845</v>
      </c>
      <c r="E781" s="174" t="s">
        <v>2846</v>
      </c>
      <c r="F781" s="162">
        <v>33.33</v>
      </c>
      <c r="G781" s="219">
        <v>1971</v>
      </c>
      <c r="H781" s="658">
        <v>109989.63</v>
      </c>
      <c r="I781" s="160">
        <f t="shared" si="12"/>
        <v>33.33</v>
      </c>
      <c r="J781" s="684">
        <f>SUM(I781:I789)</f>
        <v>395.33000000000004</v>
      </c>
    </row>
    <row r="782" spans="1:10" ht="25.5">
      <c r="A782" s="155" t="s">
        <v>2847</v>
      </c>
      <c r="B782" s="155" t="s">
        <v>950</v>
      </c>
      <c r="C782" s="156" t="s">
        <v>1604</v>
      </c>
      <c r="D782" s="165" t="s">
        <v>2845</v>
      </c>
      <c r="E782" s="174" t="s">
        <v>1158</v>
      </c>
      <c r="F782" s="162">
        <v>51.09</v>
      </c>
      <c r="G782" s="219"/>
      <c r="H782" s="660"/>
      <c r="I782" s="160">
        <f t="shared" si="12"/>
        <v>51.09</v>
      </c>
      <c r="J782" s="684"/>
    </row>
    <row r="783" spans="1:10" ht="25.5">
      <c r="A783" s="155" t="s">
        <v>2848</v>
      </c>
      <c r="B783" s="155" t="s">
        <v>950</v>
      </c>
      <c r="C783" s="156" t="s">
        <v>1604</v>
      </c>
      <c r="D783" s="165" t="s">
        <v>2845</v>
      </c>
      <c r="E783" s="174" t="s">
        <v>2849</v>
      </c>
      <c r="F783" s="162">
        <v>51.11</v>
      </c>
      <c r="G783" s="219"/>
      <c r="H783" s="660"/>
      <c r="I783" s="160">
        <f t="shared" si="12"/>
        <v>51.11</v>
      </c>
      <c r="J783" s="684"/>
    </row>
    <row r="784" spans="1:10" ht="25.5">
      <c r="A784" s="155" t="s">
        <v>2850</v>
      </c>
      <c r="B784" s="155" t="s">
        <v>950</v>
      </c>
      <c r="C784" s="156" t="s">
        <v>1604</v>
      </c>
      <c r="D784" s="165" t="s">
        <v>2845</v>
      </c>
      <c r="E784" s="174" t="s">
        <v>1819</v>
      </c>
      <c r="F784" s="162">
        <v>43.29</v>
      </c>
      <c r="G784" s="219"/>
      <c r="H784" s="660"/>
      <c r="I784" s="160">
        <f t="shared" si="12"/>
        <v>43.29</v>
      </c>
      <c r="J784" s="684"/>
    </row>
    <row r="785" spans="1:10" ht="25.5">
      <c r="A785" s="155" t="s">
        <v>2851</v>
      </c>
      <c r="B785" s="155" t="s">
        <v>950</v>
      </c>
      <c r="C785" s="156" t="s">
        <v>1604</v>
      </c>
      <c r="D785" s="165" t="s">
        <v>2845</v>
      </c>
      <c r="E785" s="174" t="s">
        <v>2852</v>
      </c>
      <c r="F785" s="162">
        <v>43.32</v>
      </c>
      <c r="G785" s="219"/>
      <c r="H785" s="660"/>
      <c r="I785" s="160">
        <f t="shared" si="12"/>
        <v>43.32</v>
      </c>
      <c r="J785" s="684"/>
    </row>
    <row r="786" spans="1:10" ht="25.5">
      <c r="A786" s="155" t="s">
        <v>2853</v>
      </c>
      <c r="B786" s="155" t="s">
        <v>950</v>
      </c>
      <c r="C786" s="156" t="s">
        <v>1604</v>
      </c>
      <c r="D786" s="165" t="s">
        <v>2845</v>
      </c>
      <c r="E786" s="174" t="s">
        <v>2854</v>
      </c>
      <c r="F786" s="162">
        <v>43.35</v>
      </c>
      <c r="G786" s="219"/>
      <c r="H786" s="660"/>
      <c r="I786" s="160">
        <f t="shared" si="12"/>
        <v>43.35</v>
      </c>
      <c r="J786" s="684"/>
    </row>
    <row r="787" spans="1:10" ht="25.5">
      <c r="A787" s="155" t="s">
        <v>2855</v>
      </c>
      <c r="B787" s="155" t="s">
        <v>950</v>
      </c>
      <c r="C787" s="156" t="s">
        <v>1604</v>
      </c>
      <c r="D787" s="165" t="s">
        <v>2845</v>
      </c>
      <c r="E787" s="174" t="s">
        <v>2856</v>
      </c>
      <c r="F787" s="162">
        <v>43.35</v>
      </c>
      <c r="G787" s="219"/>
      <c r="H787" s="660"/>
      <c r="I787" s="160">
        <f t="shared" si="12"/>
        <v>43.35</v>
      </c>
      <c r="J787" s="684"/>
    </row>
    <row r="788" spans="1:10" ht="25.5">
      <c r="A788" s="155" t="s">
        <v>2857</v>
      </c>
      <c r="B788" s="155" t="s">
        <v>950</v>
      </c>
      <c r="C788" s="156" t="s">
        <v>1604</v>
      </c>
      <c r="D788" s="165" t="s">
        <v>2845</v>
      </c>
      <c r="E788" s="174" t="s">
        <v>2858</v>
      </c>
      <c r="F788" s="162">
        <v>43.79</v>
      </c>
      <c r="G788" s="219"/>
      <c r="H788" s="660"/>
      <c r="I788" s="160">
        <f t="shared" si="12"/>
        <v>43.79</v>
      </c>
      <c r="J788" s="684"/>
    </row>
    <row r="789" spans="1:10" ht="25.5">
      <c r="A789" s="155" t="s">
        <v>2859</v>
      </c>
      <c r="B789" s="155" t="s">
        <v>950</v>
      </c>
      <c r="C789" s="156" t="s">
        <v>1604</v>
      </c>
      <c r="D789" s="165" t="s">
        <v>2845</v>
      </c>
      <c r="E789" s="174" t="s">
        <v>2860</v>
      </c>
      <c r="F789" s="162">
        <v>42.7</v>
      </c>
      <c r="G789" s="219"/>
      <c r="H789" s="659"/>
      <c r="I789" s="160">
        <f t="shared" si="12"/>
        <v>42.7</v>
      </c>
      <c r="J789" s="684"/>
    </row>
    <row r="790" spans="1:10" ht="25.5">
      <c r="A790" s="155" t="s">
        <v>2861</v>
      </c>
      <c r="B790" s="155" t="s">
        <v>950</v>
      </c>
      <c r="C790" s="156" t="s">
        <v>1604</v>
      </c>
      <c r="D790" s="165" t="s">
        <v>2862</v>
      </c>
      <c r="E790" s="174" t="s">
        <v>2863</v>
      </c>
      <c r="F790" s="162">
        <v>33.33</v>
      </c>
      <c r="G790" s="219">
        <v>1970</v>
      </c>
      <c r="H790" s="658">
        <v>85828.98</v>
      </c>
      <c r="I790" s="160">
        <f t="shared" si="12"/>
        <v>33.33</v>
      </c>
      <c r="J790" s="684">
        <f>SUM(I790:I795)</f>
        <v>264.99</v>
      </c>
    </row>
    <row r="791" spans="1:10" ht="25.5">
      <c r="A791" s="155" t="s">
        <v>2864</v>
      </c>
      <c r="B791" s="155" t="s">
        <v>950</v>
      </c>
      <c r="C791" s="156" t="s">
        <v>1604</v>
      </c>
      <c r="D791" s="165" t="s">
        <v>2862</v>
      </c>
      <c r="E791" s="174" t="s">
        <v>2865</v>
      </c>
      <c r="F791" s="162">
        <v>50.53</v>
      </c>
      <c r="G791" s="219"/>
      <c r="H791" s="660"/>
      <c r="I791" s="160">
        <f t="shared" si="12"/>
        <v>50.53</v>
      </c>
      <c r="J791" s="684"/>
    </row>
    <row r="792" spans="1:10" ht="25.5">
      <c r="A792" s="155" t="s">
        <v>2866</v>
      </c>
      <c r="B792" s="155" t="s">
        <v>950</v>
      </c>
      <c r="C792" s="156" t="s">
        <v>1604</v>
      </c>
      <c r="D792" s="165" t="s">
        <v>2862</v>
      </c>
      <c r="E792" s="174" t="s">
        <v>1229</v>
      </c>
      <c r="F792" s="162">
        <v>50.82</v>
      </c>
      <c r="G792" s="219"/>
      <c r="H792" s="660"/>
      <c r="I792" s="160">
        <f t="shared" si="12"/>
        <v>50.82</v>
      </c>
      <c r="J792" s="684"/>
    </row>
    <row r="793" spans="1:10" ht="25.5">
      <c r="A793" s="155" t="s">
        <v>2867</v>
      </c>
      <c r="B793" s="155" t="s">
        <v>950</v>
      </c>
      <c r="C793" s="156" t="s">
        <v>1604</v>
      </c>
      <c r="D793" s="165" t="s">
        <v>2862</v>
      </c>
      <c r="E793" s="174" t="s">
        <v>2868</v>
      </c>
      <c r="F793" s="162">
        <v>43.3</v>
      </c>
      <c r="G793" s="219"/>
      <c r="H793" s="660"/>
      <c r="I793" s="160">
        <f t="shared" si="12"/>
        <v>43.3</v>
      </c>
      <c r="J793" s="684"/>
    </row>
    <row r="794" spans="1:10" ht="25.5">
      <c r="A794" s="155" t="s">
        <v>2869</v>
      </c>
      <c r="B794" s="155" t="s">
        <v>950</v>
      </c>
      <c r="C794" s="156" t="s">
        <v>1604</v>
      </c>
      <c r="D794" s="165" t="s">
        <v>2862</v>
      </c>
      <c r="E794" s="174" t="s">
        <v>2870</v>
      </c>
      <c r="F794" s="162">
        <v>43.33</v>
      </c>
      <c r="G794" s="219"/>
      <c r="H794" s="660"/>
      <c r="I794" s="160">
        <f t="shared" si="12"/>
        <v>43.33</v>
      </c>
      <c r="J794" s="684"/>
    </row>
    <row r="795" spans="1:10" ht="25.5">
      <c r="A795" s="155" t="s">
        <v>2871</v>
      </c>
      <c r="B795" s="155" t="s">
        <v>950</v>
      </c>
      <c r="C795" s="156" t="s">
        <v>1604</v>
      </c>
      <c r="D795" s="165" t="s">
        <v>2862</v>
      </c>
      <c r="E795" s="174" t="s">
        <v>2872</v>
      </c>
      <c r="F795" s="162">
        <v>43.68</v>
      </c>
      <c r="G795" s="219"/>
      <c r="H795" s="659"/>
      <c r="I795" s="160">
        <f t="shared" si="12"/>
        <v>43.68</v>
      </c>
      <c r="J795" s="684"/>
    </row>
    <row r="796" spans="1:10" ht="25.5">
      <c r="A796" s="155" t="s">
        <v>2873</v>
      </c>
      <c r="B796" s="155" t="s">
        <v>950</v>
      </c>
      <c r="C796" s="156" t="s">
        <v>1604</v>
      </c>
      <c r="D796" s="165" t="s">
        <v>54</v>
      </c>
      <c r="E796" s="174" t="s">
        <v>55</v>
      </c>
      <c r="F796" s="162">
        <v>52.94</v>
      </c>
      <c r="G796" s="219">
        <v>1945</v>
      </c>
      <c r="H796" s="658">
        <v>237408.75</v>
      </c>
      <c r="I796" s="160">
        <f t="shared" si="12"/>
        <v>52.94</v>
      </c>
      <c r="J796" s="677">
        <f>SUM(I796:I798)</f>
        <v>472.28999999999996</v>
      </c>
    </row>
    <row r="797" spans="1:10" ht="25.5">
      <c r="A797" s="155" t="s">
        <v>56</v>
      </c>
      <c r="B797" s="155" t="s">
        <v>950</v>
      </c>
      <c r="C797" s="156" t="s">
        <v>1604</v>
      </c>
      <c r="D797" s="165" t="s">
        <v>54</v>
      </c>
      <c r="E797" s="174" t="s">
        <v>57</v>
      </c>
      <c r="F797" s="162">
        <v>122.65</v>
      </c>
      <c r="G797" s="219"/>
      <c r="H797" s="660"/>
      <c r="I797" s="160">
        <f t="shared" si="12"/>
        <v>122.65</v>
      </c>
      <c r="J797" s="678"/>
    </row>
    <row r="798" spans="1:10" ht="25.5">
      <c r="A798" s="155" t="s">
        <v>58</v>
      </c>
      <c r="B798" s="155" t="s">
        <v>955</v>
      </c>
      <c r="C798" s="155" t="s">
        <v>956</v>
      </c>
      <c r="D798" s="165" t="s">
        <v>59</v>
      </c>
      <c r="E798" s="174"/>
      <c r="F798" s="162">
        <v>296.7</v>
      </c>
      <c r="G798" s="219"/>
      <c r="H798" s="659"/>
      <c r="I798" s="160">
        <f t="shared" si="12"/>
        <v>296.7</v>
      </c>
      <c r="J798" s="679"/>
    </row>
    <row r="799" spans="1:10" ht="25.5">
      <c r="A799" s="155" t="s">
        <v>60</v>
      </c>
      <c r="B799" s="155" t="s">
        <v>950</v>
      </c>
      <c r="C799" s="156" t="s">
        <v>1604</v>
      </c>
      <c r="D799" s="166" t="s">
        <v>61</v>
      </c>
      <c r="E799" s="186">
        <v>3</v>
      </c>
      <c r="F799" s="168">
        <v>59.42</v>
      </c>
      <c r="G799" s="220">
        <v>1994</v>
      </c>
      <c r="H799" s="228">
        <v>21183.01</v>
      </c>
      <c r="I799" s="169">
        <f t="shared" si="12"/>
        <v>59.42</v>
      </c>
      <c r="J799" s="187">
        <f>SUM(I799)</f>
        <v>59.42</v>
      </c>
    </row>
    <row r="800" spans="1:10" ht="25.5">
      <c r="A800" s="155" t="s">
        <v>62</v>
      </c>
      <c r="B800" s="155" t="s">
        <v>950</v>
      </c>
      <c r="C800" s="156" t="s">
        <v>1604</v>
      </c>
      <c r="D800" s="165" t="s">
        <v>63</v>
      </c>
      <c r="E800" s="174">
        <v>2</v>
      </c>
      <c r="F800" s="162">
        <v>70.51</v>
      </c>
      <c r="G800" s="219"/>
      <c r="H800" s="658">
        <v>55979.95</v>
      </c>
      <c r="I800" s="160">
        <f t="shared" si="12"/>
        <v>70.51</v>
      </c>
      <c r="J800" s="684">
        <f>I800+I801+I802+I803</f>
        <v>233.21</v>
      </c>
    </row>
    <row r="801" spans="1:10" ht="25.5">
      <c r="A801" s="155" t="s">
        <v>64</v>
      </c>
      <c r="B801" s="155" t="s">
        <v>950</v>
      </c>
      <c r="C801" s="156" t="s">
        <v>1604</v>
      </c>
      <c r="D801" s="165" t="s">
        <v>63</v>
      </c>
      <c r="E801" s="174">
        <v>20</v>
      </c>
      <c r="F801" s="162">
        <v>65.41</v>
      </c>
      <c r="G801" s="219"/>
      <c r="H801" s="660"/>
      <c r="I801" s="160">
        <f t="shared" si="12"/>
        <v>65.41</v>
      </c>
      <c r="J801" s="684"/>
    </row>
    <row r="802" spans="1:10" ht="25.5">
      <c r="A802" s="155" t="s">
        <v>65</v>
      </c>
      <c r="B802" s="155" t="s">
        <v>950</v>
      </c>
      <c r="C802" s="156" t="s">
        <v>1604</v>
      </c>
      <c r="D802" s="165" t="s">
        <v>63</v>
      </c>
      <c r="E802" s="174">
        <v>22</v>
      </c>
      <c r="F802" s="162">
        <v>70.51</v>
      </c>
      <c r="G802" s="219"/>
      <c r="H802" s="660"/>
      <c r="I802" s="160">
        <f t="shared" si="12"/>
        <v>70.51</v>
      </c>
      <c r="J802" s="684"/>
    </row>
    <row r="803" spans="1:10" ht="25.5">
      <c r="A803" s="155" t="s">
        <v>66</v>
      </c>
      <c r="B803" s="155" t="s">
        <v>950</v>
      </c>
      <c r="C803" s="156" t="s">
        <v>1604</v>
      </c>
      <c r="D803" s="165" t="s">
        <v>63</v>
      </c>
      <c r="E803" s="174">
        <v>3</v>
      </c>
      <c r="F803" s="162">
        <v>26.78</v>
      </c>
      <c r="G803" s="219"/>
      <c r="H803" s="659"/>
      <c r="I803" s="160">
        <f t="shared" si="12"/>
        <v>26.78</v>
      </c>
      <c r="J803" s="684"/>
    </row>
    <row r="804" spans="1:10" ht="25.5">
      <c r="A804" s="155" t="s">
        <v>67</v>
      </c>
      <c r="B804" s="155" t="s">
        <v>950</v>
      </c>
      <c r="C804" s="156" t="s">
        <v>1604</v>
      </c>
      <c r="D804" s="166" t="s">
        <v>68</v>
      </c>
      <c r="E804" s="186">
        <v>5</v>
      </c>
      <c r="F804" s="168">
        <v>46.7</v>
      </c>
      <c r="G804" s="220">
        <v>1931</v>
      </c>
      <c r="H804" s="228">
        <v>9329.5</v>
      </c>
      <c r="I804" s="169">
        <f t="shared" si="12"/>
        <v>46.7</v>
      </c>
      <c r="J804" s="187">
        <f>SUM(I804)</f>
        <v>46.7</v>
      </c>
    </row>
    <row r="805" spans="1:10" ht="25.5">
      <c r="A805" s="155" t="s">
        <v>69</v>
      </c>
      <c r="B805" s="155" t="s">
        <v>955</v>
      </c>
      <c r="C805" s="155" t="s">
        <v>956</v>
      </c>
      <c r="D805" s="166" t="s">
        <v>70</v>
      </c>
      <c r="E805" s="186"/>
      <c r="F805" s="168">
        <v>212</v>
      </c>
      <c r="G805" s="220"/>
      <c r="H805" s="247">
        <v>493782</v>
      </c>
      <c r="I805" s="169">
        <f t="shared" si="12"/>
        <v>212</v>
      </c>
      <c r="J805" s="187">
        <f>I805</f>
        <v>212</v>
      </c>
    </row>
    <row r="806" spans="1:10" ht="25.5">
      <c r="A806" s="155" t="s">
        <v>71</v>
      </c>
      <c r="B806" s="155" t="s">
        <v>950</v>
      </c>
      <c r="C806" s="156" t="s">
        <v>1604</v>
      </c>
      <c r="D806" s="166" t="s">
        <v>72</v>
      </c>
      <c r="E806" s="186">
        <v>3</v>
      </c>
      <c r="F806" s="168">
        <v>40.51</v>
      </c>
      <c r="G806" s="220">
        <v>1945</v>
      </c>
      <c r="H806" s="228">
        <v>35750.76</v>
      </c>
      <c r="I806" s="169">
        <f t="shared" si="12"/>
        <v>40.51</v>
      </c>
      <c r="J806" s="187">
        <f>SUM(I806)</f>
        <v>40.51</v>
      </c>
    </row>
    <row r="807" spans="1:10" ht="25.5">
      <c r="A807" s="155" t="s">
        <v>73</v>
      </c>
      <c r="B807" s="155" t="s">
        <v>955</v>
      </c>
      <c r="C807" s="155" t="s">
        <v>956</v>
      </c>
      <c r="D807" s="166" t="s">
        <v>74</v>
      </c>
      <c r="E807" s="186"/>
      <c r="F807" s="168">
        <v>105</v>
      </c>
      <c r="G807" s="220"/>
      <c r="H807" s="247">
        <v>27619.6</v>
      </c>
      <c r="I807" s="169">
        <f t="shared" si="12"/>
        <v>105</v>
      </c>
      <c r="J807" s="187">
        <f>I807</f>
        <v>105</v>
      </c>
    </row>
    <row r="808" spans="1:10" ht="25.5">
      <c r="A808" s="155" t="s">
        <v>75</v>
      </c>
      <c r="B808" s="155" t="s">
        <v>950</v>
      </c>
      <c r="C808" s="156" t="s">
        <v>1604</v>
      </c>
      <c r="D808" s="165" t="s">
        <v>76</v>
      </c>
      <c r="E808" s="174">
        <v>3</v>
      </c>
      <c r="F808" s="162">
        <v>64.6</v>
      </c>
      <c r="G808" s="219">
        <v>1897</v>
      </c>
      <c r="H808" s="658">
        <v>39708.62</v>
      </c>
      <c r="I808" s="160">
        <f t="shared" si="12"/>
        <v>64.6</v>
      </c>
      <c r="J808" s="684">
        <f>SUM(I808:I809)</f>
        <v>117.3</v>
      </c>
    </row>
    <row r="809" spans="1:10" ht="25.5">
      <c r="A809" s="155" t="s">
        <v>77</v>
      </c>
      <c r="B809" s="155" t="s">
        <v>950</v>
      </c>
      <c r="C809" s="156" t="s">
        <v>1604</v>
      </c>
      <c r="D809" s="166" t="s">
        <v>76</v>
      </c>
      <c r="E809" s="186">
        <v>9</v>
      </c>
      <c r="F809" s="168">
        <v>52.7</v>
      </c>
      <c r="G809" s="220"/>
      <c r="H809" s="659"/>
      <c r="I809" s="169">
        <f t="shared" si="12"/>
        <v>52.7</v>
      </c>
      <c r="J809" s="684"/>
    </row>
    <row r="810" spans="1:10" ht="25.5">
      <c r="A810" s="155" t="s">
        <v>78</v>
      </c>
      <c r="B810" s="155" t="s">
        <v>950</v>
      </c>
      <c r="C810" s="156" t="s">
        <v>1604</v>
      </c>
      <c r="D810" s="166" t="s">
        <v>79</v>
      </c>
      <c r="E810" s="186">
        <v>3</v>
      </c>
      <c r="F810" s="168">
        <v>59.83</v>
      </c>
      <c r="G810" s="220">
        <v>1897</v>
      </c>
      <c r="H810" s="228">
        <v>14883.77</v>
      </c>
      <c r="I810" s="169">
        <f t="shared" si="12"/>
        <v>59.83</v>
      </c>
      <c r="J810" s="187">
        <f>SUM(I810)</f>
        <v>59.83</v>
      </c>
    </row>
    <row r="811" spans="1:10" ht="25.5">
      <c r="A811" s="155" t="s">
        <v>80</v>
      </c>
      <c r="B811" s="155" t="s">
        <v>950</v>
      </c>
      <c r="C811" s="156" t="s">
        <v>1604</v>
      </c>
      <c r="D811" s="165" t="s">
        <v>81</v>
      </c>
      <c r="E811" s="174">
        <v>14</v>
      </c>
      <c r="F811" s="162">
        <v>26.9</v>
      </c>
      <c r="G811" s="219">
        <v>1897</v>
      </c>
      <c r="H811" s="658">
        <v>31872.15</v>
      </c>
      <c r="I811" s="160">
        <f t="shared" si="12"/>
        <v>26.9</v>
      </c>
      <c r="J811" s="677">
        <f>SUM(I811:I814)</f>
        <v>392.77</v>
      </c>
    </row>
    <row r="812" spans="1:10" ht="25.5">
      <c r="A812" s="155" t="s">
        <v>82</v>
      </c>
      <c r="B812" s="155" t="s">
        <v>950</v>
      </c>
      <c r="C812" s="156" t="s">
        <v>1604</v>
      </c>
      <c r="D812" s="165" t="s">
        <v>81</v>
      </c>
      <c r="E812" s="174">
        <v>16</v>
      </c>
      <c r="F812" s="162">
        <v>26.9</v>
      </c>
      <c r="G812" s="219"/>
      <c r="H812" s="660"/>
      <c r="I812" s="160">
        <f t="shared" si="12"/>
        <v>26.9</v>
      </c>
      <c r="J812" s="678"/>
    </row>
    <row r="813" spans="1:10" ht="25.5">
      <c r="A813" s="155" t="s">
        <v>83</v>
      </c>
      <c r="B813" s="155" t="s">
        <v>950</v>
      </c>
      <c r="C813" s="156" t="s">
        <v>1604</v>
      </c>
      <c r="D813" s="165" t="s">
        <v>81</v>
      </c>
      <c r="E813" s="174">
        <v>17</v>
      </c>
      <c r="F813" s="162">
        <v>79.97</v>
      </c>
      <c r="G813" s="219"/>
      <c r="H813" s="660"/>
      <c r="I813" s="160">
        <f t="shared" si="12"/>
        <v>79.97</v>
      </c>
      <c r="J813" s="678"/>
    </row>
    <row r="814" spans="1:10" ht="25.5">
      <c r="A814" s="155" t="s">
        <v>84</v>
      </c>
      <c r="B814" s="155" t="s">
        <v>955</v>
      </c>
      <c r="C814" s="155" t="s">
        <v>956</v>
      </c>
      <c r="D814" s="165" t="s">
        <v>85</v>
      </c>
      <c r="E814" s="174"/>
      <c r="F814" s="162">
        <v>259</v>
      </c>
      <c r="G814" s="219"/>
      <c r="H814" s="659"/>
      <c r="I814" s="160">
        <f t="shared" si="12"/>
        <v>259</v>
      </c>
      <c r="J814" s="679"/>
    </row>
    <row r="815" spans="1:10" ht="25.5">
      <c r="A815" s="155" t="s">
        <v>86</v>
      </c>
      <c r="B815" s="155" t="s">
        <v>950</v>
      </c>
      <c r="C815" s="156" t="s">
        <v>1604</v>
      </c>
      <c r="D815" s="165" t="s">
        <v>87</v>
      </c>
      <c r="E815" s="174">
        <v>2</v>
      </c>
      <c r="F815" s="162">
        <v>40.19</v>
      </c>
      <c r="G815" s="219">
        <v>1930</v>
      </c>
      <c r="H815" s="658">
        <v>37818.71</v>
      </c>
      <c r="I815" s="160">
        <f t="shared" si="12"/>
        <v>40.19</v>
      </c>
      <c r="J815" s="684">
        <f>SUM(I815:I817)</f>
        <v>120.57</v>
      </c>
    </row>
    <row r="816" spans="1:10" ht="25.5">
      <c r="A816" s="155" t="s">
        <v>88</v>
      </c>
      <c r="B816" s="155" t="s">
        <v>950</v>
      </c>
      <c r="C816" s="156" t="s">
        <v>1604</v>
      </c>
      <c r="D816" s="165" t="s">
        <v>87</v>
      </c>
      <c r="E816" s="174">
        <v>3</v>
      </c>
      <c r="F816" s="162">
        <v>40.19</v>
      </c>
      <c r="G816" s="219"/>
      <c r="H816" s="660"/>
      <c r="I816" s="160">
        <f t="shared" si="12"/>
        <v>40.19</v>
      </c>
      <c r="J816" s="684"/>
    </row>
    <row r="817" spans="1:10" ht="25.5">
      <c r="A817" s="155" t="s">
        <v>89</v>
      </c>
      <c r="B817" s="155" t="s">
        <v>950</v>
      </c>
      <c r="C817" s="156" t="s">
        <v>1604</v>
      </c>
      <c r="D817" s="205" t="s">
        <v>87</v>
      </c>
      <c r="E817" s="206">
        <v>5</v>
      </c>
      <c r="F817" s="207">
        <v>40.19</v>
      </c>
      <c r="G817" s="224"/>
      <c r="H817" s="659"/>
      <c r="I817" s="209">
        <f t="shared" si="12"/>
        <v>40.19</v>
      </c>
      <c r="J817" s="677"/>
    </row>
    <row r="818" spans="1:10" ht="25.5">
      <c r="A818" s="155" t="s">
        <v>90</v>
      </c>
      <c r="B818" s="155" t="s">
        <v>950</v>
      </c>
      <c r="C818" s="210" t="s">
        <v>1604</v>
      </c>
      <c r="D818" s="211" t="s">
        <v>91</v>
      </c>
      <c r="E818" s="212">
        <v>1</v>
      </c>
      <c r="F818" s="179">
        <v>31</v>
      </c>
      <c r="G818" s="225">
        <v>1925</v>
      </c>
      <c r="H818" s="658">
        <v>133519.33</v>
      </c>
      <c r="I818" s="179">
        <f t="shared" si="12"/>
        <v>31</v>
      </c>
      <c r="J818" s="683">
        <f>SUM(I818:I829)</f>
        <v>533.0600000000001</v>
      </c>
    </row>
    <row r="819" spans="1:10" ht="25.5">
      <c r="A819" s="155" t="s">
        <v>92</v>
      </c>
      <c r="B819" s="155" t="s">
        <v>950</v>
      </c>
      <c r="C819" s="210" t="s">
        <v>1604</v>
      </c>
      <c r="D819" s="211" t="s">
        <v>91</v>
      </c>
      <c r="E819" s="212">
        <v>10</v>
      </c>
      <c r="F819" s="179">
        <v>69.44</v>
      </c>
      <c r="G819" s="225"/>
      <c r="H819" s="660"/>
      <c r="I819" s="179">
        <f t="shared" si="12"/>
        <v>69.44</v>
      </c>
      <c r="J819" s="683"/>
    </row>
    <row r="820" spans="1:10" ht="25.5">
      <c r="A820" s="155" t="s">
        <v>93</v>
      </c>
      <c r="B820" s="155" t="s">
        <v>950</v>
      </c>
      <c r="C820" s="210" t="s">
        <v>1604</v>
      </c>
      <c r="D820" s="211" t="s">
        <v>91</v>
      </c>
      <c r="E820" s="212">
        <v>14</v>
      </c>
      <c r="F820" s="179">
        <v>46.68</v>
      </c>
      <c r="G820" s="225"/>
      <c r="H820" s="660"/>
      <c r="I820" s="179">
        <f t="shared" si="12"/>
        <v>46.68</v>
      </c>
      <c r="J820" s="683"/>
    </row>
    <row r="821" spans="1:10" ht="25.5">
      <c r="A821" s="155" t="s">
        <v>94</v>
      </c>
      <c r="B821" s="155" t="s">
        <v>950</v>
      </c>
      <c r="C821" s="210" t="s">
        <v>1604</v>
      </c>
      <c r="D821" s="211" t="s">
        <v>91</v>
      </c>
      <c r="E821" s="212">
        <v>15</v>
      </c>
      <c r="F821" s="179">
        <v>52.09</v>
      </c>
      <c r="G821" s="225"/>
      <c r="H821" s="660"/>
      <c r="I821" s="179">
        <f t="shared" si="12"/>
        <v>52.09</v>
      </c>
      <c r="J821" s="683"/>
    </row>
    <row r="822" spans="1:10" ht="25.5">
      <c r="A822" s="155" t="s">
        <v>95</v>
      </c>
      <c r="B822" s="155" t="s">
        <v>950</v>
      </c>
      <c r="C822" s="210" t="s">
        <v>1604</v>
      </c>
      <c r="D822" s="211" t="s">
        <v>91</v>
      </c>
      <c r="E822" s="212">
        <v>2</v>
      </c>
      <c r="F822" s="179">
        <v>31</v>
      </c>
      <c r="G822" s="225"/>
      <c r="H822" s="660"/>
      <c r="I822" s="179">
        <f t="shared" si="12"/>
        <v>31</v>
      </c>
      <c r="J822" s="683"/>
    </row>
    <row r="823" spans="1:10" ht="25.5">
      <c r="A823" s="155" t="s">
        <v>96</v>
      </c>
      <c r="B823" s="155" t="s">
        <v>950</v>
      </c>
      <c r="C823" s="210" t="s">
        <v>1604</v>
      </c>
      <c r="D823" s="211" t="s">
        <v>91</v>
      </c>
      <c r="E823" s="212">
        <v>3</v>
      </c>
      <c r="F823" s="179">
        <v>48.83</v>
      </c>
      <c r="G823" s="225"/>
      <c r="H823" s="660"/>
      <c r="I823" s="179">
        <f t="shared" si="12"/>
        <v>48.83</v>
      </c>
      <c r="J823" s="683"/>
    </row>
    <row r="824" spans="1:10" ht="25.5">
      <c r="A824" s="155" t="s">
        <v>97</v>
      </c>
      <c r="B824" s="155" t="s">
        <v>950</v>
      </c>
      <c r="C824" s="210" t="s">
        <v>1604</v>
      </c>
      <c r="D824" s="211" t="s">
        <v>91</v>
      </c>
      <c r="E824" s="212">
        <v>4</v>
      </c>
      <c r="F824" s="179">
        <v>50.5</v>
      </c>
      <c r="G824" s="225"/>
      <c r="H824" s="660"/>
      <c r="I824" s="179">
        <f t="shared" si="12"/>
        <v>50.5</v>
      </c>
      <c r="J824" s="683"/>
    </row>
    <row r="825" spans="1:10" ht="25.5">
      <c r="A825" s="155" t="s">
        <v>98</v>
      </c>
      <c r="B825" s="155" t="s">
        <v>950</v>
      </c>
      <c r="C825" s="210" t="s">
        <v>1604</v>
      </c>
      <c r="D825" s="211" t="s">
        <v>91</v>
      </c>
      <c r="E825" s="212">
        <v>5</v>
      </c>
      <c r="F825" s="179">
        <v>62.5</v>
      </c>
      <c r="G825" s="225"/>
      <c r="H825" s="660"/>
      <c r="I825" s="179">
        <f t="shared" si="12"/>
        <v>62.5</v>
      </c>
      <c r="J825" s="683"/>
    </row>
    <row r="826" spans="1:10" ht="25.5">
      <c r="A826" s="155" t="s">
        <v>99</v>
      </c>
      <c r="B826" s="155" t="s">
        <v>950</v>
      </c>
      <c r="C826" s="210" t="s">
        <v>1604</v>
      </c>
      <c r="D826" s="211" t="s">
        <v>91</v>
      </c>
      <c r="E826" s="212">
        <v>6</v>
      </c>
      <c r="F826" s="179">
        <v>26.79</v>
      </c>
      <c r="G826" s="225"/>
      <c r="H826" s="660"/>
      <c r="I826" s="179">
        <f t="shared" si="12"/>
        <v>26.79</v>
      </c>
      <c r="J826" s="683"/>
    </row>
    <row r="827" spans="1:10" ht="25.5">
      <c r="A827" s="155" t="s">
        <v>100</v>
      </c>
      <c r="B827" s="155" t="s">
        <v>950</v>
      </c>
      <c r="C827" s="210" t="s">
        <v>1604</v>
      </c>
      <c r="D827" s="211" t="s">
        <v>91</v>
      </c>
      <c r="E827" s="212">
        <v>7</v>
      </c>
      <c r="F827" s="179">
        <v>42.1</v>
      </c>
      <c r="G827" s="225"/>
      <c r="H827" s="660"/>
      <c r="I827" s="179">
        <f t="shared" si="12"/>
        <v>42.1</v>
      </c>
      <c r="J827" s="683"/>
    </row>
    <row r="828" spans="1:10" ht="25.5">
      <c r="A828" s="155" t="s">
        <v>101</v>
      </c>
      <c r="B828" s="155" t="s">
        <v>950</v>
      </c>
      <c r="C828" s="210" t="s">
        <v>1604</v>
      </c>
      <c r="D828" s="211" t="s">
        <v>91</v>
      </c>
      <c r="E828" s="212">
        <v>8</v>
      </c>
      <c r="F828" s="179">
        <v>43.28</v>
      </c>
      <c r="G828" s="225"/>
      <c r="H828" s="660"/>
      <c r="I828" s="179">
        <f t="shared" si="12"/>
        <v>43.28</v>
      </c>
      <c r="J828" s="683"/>
    </row>
    <row r="829" spans="1:10" ht="14.25" customHeight="1">
      <c r="A829" s="155" t="s">
        <v>102</v>
      </c>
      <c r="B829" s="155" t="s">
        <v>950</v>
      </c>
      <c r="C829" s="210" t="s">
        <v>1604</v>
      </c>
      <c r="D829" s="211" t="s">
        <v>91</v>
      </c>
      <c r="E829" s="212">
        <v>9</v>
      </c>
      <c r="F829" s="179">
        <v>28.85</v>
      </c>
      <c r="G829" s="225"/>
      <c r="H829" s="659"/>
      <c r="I829" s="179">
        <f t="shared" si="12"/>
        <v>28.85</v>
      </c>
      <c r="J829" s="683"/>
    </row>
    <row r="830" spans="1:10" ht="14.25" customHeight="1">
      <c r="A830" s="155" t="s">
        <v>103</v>
      </c>
      <c r="B830" s="155" t="s">
        <v>955</v>
      </c>
      <c r="C830" s="213" t="s">
        <v>956</v>
      </c>
      <c r="D830" s="211" t="s">
        <v>104</v>
      </c>
      <c r="E830" s="212"/>
      <c r="F830" s="179">
        <v>18</v>
      </c>
      <c r="G830" s="225"/>
      <c r="H830" s="247">
        <v>126735.45</v>
      </c>
      <c r="I830" s="179">
        <f t="shared" si="12"/>
        <v>18</v>
      </c>
      <c r="J830" s="182">
        <f>I830</f>
        <v>18</v>
      </c>
    </row>
    <row r="831" spans="1:10" ht="14.25" customHeight="1">
      <c r="A831" s="155" t="s">
        <v>105</v>
      </c>
      <c r="B831" s="155" t="s">
        <v>955</v>
      </c>
      <c r="C831" s="213" t="s">
        <v>956</v>
      </c>
      <c r="D831" s="211" t="s">
        <v>106</v>
      </c>
      <c r="E831" s="212"/>
      <c r="F831" s="179">
        <v>95.8</v>
      </c>
      <c r="G831" s="225"/>
      <c r="H831" s="247">
        <v>162127.15</v>
      </c>
      <c r="I831" s="179">
        <f t="shared" si="12"/>
        <v>95.8</v>
      </c>
      <c r="J831" s="182">
        <f>I831</f>
        <v>95.8</v>
      </c>
    </row>
    <row r="832" spans="1:10" ht="14.25" customHeight="1">
      <c r="A832" s="155" t="s">
        <v>107</v>
      </c>
      <c r="B832" s="155" t="s">
        <v>955</v>
      </c>
      <c r="C832" s="213" t="s">
        <v>956</v>
      </c>
      <c r="D832" s="211" t="s">
        <v>108</v>
      </c>
      <c r="E832" s="212"/>
      <c r="F832" s="179">
        <v>23</v>
      </c>
      <c r="G832" s="225"/>
      <c r="H832" s="247"/>
      <c r="I832" s="179">
        <f t="shared" si="12"/>
        <v>23</v>
      </c>
      <c r="J832" s="182">
        <f>I832</f>
        <v>23</v>
      </c>
    </row>
    <row r="833" spans="1:10" ht="30" customHeight="1" thickBot="1">
      <c r="A833" s="155" t="s">
        <v>109</v>
      </c>
      <c r="B833" s="214" t="s">
        <v>955</v>
      </c>
      <c r="C833" s="215" t="s">
        <v>956</v>
      </c>
      <c r="D833" s="216" t="s">
        <v>110</v>
      </c>
      <c r="E833" s="217"/>
      <c r="F833" s="208">
        <v>978.4</v>
      </c>
      <c r="G833" s="226"/>
      <c r="H833" s="558">
        <v>2859932.62</v>
      </c>
      <c r="I833" s="208">
        <f t="shared" si="12"/>
        <v>978.4</v>
      </c>
      <c r="J833" s="192">
        <f>I833</f>
        <v>978.4</v>
      </c>
    </row>
    <row r="834" spans="1:10" ht="16.5" thickBot="1">
      <c r="A834" s="680"/>
      <c r="B834" s="681"/>
      <c r="C834" s="682"/>
      <c r="D834" s="235" t="s">
        <v>111</v>
      </c>
      <c r="E834" s="230"/>
      <c r="F834" s="231">
        <f>SUM(F4:F833)</f>
        <v>46442.50000000005</v>
      </c>
      <c r="G834" s="232"/>
      <c r="H834" s="233">
        <f>SUM(H4:H833)</f>
        <v>20473411.279999997</v>
      </c>
      <c r="I834" s="231">
        <f>SUM(I4:I833)</f>
        <v>46442.50000000005</v>
      </c>
      <c r="J834" s="234">
        <f>SUM(J4:J833)</f>
        <v>46442.500000000015</v>
      </c>
    </row>
  </sheetData>
  <sheetProtection/>
  <mergeCells count="308">
    <mergeCell ref="H796:H798"/>
    <mergeCell ref="H811:H814"/>
    <mergeCell ref="A1:J1"/>
    <mergeCell ref="A2:J2"/>
    <mergeCell ref="J4:J6"/>
    <mergeCell ref="J8:J10"/>
    <mergeCell ref="H4:H6"/>
    <mergeCell ref="H8:H10"/>
    <mergeCell ref="J11:J13"/>
    <mergeCell ref="J14:J16"/>
    <mergeCell ref="J41:J42"/>
    <mergeCell ref="J44:J45"/>
    <mergeCell ref="J46:J49"/>
    <mergeCell ref="J50:J55"/>
    <mergeCell ref="J17:J18"/>
    <mergeCell ref="J19:J22"/>
    <mergeCell ref="J23:J34"/>
    <mergeCell ref="J37:J40"/>
    <mergeCell ref="J84:J85"/>
    <mergeCell ref="J87:J92"/>
    <mergeCell ref="J93:J96"/>
    <mergeCell ref="J97:J98"/>
    <mergeCell ref="J56:J59"/>
    <mergeCell ref="J60:J61"/>
    <mergeCell ref="J62:J69"/>
    <mergeCell ref="J77:J80"/>
    <mergeCell ref="J119:J120"/>
    <mergeCell ref="J121:J122"/>
    <mergeCell ref="J124:J127"/>
    <mergeCell ref="J128:J138"/>
    <mergeCell ref="J99:J101"/>
    <mergeCell ref="J104:J107"/>
    <mergeCell ref="J110:J115"/>
    <mergeCell ref="J116:J118"/>
    <mergeCell ref="J153:J154"/>
    <mergeCell ref="J155:J157"/>
    <mergeCell ref="J158:J167"/>
    <mergeCell ref="J170:J186"/>
    <mergeCell ref="J139:J141"/>
    <mergeCell ref="J142:J146"/>
    <mergeCell ref="J147:J149"/>
    <mergeCell ref="J150:J152"/>
    <mergeCell ref="J210:J215"/>
    <mergeCell ref="J216:J217"/>
    <mergeCell ref="J218:J222"/>
    <mergeCell ref="J223:J224"/>
    <mergeCell ref="J187:J188"/>
    <mergeCell ref="J189:J192"/>
    <mergeCell ref="J193:J196"/>
    <mergeCell ref="J198:J209"/>
    <mergeCell ref="J245:J248"/>
    <mergeCell ref="J250:J251"/>
    <mergeCell ref="J252:J253"/>
    <mergeCell ref="J254:J259"/>
    <mergeCell ref="J225:J231"/>
    <mergeCell ref="J233:J234"/>
    <mergeCell ref="J235:J241"/>
    <mergeCell ref="J242:J244"/>
    <mergeCell ref="J284:J288"/>
    <mergeCell ref="J290:J292"/>
    <mergeCell ref="J293:J294"/>
    <mergeCell ref="J298:J301"/>
    <mergeCell ref="J260:J266"/>
    <mergeCell ref="J267:J273"/>
    <mergeCell ref="J274:J277"/>
    <mergeCell ref="J278:J282"/>
    <mergeCell ref="J321:J326"/>
    <mergeCell ref="J328:J339"/>
    <mergeCell ref="J340:J352"/>
    <mergeCell ref="J353:J367"/>
    <mergeCell ref="J302:J305"/>
    <mergeCell ref="J306:J307"/>
    <mergeCell ref="J308:J315"/>
    <mergeCell ref="J316:J320"/>
    <mergeCell ref="J445:J446"/>
    <mergeCell ref="J449:J451"/>
    <mergeCell ref="J452:J457"/>
    <mergeCell ref="J458:J464"/>
    <mergeCell ref="J368:J371"/>
    <mergeCell ref="J372:J433"/>
    <mergeCell ref="J435:J436"/>
    <mergeCell ref="J437:J443"/>
    <mergeCell ref="J501:J503"/>
    <mergeCell ref="J505:J507"/>
    <mergeCell ref="J508:J511"/>
    <mergeCell ref="J513:J517"/>
    <mergeCell ref="J465:J466"/>
    <mergeCell ref="J467:J471"/>
    <mergeCell ref="J472:J474"/>
    <mergeCell ref="J475:J500"/>
    <mergeCell ref="J538:J551"/>
    <mergeCell ref="J552:J554"/>
    <mergeCell ref="J555:J558"/>
    <mergeCell ref="J561:J565"/>
    <mergeCell ref="J519:J522"/>
    <mergeCell ref="J524:J526"/>
    <mergeCell ref="J527:J528"/>
    <mergeCell ref="J529:J537"/>
    <mergeCell ref="J580:J582"/>
    <mergeCell ref="J583:J584"/>
    <mergeCell ref="J585:J587"/>
    <mergeCell ref="J588:J589"/>
    <mergeCell ref="J568:J571"/>
    <mergeCell ref="J572:J573"/>
    <mergeCell ref="J574:J575"/>
    <mergeCell ref="J578:J579"/>
    <mergeCell ref="J599:J600"/>
    <mergeCell ref="J602:J609"/>
    <mergeCell ref="J610:J612"/>
    <mergeCell ref="J613:J616"/>
    <mergeCell ref="J590:J591"/>
    <mergeCell ref="J592:J593"/>
    <mergeCell ref="J595:J596"/>
    <mergeCell ref="J597:J598"/>
    <mergeCell ref="J632:J633"/>
    <mergeCell ref="J634:J637"/>
    <mergeCell ref="J638:J641"/>
    <mergeCell ref="J642:J643"/>
    <mergeCell ref="J618:J620"/>
    <mergeCell ref="J621:J624"/>
    <mergeCell ref="J625:J627"/>
    <mergeCell ref="J628:J631"/>
    <mergeCell ref="J659:J665"/>
    <mergeCell ref="J666:J672"/>
    <mergeCell ref="J673:J674"/>
    <mergeCell ref="J677:J678"/>
    <mergeCell ref="J644:J648"/>
    <mergeCell ref="J649:J650"/>
    <mergeCell ref="J651:J653"/>
    <mergeCell ref="J655:J658"/>
    <mergeCell ref="J704:J706"/>
    <mergeCell ref="J707:J710"/>
    <mergeCell ref="J711:J725"/>
    <mergeCell ref="J726:J731"/>
    <mergeCell ref="J679:J680"/>
    <mergeCell ref="J681:J692"/>
    <mergeCell ref="J693:J695"/>
    <mergeCell ref="J697:J703"/>
    <mergeCell ref="J773:J774"/>
    <mergeCell ref="J779:J780"/>
    <mergeCell ref="J781:J789"/>
    <mergeCell ref="J790:J795"/>
    <mergeCell ref="J733:J734"/>
    <mergeCell ref="J735:J736"/>
    <mergeCell ref="J737:J739"/>
    <mergeCell ref="J740:J743"/>
    <mergeCell ref="J815:J817"/>
    <mergeCell ref="H815:H817"/>
    <mergeCell ref="H818:H829"/>
    <mergeCell ref="H808:H809"/>
    <mergeCell ref="J747:J752"/>
    <mergeCell ref="J753:J754"/>
    <mergeCell ref="H800:H803"/>
    <mergeCell ref="J755:J759"/>
    <mergeCell ref="J760:J763"/>
    <mergeCell ref="J769:J772"/>
    <mergeCell ref="H11:H13"/>
    <mergeCell ref="H14:H16"/>
    <mergeCell ref="H17:H18"/>
    <mergeCell ref="H19:H22"/>
    <mergeCell ref="J796:J798"/>
    <mergeCell ref="A834:C834"/>
    <mergeCell ref="J818:J829"/>
    <mergeCell ref="J800:J803"/>
    <mergeCell ref="J808:J809"/>
    <mergeCell ref="J811:J814"/>
    <mergeCell ref="H50:H55"/>
    <mergeCell ref="H56:H59"/>
    <mergeCell ref="H62:H69"/>
    <mergeCell ref="H70:H76"/>
    <mergeCell ref="H60:H61"/>
    <mergeCell ref="H23:H34"/>
    <mergeCell ref="H44:H45"/>
    <mergeCell ref="H46:H49"/>
    <mergeCell ref="H41:H42"/>
    <mergeCell ref="H37:H40"/>
    <mergeCell ref="H97:H98"/>
    <mergeCell ref="H99:H101"/>
    <mergeCell ref="H104:H107"/>
    <mergeCell ref="H110:H115"/>
    <mergeCell ref="H77:H80"/>
    <mergeCell ref="H84:H85"/>
    <mergeCell ref="H87:H92"/>
    <mergeCell ref="H93:H96"/>
    <mergeCell ref="H128:H138"/>
    <mergeCell ref="H139:H141"/>
    <mergeCell ref="H142:H146"/>
    <mergeCell ref="H147:H149"/>
    <mergeCell ref="H116:H118"/>
    <mergeCell ref="H119:H120"/>
    <mergeCell ref="H121:H122"/>
    <mergeCell ref="H124:H127"/>
    <mergeCell ref="H169:H186"/>
    <mergeCell ref="H189:H192"/>
    <mergeCell ref="H187:H188"/>
    <mergeCell ref="H193:H196"/>
    <mergeCell ref="H150:H152"/>
    <mergeCell ref="H155:H157"/>
    <mergeCell ref="H158:H167"/>
    <mergeCell ref="H153:H154"/>
    <mergeCell ref="H223:H224"/>
    <mergeCell ref="H225:H231"/>
    <mergeCell ref="H233:H234"/>
    <mergeCell ref="H235:H241"/>
    <mergeCell ref="H198:H209"/>
    <mergeCell ref="H210:H215"/>
    <mergeCell ref="H216:H217"/>
    <mergeCell ref="H218:H222"/>
    <mergeCell ref="H254:H259"/>
    <mergeCell ref="H260:H266"/>
    <mergeCell ref="H267:H273"/>
    <mergeCell ref="H274:H277"/>
    <mergeCell ref="H242:H244"/>
    <mergeCell ref="H245:H248"/>
    <mergeCell ref="H250:H251"/>
    <mergeCell ref="H252:H253"/>
    <mergeCell ref="H298:H301"/>
    <mergeCell ref="H302:H305"/>
    <mergeCell ref="H306:H307"/>
    <mergeCell ref="H308:H315"/>
    <mergeCell ref="H278:H282"/>
    <mergeCell ref="H284:H288"/>
    <mergeCell ref="H290:H292"/>
    <mergeCell ref="H293:H294"/>
    <mergeCell ref="H353:H367"/>
    <mergeCell ref="H368:H371"/>
    <mergeCell ref="H372:H433"/>
    <mergeCell ref="H435:H436"/>
    <mergeCell ref="H316:H320"/>
    <mergeCell ref="H321:H326"/>
    <mergeCell ref="H328:H339"/>
    <mergeCell ref="H340:H352"/>
    <mergeCell ref="H452:H457"/>
    <mergeCell ref="H458:H464"/>
    <mergeCell ref="H465:H466"/>
    <mergeCell ref="H467:H471"/>
    <mergeCell ref="H437:H443"/>
    <mergeCell ref="H445:H446"/>
    <mergeCell ref="H447:H448"/>
    <mergeCell ref="H449:H451"/>
    <mergeCell ref="H508:H511"/>
    <mergeCell ref="H513:H517"/>
    <mergeCell ref="H519:H522"/>
    <mergeCell ref="H524:H526"/>
    <mergeCell ref="H472:H474"/>
    <mergeCell ref="H475:H500"/>
    <mergeCell ref="H501:H503"/>
    <mergeCell ref="H505:H507"/>
    <mergeCell ref="H568:H571"/>
    <mergeCell ref="H572:H573"/>
    <mergeCell ref="H574:H575"/>
    <mergeCell ref="H578:H579"/>
    <mergeCell ref="H580:H582"/>
    <mergeCell ref="H583:H584"/>
    <mergeCell ref="H597:H598"/>
    <mergeCell ref="H602:H609"/>
    <mergeCell ref="H610:H612"/>
    <mergeCell ref="H585:H587"/>
    <mergeCell ref="H527:H528"/>
    <mergeCell ref="H529:H537"/>
    <mergeCell ref="H538:H551"/>
    <mergeCell ref="H552:H554"/>
    <mergeCell ref="H555:H558"/>
    <mergeCell ref="H561:H565"/>
    <mergeCell ref="H628:H631"/>
    <mergeCell ref="H642:H643"/>
    <mergeCell ref="H644:H648"/>
    <mergeCell ref="H613:H616"/>
    <mergeCell ref="H618:H620"/>
    <mergeCell ref="H588:H589"/>
    <mergeCell ref="H599:H600"/>
    <mergeCell ref="H590:H591"/>
    <mergeCell ref="H592:H593"/>
    <mergeCell ref="H595:H596"/>
    <mergeCell ref="H651:H653"/>
    <mergeCell ref="H666:H672"/>
    <mergeCell ref="H659:H665"/>
    <mergeCell ref="H655:H658"/>
    <mergeCell ref="H649:H650"/>
    <mergeCell ref="H621:H624"/>
    <mergeCell ref="H625:H627"/>
    <mergeCell ref="H632:H633"/>
    <mergeCell ref="H634:H637"/>
    <mergeCell ref="H638:H641"/>
    <mergeCell ref="H693:H695"/>
    <mergeCell ref="H697:H703"/>
    <mergeCell ref="H704:H706"/>
    <mergeCell ref="H707:H710"/>
    <mergeCell ref="H673:H674"/>
    <mergeCell ref="H677:H678"/>
    <mergeCell ref="H679:H680"/>
    <mergeCell ref="H681:H692"/>
    <mergeCell ref="H737:H739"/>
    <mergeCell ref="H747:H752"/>
    <mergeCell ref="H753:H754"/>
    <mergeCell ref="H740:H743"/>
    <mergeCell ref="H711:H725"/>
    <mergeCell ref="H726:H731"/>
    <mergeCell ref="H733:H734"/>
    <mergeCell ref="H735:H736"/>
    <mergeCell ref="H773:H774"/>
    <mergeCell ref="H779:H780"/>
    <mergeCell ref="H781:H789"/>
    <mergeCell ref="H790:H795"/>
    <mergeCell ref="H755:H759"/>
    <mergeCell ref="H760:H763"/>
    <mergeCell ref="H764:H768"/>
    <mergeCell ref="H769:H772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4"/>
  <sheetViews>
    <sheetView view="pageBreakPreview" zoomScaleSheetLayoutView="100" zoomScalePageLayoutView="0" workbookViewId="0" topLeftCell="A67">
      <selection activeCell="B112" sqref="B112"/>
    </sheetView>
  </sheetViews>
  <sheetFormatPr defaultColWidth="9.140625" defaultRowHeight="12.75"/>
  <cols>
    <col min="1" max="1" width="4.140625" style="36" customWidth="1"/>
    <col min="2" max="2" width="53.28125" style="35" customWidth="1"/>
    <col min="3" max="3" width="57.140625" style="115" customWidth="1"/>
    <col min="4" max="16384" width="9.140625" style="35" customWidth="1"/>
  </cols>
  <sheetData>
    <row r="1" ht="12.75">
      <c r="A1" s="123" t="s">
        <v>1571</v>
      </c>
    </row>
    <row r="2" spans="1:3" s="34" customFormat="1" ht="15" customHeight="1" thickBot="1">
      <c r="A2" s="14"/>
      <c r="B2" s="11"/>
      <c r="C2" s="114"/>
    </row>
    <row r="3" spans="1:4" ht="41.25" customHeight="1" thickBot="1">
      <c r="A3" s="714" t="s">
        <v>2718</v>
      </c>
      <c r="B3" s="715"/>
      <c r="C3" s="716"/>
      <c r="D3" s="37"/>
    </row>
    <row r="5" spans="1:3" ht="25.5">
      <c r="A5" s="66" t="s">
        <v>3257</v>
      </c>
      <c r="B5" s="66" t="s">
        <v>3902</v>
      </c>
      <c r="C5" s="67" t="s">
        <v>3903</v>
      </c>
    </row>
    <row r="6" spans="1:3" ht="12.75">
      <c r="A6" s="707" t="s">
        <v>3839</v>
      </c>
      <c r="B6" s="707"/>
      <c r="C6" s="707"/>
    </row>
    <row r="7" spans="1:3" ht="12.75">
      <c r="A7" s="12">
        <v>1</v>
      </c>
      <c r="B7" s="1" t="s">
        <v>3838</v>
      </c>
      <c r="C7" s="2" t="s">
        <v>303</v>
      </c>
    </row>
    <row r="8" spans="1:3" ht="12.75">
      <c r="A8" s="707" t="s">
        <v>3840</v>
      </c>
      <c r="B8" s="707"/>
      <c r="C8" s="707"/>
    </row>
    <row r="9" spans="1:3" s="144" customFormat="1" ht="12.75">
      <c r="A9" s="389">
        <v>1</v>
      </c>
      <c r="B9" s="425" t="s">
        <v>3328</v>
      </c>
      <c r="C9" s="389"/>
    </row>
    <row r="10" spans="1:3" s="144" customFormat="1" ht="12.75">
      <c r="A10" s="389">
        <v>2</v>
      </c>
      <c r="B10" s="425" t="s">
        <v>726</v>
      </c>
      <c r="C10" s="389" t="s">
        <v>645</v>
      </c>
    </row>
    <row r="11" spans="1:3" ht="12.75">
      <c r="A11" s="707" t="s">
        <v>452</v>
      </c>
      <c r="B11" s="707"/>
      <c r="C11" s="707"/>
    </row>
    <row r="12" spans="1:3" s="444" customFormat="1" ht="25.5">
      <c r="A12" s="389">
        <v>1</v>
      </c>
      <c r="B12" s="425" t="s">
        <v>515</v>
      </c>
      <c r="C12" s="381" t="s">
        <v>3880</v>
      </c>
    </row>
    <row r="13" spans="1:3" ht="12.75">
      <c r="A13" s="707" t="s">
        <v>3884</v>
      </c>
      <c r="B13" s="707"/>
      <c r="C13" s="707"/>
    </row>
    <row r="14" spans="1:3" s="100" customFormat="1" ht="12.75">
      <c r="A14" s="389">
        <v>1</v>
      </c>
      <c r="B14" s="425" t="s">
        <v>507</v>
      </c>
      <c r="C14" s="425"/>
    </row>
    <row r="15" spans="1:3" s="100" customFormat="1" ht="12.75">
      <c r="A15" s="389">
        <v>2</v>
      </c>
      <c r="B15" s="425" t="s">
        <v>508</v>
      </c>
      <c r="C15" s="425"/>
    </row>
    <row r="16" spans="1:3" s="100" customFormat="1" ht="25.5">
      <c r="A16" s="389">
        <v>3</v>
      </c>
      <c r="B16" s="425" t="s">
        <v>3872</v>
      </c>
      <c r="C16" s="425"/>
    </row>
    <row r="17" spans="1:3" s="100" customFormat="1" ht="12.75">
      <c r="A17" s="389">
        <v>4</v>
      </c>
      <c r="B17" s="425" t="s">
        <v>509</v>
      </c>
      <c r="C17" s="425"/>
    </row>
    <row r="18" spans="1:3" s="100" customFormat="1" ht="12.75">
      <c r="A18" s="389">
        <v>5</v>
      </c>
      <c r="B18" s="425" t="s">
        <v>510</v>
      </c>
      <c r="C18" s="425"/>
    </row>
    <row r="19" spans="1:3" s="100" customFormat="1" ht="12.75">
      <c r="A19" s="389">
        <v>6</v>
      </c>
      <c r="B19" s="425" t="s">
        <v>511</v>
      </c>
      <c r="C19" s="425"/>
    </row>
    <row r="20" spans="1:3" s="100" customFormat="1" ht="12.75">
      <c r="A20" s="389">
        <v>7</v>
      </c>
      <c r="B20" s="393" t="s">
        <v>2401</v>
      </c>
      <c r="C20" s="425"/>
    </row>
    <row r="21" spans="1:3" s="100" customFormat="1" ht="12.75">
      <c r="A21" s="389">
        <v>8</v>
      </c>
      <c r="B21" s="393" t="s">
        <v>2402</v>
      </c>
      <c r="C21" s="381"/>
    </row>
    <row r="22" spans="1:3" s="100" customFormat="1" ht="25.5">
      <c r="A22" s="389">
        <v>9</v>
      </c>
      <c r="B22" s="393" t="s">
        <v>3871</v>
      </c>
      <c r="C22" s="381"/>
    </row>
    <row r="23" spans="1:3" ht="12.75">
      <c r="A23" s="707" t="s">
        <v>3885</v>
      </c>
      <c r="B23" s="707"/>
      <c r="C23" s="707"/>
    </row>
    <row r="24" spans="1:3" ht="12.75">
      <c r="A24" s="389">
        <v>1</v>
      </c>
      <c r="B24" s="390" t="s">
        <v>3870</v>
      </c>
      <c r="C24" s="431"/>
    </row>
    <row r="25" spans="1:3" s="100" customFormat="1" ht="12.75">
      <c r="A25" s="389">
        <v>2</v>
      </c>
      <c r="B25" s="393" t="s">
        <v>3208</v>
      </c>
      <c r="C25" s="389"/>
    </row>
    <row r="26" spans="1:3" s="100" customFormat="1" ht="12.75">
      <c r="A26" s="389">
        <v>3</v>
      </c>
      <c r="B26" s="393" t="s">
        <v>3208</v>
      </c>
      <c r="C26" s="389"/>
    </row>
    <row r="27" spans="1:3" s="100" customFormat="1" ht="12.75">
      <c r="A27" s="389">
        <v>4</v>
      </c>
      <c r="B27" s="393" t="s">
        <v>3209</v>
      </c>
      <c r="C27" s="389"/>
    </row>
    <row r="28" spans="1:3" s="100" customFormat="1" ht="12.75">
      <c r="A28" s="389">
        <v>5</v>
      </c>
      <c r="B28" s="393" t="s">
        <v>3210</v>
      </c>
      <c r="C28" s="389"/>
    </row>
    <row r="29" spans="1:3" s="100" customFormat="1" ht="12.75">
      <c r="A29" s="389">
        <v>6</v>
      </c>
      <c r="B29" s="393" t="s">
        <v>2535</v>
      </c>
      <c r="C29" s="389"/>
    </row>
    <row r="30" spans="1:3" s="100" customFormat="1" ht="12.75">
      <c r="A30" s="389">
        <v>7</v>
      </c>
      <c r="B30" s="393" t="s">
        <v>2535</v>
      </c>
      <c r="C30" s="389"/>
    </row>
    <row r="31" spans="1:3" s="100" customFormat="1" ht="12.75">
      <c r="A31" s="389">
        <v>8</v>
      </c>
      <c r="B31" s="393" t="s">
        <v>2536</v>
      </c>
      <c r="C31" s="389"/>
    </row>
    <row r="32" spans="1:3" s="100" customFormat="1" ht="12.75">
      <c r="A32" s="389">
        <v>9</v>
      </c>
      <c r="B32" s="393" t="s">
        <v>2537</v>
      </c>
      <c r="C32" s="389"/>
    </row>
    <row r="33" spans="1:3" ht="12.75">
      <c r="A33" s="707" t="s">
        <v>525</v>
      </c>
      <c r="B33" s="707"/>
      <c r="C33" s="707"/>
    </row>
    <row r="34" spans="1:3" s="100" customFormat="1" ht="25.5">
      <c r="A34" s="12">
        <v>1</v>
      </c>
      <c r="B34" s="10" t="s">
        <v>3161</v>
      </c>
      <c r="C34" s="2" t="s">
        <v>3162</v>
      </c>
    </row>
    <row r="35" spans="1:3" s="100" customFormat="1" ht="25.5">
      <c r="A35" s="12">
        <v>2</v>
      </c>
      <c r="B35" s="10" t="s">
        <v>3163</v>
      </c>
      <c r="C35" s="2" t="s">
        <v>3164</v>
      </c>
    </row>
    <row r="36" spans="1:3" s="100" customFormat="1" ht="25.5">
      <c r="A36" s="12">
        <v>3</v>
      </c>
      <c r="B36" s="10" t="s">
        <v>3165</v>
      </c>
      <c r="C36" s="2" t="s">
        <v>3166</v>
      </c>
    </row>
    <row r="37" spans="1:3" s="100" customFormat="1" ht="25.5">
      <c r="A37" s="12">
        <v>4</v>
      </c>
      <c r="B37" s="10" t="s">
        <v>1313</v>
      </c>
      <c r="C37" s="2" t="s">
        <v>1314</v>
      </c>
    </row>
    <row r="38" spans="1:3" s="100" customFormat="1" ht="25.5">
      <c r="A38" s="12">
        <v>5</v>
      </c>
      <c r="B38" s="10" t="s">
        <v>1315</v>
      </c>
      <c r="C38" s="2" t="s">
        <v>3166</v>
      </c>
    </row>
    <row r="39" spans="1:3" ht="12.75">
      <c r="A39" s="707" t="s">
        <v>3886</v>
      </c>
      <c r="B39" s="707"/>
      <c r="C39" s="707"/>
    </row>
    <row r="40" spans="1:3" s="144" customFormat="1" ht="12.75">
      <c r="A40" s="389">
        <v>1</v>
      </c>
      <c r="B40" s="393" t="s">
        <v>692</v>
      </c>
      <c r="C40" s="467" t="s">
        <v>557</v>
      </c>
    </row>
    <row r="41" spans="1:3" ht="12.75">
      <c r="A41" s="707" t="s">
        <v>3887</v>
      </c>
      <c r="B41" s="707"/>
      <c r="C41" s="707"/>
    </row>
    <row r="42" spans="1:3" s="100" customFormat="1" ht="12.75">
      <c r="A42" s="12">
        <v>1</v>
      </c>
      <c r="B42" s="10" t="s">
        <v>2554</v>
      </c>
      <c r="C42" s="12"/>
    </row>
    <row r="43" spans="1:3" s="100" customFormat="1" ht="25.5">
      <c r="A43" s="12">
        <v>2</v>
      </c>
      <c r="B43" s="10" t="s">
        <v>2555</v>
      </c>
      <c r="C43" s="12"/>
    </row>
    <row r="44" spans="1:3" s="100" customFormat="1" ht="12.75">
      <c r="A44" s="12">
        <v>3</v>
      </c>
      <c r="B44" s="10" t="s">
        <v>3985</v>
      </c>
      <c r="C44" s="12"/>
    </row>
    <row r="45" spans="1:3" s="100" customFormat="1" ht="12.75">
      <c r="A45" s="12">
        <v>4</v>
      </c>
      <c r="B45" s="10" t="s">
        <v>2556</v>
      </c>
      <c r="C45" s="12"/>
    </row>
    <row r="46" spans="1:3" s="100" customFormat="1" ht="12.75">
      <c r="A46" s="12">
        <v>5</v>
      </c>
      <c r="B46" s="10" t="s">
        <v>2557</v>
      </c>
      <c r="C46" s="12"/>
    </row>
    <row r="47" spans="1:3" s="100" customFormat="1" ht="12.75">
      <c r="A47" s="12">
        <v>6</v>
      </c>
      <c r="B47" s="10" t="s">
        <v>2558</v>
      </c>
      <c r="C47" s="12"/>
    </row>
    <row r="48" spans="1:3" ht="12.75">
      <c r="A48" s="707" t="s">
        <v>3888</v>
      </c>
      <c r="B48" s="707"/>
      <c r="C48" s="707"/>
    </row>
    <row r="49" spans="1:3" s="100" customFormat="1" ht="12.75">
      <c r="A49" s="12">
        <v>1</v>
      </c>
      <c r="B49" s="10" t="s">
        <v>2603</v>
      </c>
      <c r="C49" s="12"/>
    </row>
    <row r="50" spans="1:3" s="100" customFormat="1" ht="12.75">
      <c r="A50" s="12">
        <v>2</v>
      </c>
      <c r="B50" s="10" t="s">
        <v>2604</v>
      </c>
      <c r="C50" s="12"/>
    </row>
    <row r="51" spans="1:4" s="100" customFormat="1" ht="19.5" customHeight="1">
      <c r="A51" s="707" t="s">
        <v>1531</v>
      </c>
      <c r="B51" s="707"/>
      <c r="C51" s="707"/>
      <c r="D51" s="6"/>
    </row>
    <row r="52" spans="1:4" s="100" customFormat="1" ht="26.25" customHeight="1">
      <c r="A52" s="12">
        <v>1</v>
      </c>
      <c r="B52" s="10" t="s">
        <v>2543</v>
      </c>
      <c r="C52" s="2" t="s">
        <v>570</v>
      </c>
      <c r="D52" s="6"/>
    </row>
    <row r="53" spans="1:4" s="100" customFormat="1" ht="19.5" customHeight="1">
      <c r="A53" s="12">
        <v>2</v>
      </c>
      <c r="B53" s="10" t="s">
        <v>2544</v>
      </c>
      <c r="C53" s="2" t="s">
        <v>571</v>
      </c>
      <c r="D53" s="6"/>
    </row>
    <row r="54" spans="1:4" s="100" customFormat="1" ht="19.5" customHeight="1">
      <c r="A54" s="12">
        <v>3</v>
      </c>
      <c r="B54" s="10" t="s">
        <v>2545</v>
      </c>
      <c r="C54" s="2" t="s">
        <v>571</v>
      </c>
      <c r="D54" s="6"/>
    </row>
    <row r="55" spans="1:4" s="100" customFormat="1" ht="19.5" customHeight="1">
      <c r="A55" s="12">
        <v>4</v>
      </c>
      <c r="B55" s="10" t="s">
        <v>2546</v>
      </c>
      <c r="C55" s="2" t="s">
        <v>571</v>
      </c>
      <c r="D55" s="6"/>
    </row>
    <row r="56" spans="1:3" ht="12.75">
      <c r="A56" s="707" t="s">
        <v>1532</v>
      </c>
      <c r="B56" s="707"/>
      <c r="C56" s="707"/>
    </row>
    <row r="57" spans="1:3" s="100" customFormat="1" ht="12.75">
      <c r="A57" s="719">
        <v>1</v>
      </c>
      <c r="B57" s="717" t="s">
        <v>2547</v>
      </c>
      <c r="C57" s="312" t="s">
        <v>200</v>
      </c>
    </row>
    <row r="58" spans="1:3" s="100" customFormat="1" ht="12.75">
      <c r="A58" s="720"/>
      <c r="B58" s="718"/>
      <c r="C58" s="312" t="s">
        <v>151</v>
      </c>
    </row>
    <row r="59" spans="1:3" s="100" customFormat="1" ht="28.5" customHeight="1">
      <c r="A59" s="719">
        <v>2</v>
      </c>
      <c r="B59" s="717" t="s">
        <v>2548</v>
      </c>
      <c r="C59" s="312" t="s">
        <v>201</v>
      </c>
    </row>
    <row r="60" spans="1:3" s="100" customFormat="1" ht="18" customHeight="1">
      <c r="A60" s="720"/>
      <c r="B60" s="718"/>
      <c r="C60" s="313" t="s">
        <v>202</v>
      </c>
    </row>
    <row r="61" spans="1:3" ht="12.75">
      <c r="A61" s="707" t="s">
        <v>1533</v>
      </c>
      <c r="B61" s="707"/>
      <c r="C61" s="707"/>
    </row>
    <row r="62" spans="1:3" s="100" customFormat="1" ht="12.75">
      <c r="A62" s="624">
        <v>1</v>
      </c>
      <c r="B62" s="711" t="s">
        <v>2549</v>
      </c>
      <c r="C62" s="381" t="s">
        <v>230</v>
      </c>
    </row>
    <row r="63" spans="1:3" s="100" customFormat="1" ht="12.75">
      <c r="A63" s="624"/>
      <c r="B63" s="712"/>
      <c r="C63" s="381" t="s">
        <v>231</v>
      </c>
    </row>
    <row r="64" spans="1:3" s="100" customFormat="1" ht="12.75">
      <c r="A64" s="624"/>
      <c r="B64" s="712"/>
      <c r="C64" s="381" t="s">
        <v>232</v>
      </c>
    </row>
    <row r="65" spans="1:3" s="100" customFormat="1" ht="12.75">
      <c r="A65" s="624"/>
      <c r="B65" s="712"/>
      <c r="C65" s="381" t="s">
        <v>233</v>
      </c>
    </row>
    <row r="66" spans="1:3" s="100" customFormat="1" ht="12.75">
      <c r="A66" s="624"/>
      <c r="B66" s="712"/>
      <c r="C66" s="381" t="s">
        <v>234</v>
      </c>
    </row>
    <row r="67" spans="1:3" s="100" customFormat="1" ht="12.75">
      <c r="A67" s="624"/>
      <c r="B67" s="712"/>
      <c r="C67" s="381" t="s">
        <v>235</v>
      </c>
    </row>
    <row r="68" spans="1:3" s="100" customFormat="1" ht="12.75">
      <c r="A68" s="624"/>
      <c r="B68" s="712"/>
      <c r="C68" s="381" t="s">
        <v>236</v>
      </c>
    </row>
    <row r="69" spans="1:3" s="100" customFormat="1" ht="15.75" customHeight="1">
      <c r="A69" s="624"/>
      <c r="B69" s="713"/>
      <c r="C69" s="381" t="s">
        <v>2969</v>
      </c>
    </row>
    <row r="70" spans="1:3" s="100" customFormat="1" ht="17.25" customHeight="1">
      <c r="A70" s="624">
        <v>2</v>
      </c>
      <c r="B70" s="722" t="s">
        <v>2970</v>
      </c>
      <c r="C70" s="381" t="s">
        <v>237</v>
      </c>
    </row>
    <row r="71" spans="1:3" s="100" customFormat="1" ht="12.75">
      <c r="A71" s="624"/>
      <c r="B71" s="722"/>
      <c r="C71" s="381" t="s">
        <v>239</v>
      </c>
    </row>
    <row r="72" spans="1:3" s="100" customFormat="1" ht="12.75">
      <c r="A72" s="624"/>
      <c r="B72" s="722"/>
      <c r="C72" s="381" t="s">
        <v>240</v>
      </c>
    </row>
    <row r="73" spans="1:3" s="100" customFormat="1" ht="17.25" customHeight="1">
      <c r="A73" s="624"/>
      <c r="B73" s="722"/>
      <c r="C73" s="381" t="s">
        <v>236</v>
      </c>
    </row>
    <row r="74" spans="1:3" s="100" customFormat="1" ht="25.5">
      <c r="A74" s="624">
        <v>3</v>
      </c>
      <c r="B74" s="711" t="s">
        <v>2971</v>
      </c>
      <c r="C74" s="381" t="s">
        <v>243</v>
      </c>
    </row>
    <row r="75" spans="1:3" s="100" customFormat="1" ht="12.75">
      <c r="A75" s="624"/>
      <c r="B75" s="712"/>
      <c r="C75" s="381" t="s">
        <v>236</v>
      </c>
    </row>
    <row r="76" spans="1:3" s="100" customFormat="1" ht="12.75">
      <c r="A76" s="624"/>
      <c r="B76" s="712"/>
      <c r="C76" s="381" t="s">
        <v>242</v>
      </c>
    </row>
    <row r="77" spans="1:3" s="100" customFormat="1" ht="12.75">
      <c r="A77" s="624"/>
      <c r="B77" s="713"/>
      <c r="C77" s="381" t="s">
        <v>241</v>
      </c>
    </row>
    <row r="78" spans="1:3" ht="12.75">
      <c r="A78" s="708" t="s">
        <v>1534</v>
      </c>
      <c r="B78" s="709"/>
      <c r="C78" s="710"/>
    </row>
    <row r="79" spans="1:3" s="100" customFormat="1" ht="25.5">
      <c r="A79" s="112">
        <v>1</v>
      </c>
      <c r="B79" s="1" t="s">
        <v>1542</v>
      </c>
      <c r="C79" s="107" t="s">
        <v>2986</v>
      </c>
    </row>
    <row r="80" spans="1:3" s="100" customFormat="1" ht="25.5">
      <c r="A80" s="112">
        <v>2</v>
      </c>
      <c r="B80" s="1" t="s">
        <v>3777</v>
      </c>
      <c r="C80" s="107" t="s">
        <v>3776</v>
      </c>
    </row>
    <row r="81" spans="1:3" s="100" customFormat="1" ht="38.25">
      <c r="A81" s="112">
        <v>3</v>
      </c>
      <c r="B81" s="1" t="s">
        <v>3779</v>
      </c>
      <c r="C81" s="107" t="s">
        <v>3778</v>
      </c>
    </row>
    <row r="82" spans="1:3" s="100" customFormat="1" ht="25.5">
      <c r="A82" s="112">
        <v>4</v>
      </c>
      <c r="B82" s="1" t="s">
        <v>3781</v>
      </c>
      <c r="C82" s="107" t="s">
        <v>3780</v>
      </c>
    </row>
    <row r="83" spans="1:3" s="100" customFormat="1" ht="25.5">
      <c r="A83" s="112">
        <v>5</v>
      </c>
      <c r="B83" s="1" t="s">
        <v>3783</v>
      </c>
      <c r="C83" s="107" t="s">
        <v>3782</v>
      </c>
    </row>
    <row r="84" spans="1:3" s="100" customFormat="1" ht="25.5">
      <c r="A84" s="112">
        <v>6</v>
      </c>
      <c r="B84" s="1" t="s">
        <v>2993</v>
      </c>
      <c r="C84" s="107" t="s">
        <v>2992</v>
      </c>
    </row>
    <row r="85" spans="1:3" s="100" customFormat="1" ht="25.5">
      <c r="A85" s="112">
        <v>7</v>
      </c>
      <c r="B85" s="1" t="s">
        <v>114</v>
      </c>
      <c r="C85" s="107" t="s">
        <v>2876</v>
      </c>
    </row>
    <row r="86" spans="1:3" s="100" customFormat="1" ht="25.5">
      <c r="A86" s="112">
        <v>8</v>
      </c>
      <c r="B86" s="113" t="s">
        <v>115</v>
      </c>
      <c r="C86" s="107" t="s">
        <v>3784</v>
      </c>
    </row>
    <row r="87" spans="1:3" s="100" customFormat="1" ht="25.5">
      <c r="A87" s="112">
        <v>9</v>
      </c>
      <c r="B87" s="1" t="s">
        <v>116</v>
      </c>
      <c r="C87" s="107" t="s">
        <v>117</v>
      </c>
    </row>
    <row r="88" spans="1:3" s="100" customFormat="1" ht="25.5">
      <c r="A88" s="112">
        <v>10</v>
      </c>
      <c r="B88" s="1" t="s">
        <v>2989</v>
      </c>
      <c r="C88" s="107" t="s">
        <v>2988</v>
      </c>
    </row>
    <row r="89" spans="1:3" s="100" customFormat="1" ht="25.5">
      <c r="A89" s="112">
        <v>11</v>
      </c>
      <c r="B89" s="1" t="s">
        <v>2991</v>
      </c>
      <c r="C89" s="107" t="s">
        <v>2990</v>
      </c>
    </row>
    <row r="90" spans="1:3" s="100" customFormat="1" ht="25.5">
      <c r="A90" s="112">
        <v>12</v>
      </c>
      <c r="B90" s="1" t="s">
        <v>118</v>
      </c>
      <c r="C90" s="107" t="s">
        <v>117</v>
      </c>
    </row>
    <row r="91" spans="1:3" s="100" customFormat="1" ht="12.75">
      <c r="A91" s="112">
        <v>13</v>
      </c>
      <c r="B91" s="1" t="s">
        <v>119</v>
      </c>
      <c r="C91" s="107" t="s">
        <v>120</v>
      </c>
    </row>
    <row r="92" spans="1:3" s="100" customFormat="1" ht="25.5">
      <c r="A92" s="112">
        <v>14</v>
      </c>
      <c r="B92" s="1" t="s">
        <v>3775</v>
      </c>
      <c r="C92" s="107" t="s">
        <v>121</v>
      </c>
    </row>
    <row r="93" spans="1:3" s="100" customFormat="1" ht="12.75">
      <c r="A93" s="112">
        <v>15</v>
      </c>
      <c r="B93" s="1" t="s">
        <v>122</v>
      </c>
      <c r="C93" s="107" t="s">
        <v>120</v>
      </c>
    </row>
    <row r="94" spans="1:3" s="100" customFormat="1" ht="12.75">
      <c r="A94" s="112">
        <v>16</v>
      </c>
      <c r="B94" s="1" t="s">
        <v>123</v>
      </c>
      <c r="C94" s="107" t="s">
        <v>120</v>
      </c>
    </row>
    <row r="95" spans="1:3" ht="12.75">
      <c r="A95" s="708" t="s">
        <v>1535</v>
      </c>
      <c r="B95" s="709"/>
      <c r="C95" s="710"/>
    </row>
    <row r="96" spans="1:3" s="100" customFormat="1" ht="255" customHeight="1">
      <c r="A96" s="625">
        <v>1</v>
      </c>
      <c r="B96" s="723" t="s">
        <v>2550</v>
      </c>
      <c r="C96" s="387" t="s">
        <v>3613</v>
      </c>
    </row>
    <row r="97" spans="1:3" s="100" customFormat="1" ht="51">
      <c r="A97" s="721"/>
      <c r="B97" s="724"/>
      <c r="C97" s="388" t="s">
        <v>731</v>
      </c>
    </row>
    <row r="98" spans="1:3" s="100" customFormat="1" ht="12.75">
      <c r="A98" s="389">
        <v>2</v>
      </c>
      <c r="B98" s="390" t="s">
        <v>2551</v>
      </c>
      <c r="C98" s="381" t="s">
        <v>3167</v>
      </c>
    </row>
    <row r="99" spans="1:3" s="100" customFormat="1" ht="25.5">
      <c r="A99" s="391">
        <v>3</v>
      </c>
      <c r="B99" s="390" t="s">
        <v>2552</v>
      </c>
      <c r="C99" s="381" t="s">
        <v>3168</v>
      </c>
    </row>
    <row r="100" spans="1:3" s="100" customFormat="1" ht="12.75">
      <c r="A100" s="392">
        <v>4</v>
      </c>
      <c r="B100" s="393" t="s">
        <v>2553</v>
      </c>
      <c r="C100" s="381" t="s">
        <v>3167</v>
      </c>
    </row>
    <row r="101" spans="1:3" s="100" customFormat="1" ht="372.75" customHeight="1">
      <c r="A101" s="625">
        <v>5</v>
      </c>
      <c r="B101" s="711" t="s">
        <v>3889</v>
      </c>
      <c r="C101" s="587" t="s">
        <v>442</v>
      </c>
    </row>
    <row r="102" spans="1:3" s="100" customFormat="1" ht="248.25" customHeight="1">
      <c r="A102" s="721"/>
      <c r="B102" s="713"/>
      <c r="C102" s="589"/>
    </row>
    <row r="103" spans="1:3" ht="12.75">
      <c r="A103" s="707" t="s">
        <v>903</v>
      </c>
      <c r="B103" s="707"/>
      <c r="C103" s="707"/>
    </row>
    <row r="104" spans="1:3" s="100" customFormat="1" ht="25.5">
      <c r="A104" s="12">
        <v>1</v>
      </c>
      <c r="B104" s="101" t="s">
        <v>1542</v>
      </c>
      <c r="C104" s="2" t="s">
        <v>2986</v>
      </c>
    </row>
    <row r="105" spans="1:3" s="100" customFormat="1" ht="25.5">
      <c r="A105" s="12">
        <v>2</v>
      </c>
      <c r="B105" s="101" t="s">
        <v>3777</v>
      </c>
      <c r="C105" s="2" t="s">
        <v>3776</v>
      </c>
    </row>
    <row r="106" spans="1:3" s="100" customFormat="1" ht="38.25">
      <c r="A106" s="12">
        <v>3</v>
      </c>
      <c r="B106" s="101" t="s">
        <v>3779</v>
      </c>
      <c r="C106" s="2" t="s">
        <v>3778</v>
      </c>
    </row>
    <row r="107" spans="1:3" s="100" customFormat="1" ht="25.5">
      <c r="A107" s="12">
        <v>4</v>
      </c>
      <c r="B107" s="101" t="s">
        <v>3781</v>
      </c>
      <c r="C107" s="2" t="s">
        <v>3780</v>
      </c>
    </row>
    <row r="108" spans="1:3" s="100" customFormat="1" ht="25.5">
      <c r="A108" s="12">
        <v>5</v>
      </c>
      <c r="B108" s="101" t="s">
        <v>3783</v>
      </c>
      <c r="C108" s="2" t="s">
        <v>3782</v>
      </c>
    </row>
    <row r="109" spans="1:3" s="100" customFormat="1" ht="25.5">
      <c r="A109" s="12">
        <v>6</v>
      </c>
      <c r="B109" s="101" t="s">
        <v>2993</v>
      </c>
      <c r="C109" s="2" t="s">
        <v>2992</v>
      </c>
    </row>
    <row r="110" spans="1:3" s="100" customFormat="1" ht="15.75" customHeight="1">
      <c r="A110" s="12">
        <v>7</v>
      </c>
      <c r="B110" s="101" t="s">
        <v>114</v>
      </c>
      <c r="C110" s="2" t="s">
        <v>3771</v>
      </c>
    </row>
    <row r="111" spans="1:3" s="100" customFormat="1" ht="25.5">
      <c r="A111" s="12">
        <v>8</v>
      </c>
      <c r="B111" s="10" t="s">
        <v>115</v>
      </c>
      <c r="C111" s="2" t="s">
        <v>3784</v>
      </c>
    </row>
    <row r="112" spans="1:3" s="100" customFormat="1" ht="25.5">
      <c r="A112" s="12">
        <v>9</v>
      </c>
      <c r="B112" s="101" t="s">
        <v>116</v>
      </c>
      <c r="C112" s="2" t="s">
        <v>117</v>
      </c>
    </row>
    <row r="113" spans="1:3" s="100" customFormat="1" ht="25.5">
      <c r="A113" s="12">
        <v>10</v>
      </c>
      <c r="B113" s="101" t="s">
        <v>2989</v>
      </c>
      <c r="C113" s="2" t="s">
        <v>2988</v>
      </c>
    </row>
    <row r="114" spans="1:3" s="100" customFormat="1" ht="25.5">
      <c r="A114" s="12">
        <v>11</v>
      </c>
      <c r="B114" s="101" t="s">
        <v>2991</v>
      </c>
      <c r="C114" s="2" t="s">
        <v>2990</v>
      </c>
    </row>
    <row r="115" spans="1:3" s="100" customFormat="1" ht="25.5">
      <c r="A115" s="12">
        <v>12</v>
      </c>
      <c r="B115" s="101" t="s">
        <v>118</v>
      </c>
      <c r="C115" s="2" t="s">
        <v>117</v>
      </c>
    </row>
    <row r="116" spans="1:3" s="100" customFormat="1" ht="12.75">
      <c r="A116" s="12">
        <v>13</v>
      </c>
      <c r="B116" s="101" t="s">
        <v>119</v>
      </c>
      <c r="C116" s="2" t="s">
        <v>120</v>
      </c>
    </row>
    <row r="117" spans="1:3" s="100" customFormat="1" ht="25.5">
      <c r="A117" s="12">
        <v>14</v>
      </c>
      <c r="B117" s="101" t="s">
        <v>3775</v>
      </c>
      <c r="C117" s="2" t="s">
        <v>121</v>
      </c>
    </row>
    <row r="118" spans="1:3" s="100" customFormat="1" ht="12.75">
      <c r="A118" s="12">
        <v>15</v>
      </c>
      <c r="B118" s="101" t="s">
        <v>122</v>
      </c>
      <c r="C118" s="2" t="s">
        <v>120</v>
      </c>
    </row>
    <row r="119" spans="1:3" s="100" customFormat="1" ht="12.75">
      <c r="A119" s="12">
        <v>16</v>
      </c>
      <c r="B119" s="101" t="s">
        <v>123</v>
      </c>
      <c r="C119" s="2" t="s">
        <v>120</v>
      </c>
    </row>
    <row r="120" spans="1:3" ht="12.75">
      <c r="A120" s="707" t="s">
        <v>1536</v>
      </c>
      <c r="B120" s="707"/>
      <c r="C120" s="707"/>
    </row>
    <row r="121" spans="1:3" s="100" customFormat="1" ht="51.75" customHeight="1">
      <c r="A121" s="2">
        <v>1</v>
      </c>
      <c r="B121" s="10" t="s">
        <v>1519</v>
      </c>
      <c r="C121" s="2" t="s">
        <v>1523</v>
      </c>
    </row>
    <row r="122" spans="1:3" ht="28.5" customHeight="1">
      <c r="A122" s="294">
        <v>2</v>
      </c>
      <c r="B122" s="295" t="s">
        <v>1518</v>
      </c>
      <c r="C122" s="294" t="s">
        <v>1520</v>
      </c>
    </row>
    <row r="123" spans="1:3" ht="51" customHeight="1">
      <c r="A123" s="294">
        <v>3</v>
      </c>
      <c r="B123" s="295" t="s">
        <v>1517</v>
      </c>
      <c r="C123" s="294" t="s">
        <v>1521</v>
      </c>
    </row>
    <row r="124" spans="1:3" ht="28.5" customHeight="1">
      <c r="A124" s="294">
        <v>4</v>
      </c>
      <c r="B124" s="295" t="s">
        <v>1516</v>
      </c>
      <c r="C124" s="294" t="s">
        <v>1522</v>
      </c>
    </row>
  </sheetData>
  <sheetProtection/>
  <mergeCells count="32">
    <mergeCell ref="A120:C120"/>
    <mergeCell ref="B96:B97"/>
    <mergeCell ref="A96:A97"/>
    <mergeCell ref="A103:C103"/>
    <mergeCell ref="B101:B102"/>
    <mergeCell ref="C101:C102"/>
    <mergeCell ref="B59:B60"/>
    <mergeCell ref="A70:A73"/>
    <mergeCell ref="A101:A102"/>
    <mergeCell ref="A59:A60"/>
    <mergeCell ref="B70:B73"/>
    <mergeCell ref="A74:A77"/>
    <mergeCell ref="A61:C61"/>
    <mergeCell ref="A95:C95"/>
    <mergeCell ref="A62:A69"/>
    <mergeCell ref="B62:B69"/>
    <mergeCell ref="A78:C78"/>
    <mergeCell ref="B74:B77"/>
    <mergeCell ref="A3:C3"/>
    <mergeCell ref="A8:C8"/>
    <mergeCell ref="A13:C13"/>
    <mergeCell ref="A23:C23"/>
    <mergeCell ref="A11:C11"/>
    <mergeCell ref="B57:B58"/>
    <mergeCell ref="A57:A58"/>
    <mergeCell ref="A6:C6"/>
    <mergeCell ref="A33:C33"/>
    <mergeCell ref="A39:C39"/>
    <mergeCell ref="A56:C56"/>
    <mergeCell ref="A51:C51"/>
    <mergeCell ref="A41:C41"/>
    <mergeCell ref="A48:C48"/>
  </mergeCells>
  <printOptions/>
  <pageMargins left="0.7480314960629921" right="0.7480314960629921" top="0.984251968503937" bottom="0.984251968503937" header="0.5118110236220472" footer="0.5118110236220472"/>
  <pageSetup fitToHeight="3" horizontalDpi="600" verticalDpi="600" orientation="portrait" paperSize="9" scale="62" r:id="rId1"/>
  <rowBreaks count="3" manualBreakCount="3">
    <brk id="60" max="2" man="1"/>
    <brk id="95" max="2" man="1"/>
    <brk id="10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sfilipcewicz</cp:lastModifiedBy>
  <cp:lastPrinted>2013-10-17T13:47:02Z</cp:lastPrinted>
  <dcterms:created xsi:type="dcterms:W3CDTF">2004-04-21T13:58:08Z</dcterms:created>
  <dcterms:modified xsi:type="dcterms:W3CDTF">2013-11-08T14:13:30Z</dcterms:modified>
  <cp:category/>
  <cp:version/>
  <cp:contentType/>
  <cp:contentStatus/>
</cp:coreProperties>
</file>