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370" windowHeight="6285" activeTab="0"/>
  </bookViews>
  <sheets>
    <sheet name="A_podstawowy" sheetId="1" r:id="rId1"/>
  </sheets>
  <definedNames>
    <definedName name="_xlnm.Print_Area" localSheetId="0">'A_podstawowy'!$B$1:$W$58</definedName>
    <definedName name="_xlnm.Print_Titles" localSheetId="0">'A_podstawowy'!$2:$5</definedName>
  </definedNames>
  <calcPr fullCalcOnLoad="1"/>
</workbook>
</file>

<file path=xl/sharedStrings.xml><?xml version="1.0" encoding="utf-8"?>
<sst xmlns="http://schemas.openxmlformats.org/spreadsheetml/2006/main" count="254" uniqueCount="171">
  <si>
    <t>środki wlasne</t>
  </si>
  <si>
    <t>środki
własne</t>
  </si>
  <si>
    <t>środki
obce</t>
  </si>
  <si>
    <t>5.</t>
  </si>
  <si>
    <t>środki obce</t>
  </si>
  <si>
    <t>Dział</t>
  </si>
  <si>
    <t>Rozdział</t>
  </si>
  <si>
    <t>6.</t>
  </si>
  <si>
    <t>Ogółem</t>
  </si>
  <si>
    <t>1.</t>
  </si>
  <si>
    <t>Lp.</t>
  </si>
  <si>
    <t>L.p.</t>
  </si>
  <si>
    <t>Nazwa przedsięwzięcia lub zadania inwestycyjnego</t>
  </si>
  <si>
    <t xml:space="preserve">Wartość szacunkowa
</t>
  </si>
  <si>
    <t>środki                                                                obce</t>
  </si>
  <si>
    <t>Wykonanie wydatków narastająco od początku realizacji do 31.12.2002r</t>
  </si>
  <si>
    <t>Projekt planu wydatków w 2004 roku</t>
  </si>
  <si>
    <t>3.</t>
  </si>
  <si>
    <t>4.</t>
  </si>
  <si>
    <t>-</t>
  </si>
  <si>
    <t>Remont i modernizacja stadionu OSiR przy ul. Matejki</t>
  </si>
  <si>
    <t>Kanalizacja sanitarna dzielnicy Karsibór</t>
  </si>
  <si>
    <t>Infrastruktura techniczna Osiedla Rycerska (kanalizacja ściekowa i wodociąg - dokończenie prac na osiedlu Eurotop)</t>
  </si>
  <si>
    <t>Kanalizacja sanitarna, deszczowa, wodociąg w ulicy Mazowieckiej i Szkolnej wraz z modernizacją dróg (odcinek ul. Mazowieckiej do ul. Grunwaldzkiej)</t>
  </si>
  <si>
    <t>opracowanie projektu</t>
  </si>
  <si>
    <t>Zaprojektowanie i wykonanie oświetlenia</t>
  </si>
  <si>
    <t>Zaprojektowanie i wykonanie oswietlenia</t>
  </si>
  <si>
    <t>Rozbud. bud. głównego, rem. belki podest. schodów, naprawa boiska szkolnego</t>
  </si>
  <si>
    <t>modernizacja kotlowni (z olejowej na gazową)</t>
  </si>
  <si>
    <t>OGÓŁEM   par. 6050</t>
  </si>
  <si>
    <t>par. 6050</t>
  </si>
  <si>
    <t>2003 - opracowanie dok. tech. od km 8+020 do 10+283
2004 - wybór inżyniera i wykonawcy robót</t>
  </si>
  <si>
    <t>2003- projekt przebudowy, 
2004 - realizacja I odcinka</t>
  </si>
  <si>
    <t>2003 - projekt
2004 - budowa 1 płyty z nawierzchnią sztuczną</t>
  </si>
  <si>
    <t>DROGI</t>
  </si>
  <si>
    <t>INNE</t>
  </si>
  <si>
    <t>SZKOŁY</t>
  </si>
  <si>
    <t>OBIEKTY SPORTOWE, MDK, BIBLIOTEKI</t>
  </si>
  <si>
    <t>SIECI WOD.-KAN.</t>
  </si>
  <si>
    <t>Zakres prac</t>
  </si>
  <si>
    <t>2.</t>
  </si>
  <si>
    <t>2003-projekt
2004 - częściowa przebudowa</t>
  </si>
  <si>
    <t>Opracowanie projektu budowlanego, regulacje terenowo - prawne</t>
  </si>
  <si>
    <t>wykonanie podświetlenia wieży</t>
  </si>
  <si>
    <t>OŚWIETLENIE ULIC I PLACÓW</t>
  </si>
  <si>
    <t>realizacja</t>
  </si>
  <si>
    <t>KRAJOWE, POWIATOWE</t>
  </si>
  <si>
    <t>GMINNE</t>
  </si>
  <si>
    <t>Osoba prowadząca</t>
  </si>
  <si>
    <t>D. Wisniewska</t>
  </si>
  <si>
    <t>D.Wisniewska</t>
  </si>
  <si>
    <t>M.Szenejko</t>
  </si>
  <si>
    <t>S.Sowała</t>
  </si>
  <si>
    <t>L.Kozłowski</t>
  </si>
  <si>
    <t>T.Szczur</t>
  </si>
  <si>
    <t>opracowany projekt budowlany, wystapić o fundusze zewn.</t>
  </si>
  <si>
    <t>mapa do celów projektowych</t>
  </si>
  <si>
    <t>przetarg na wykonawcę prac</t>
  </si>
  <si>
    <t>wybór wykonawcy prac projektowych</t>
  </si>
  <si>
    <t>zakończ. Prac projektowych</t>
  </si>
  <si>
    <t>odbiór końcowy zadania</t>
  </si>
  <si>
    <t>Uwagi</t>
  </si>
  <si>
    <t>30.05.</t>
  </si>
  <si>
    <t>30.09.</t>
  </si>
  <si>
    <t>30.04.</t>
  </si>
  <si>
    <t>30.06.</t>
  </si>
  <si>
    <t>15.02.</t>
  </si>
  <si>
    <t>30.03.</t>
  </si>
  <si>
    <t>30.08.</t>
  </si>
  <si>
    <t>1.03.</t>
  </si>
  <si>
    <t>15.03.</t>
  </si>
  <si>
    <t>energ. 30.03.</t>
  </si>
  <si>
    <t>uzyskanie warunków technicznych
energetyczne - T. Szczur
sanitarne - S.Sowała</t>
  </si>
  <si>
    <t>regulacje terenowo-prawne
- W. Skorupka</t>
  </si>
  <si>
    <t>uzyskanie warunków zabudowy (lokalizacji)</t>
  </si>
  <si>
    <t>gaz 15.02.</t>
  </si>
  <si>
    <t>4.05.-30.06.</t>
  </si>
  <si>
    <t>09.2005.</t>
  </si>
  <si>
    <t>Odwodnienie skrzyżowania ulicy Wojska Polskiego/Bałtycka</t>
  </si>
  <si>
    <t>30.01.</t>
  </si>
  <si>
    <t>27.02.</t>
  </si>
  <si>
    <t>na odc. 8+020 do 10+283 - do 27.02.03</t>
  </si>
  <si>
    <t>wystapić o pozwolenie na budowę do Wojewody</t>
  </si>
  <si>
    <t>jest</t>
  </si>
  <si>
    <t>15.12.</t>
  </si>
  <si>
    <t>03.2005r.</t>
  </si>
  <si>
    <t>30.11.</t>
  </si>
  <si>
    <t>15.11.</t>
  </si>
  <si>
    <t>15.05.</t>
  </si>
  <si>
    <t>15.06.</t>
  </si>
  <si>
    <t>29.10.</t>
  </si>
  <si>
    <t>30.07.</t>
  </si>
  <si>
    <t>20.06.</t>
  </si>
  <si>
    <t>30.10.</t>
  </si>
  <si>
    <t>2.03.-20.03.</t>
  </si>
  <si>
    <t>30.09.2006r.</t>
  </si>
  <si>
    <t>7.06.-15.08.</t>
  </si>
  <si>
    <t>M. Szenejko</t>
  </si>
  <si>
    <t>30.06</t>
  </si>
  <si>
    <t>28.05.-15.08.</t>
  </si>
  <si>
    <t>15.12</t>
  </si>
  <si>
    <t>M. Wieczorek</t>
  </si>
  <si>
    <t>projekt budowlany, przyłącza</t>
  </si>
  <si>
    <t>WIM</t>
  </si>
  <si>
    <r>
      <t xml:space="preserve">Przetarg na budowe objazdu </t>
    </r>
    <r>
      <rPr>
        <b/>
        <sz val="12"/>
        <rFont val="Arial CE"/>
        <family val="0"/>
      </rPr>
      <t>- 06-08.04</t>
    </r>
    <r>
      <rPr>
        <sz val="12"/>
        <rFont val="Arial CE"/>
        <family val="2"/>
      </rPr>
      <t xml:space="preserve"> przetarg na wybór Inżyniera Kontraktu 
</t>
    </r>
    <r>
      <rPr>
        <b/>
        <sz val="12"/>
        <rFont val="Arial CE"/>
        <family val="0"/>
      </rPr>
      <t>- 05.-06.04</t>
    </r>
    <r>
      <rPr>
        <sz val="12"/>
        <rFont val="Arial CE"/>
        <family val="2"/>
      </rPr>
      <t xml:space="preserve">
Opracowanie specyfikacji do przetargu -</t>
    </r>
    <r>
      <rPr>
        <b/>
        <sz val="12"/>
        <rFont val="Arial CE"/>
        <family val="2"/>
      </rPr>
      <t xml:space="preserve"> 30.10.04</t>
    </r>
    <r>
      <rPr>
        <sz val="12"/>
        <rFont val="Arial CE"/>
        <family val="2"/>
      </rPr>
      <t xml:space="preserve">
Przetarg na wykonawce
</t>
    </r>
    <r>
      <rPr>
        <b/>
        <sz val="12"/>
        <rFont val="Arial CE"/>
        <family val="2"/>
      </rPr>
      <t>12.04-03.05</t>
    </r>
    <r>
      <rPr>
        <sz val="12"/>
        <rFont val="Arial CE"/>
        <family val="2"/>
      </rPr>
      <t xml:space="preserve">
</t>
    </r>
  </si>
  <si>
    <t>( * )</t>
  </si>
  <si>
    <t>9.06</t>
  </si>
  <si>
    <t>15.06.-15.07</t>
  </si>
  <si>
    <t>15.06.-15.07.</t>
  </si>
  <si>
    <t>17.06.-17.07.</t>
  </si>
  <si>
    <t>15.07.-15.08.</t>
  </si>
  <si>
    <t>25.06.-25.07.</t>
  </si>
  <si>
    <t>1.05.-30.06</t>
  </si>
  <si>
    <t>16.07.</t>
  </si>
  <si>
    <t>2004/2005</t>
  </si>
  <si>
    <t>wykup budynku, projekt</t>
  </si>
  <si>
    <t>1.10.-30.10.</t>
  </si>
  <si>
    <t>wykonanie wydatków niewygasających z 2003 r.</t>
  </si>
  <si>
    <t>Ogółem (uchwała RM z 03.04r. +korekty  (środki własne + środki obce)</t>
  </si>
  <si>
    <r>
      <t xml:space="preserve">Kanalizacja sanitarna Ognica - Przytór Łunowo    </t>
    </r>
    <r>
      <rPr>
        <b/>
        <sz val="10"/>
        <rFont val="Arial CE"/>
        <family val="2"/>
      </rPr>
      <t>(par. 6052)</t>
    </r>
  </si>
  <si>
    <t>Wykonanie wydatków w 2003 roku</t>
  </si>
  <si>
    <t>Wykonanie wydatków narastająco od początku realizacji do 31.12.2003r</t>
  </si>
  <si>
    <t>Projekt planu wydatków w 2005 roku</t>
  </si>
  <si>
    <t>Oświetlenie ulicy Bałtyckiej</t>
  </si>
  <si>
    <t>Oświetlenie ulicy Lechickiej</t>
  </si>
  <si>
    <t>Oświetlenie ulicy Bogusławskiego</t>
  </si>
  <si>
    <t>Oświetlenie ulicy Reja</t>
  </si>
  <si>
    <t>Odwodnienie skrzyżowania ulicy Wojska Polskiego/Fredry</t>
  </si>
  <si>
    <t>Odwodnienie ulicy Grudziądzkiej pomiędzy ul. Toruńską i Warszawską</t>
  </si>
  <si>
    <t>Oświetlenie ulicy Piastowskiej (od ul. Kościuszki do ul. Wyspiańskiego i od ul.Monte Cassino do ul.Chrobrego) oraz ulicy Kościuszki (od ul. Piastowskiej do ul. Konstytucji 3-go Maja)</t>
  </si>
  <si>
    <t>Oświetlenie ulicy Szkolnej  (od ul. Gdyńskiej  do        ul. Markiewicza)</t>
  </si>
  <si>
    <t>Remont i modernizacja Zespołu Szkół Morskich ul. Sołtana 2 - przebudowa kotłowni</t>
  </si>
  <si>
    <r>
      <t xml:space="preserve">Modernizacja drogi krajowej nr 3 ze Świnooujścia do przejścia granicznego Garz </t>
    </r>
    <r>
      <rPr>
        <i/>
        <sz val="10"/>
        <rFont val="Arial CE"/>
        <family val="2"/>
      </rPr>
      <t>(na odcinku od km 5+173 do km 8+651) -</t>
    </r>
    <r>
      <rPr>
        <sz val="10"/>
        <rFont val="Arial CE"/>
        <family val="2"/>
      </rPr>
      <t xml:space="preserve">  projekt nr 2003/005-708.03</t>
    </r>
  </si>
  <si>
    <t>Przebudowa ulicy Bohaterów Września i Monte Cassino -I etap (odc. Boh. Września 170m bez oświetlenia, II etap- ul. Monte Cassino, III etap - ul. Boh. Września - do Pl. Wolności do M. Cassino i dokończenie I etapu do Chrobrego)</t>
  </si>
  <si>
    <t>Przebudowa ulic Małopolskiej, Kaszubskiej i Mazurskiej (rok 2005 - I etap - ul. Kaszubska od Małopolskie do Wielkopolskiej, chodnik ul. Mazurskiej)</t>
  </si>
  <si>
    <t>Budowa boiska do jazdy na deskorolce (skatepark), ul. Kościuszki</t>
  </si>
  <si>
    <t>Przygotowanie terenów do oferty Miasta (w tym Baza Las", Fińska, Mulnik)</t>
  </si>
  <si>
    <t>Schronisko dla zwierząt  - I etap</t>
  </si>
  <si>
    <t>A</t>
  </si>
  <si>
    <t>I.</t>
  </si>
  <si>
    <t>II.</t>
  </si>
  <si>
    <t>B</t>
  </si>
  <si>
    <t>C</t>
  </si>
  <si>
    <t>D</t>
  </si>
  <si>
    <t>E</t>
  </si>
  <si>
    <t>F</t>
  </si>
  <si>
    <t>Budowa drogi na odcinku między ul. Uzdrowiskową i ul. Jachtową</t>
  </si>
  <si>
    <t>WYKAZ ZADAŃ INWESTYCYJNYCH - 2005R.</t>
  </si>
  <si>
    <t>Sieci wodociągowa i kanalizacyjna, ul. Jachtowa, Uzdrowiskowa</t>
  </si>
  <si>
    <t>Adaptacja hotelu przy ul. Modrzejewskiej w Świnoujściu na lokale socjalne</t>
  </si>
  <si>
    <t>Przebudowa ul. Konstytucji 3 Maja wraz z budową ścieżki rowerowej oraz przebudową oświetlenia ulicznego</t>
  </si>
  <si>
    <t>Budowa Centrum Kultury i Sportu przy ul. Matejki (I część I etapu)</t>
  </si>
  <si>
    <t>Budowa natrysków i sanitariatów przy wejściach na plażę, ul. Żeromskiego</t>
  </si>
  <si>
    <t>Rozbudowa I Liceum Ogólnokształcącego przy ul. Niedziałkowskiego</t>
  </si>
  <si>
    <t>Rozbudowa Szpitala Miejskiego, ul. Mieszka I/Jana z Kolna</t>
  </si>
  <si>
    <t>Budowa ciągu pieszego wzdłuż nowej Promenady wraz z oświetleniem (I etap - odc.  o dł. ok. 650m między dwoma kolejnymi wejściami na plażę)</t>
  </si>
  <si>
    <t>Ogółem plan</t>
  </si>
  <si>
    <t xml:space="preserve">Finansowanie </t>
  </si>
  <si>
    <t>z dochodów
własnych</t>
  </si>
  <si>
    <t>z obligacji komunalnych</t>
  </si>
  <si>
    <t>ze środków obcych</t>
  </si>
  <si>
    <t>Budowa parkingu przy ul. Monte Cassino/piastowska</t>
  </si>
  <si>
    <t xml:space="preserve">Budowa ścieżki rowerowej wzdłuż ulic Moniuszki i Prusa </t>
  </si>
  <si>
    <t>Sprawdzenie i oczyszczenie z materiałów niebezpiecznych Basenu Północnego</t>
  </si>
  <si>
    <t>Zasilenie energetyczne imprez na plaży (wejście od ulicy chrobrego)</t>
  </si>
  <si>
    <t>7.</t>
  </si>
  <si>
    <t>Basen mulnik - oczyszczenie z mat. niebezpiecznych</t>
  </si>
  <si>
    <t>budowa kanalizacji sanitarnych w ulicach Osiedla Rycerska II etap wraz z odtworzeniem dróg</t>
  </si>
  <si>
    <t>Droga dojazdowa od ulicy Markiewicza - dziaki 534/16, 534/19</t>
  </si>
  <si>
    <t>wrzesien 2005</t>
  </si>
  <si>
    <t>Załącznik nr 1
do uchwały nr
z dnia 29 września 2005r.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</si>
</sst>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&quot;zł&quot;"/>
    <numFmt numFmtId="166" formatCode="#,##0.000"/>
    <numFmt numFmtId="167" formatCode="#,##0.0"/>
    <numFmt numFmtId="168" formatCode="#,##0.0000"/>
    <numFmt numFmtId="169" formatCode="#,##0.000_ ;\-#,##0.000\ "/>
    <numFmt numFmtId="170" formatCode="#,##0.0_ ;\-#,##0.0\ "/>
    <numFmt numFmtId="171" formatCode="#,##0.0000_ ;\-#,##0.000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0000\ _z_ł_-;\-* #,##0.00000\ _z_ł_-;_-* &quot;-&quot;??\ _z_ł_-;_-@_-"/>
    <numFmt numFmtId="175" formatCode="_-* #,##0.0\ _z_ł_-;\-* #,##0.0\ _z_ł_-;_-* &quot;-&quot;??\ _z_ł_-;_-@_-"/>
    <numFmt numFmtId="176" formatCode="_-* #,##0\ _z_ł_-;\-* #,##0\ _z_ł_-;_-* &quot;-&quot;??\ _z_ł_-;_-@_-"/>
    <numFmt numFmtId="177" formatCode="#,##0_ ;\-#,##0\ "/>
    <numFmt numFmtId="178" formatCode="dd/mm/yyyy"/>
    <numFmt numFmtId="179" formatCode="[$-415]d\ mmmm\ yyyy"/>
    <numFmt numFmtId="180" formatCode="d/mm;@"/>
    <numFmt numFmtId="181" formatCode="d/m/yyyy;@"/>
    <numFmt numFmtId="182" formatCode="[$-415]mmmm\ yy;@"/>
    <numFmt numFmtId="183" formatCode="mmm/yyyy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6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top"/>
    </xf>
    <xf numFmtId="43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43" fontId="0" fillId="2" borderId="2" xfId="0" applyNumberFormat="1" applyFill="1" applyBorder="1" applyAlignment="1">
      <alignment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/>
    </xf>
    <xf numFmtId="49" fontId="4" fillId="0" borderId="0" xfId="0" applyNumberFormat="1" applyFont="1" applyAlignment="1">
      <alignment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6" fontId="5" fillId="2" borderId="2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right" vertical="center"/>
    </xf>
    <xf numFmtId="43" fontId="0" fillId="2" borderId="4" xfId="0" applyNumberForma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43" fontId="0" fillId="2" borderId="6" xfId="0" applyNumberFormat="1" applyFill="1" applyBorder="1" applyAlignment="1">
      <alignment vertical="center"/>
    </xf>
    <xf numFmtId="176" fontId="6" fillId="2" borderId="6" xfId="0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left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left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176" fontId="0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81" fontId="6" fillId="2" borderId="4" xfId="0" applyNumberFormat="1" applyFont="1" applyFill="1" applyBorder="1" applyAlignment="1">
      <alignment horizontal="center" vertical="center" wrapText="1"/>
    </xf>
    <xf numFmtId="181" fontId="6" fillId="2" borderId="4" xfId="0" applyNumberFormat="1" applyFont="1" applyFill="1" applyBorder="1" applyAlignment="1">
      <alignment horizontal="right" vertical="center"/>
    </xf>
    <xf numFmtId="181" fontId="6" fillId="2" borderId="8" xfId="0" applyNumberFormat="1" applyFont="1" applyFill="1" applyBorder="1" applyAlignment="1">
      <alignment horizontal="right" vertical="center"/>
    </xf>
    <xf numFmtId="181" fontId="6" fillId="2" borderId="6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176" fontId="1" fillId="2" borderId="0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1" fontId="8" fillId="2" borderId="6" xfId="0" applyNumberFormat="1" applyFont="1" applyFill="1" applyBorder="1" applyAlignment="1">
      <alignment horizontal="left" vertical="center" wrapText="1"/>
    </xf>
    <xf numFmtId="176" fontId="6" fillId="2" borderId="4" xfId="0" applyNumberFormat="1" applyFont="1" applyFill="1" applyBorder="1" applyAlignment="1" quotePrefix="1">
      <alignment horizontal="right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176" fontId="5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76" fontId="5" fillId="3" borderId="12" xfId="0" applyNumberFormat="1" applyFont="1" applyFill="1" applyBorder="1" applyAlignment="1">
      <alignment horizontal="center" vertical="center" wrapText="1"/>
    </xf>
    <xf numFmtId="1" fontId="0" fillId="3" borderId="18" xfId="0" applyNumberForma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3" borderId="20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176" fontId="6" fillId="2" borderId="22" xfId="0" applyNumberFormat="1" applyFont="1" applyFill="1" applyBorder="1" applyAlignment="1">
      <alignment horizontal="right" vertical="center"/>
    </xf>
    <xf numFmtId="1" fontId="8" fillId="2" borderId="0" xfId="0" applyNumberFormat="1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vertical="center"/>
    </xf>
    <xf numFmtId="43" fontId="0" fillId="2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43" fontId="0" fillId="2" borderId="8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177" fontId="0" fillId="2" borderId="1" xfId="0" applyNumberFormat="1" applyFont="1" applyFill="1" applyBorder="1" applyAlignment="1">
      <alignment horizontal="center" vertical="center"/>
    </xf>
    <xf numFmtId="43" fontId="0" fillId="2" borderId="1" xfId="0" applyNumberFormat="1" applyFont="1" applyFill="1" applyBorder="1" applyAlignment="1">
      <alignment vertical="top" wrapText="1"/>
    </xf>
    <xf numFmtId="43" fontId="9" fillId="2" borderId="1" xfId="0" applyNumberFormat="1" applyFont="1" applyFill="1" applyBorder="1" applyAlignment="1">
      <alignment vertical="center" wrapText="1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left" vertical="center" wrapText="1"/>
    </xf>
    <xf numFmtId="176" fontId="10" fillId="4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76" fontId="6" fillId="0" borderId="1" xfId="15" applyNumberFormat="1" applyFont="1" applyBorder="1" applyAlignment="1">
      <alignment horizontal="right"/>
    </xf>
    <xf numFmtId="176" fontId="0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left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25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176" fontId="11" fillId="2" borderId="1" xfId="0" applyNumberFormat="1" applyFont="1" applyFill="1" applyBorder="1" applyAlignment="1">
      <alignment horizontal="right" vertical="center"/>
    </xf>
    <xf numFmtId="176" fontId="6" fillId="0" borderId="1" xfId="15" applyNumberFormat="1" applyFont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/>
    </xf>
    <xf numFmtId="43" fontId="0" fillId="2" borderId="23" xfId="0" applyNumberFormat="1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1" fontId="0" fillId="3" borderId="28" xfId="0" applyNumberFormat="1" applyFill="1" applyBorder="1" applyAlignment="1">
      <alignment horizontal="center" vertical="center"/>
    </xf>
    <xf numFmtId="177" fontId="0" fillId="2" borderId="23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vertical="center"/>
    </xf>
    <xf numFmtId="1" fontId="8" fillId="2" borderId="29" xfId="0" applyNumberFormat="1" applyFont="1" applyFill="1" applyBorder="1" applyAlignment="1">
      <alignment horizontal="left" vertical="center" wrapText="1"/>
    </xf>
    <xf numFmtId="1" fontId="10" fillId="2" borderId="30" xfId="0" applyNumberFormat="1" applyFont="1" applyFill="1" applyBorder="1" applyAlignment="1">
      <alignment horizontal="left" vertical="center" wrapText="1"/>
    </xf>
    <xf numFmtId="1" fontId="10" fillId="2" borderId="29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1" fontId="9" fillId="2" borderId="29" xfId="0" applyNumberFormat="1" applyFont="1" applyFill="1" applyBorder="1" applyAlignment="1">
      <alignment horizontal="left" vertical="center" wrapText="1"/>
    </xf>
    <xf numFmtId="1" fontId="9" fillId="2" borderId="27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177" fontId="9" fillId="2" borderId="29" xfId="0" applyNumberFormat="1" applyFont="1" applyFill="1" applyBorder="1" applyAlignment="1">
      <alignment horizontal="center" vertical="center"/>
    </xf>
    <xf numFmtId="176" fontId="9" fillId="2" borderId="27" xfId="0" applyNumberFormat="1" applyFont="1" applyFill="1" applyBorder="1" applyAlignment="1">
      <alignment vertical="center"/>
    </xf>
    <xf numFmtId="176" fontId="0" fillId="2" borderId="27" xfId="0" applyNumberFormat="1" applyFont="1" applyFill="1" applyBorder="1" applyAlignment="1">
      <alignment vertical="center"/>
    </xf>
    <xf numFmtId="43" fontId="0" fillId="2" borderId="30" xfId="0" applyNumberFormat="1" applyFont="1" applyFill="1" applyBorder="1" applyAlignment="1">
      <alignment vertical="center" wrapText="1"/>
    </xf>
    <xf numFmtId="176" fontId="0" fillId="2" borderId="17" xfId="0" applyNumberFormat="1" applyFont="1" applyFill="1" applyBorder="1" applyAlignment="1">
      <alignment horizontal="center" vertical="center"/>
    </xf>
    <xf numFmtId="43" fontId="0" fillId="2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43" fontId="0" fillId="2" borderId="0" xfId="0" applyNumberFormat="1" applyFill="1" applyBorder="1" applyAlignment="1">
      <alignment vertical="center"/>
    </xf>
    <xf numFmtId="176" fontId="11" fillId="2" borderId="0" xfId="0" applyNumberFormat="1" applyFont="1" applyFill="1" applyBorder="1" applyAlignment="1">
      <alignment horizontal="center" vertical="center"/>
    </xf>
    <xf numFmtId="43" fontId="0" fillId="2" borderId="1" xfId="0" applyNumberFormat="1" applyFont="1" applyFill="1" applyBorder="1" applyAlignment="1">
      <alignment horizontal="left" vertical="center" wrapText="1"/>
    </xf>
    <xf numFmtId="176" fontId="6" fillId="2" borderId="17" xfId="0" applyNumberFormat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3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76" fontId="6" fillId="2" borderId="3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wrapText="1"/>
    </xf>
    <xf numFmtId="43" fontId="0" fillId="2" borderId="9" xfId="0" applyNumberFormat="1" applyFill="1" applyBorder="1" applyAlignment="1">
      <alignment vertical="center"/>
    </xf>
    <xf numFmtId="17" fontId="5" fillId="0" borderId="0" xfId="0" applyNumberFormat="1" applyFont="1" applyAlignment="1" quotePrefix="1">
      <alignment vertical="top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6" fillId="0" borderId="17" xfId="15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34" xfId="0" applyNumberFormat="1" applyFont="1" applyFill="1" applyBorder="1" applyAlignment="1">
      <alignment horizontal="right" vertical="center"/>
    </xf>
    <xf numFmtId="176" fontId="6" fillId="2" borderId="35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right" vertical="center"/>
    </xf>
    <xf numFmtId="41" fontId="6" fillId="2" borderId="37" xfId="0" applyNumberFormat="1" applyFont="1" applyFill="1" applyBorder="1" applyAlignment="1">
      <alignment horizontal="right" vertical="center" wrapText="1"/>
    </xf>
    <xf numFmtId="41" fontId="6" fillId="2" borderId="38" xfId="0" applyNumberFormat="1" applyFont="1" applyFill="1" applyBorder="1" applyAlignment="1">
      <alignment horizontal="right" vertical="center" wrapText="1"/>
    </xf>
    <xf numFmtId="41" fontId="6" fillId="2" borderId="39" xfId="0" applyNumberFormat="1" applyFont="1" applyFill="1" applyBorder="1" applyAlignment="1">
      <alignment horizontal="right" vertical="center" wrapText="1"/>
    </xf>
    <xf numFmtId="41" fontId="6" fillId="2" borderId="40" xfId="0" applyNumberFormat="1" applyFont="1" applyFill="1" applyBorder="1" applyAlignment="1">
      <alignment horizontal="right" vertical="center" wrapText="1"/>
    </xf>
    <xf numFmtId="41" fontId="6" fillId="2" borderId="31" xfId="0" applyNumberFormat="1" applyFont="1" applyFill="1" applyBorder="1" applyAlignment="1">
      <alignment horizontal="right" vertical="center" wrapText="1"/>
    </xf>
    <xf numFmtId="41" fontId="6" fillId="2" borderId="41" xfId="0" applyNumberFormat="1" applyFont="1" applyFill="1" applyBorder="1" applyAlignment="1">
      <alignment horizontal="right" vertical="center" wrapText="1"/>
    </xf>
    <xf numFmtId="176" fontId="6" fillId="2" borderId="17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42" xfId="0" applyNumberFormat="1" applyFont="1" applyFill="1" applyBorder="1" applyAlignment="1">
      <alignment horizontal="center" vertical="center" wrapText="1"/>
    </xf>
    <xf numFmtId="176" fontId="6" fillId="2" borderId="43" xfId="0" applyNumberFormat="1" applyFont="1" applyFill="1" applyBorder="1" applyAlignment="1">
      <alignment horizontal="center" vertical="center" wrapText="1"/>
    </xf>
    <xf numFmtId="176" fontId="5" fillId="0" borderId="44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6" fillId="2" borderId="2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43" fontId="6" fillId="2" borderId="4" xfId="0" applyNumberFormat="1" applyFont="1" applyFill="1" applyBorder="1" applyAlignment="1">
      <alignment horizontal="right" vertical="center"/>
    </xf>
    <xf numFmtId="43" fontId="0" fillId="2" borderId="17" xfId="0" applyNumberFormat="1" applyFont="1" applyFill="1" applyBorder="1" applyAlignment="1">
      <alignment vertical="center" wrapText="1"/>
    </xf>
    <xf numFmtId="43" fontId="0" fillId="2" borderId="23" xfId="0" applyNumberFormat="1" applyFont="1" applyFill="1" applyBorder="1" applyAlignment="1">
      <alignment vertical="center" wrapText="1"/>
    </xf>
    <xf numFmtId="43" fontId="0" fillId="2" borderId="15" xfId="0" applyNumberFormat="1" applyFill="1" applyBorder="1" applyAlignment="1">
      <alignment horizontal="center" vertical="center"/>
    </xf>
    <xf numFmtId="43" fontId="0" fillId="2" borderId="26" xfId="0" applyNumberForma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43" fontId="5" fillId="2" borderId="15" xfId="0" applyNumberFormat="1" applyFont="1" applyFill="1" applyBorder="1" applyAlignment="1">
      <alignment horizontal="center" vertical="center" wrapText="1"/>
    </xf>
    <xf numFmtId="43" fontId="5" fillId="2" borderId="26" xfId="0" applyNumberFormat="1" applyFont="1" applyFill="1" applyBorder="1" applyAlignment="1">
      <alignment horizontal="center" vertical="center" wrapText="1"/>
    </xf>
    <xf numFmtId="43" fontId="5" fillId="2" borderId="15" xfId="0" applyNumberFormat="1" applyFont="1" applyFill="1" applyBorder="1" applyAlignment="1">
      <alignment horizontal="center" vertical="center"/>
    </xf>
    <xf numFmtId="43" fontId="5" fillId="2" borderId="26" xfId="0" applyNumberFormat="1" applyFont="1" applyFill="1" applyBorder="1" applyAlignment="1">
      <alignment horizontal="center" vertical="center"/>
    </xf>
    <xf numFmtId="43" fontId="5" fillId="2" borderId="12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2"/>
  <sheetViews>
    <sheetView tabSelected="1" view="pageBreakPreview" zoomScale="75" zoomScaleNormal="75" zoomScaleSheetLayoutView="75" workbookViewId="0" topLeftCell="B1">
      <pane ySplit="2400" topLeftCell="BM24" activePane="bottomLeft" state="split"/>
      <selection pane="topLeft" activeCell="V1" sqref="V1:W1"/>
      <selection pane="bottomLeft" activeCell="W28" sqref="W28"/>
    </sheetView>
  </sheetViews>
  <sheetFormatPr defaultColWidth="9.00390625" defaultRowHeight="12.75"/>
  <cols>
    <col min="1" max="1" width="6.125" style="1" hidden="1" customWidth="1"/>
    <col min="2" max="2" width="7.00390625" style="1" customWidth="1"/>
    <col min="3" max="3" width="7.75390625" style="1" customWidth="1"/>
    <col min="4" max="4" width="11.25390625" style="1" customWidth="1"/>
    <col min="5" max="5" width="50.875" style="3" customWidth="1"/>
    <col min="6" max="6" width="19.75390625" style="0" hidden="1" customWidth="1"/>
    <col min="7" max="7" width="19.00390625" style="0" hidden="1" customWidth="1"/>
    <col min="8" max="8" width="17.875" style="0" hidden="1" customWidth="1"/>
    <col min="9" max="9" width="15.625" style="0" hidden="1" customWidth="1"/>
    <col min="10" max="10" width="17.875" style="0" hidden="1" customWidth="1"/>
    <col min="11" max="11" width="16.875" style="0" hidden="1" customWidth="1"/>
    <col min="12" max="15" width="17.875" style="0" hidden="1" customWidth="1"/>
    <col min="16" max="16" width="17.375" style="0" hidden="1" customWidth="1"/>
    <col min="17" max="17" width="19.125" style="0" hidden="1" customWidth="1"/>
    <col min="18" max="19" width="18.25390625" style="0" hidden="1" customWidth="1"/>
    <col min="20" max="23" width="18.25390625" style="0" customWidth="1"/>
    <col min="24" max="31" width="18.25390625" style="0" hidden="1" customWidth="1"/>
    <col min="32" max="32" width="21.00390625" style="0" hidden="1" customWidth="1"/>
    <col min="33" max="33" width="19.375" style="0" hidden="1" customWidth="1"/>
    <col min="34" max="34" width="14.875" style="0" bestFit="1" customWidth="1"/>
  </cols>
  <sheetData>
    <row r="1" spans="2:23" ht="54" customHeight="1" thickBot="1">
      <c r="B1" s="12" t="s">
        <v>103</v>
      </c>
      <c r="C1" s="163" t="s">
        <v>169</v>
      </c>
      <c r="E1" s="10" t="s">
        <v>147</v>
      </c>
      <c r="V1" s="204" t="s">
        <v>170</v>
      </c>
      <c r="W1" s="205"/>
    </row>
    <row r="2" spans="1:35" s="9" customFormat="1" ht="32.25" customHeight="1" thickBot="1">
      <c r="A2" s="209" t="s">
        <v>10</v>
      </c>
      <c r="B2" s="215" t="s">
        <v>11</v>
      </c>
      <c r="C2" s="215" t="s">
        <v>5</v>
      </c>
      <c r="D2" s="215" t="s">
        <v>6</v>
      </c>
      <c r="E2" s="213" t="s">
        <v>12</v>
      </c>
      <c r="F2" s="211" t="s">
        <v>13</v>
      </c>
      <c r="G2" s="186" t="s">
        <v>15</v>
      </c>
      <c r="H2" s="186"/>
      <c r="I2" s="187"/>
      <c r="J2" s="188" t="s">
        <v>120</v>
      </c>
      <c r="K2" s="186"/>
      <c r="L2" s="187"/>
      <c r="M2" s="186" t="s">
        <v>121</v>
      </c>
      <c r="N2" s="186"/>
      <c r="O2" s="187"/>
      <c r="P2" s="189" t="s">
        <v>16</v>
      </c>
      <c r="Q2" s="190"/>
      <c r="R2" s="190"/>
      <c r="S2" s="195" t="s">
        <v>117</v>
      </c>
      <c r="T2" s="201" t="s">
        <v>122</v>
      </c>
      <c r="U2" s="202"/>
      <c r="V2" s="202"/>
      <c r="W2" s="203"/>
      <c r="X2" s="193" t="s">
        <v>39</v>
      </c>
      <c r="Y2" s="193"/>
      <c r="Z2" s="193"/>
      <c r="AA2" s="193"/>
      <c r="AB2" s="193"/>
      <c r="AC2" s="193"/>
      <c r="AD2" s="193"/>
      <c r="AE2" s="194"/>
      <c r="AF2" s="191" t="s">
        <v>61</v>
      </c>
      <c r="AG2" s="29" t="s">
        <v>48</v>
      </c>
      <c r="AH2" s="8"/>
      <c r="AI2" s="8"/>
    </row>
    <row r="3" spans="1:35" s="9" customFormat="1" ht="32.25" customHeight="1" thickBot="1">
      <c r="A3" s="210"/>
      <c r="B3" s="216"/>
      <c r="C3" s="216"/>
      <c r="D3" s="216"/>
      <c r="E3" s="214"/>
      <c r="F3" s="212"/>
      <c r="G3" s="114"/>
      <c r="H3" s="114"/>
      <c r="I3" s="115"/>
      <c r="J3" s="116"/>
      <c r="K3" s="114"/>
      <c r="L3" s="115"/>
      <c r="M3" s="114"/>
      <c r="N3" s="114"/>
      <c r="O3" s="115"/>
      <c r="P3" s="112"/>
      <c r="Q3" s="117"/>
      <c r="R3" s="117"/>
      <c r="S3" s="196"/>
      <c r="T3" s="198" t="s">
        <v>156</v>
      </c>
      <c r="U3" s="189" t="s">
        <v>157</v>
      </c>
      <c r="V3" s="190"/>
      <c r="W3" s="200"/>
      <c r="X3" s="113"/>
      <c r="Y3" s="113"/>
      <c r="Z3" s="113"/>
      <c r="AA3" s="113"/>
      <c r="AB3" s="113"/>
      <c r="AC3" s="113"/>
      <c r="AD3" s="113"/>
      <c r="AE3" s="113"/>
      <c r="AF3" s="192"/>
      <c r="AG3" s="118"/>
      <c r="AH3" s="8"/>
      <c r="AI3" s="8"/>
    </row>
    <row r="4" spans="1:229" s="67" customFormat="1" ht="63.75" customHeight="1" thickBot="1">
      <c r="A4" s="210"/>
      <c r="B4" s="217"/>
      <c r="C4" s="216"/>
      <c r="D4" s="216"/>
      <c r="E4" s="214"/>
      <c r="F4" s="212"/>
      <c r="G4" s="61" t="s">
        <v>8</v>
      </c>
      <c r="H4" s="61" t="s">
        <v>0</v>
      </c>
      <c r="I4" s="62" t="s">
        <v>4</v>
      </c>
      <c r="J4" s="51" t="s">
        <v>8</v>
      </c>
      <c r="K4" s="61" t="s">
        <v>1</v>
      </c>
      <c r="L4" s="61" t="s">
        <v>2</v>
      </c>
      <c r="M4" s="51" t="s">
        <v>8</v>
      </c>
      <c r="N4" s="61" t="s">
        <v>1</v>
      </c>
      <c r="O4" s="61" t="s">
        <v>2</v>
      </c>
      <c r="P4" s="70" t="s">
        <v>118</v>
      </c>
      <c r="Q4" s="61" t="s">
        <v>1</v>
      </c>
      <c r="R4" s="63" t="s">
        <v>14</v>
      </c>
      <c r="S4" s="197"/>
      <c r="T4" s="199"/>
      <c r="U4" s="61" t="s">
        <v>158</v>
      </c>
      <c r="V4" s="11" t="s">
        <v>159</v>
      </c>
      <c r="W4" s="11" t="s">
        <v>160</v>
      </c>
      <c r="X4" s="71" t="s">
        <v>72</v>
      </c>
      <c r="Y4" s="64" t="s">
        <v>56</v>
      </c>
      <c r="Z4" s="64" t="s">
        <v>73</v>
      </c>
      <c r="AA4" s="64" t="s">
        <v>74</v>
      </c>
      <c r="AB4" s="64" t="s">
        <v>58</v>
      </c>
      <c r="AC4" s="64" t="s">
        <v>59</v>
      </c>
      <c r="AD4" s="65" t="s">
        <v>57</v>
      </c>
      <c r="AE4" s="64" t="s">
        <v>60</v>
      </c>
      <c r="AF4" s="192"/>
      <c r="AG4" s="66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35" s="120" customFormat="1" ht="15.75" thickBot="1">
      <c r="A5" s="69">
        <v>1</v>
      </c>
      <c r="B5" s="127">
        <v>1</v>
      </c>
      <c r="C5" s="127">
        <v>2</v>
      </c>
      <c r="D5" s="127">
        <v>3</v>
      </c>
      <c r="E5" s="128">
        <v>4</v>
      </c>
      <c r="F5" s="127">
        <v>5</v>
      </c>
      <c r="G5" s="128">
        <v>6</v>
      </c>
      <c r="H5" s="128">
        <v>7</v>
      </c>
      <c r="I5" s="127">
        <v>8</v>
      </c>
      <c r="J5" s="127">
        <v>9</v>
      </c>
      <c r="K5" s="128">
        <v>10</v>
      </c>
      <c r="L5" s="128">
        <v>11</v>
      </c>
      <c r="M5" s="128"/>
      <c r="N5" s="128"/>
      <c r="O5" s="128"/>
      <c r="P5" s="127">
        <v>5</v>
      </c>
      <c r="Q5" s="128">
        <v>6</v>
      </c>
      <c r="R5" s="128">
        <v>7</v>
      </c>
      <c r="S5" s="129">
        <v>10</v>
      </c>
      <c r="T5" s="123">
        <v>5</v>
      </c>
      <c r="U5" s="123">
        <v>6</v>
      </c>
      <c r="V5" s="129">
        <v>7</v>
      </c>
      <c r="W5" s="129">
        <v>8</v>
      </c>
      <c r="X5" s="38"/>
      <c r="Y5" s="38"/>
      <c r="Z5" s="72"/>
      <c r="AA5" s="72"/>
      <c r="AB5" s="72"/>
      <c r="AC5" s="72"/>
      <c r="AD5" s="72"/>
      <c r="AE5" s="72"/>
      <c r="AF5" s="72">
        <v>15</v>
      </c>
      <c r="AG5" s="30"/>
      <c r="AH5" s="119"/>
      <c r="AI5" s="119"/>
    </row>
    <row r="6" spans="1:35" s="6" customFormat="1" ht="27.75" customHeight="1" thickBot="1">
      <c r="A6" s="124"/>
      <c r="B6" s="126" t="s">
        <v>30</v>
      </c>
      <c r="C6" s="76"/>
      <c r="D6" s="76"/>
      <c r="E6" s="76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76"/>
      <c r="U6" s="76"/>
      <c r="V6" s="76"/>
      <c r="W6" s="76"/>
      <c r="X6" s="14"/>
      <c r="Y6" s="14"/>
      <c r="Z6" s="14"/>
      <c r="AA6" s="14"/>
      <c r="AB6" s="14"/>
      <c r="AC6" s="14"/>
      <c r="AD6" s="14"/>
      <c r="AE6" s="14"/>
      <c r="AF6" s="111"/>
      <c r="AG6" s="68"/>
      <c r="AH6" s="5"/>
      <c r="AI6" s="5"/>
    </row>
    <row r="7" spans="1:35" s="6" customFormat="1" ht="27.75" customHeight="1" thickBot="1">
      <c r="A7" s="124"/>
      <c r="B7" s="133"/>
      <c r="C7" s="135"/>
      <c r="D7" s="136" t="s">
        <v>138</v>
      </c>
      <c r="E7" s="134" t="s">
        <v>34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75">
        <f>T9+T10+T11+T13+T14+T15+T16+T17+T18</f>
        <v>9360550</v>
      </c>
      <c r="U7" s="176">
        <f>U9+U10+U11+U13+U14+U15+U16+U17+U18</f>
        <v>450000</v>
      </c>
      <c r="V7" s="176">
        <f>V9+V10+V11+V13+V14+V15+V16+V17+V18</f>
        <v>3636000</v>
      </c>
      <c r="W7" s="177">
        <f>W9+W10+W11+W13+W14+W15+W16+W17+W18</f>
        <v>5274550</v>
      </c>
      <c r="X7" s="59"/>
      <c r="Y7" s="59"/>
      <c r="Z7" s="59"/>
      <c r="AA7" s="59"/>
      <c r="AB7" s="59"/>
      <c r="AC7" s="59"/>
      <c r="AD7" s="59"/>
      <c r="AE7" s="59"/>
      <c r="AF7" s="59"/>
      <c r="AG7" s="30"/>
      <c r="AH7" s="5"/>
      <c r="AI7" s="5"/>
    </row>
    <row r="8" spans="1:35" s="6" customFormat="1" ht="27.75" customHeight="1" thickBot="1">
      <c r="A8" s="130"/>
      <c r="B8" s="137" t="s">
        <v>139</v>
      </c>
      <c r="C8" s="138" t="s">
        <v>46</v>
      </c>
      <c r="D8" s="139"/>
      <c r="E8" s="1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76"/>
      <c r="S8" s="76"/>
      <c r="T8" s="178">
        <f>T9+T10+T11</f>
        <v>6499550</v>
      </c>
      <c r="U8" s="179">
        <f>U9+U10+U11</f>
        <v>450000</v>
      </c>
      <c r="V8" s="179">
        <f>V9+V10+V11</f>
        <v>1200000</v>
      </c>
      <c r="W8" s="180">
        <f>W9+W10+W11</f>
        <v>4849550</v>
      </c>
      <c r="X8" s="37"/>
      <c r="Y8" s="37"/>
      <c r="Z8" s="37"/>
      <c r="AA8" s="37"/>
      <c r="AB8" s="37"/>
      <c r="AC8" s="37"/>
      <c r="AD8" s="37"/>
      <c r="AE8" s="37"/>
      <c r="AF8" s="37"/>
      <c r="AG8" s="38"/>
      <c r="AH8" s="5"/>
      <c r="AI8" s="5"/>
    </row>
    <row r="9" spans="1:35" ht="66" customHeight="1" thickBot="1">
      <c r="A9" s="85"/>
      <c r="B9" s="131" t="s">
        <v>9</v>
      </c>
      <c r="C9" s="132">
        <v>600</v>
      </c>
      <c r="D9" s="132">
        <v>60015</v>
      </c>
      <c r="E9" s="125" t="s">
        <v>132</v>
      </c>
      <c r="F9" s="79">
        <v>28711000</v>
      </c>
      <c r="G9" s="80">
        <v>8430000</v>
      </c>
      <c r="H9" s="80">
        <v>558451</v>
      </c>
      <c r="I9" s="80">
        <v>7871549</v>
      </c>
      <c r="J9" s="80">
        <v>1442042</v>
      </c>
      <c r="K9" s="80">
        <v>42042</v>
      </c>
      <c r="L9" s="80">
        <v>1400000</v>
      </c>
      <c r="M9" s="80">
        <f aca="true" t="shared" si="0" ref="M9:O10">J9+G9</f>
        <v>9872042</v>
      </c>
      <c r="N9" s="80">
        <f t="shared" si="0"/>
        <v>600493</v>
      </c>
      <c r="O9" s="80">
        <f t="shared" si="0"/>
        <v>9271549</v>
      </c>
      <c r="P9" s="81">
        <v>1250000</v>
      </c>
      <c r="Q9" s="20">
        <v>450000</v>
      </c>
      <c r="R9" s="20">
        <v>800000</v>
      </c>
      <c r="S9" s="20">
        <v>299370</v>
      </c>
      <c r="T9" s="171">
        <f>U9+V9+W9</f>
        <v>4200000</v>
      </c>
      <c r="U9" s="171"/>
      <c r="V9" s="171">
        <v>200000</v>
      </c>
      <c r="W9" s="171">
        <v>4000000</v>
      </c>
      <c r="X9" s="41"/>
      <c r="Y9" s="42"/>
      <c r="Z9" s="43" t="s">
        <v>80</v>
      </c>
      <c r="AA9" s="43" t="s">
        <v>81</v>
      </c>
      <c r="AB9" s="43"/>
      <c r="AC9" s="44" t="s">
        <v>82</v>
      </c>
      <c r="AD9" s="43" t="s">
        <v>104</v>
      </c>
      <c r="AE9" s="52" t="s">
        <v>95</v>
      </c>
      <c r="AF9" s="25" t="s">
        <v>31</v>
      </c>
      <c r="AG9" s="13" t="s">
        <v>49</v>
      </c>
      <c r="AH9" s="1"/>
      <c r="AI9" s="1"/>
    </row>
    <row r="10" spans="1:35" ht="52.5" customHeight="1" thickBot="1">
      <c r="A10" s="85"/>
      <c r="B10" s="86" t="s">
        <v>40</v>
      </c>
      <c r="C10" s="77">
        <v>600</v>
      </c>
      <c r="D10" s="77">
        <v>60015</v>
      </c>
      <c r="E10" s="78" t="s">
        <v>150</v>
      </c>
      <c r="F10" s="82">
        <v>2800000</v>
      </c>
      <c r="G10" s="80"/>
      <c r="H10" s="80"/>
      <c r="I10" s="80"/>
      <c r="J10" s="80"/>
      <c r="K10" s="80"/>
      <c r="L10" s="80"/>
      <c r="M10" s="80">
        <f t="shared" si="0"/>
        <v>0</v>
      </c>
      <c r="N10" s="80">
        <f t="shared" si="0"/>
        <v>0</v>
      </c>
      <c r="O10" s="80">
        <f t="shared" si="0"/>
        <v>0</v>
      </c>
      <c r="P10" s="91">
        <v>67000</v>
      </c>
      <c r="Q10" s="91">
        <v>67000</v>
      </c>
      <c r="R10" s="20"/>
      <c r="S10" s="20"/>
      <c r="T10" s="20">
        <v>1849550</v>
      </c>
      <c r="U10" s="20"/>
      <c r="V10" s="20">
        <v>1000000</v>
      </c>
      <c r="W10" s="20">
        <v>849550</v>
      </c>
      <c r="X10" s="22" t="s">
        <v>64</v>
      </c>
      <c r="Y10" s="17" t="s">
        <v>62</v>
      </c>
      <c r="Z10" s="32"/>
      <c r="AA10" s="32" t="s">
        <v>62</v>
      </c>
      <c r="AB10" s="32" t="s">
        <v>65</v>
      </c>
      <c r="AC10" s="32" t="s">
        <v>86</v>
      </c>
      <c r="AD10" s="32" t="s">
        <v>85</v>
      </c>
      <c r="AE10" s="54"/>
      <c r="AF10" s="26" t="s">
        <v>42</v>
      </c>
      <c r="AG10" s="36" t="s">
        <v>49</v>
      </c>
      <c r="AH10" s="1"/>
      <c r="AI10" s="1"/>
    </row>
    <row r="11" spans="1:35" ht="52.5" customHeight="1" thickBot="1">
      <c r="A11" s="147"/>
      <c r="B11" s="86" t="s">
        <v>17</v>
      </c>
      <c r="C11" s="77">
        <v>600</v>
      </c>
      <c r="D11" s="77">
        <v>60015</v>
      </c>
      <c r="E11" s="143" t="s">
        <v>162</v>
      </c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148"/>
      <c r="Q11" s="148"/>
      <c r="R11" s="40"/>
      <c r="S11" s="40"/>
      <c r="T11" s="150">
        <v>450000</v>
      </c>
      <c r="U11" s="150">
        <v>450000</v>
      </c>
      <c r="V11" s="150"/>
      <c r="W11" s="150"/>
      <c r="X11" s="22"/>
      <c r="Y11" s="22"/>
      <c r="Z11" s="22"/>
      <c r="AA11" s="22"/>
      <c r="AB11" s="22"/>
      <c r="AC11" s="22"/>
      <c r="AD11" s="22"/>
      <c r="AE11" s="55"/>
      <c r="AF11" s="23"/>
      <c r="AG11" s="36"/>
      <c r="AH11" s="1"/>
      <c r="AI11" s="1"/>
    </row>
    <row r="12" spans="1:67" ht="24" customHeight="1" thickBot="1">
      <c r="A12" s="84"/>
      <c r="B12" s="140" t="s">
        <v>140</v>
      </c>
      <c r="C12" s="141" t="s">
        <v>47</v>
      </c>
      <c r="D12" s="142"/>
      <c r="E12" s="143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40"/>
      <c r="S12" s="40"/>
      <c r="T12" s="172">
        <f>SUM(T13,T14,T15,T16,T17:T18)</f>
        <v>2861000</v>
      </c>
      <c r="U12" s="173">
        <f>SUM(U13,U14,U15,U16,U17,U18)</f>
        <v>0</v>
      </c>
      <c r="V12" s="173">
        <f>SUM(V13,V14,V15,V16,V17,V18)</f>
        <v>2436000</v>
      </c>
      <c r="W12" s="174">
        <f>SUM(W13,W14,W15,W16,W17,W18)</f>
        <v>425000</v>
      </c>
      <c r="X12" s="22"/>
      <c r="Y12" s="22"/>
      <c r="Z12" s="22"/>
      <c r="AA12" s="22"/>
      <c r="AB12" s="22"/>
      <c r="AC12" s="22"/>
      <c r="AD12" s="22"/>
      <c r="AE12" s="55"/>
      <c r="AF12" s="23"/>
      <c r="AG12" s="3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64.5" thickBot="1">
      <c r="A13" s="16"/>
      <c r="B13" s="86" t="s">
        <v>9</v>
      </c>
      <c r="C13" s="77">
        <v>600</v>
      </c>
      <c r="D13" s="77">
        <v>60016</v>
      </c>
      <c r="E13" s="87" t="s">
        <v>133</v>
      </c>
      <c r="F13" s="82">
        <v>3858000</v>
      </c>
      <c r="G13" s="80"/>
      <c r="H13" s="80"/>
      <c r="I13" s="80"/>
      <c r="J13" s="80">
        <v>31528</v>
      </c>
      <c r="K13" s="80">
        <v>31528</v>
      </c>
      <c r="L13" s="80"/>
      <c r="M13" s="80">
        <f aca="true" t="shared" si="1" ref="M13:O14">J13+G13</f>
        <v>31528</v>
      </c>
      <c r="N13" s="80">
        <f t="shared" si="1"/>
        <v>31528</v>
      </c>
      <c r="O13" s="80">
        <f t="shared" si="1"/>
        <v>0</v>
      </c>
      <c r="P13" s="83">
        <v>479000</v>
      </c>
      <c r="Q13" s="19">
        <v>240000</v>
      </c>
      <c r="R13" s="20">
        <v>239000</v>
      </c>
      <c r="S13" s="20"/>
      <c r="T13" s="171">
        <v>855000</v>
      </c>
      <c r="U13" s="171"/>
      <c r="V13" s="171">
        <v>655000</v>
      </c>
      <c r="W13" s="171">
        <v>200000</v>
      </c>
      <c r="X13" s="58"/>
      <c r="Y13" s="15"/>
      <c r="Z13" s="33"/>
      <c r="AA13" s="33"/>
      <c r="AB13" s="33" t="s">
        <v>83</v>
      </c>
      <c r="AC13" s="33" t="s">
        <v>79</v>
      </c>
      <c r="AD13" s="33" t="s">
        <v>96</v>
      </c>
      <c r="AE13" s="53" t="s">
        <v>90</v>
      </c>
      <c r="AF13" s="27" t="s">
        <v>32</v>
      </c>
      <c r="AG13" s="31" t="s">
        <v>50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50.25" customHeight="1" thickBot="1">
      <c r="A14" s="16"/>
      <c r="B14" s="86" t="s">
        <v>40</v>
      </c>
      <c r="C14" s="77">
        <v>600</v>
      </c>
      <c r="D14" s="77">
        <v>60016</v>
      </c>
      <c r="E14" s="78" t="s">
        <v>155</v>
      </c>
      <c r="F14" s="82">
        <v>5290000</v>
      </c>
      <c r="G14" s="80"/>
      <c r="H14" s="80"/>
      <c r="I14" s="80"/>
      <c r="J14" s="80">
        <v>34990</v>
      </c>
      <c r="K14" s="80">
        <v>34990</v>
      </c>
      <c r="L14" s="80"/>
      <c r="M14" s="80">
        <f t="shared" si="1"/>
        <v>34990</v>
      </c>
      <c r="N14" s="80">
        <f t="shared" si="1"/>
        <v>34990</v>
      </c>
      <c r="O14" s="80">
        <f t="shared" si="1"/>
        <v>0</v>
      </c>
      <c r="P14" s="90">
        <v>150000</v>
      </c>
      <c r="Q14" s="91">
        <v>150000</v>
      </c>
      <c r="R14" s="20"/>
      <c r="S14" s="20"/>
      <c r="T14" s="20">
        <v>1200000</v>
      </c>
      <c r="U14" s="20"/>
      <c r="V14" s="20">
        <v>1120000</v>
      </c>
      <c r="W14" s="20">
        <v>80000</v>
      </c>
      <c r="X14" s="58"/>
      <c r="Y14" s="15"/>
      <c r="Z14" s="33" t="s">
        <v>91</v>
      </c>
      <c r="AA14" s="33" t="s">
        <v>91</v>
      </c>
      <c r="AB14" s="33" t="s">
        <v>98</v>
      </c>
      <c r="AC14" s="33" t="s">
        <v>93</v>
      </c>
      <c r="AD14" s="33"/>
      <c r="AE14" s="53"/>
      <c r="AF14" s="25" t="s">
        <v>24</v>
      </c>
      <c r="AG14" s="31" t="s">
        <v>97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47.25" customHeight="1" thickBot="1">
      <c r="A15" s="16"/>
      <c r="B15" s="86" t="s">
        <v>17</v>
      </c>
      <c r="C15" s="77">
        <v>600</v>
      </c>
      <c r="D15" s="77">
        <v>60016</v>
      </c>
      <c r="E15" s="78" t="s">
        <v>134</v>
      </c>
      <c r="F15" s="82"/>
      <c r="G15" s="80"/>
      <c r="H15" s="80"/>
      <c r="I15" s="80"/>
      <c r="J15" s="80"/>
      <c r="K15" s="80"/>
      <c r="L15" s="80"/>
      <c r="M15" s="80"/>
      <c r="N15" s="80"/>
      <c r="O15" s="80"/>
      <c r="P15" s="19"/>
      <c r="Q15" s="19"/>
      <c r="R15" s="20"/>
      <c r="S15" s="20"/>
      <c r="T15" s="20">
        <v>230000</v>
      </c>
      <c r="U15" s="20"/>
      <c r="V15" s="20">
        <v>190000</v>
      </c>
      <c r="W15" s="20">
        <v>40000</v>
      </c>
      <c r="X15" s="58"/>
      <c r="Y15" s="15"/>
      <c r="Z15" s="33"/>
      <c r="AA15" s="33"/>
      <c r="AB15" s="33"/>
      <c r="AC15" s="33"/>
      <c r="AD15" s="33"/>
      <c r="AE15" s="53"/>
      <c r="AF15" s="25"/>
      <c r="AG15" s="3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47.25" customHeight="1" thickBot="1">
      <c r="A16" s="16"/>
      <c r="B16" s="86" t="s">
        <v>18</v>
      </c>
      <c r="C16" s="104">
        <v>600</v>
      </c>
      <c r="D16" s="104">
        <v>60016</v>
      </c>
      <c r="E16" s="106" t="s">
        <v>146</v>
      </c>
      <c r="F16" s="91"/>
      <c r="G16" s="89"/>
      <c r="H16" s="89"/>
      <c r="I16" s="89"/>
      <c r="J16" s="89"/>
      <c r="K16" s="89"/>
      <c r="L16" s="89"/>
      <c r="M16" s="89"/>
      <c r="N16" s="89"/>
      <c r="O16" s="89"/>
      <c r="P16" s="91"/>
      <c r="Q16" s="91"/>
      <c r="R16" s="89"/>
      <c r="S16" s="89"/>
      <c r="T16" s="121">
        <f>U16+V16+W16</f>
        <v>106000</v>
      </c>
      <c r="U16" s="89"/>
      <c r="V16" s="89">
        <v>106000</v>
      </c>
      <c r="W16" s="105"/>
      <c r="X16" s="58"/>
      <c r="Y16" s="15"/>
      <c r="Z16" s="33"/>
      <c r="AA16" s="33"/>
      <c r="AB16" s="33"/>
      <c r="AC16" s="33"/>
      <c r="AD16" s="33"/>
      <c r="AE16" s="53"/>
      <c r="AF16" s="25"/>
      <c r="AG16" s="3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47.25" customHeight="1" thickBot="1">
      <c r="A17" s="16"/>
      <c r="B17" s="86" t="s">
        <v>3</v>
      </c>
      <c r="C17" s="104">
        <v>600</v>
      </c>
      <c r="D17" s="104">
        <v>60016</v>
      </c>
      <c r="E17" s="145" t="s">
        <v>161</v>
      </c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91"/>
      <c r="Q17" s="91"/>
      <c r="R17" s="89"/>
      <c r="S17" s="89"/>
      <c r="T17" s="164">
        <v>250000</v>
      </c>
      <c r="U17" s="164"/>
      <c r="V17" s="164">
        <v>250000</v>
      </c>
      <c r="W17" s="164"/>
      <c r="X17" s="58"/>
      <c r="Y17" s="15"/>
      <c r="Z17" s="33"/>
      <c r="AA17" s="33"/>
      <c r="AB17" s="33"/>
      <c r="AC17" s="33"/>
      <c r="AD17" s="33"/>
      <c r="AE17" s="53"/>
      <c r="AF17" s="25"/>
      <c r="AG17" s="3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47.25" customHeight="1" thickBot="1">
      <c r="A18" s="16"/>
      <c r="B18" s="86" t="s">
        <v>7</v>
      </c>
      <c r="C18" s="104">
        <v>600</v>
      </c>
      <c r="D18" s="104">
        <v>60016</v>
      </c>
      <c r="E18" s="145" t="s">
        <v>168</v>
      </c>
      <c r="F18" s="146"/>
      <c r="G18" s="105"/>
      <c r="H18" s="105"/>
      <c r="I18" s="105"/>
      <c r="J18" s="105"/>
      <c r="K18" s="105"/>
      <c r="L18" s="105"/>
      <c r="M18" s="105"/>
      <c r="N18" s="105"/>
      <c r="O18" s="105"/>
      <c r="P18" s="146"/>
      <c r="Q18" s="146"/>
      <c r="R18" s="105"/>
      <c r="S18" s="105"/>
      <c r="T18" s="164">
        <v>220000</v>
      </c>
      <c r="U18" s="164"/>
      <c r="V18" s="164">
        <v>115000</v>
      </c>
      <c r="W18" s="164">
        <v>105000</v>
      </c>
      <c r="X18" s="58"/>
      <c r="Y18" s="15"/>
      <c r="Z18" s="33"/>
      <c r="AA18" s="33"/>
      <c r="AB18" s="33"/>
      <c r="AC18" s="33"/>
      <c r="AD18" s="33"/>
      <c r="AE18" s="53"/>
      <c r="AF18" s="25"/>
      <c r="AG18" s="3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6.5" thickBot="1">
      <c r="A19" s="16"/>
      <c r="B19" s="86"/>
      <c r="C19" s="77"/>
      <c r="D19" s="77"/>
      <c r="E19" s="78"/>
      <c r="F19" s="82"/>
      <c r="G19" s="80"/>
      <c r="H19" s="80"/>
      <c r="I19" s="80"/>
      <c r="J19" s="80"/>
      <c r="K19" s="80"/>
      <c r="L19" s="80"/>
      <c r="M19" s="80"/>
      <c r="N19" s="80"/>
      <c r="O19" s="80"/>
      <c r="P19" s="19"/>
      <c r="Q19" s="19"/>
      <c r="R19" s="20"/>
      <c r="S19" s="20"/>
      <c r="T19" s="150"/>
      <c r="U19" s="150"/>
      <c r="V19" s="150"/>
      <c r="W19" s="150"/>
      <c r="X19" s="58"/>
      <c r="Y19" s="15"/>
      <c r="Z19" s="33"/>
      <c r="AA19" s="33"/>
      <c r="AB19" s="33"/>
      <c r="AC19" s="33"/>
      <c r="AD19" s="33"/>
      <c r="AE19" s="53"/>
      <c r="AF19" s="25"/>
      <c r="AG19" s="3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38.25" customHeight="1" thickBot="1">
      <c r="A20" s="16"/>
      <c r="B20" s="18"/>
      <c r="C20" s="77"/>
      <c r="D20" s="94" t="s">
        <v>141</v>
      </c>
      <c r="E20" s="88" t="s">
        <v>37</v>
      </c>
      <c r="F20" s="82"/>
      <c r="G20" s="80"/>
      <c r="H20" s="80"/>
      <c r="I20" s="80"/>
      <c r="J20" s="80"/>
      <c r="K20" s="80"/>
      <c r="L20" s="80"/>
      <c r="M20" s="80"/>
      <c r="N20" s="80"/>
      <c r="O20" s="80"/>
      <c r="P20" s="19"/>
      <c r="Q20" s="19"/>
      <c r="R20" s="20"/>
      <c r="S20" s="170"/>
      <c r="T20" s="172">
        <f>SUM(T21,T22,T23,T24,T25)</f>
        <v>4435000</v>
      </c>
      <c r="U20" s="173">
        <f>SUM(U21,U22,U23,U24,U25)</f>
        <v>0</v>
      </c>
      <c r="V20" s="173">
        <f>SUM(V21,V22,V23,V24,V25)</f>
        <v>4020000</v>
      </c>
      <c r="W20" s="174">
        <f>SUM(W21,W22,W23,W24,W25)</f>
        <v>415000</v>
      </c>
      <c r="X20" s="58"/>
      <c r="Y20" s="15"/>
      <c r="Z20" s="33"/>
      <c r="AA20" s="33"/>
      <c r="AB20" s="33"/>
      <c r="AC20" s="33"/>
      <c r="AD20" s="33"/>
      <c r="AE20" s="53"/>
      <c r="AF20" s="25"/>
      <c r="AG20" s="31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36.75" thickBot="1">
      <c r="A21" s="16"/>
      <c r="B21" s="18" t="s">
        <v>9</v>
      </c>
      <c r="C21" s="77">
        <v>926</v>
      </c>
      <c r="D21" s="77">
        <v>92601</v>
      </c>
      <c r="E21" s="78" t="s">
        <v>20</v>
      </c>
      <c r="F21" s="82">
        <v>1000000</v>
      </c>
      <c r="G21" s="80"/>
      <c r="H21" s="80"/>
      <c r="I21" s="80"/>
      <c r="J21" s="80">
        <v>83572</v>
      </c>
      <c r="K21" s="80">
        <v>83572</v>
      </c>
      <c r="L21" s="80"/>
      <c r="M21" s="80">
        <f aca="true" t="shared" si="2" ref="M21:O22">J21+G21</f>
        <v>83572</v>
      </c>
      <c r="N21" s="80">
        <f t="shared" si="2"/>
        <v>83572</v>
      </c>
      <c r="O21" s="80">
        <f t="shared" si="2"/>
        <v>0</v>
      </c>
      <c r="P21" s="83">
        <v>620000</v>
      </c>
      <c r="Q21" s="19">
        <v>620000</v>
      </c>
      <c r="R21" s="20"/>
      <c r="S21" s="20"/>
      <c r="T21" s="171">
        <f>U21+V21+W21</f>
        <v>400000</v>
      </c>
      <c r="U21" s="171"/>
      <c r="V21" s="171">
        <v>400000</v>
      </c>
      <c r="W21" s="171"/>
      <c r="X21" s="73" t="s">
        <v>71</v>
      </c>
      <c r="Y21" s="15"/>
      <c r="Z21" s="33"/>
      <c r="AA21" s="35"/>
      <c r="AB21" s="33" t="s">
        <v>83</v>
      </c>
      <c r="AC21" s="33" t="s">
        <v>66</v>
      </c>
      <c r="AD21" s="33" t="s">
        <v>94</v>
      </c>
      <c r="AE21" s="53" t="s">
        <v>91</v>
      </c>
      <c r="AF21" s="25" t="s">
        <v>41</v>
      </c>
      <c r="AG21" s="31" t="s">
        <v>51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39" customHeight="1" thickBot="1">
      <c r="A22" s="16"/>
      <c r="B22" s="18" t="s">
        <v>40</v>
      </c>
      <c r="C22" s="77">
        <v>926</v>
      </c>
      <c r="D22" s="77">
        <v>92601</v>
      </c>
      <c r="E22" s="78" t="s">
        <v>151</v>
      </c>
      <c r="F22" s="82">
        <v>5570000</v>
      </c>
      <c r="G22" s="80"/>
      <c r="H22" s="80"/>
      <c r="I22" s="80"/>
      <c r="J22" s="80">
        <v>80052</v>
      </c>
      <c r="K22" s="80">
        <v>80052</v>
      </c>
      <c r="L22" s="80"/>
      <c r="M22" s="80">
        <f t="shared" si="2"/>
        <v>80052</v>
      </c>
      <c r="N22" s="80">
        <f t="shared" si="2"/>
        <v>80052</v>
      </c>
      <c r="O22" s="80">
        <f t="shared" si="2"/>
        <v>0</v>
      </c>
      <c r="P22" s="83">
        <v>1780000</v>
      </c>
      <c r="Q22" s="19">
        <v>1780000</v>
      </c>
      <c r="R22" s="20"/>
      <c r="S22" s="20"/>
      <c r="T22" s="20">
        <f>U22+V22+W22</f>
        <v>3320000</v>
      </c>
      <c r="U22" s="20"/>
      <c r="V22" s="20">
        <v>3320000</v>
      </c>
      <c r="W22" s="20"/>
      <c r="X22" s="73" t="s">
        <v>71</v>
      </c>
      <c r="Y22" s="15"/>
      <c r="Z22" s="33"/>
      <c r="AA22" s="35"/>
      <c r="AB22" s="33" t="s">
        <v>83</v>
      </c>
      <c r="AC22" s="33" t="s">
        <v>88</v>
      </c>
      <c r="AD22" s="33" t="s">
        <v>99</v>
      </c>
      <c r="AE22" s="53" t="s">
        <v>100</v>
      </c>
      <c r="AF22" s="25" t="s">
        <v>33</v>
      </c>
      <c r="AG22" s="31" t="s">
        <v>51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41.25" customHeight="1" thickBot="1">
      <c r="A23" s="16"/>
      <c r="B23" s="218" t="s">
        <v>17</v>
      </c>
      <c r="C23" s="77">
        <v>926</v>
      </c>
      <c r="D23" s="95">
        <v>92601</v>
      </c>
      <c r="E23" s="207" t="s">
        <v>135</v>
      </c>
      <c r="F23" s="82">
        <v>300000</v>
      </c>
      <c r="G23" s="80"/>
      <c r="H23" s="80"/>
      <c r="I23" s="80"/>
      <c r="J23" s="80"/>
      <c r="K23" s="80"/>
      <c r="L23" s="80"/>
      <c r="M23" s="80"/>
      <c r="N23" s="80"/>
      <c r="O23" s="80"/>
      <c r="P23" s="19"/>
      <c r="Q23" s="19"/>
      <c r="R23" s="20"/>
      <c r="S23" s="20"/>
      <c r="T23" s="20">
        <v>150000</v>
      </c>
      <c r="U23" s="20"/>
      <c r="V23" s="20">
        <v>50000</v>
      </c>
      <c r="W23" s="20">
        <v>100000</v>
      </c>
      <c r="X23" s="73"/>
      <c r="Y23" s="15"/>
      <c r="Z23" s="33"/>
      <c r="AA23" s="35"/>
      <c r="AB23" s="33"/>
      <c r="AC23" s="33"/>
      <c r="AD23" s="33"/>
      <c r="AE23" s="53"/>
      <c r="AF23" s="25"/>
      <c r="AG23" s="3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41.25" customHeight="1" thickBot="1">
      <c r="A24" s="16"/>
      <c r="B24" s="219"/>
      <c r="C24" s="77">
        <v>851</v>
      </c>
      <c r="D24" s="95">
        <v>85154</v>
      </c>
      <c r="E24" s="208"/>
      <c r="F24" s="82"/>
      <c r="G24" s="80"/>
      <c r="H24" s="80"/>
      <c r="I24" s="80"/>
      <c r="J24" s="80"/>
      <c r="K24" s="80"/>
      <c r="L24" s="80"/>
      <c r="M24" s="80"/>
      <c r="N24" s="80"/>
      <c r="O24" s="80"/>
      <c r="P24" s="19"/>
      <c r="Q24" s="19"/>
      <c r="R24" s="20"/>
      <c r="S24" s="20"/>
      <c r="T24" s="20">
        <f>U24+V24+W24</f>
        <v>250000</v>
      </c>
      <c r="U24" s="20"/>
      <c r="V24" s="20"/>
      <c r="W24" s="20">
        <v>250000</v>
      </c>
      <c r="X24" s="73"/>
      <c r="Y24" s="15"/>
      <c r="Z24" s="33"/>
      <c r="AA24" s="35"/>
      <c r="AB24" s="33"/>
      <c r="AC24" s="33"/>
      <c r="AD24" s="33"/>
      <c r="AE24" s="53"/>
      <c r="AF24" s="25"/>
      <c r="AG24" s="31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35.25" customHeight="1" thickBot="1">
      <c r="A25" s="16"/>
      <c r="B25" s="18" t="s">
        <v>18</v>
      </c>
      <c r="C25" s="77">
        <v>630</v>
      </c>
      <c r="D25" s="77">
        <v>63095</v>
      </c>
      <c r="E25" s="78" t="s">
        <v>152</v>
      </c>
      <c r="F25" s="82"/>
      <c r="G25" s="80"/>
      <c r="H25" s="80"/>
      <c r="I25" s="80"/>
      <c r="J25" s="80"/>
      <c r="K25" s="80"/>
      <c r="L25" s="80"/>
      <c r="M25" s="80"/>
      <c r="N25" s="80"/>
      <c r="O25" s="80"/>
      <c r="P25" s="19"/>
      <c r="Q25" s="19"/>
      <c r="R25" s="20"/>
      <c r="S25" s="20"/>
      <c r="T25" s="20">
        <v>315000</v>
      </c>
      <c r="U25" s="20"/>
      <c r="V25" s="20">
        <v>250000</v>
      </c>
      <c r="W25" s="20">
        <v>65000</v>
      </c>
      <c r="X25" s="73"/>
      <c r="Y25" s="15"/>
      <c r="Z25" s="33"/>
      <c r="AA25" s="35"/>
      <c r="AB25" s="33"/>
      <c r="AC25" s="33"/>
      <c r="AD25" s="33"/>
      <c r="AE25" s="53"/>
      <c r="AF25" s="25"/>
      <c r="AG25" s="3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6.5" thickBot="1">
      <c r="A26" s="7"/>
      <c r="T26" s="150"/>
      <c r="W26" s="74"/>
      <c r="AE26" s="56"/>
      <c r="AG26" s="3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38.25" customHeight="1" thickBot="1">
      <c r="A27" s="16"/>
      <c r="B27" s="18"/>
      <c r="C27" s="77"/>
      <c r="D27" s="94" t="s">
        <v>142</v>
      </c>
      <c r="E27" s="88" t="s">
        <v>36</v>
      </c>
      <c r="F27" s="82"/>
      <c r="G27" s="80"/>
      <c r="H27" s="80"/>
      <c r="I27" s="80"/>
      <c r="J27" s="80"/>
      <c r="K27" s="80"/>
      <c r="L27" s="80"/>
      <c r="M27" s="80"/>
      <c r="N27" s="80"/>
      <c r="O27" s="80"/>
      <c r="P27" s="19"/>
      <c r="Q27" s="19"/>
      <c r="R27" s="20"/>
      <c r="S27" s="170"/>
      <c r="T27" s="172">
        <f>T28+T29</f>
        <v>1560000</v>
      </c>
      <c r="U27" s="173">
        <f>U28+U29</f>
        <v>1078750</v>
      </c>
      <c r="V27" s="173">
        <v>481250</v>
      </c>
      <c r="W27" s="174"/>
      <c r="X27" s="58"/>
      <c r="Y27" s="15"/>
      <c r="Z27" s="33"/>
      <c r="AA27" s="33"/>
      <c r="AB27" s="33"/>
      <c r="AC27" s="33"/>
      <c r="AD27" s="33"/>
      <c r="AE27" s="53"/>
      <c r="AF27" s="25"/>
      <c r="AG27" s="3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46.5" customHeight="1" thickBot="1">
      <c r="A28" s="16"/>
      <c r="B28" s="18" t="s">
        <v>9</v>
      </c>
      <c r="C28" s="77">
        <v>801</v>
      </c>
      <c r="D28" s="77">
        <v>80120</v>
      </c>
      <c r="E28" s="78" t="s">
        <v>153</v>
      </c>
      <c r="F28" s="82">
        <v>1350000</v>
      </c>
      <c r="G28" s="80">
        <v>789988</v>
      </c>
      <c r="H28" s="80">
        <v>789988</v>
      </c>
      <c r="I28" s="80"/>
      <c r="J28" s="80">
        <v>20262</v>
      </c>
      <c r="K28" s="80">
        <v>20262</v>
      </c>
      <c r="L28" s="80"/>
      <c r="M28" s="80">
        <f aca="true" t="shared" si="3" ref="M28:O29">J28+G28</f>
        <v>810250</v>
      </c>
      <c r="N28" s="80">
        <f t="shared" si="3"/>
        <v>810250</v>
      </c>
      <c r="O28" s="80">
        <f t="shared" si="3"/>
        <v>0</v>
      </c>
      <c r="P28" s="19">
        <v>843000</v>
      </c>
      <c r="Q28" s="19">
        <v>843000</v>
      </c>
      <c r="R28" s="20"/>
      <c r="S28" s="20"/>
      <c r="T28" s="171">
        <v>1190000</v>
      </c>
      <c r="U28" s="171">
        <v>708750</v>
      </c>
      <c r="V28" s="171">
        <v>481250</v>
      </c>
      <c r="W28" s="171"/>
      <c r="X28" s="58"/>
      <c r="Y28" s="15"/>
      <c r="Z28" s="33"/>
      <c r="AA28" s="33"/>
      <c r="AB28" s="33"/>
      <c r="AC28" s="33"/>
      <c r="AD28" s="33" t="s">
        <v>112</v>
      </c>
      <c r="AE28" s="53" t="s">
        <v>84</v>
      </c>
      <c r="AF28" s="27" t="s">
        <v>27</v>
      </c>
      <c r="AG28" s="31" t="s">
        <v>53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48" customHeight="1" thickBot="1">
      <c r="A29" s="16"/>
      <c r="B29" s="18" t="s">
        <v>40</v>
      </c>
      <c r="C29" s="77">
        <v>801</v>
      </c>
      <c r="D29" s="77">
        <v>80130</v>
      </c>
      <c r="E29" s="78" t="s">
        <v>131</v>
      </c>
      <c r="F29" s="82">
        <v>730000</v>
      </c>
      <c r="G29" s="80"/>
      <c r="H29" s="80"/>
      <c r="I29" s="80"/>
      <c r="J29" s="80"/>
      <c r="K29" s="80"/>
      <c r="L29" s="80"/>
      <c r="M29" s="80">
        <f t="shared" si="3"/>
        <v>0</v>
      </c>
      <c r="N29" s="80">
        <f t="shared" si="3"/>
        <v>0</v>
      </c>
      <c r="O29" s="80">
        <f t="shared" si="3"/>
        <v>0</v>
      </c>
      <c r="P29" s="91">
        <v>12400</v>
      </c>
      <c r="Q29" s="91">
        <v>12400</v>
      </c>
      <c r="R29" s="20"/>
      <c r="S29" s="20"/>
      <c r="T29" s="20">
        <v>370000</v>
      </c>
      <c r="U29" s="20">
        <v>370000</v>
      </c>
      <c r="V29" s="20"/>
      <c r="W29" s="20"/>
      <c r="X29" s="58" t="s">
        <v>75</v>
      </c>
      <c r="Y29" s="15" t="s">
        <v>70</v>
      </c>
      <c r="Z29" s="33"/>
      <c r="AA29" s="33"/>
      <c r="AB29" s="33" t="s">
        <v>67</v>
      </c>
      <c r="AC29" s="33" t="s">
        <v>89</v>
      </c>
      <c r="AD29" s="33"/>
      <c r="AE29" s="53"/>
      <c r="AF29" s="25" t="s">
        <v>28</v>
      </c>
      <c r="AG29" s="31" t="s">
        <v>52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38.25" customHeight="1" thickBot="1">
      <c r="A30" s="16"/>
      <c r="B30" s="18"/>
      <c r="C30" s="77"/>
      <c r="D30" s="94" t="s">
        <v>143</v>
      </c>
      <c r="E30" s="88" t="s">
        <v>35</v>
      </c>
      <c r="F30" s="82"/>
      <c r="G30" s="80"/>
      <c r="H30" s="80"/>
      <c r="I30" s="80"/>
      <c r="J30" s="80"/>
      <c r="K30" s="80"/>
      <c r="L30" s="80"/>
      <c r="M30" s="80"/>
      <c r="N30" s="80"/>
      <c r="O30" s="80"/>
      <c r="P30" s="19"/>
      <c r="Q30" s="19"/>
      <c r="R30" s="20"/>
      <c r="S30" s="170"/>
      <c r="T30" s="172">
        <f>T31+T32+T33+T34+T35+T36+T37</f>
        <v>10001776</v>
      </c>
      <c r="U30" s="173">
        <f>U31+U32+U33+U34+U35+U36+U37</f>
        <v>0</v>
      </c>
      <c r="V30" s="173">
        <f>V31+V32+V33+V34+V35+V36+V37</f>
        <v>8763200</v>
      </c>
      <c r="W30" s="174">
        <f>W31+W32+W33+W34+W35+W36+W37</f>
        <v>1238576</v>
      </c>
      <c r="X30" s="58"/>
      <c r="Y30" s="15"/>
      <c r="Z30" s="33"/>
      <c r="AA30" s="33"/>
      <c r="AB30" s="33"/>
      <c r="AC30" s="33"/>
      <c r="AD30" s="33"/>
      <c r="AE30" s="53"/>
      <c r="AF30" s="25"/>
      <c r="AG30" s="3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50.25" customHeight="1" thickBot="1">
      <c r="A31" s="16"/>
      <c r="B31" s="18" t="s">
        <v>9</v>
      </c>
      <c r="C31" s="77">
        <v>700</v>
      </c>
      <c r="D31" s="77">
        <v>70095</v>
      </c>
      <c r="E31" s="78" t="s">
        <v>149</v>
      </c>
      <c r="F31" s="82">
        <v>4000000</v>
      </c>
      <c r="G31" s="80" t="s">
        <v>19</v>
      </c>
      <c r="H31" s="80"/>
      <c r="I31" s="80"/>
      <c r="J31" s="80" t="s">
        <v>19</v>
      </c>
      <c r="K31" s="80"/>
      <c r="L31" s="80"/>
      <c r="M31" s="80"/>
      <c r="N31" s="80"/>
      <c r="O31" s="80"/>
      <c r="P31" s="91">
        <v>526000</v>
      </c>
      <c r="Q31" s="91">
        <v>526000</v>
      </c>
      <c r="R31" s="20"/>
      <c r="S31" s="20"/>
      <c r="T31" s="171">
        <v>2866200</v>
      </c>
      <c r="U31" s="171"/>
      <c r="V31" s="171">
        <v>2696200</v>
      </c>
      <c r="W31" s="171">
        <v>170000</v>
      </c>
      <c r="X31" s="58"/>
      <c r="Y31" s="15"/>
      <c r="Z31" s="33"/>
      <c r="AA31" s="33"/>
      <c r="AB31" s="33" t="s">
        <v>113</v>
      </c>
      <c r="AC31" s="33" t="s">
        <v>87</v>
      </c>
      <c r="AD31" s="60" t="s">
        <v>114</v>
      </c>
      <c r="AE31" s="53"/>
      <c r="AF31" s="25" t="s">
        <v>115</v>
      </c>
      <c r="AG31" s="31" t="s">
        <v>101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33" customHeight="1" thickBot="1">
      <c r="A32" s="16"/>
      <c r="B32" s="18" t="s">
        <v>40</v>
      </c>
      <c r="C32" s="77">
        <v>900</v>
      </c>
      <c r="D32" s="77">
        <v>90013</v>
      </c>
      <c r="E32" s="78" t="s">
        <v>137</v>
      </c>
      <c r="F32" s="82">
        <v>2500000</v>
      </c>
      <c r="G32" s="80">
        <v>4123</v>
      </c>
      <c r="H32" s="80">
        <v>4123</v>
      </c>
      <c r="I32" s="80"/>
      <c r="J32" s="80"/>
      <c r="K32" s="80"/>
      <c r="L32" s="80"/>
      <c r="M32" s="80">
        <f aca="true" t="shared" si="4" ref="M32:M48">J32+G32</f>
        <v>4123</v>
      </c>
      <c r="N32" s="80">
        <f aca="true" t="shared" si="5" ref="N32:N48">K32+H32</f>
        <v>4123</v>
      </c>
      <c r="O32" s="80">
        <f aca="true" t="shared" si="6" ref="O32:O48">L32+I32</f>
        <v>0</v>
      </c>
      <c r="P32" s="19">
        <v>447000</v>
      </c>
      <c r="Q32" s="19">
        <v>447000</v>
      </c>
      <c r="R32" s="20" t="s">
        <v>19</v>
      </c>
      <c r="S32" s="20"/>
      <c r="T32" s="20">
        <f>U32+V32+W32</f>
        <v>1700000</v>
      </c>
      <c r="U32" s="20"/>
      <c r="V32" s="20">
        <v>1700000</v>
      </c>
      <c r="W32" s="19"/>
      <c r="X32" s="58"/>
      <c r="Y32" s="15"/>
      <c r="Z32" s="33"/>
      <c r="AA32" s="33"/>
      <c r="AB32" s="33" t="s">
        <v>92</v>
      </c>
      <c r="AC32" s="33" t="s">
        <v>63</v>
      </c>
      <c r="AD32" s="33" t="s">
        <v>116</v>
      </c>
      <c r="AE32" s="53"/>
      <c r="AF32" s="25" t="s">
        <v>102</v>
      </c>
      <c r="AG32" s="31" t="s">
        <v>101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38.25" customHeight="1" thickBot="1">
      <c r="A33" s="16"/>
      <c r="B33" s="18" t="s">
        <v>17</v>
      </c>
      <c r="C33" s="77">
        <v>851</v>
      </c>
      <c r="D33" s="77">
        <v>85111</v>
      </c>
      <c r="E33" s="78" t="s">
        <v>154</v>
      </c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20"/>
      <c r="Q33" s="19"/>
      <c r="R33" s="20"/>
      <c r="S33" s="20"/>
      <c r="T33" s="20">
        <v>3332000</v>
      </c>
      <c r="U33" s="20"/>
      <c r="V33" s="20">
        <v>3332000</v>
      </c>
      <c r="W33" s="19"/>
      <c r="X33" s="58"/>
      <c r="Y33" s="15"/>
      <c r="Z33" s="33"/>
      <c r="AA33" s="33"/>
      <c r="AB33" s="33"/>
      <c r="AC33" s="33"/>
      <c r="AD33" s="33"/>
      <c r="AE33" s="53"/>
      <c r="AF33" s="25"/>
      <c r="AG33" s="3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38.25" customHeight="1" thickBot="1">
      <c r="A34" s="16"/>
      <c r="B34" s="18" t="s">
        <v>18</v>
      </c>
      <c r="C34" s="77">
        <v>700</v>
      </c>
      <c r="D34" s="77">
        <v>70095</v>
      </c>
      <c r="E34" s="93" t="s">
        <v>136</v>
      </c>
      <c r="F34" s="91"/>
      <c r="G34" s="89"/>
      <c r="H34" s="89"/>
      <c r="I34" s="89"/>
      <c r="J34" s="89"/>
      <c r="K34" s="89"/>
      <c r="L34" s="89"/>
      <c r="M34" s="89"/>
      <c r="N34" s="89"/>
      <c r="O34" s="89"/>
      <c r="P34" s="91"/>
      <c r="Q34" s="91"/>
      <c r="R34" s="89"/>
      <c r="S34" s="89"/>
      <c r="T34" s="121">
        <v>700000</v>
      </c>
      <c r="U34" s="89"/>
      <c r="V34" s="89">
        <v>700000</v>
      </c>
      <c r="W34" s="91"/>
      <c r="X34" s="58"/>
      <c r="Y34" s="15"/>
      <c r="Z34" s="33"/>
      <c r="AA34" s="33"/>
      <c r="AB34" s="33"/>
      <c r="AC34" s="33"/>
      <c r="AD34" s="33"/>
      <c r="AE34" s="53"/>
      <c r="AF34" s="25"/>
      <c r="AG34" s="3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38.25" customHeight="1" thickBot="1">
      <c r="A35" s="16"/>
      <c r="B35" s="18" t="s">
        <v>3</v>
      </c>
      <c r="C35" s="77">
        <v>900</v>
      </c>
      <c r="D35" s="77">
        <v>90001</v>
      </c>
      <c r="E35" s="149" t="s">
        <v>163</v>
      </c>
      <c r="F35" s="91"/>
      <c r="G35" s="89"/>
      <c r="H35" s="89"/>
      <c r="I35" s="89"/>
      <c r="J35" s="89"/>
      <c r="K35" s="89"/>
      <c r="L35" s="89"/>
      <c r="M35" s="89"/>
      <c r="N35" s="89"/>
      <c r="O35" s="89"/>
      <c r="P35" s="91"/>
      <c r="Q35" s="91"/>
      <c r="R35" s="89"/>
      <c r="S35" s="89"/>
      <c r="T35" s="164">
        <v>790000</v>
      </c>
      <c r="U35" s="164"/>
      <c r="V35" s="164">
        <v>290000</v>
      </c>
      <c r="W35" s="165">
        <v>500000</v>
      </c>
      <c r="X35" s="58"/>
      <c r="Y35" s="15"/>
      <c r="Z35" s="33"/>
      <c r="AA35" s="33"/>
      <c r="AB35" s="33"/>
      <c r="AC35" s="33"/>
      <c r="AD35" s="33"/>
      <c r="AE35" s="53"/>
      <c r="AF35" s="25"/>
      <c r="AG35" s="3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38.25" customHeight="1" thickBot="1">
      <c r="A36" s="16"/>
      <c r="B36" s="18" t="s">
        <v>7</v>
      </c>
      <c r="C36" s="77">
        <v>900</v>
      </c>
      <c r="D36" s="77">
        <v>90095</v>
      </c>
      <c r="E36" s="149" t="s">
        <v>164</v>
      </c>
      <c r="F36" s="91"/>
      <c r="G36" s="89"/>
      <c r="H36" s="89"/>
      <c r="I36" s="89"/>
      <c r="J36" s="89"/>
      <c r="K36" s="89"/>
      <c r="L36" s="89"/>
      <c r="M36" s="89"/>
      <c r="N36" s="89"/>
      <c r="O36" s="89"/>
      <c r="P36" s="91"/>
      <c r="Q36" s="91"/>
      <c r="R36" s="89"/>
      <c r="S36" s="89"/>
      <c r="T36" s="164">
        <v>45000</v>
      </c>
      <c r="U36" s="164"/>
      <c r="V36" s="164">
        <v>45000</v>
      </c>
      <c r="W36" s="165"/>
      <c r="X36" s="58"/>
      <c r="Y36" s="15"/>
      <c r="Z36" s="33"/>
      <c r="AA36" s="33"/>
      <c r="AB36" s="33"/>
      <c r="AC36" s="33"/>
      <c r="AD36" s="33"/>
      <c r="AE36" s="53"/>
      <c r="AF36" s="25"/>
      <c r="AG36" s="31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38.25" customHeight="1" thickBot="1">
      <c r="A37" s="16"/>
      <c r="B37" s="18" t="s">
        <v>165</v>
      </c>
      <c r="C37" s="77">
        <v>900</v>
      </c>
      <c r="D37" s="77">
        <v>90001</v>
      </c>
      <c r="E37" s="149" t="s">
        <v>166</v>
      </c>
      <c r="F37" s="91"/>
      <c r="G37" s="89"/>
      <c r="H37" s="89"/>
      <c r="I37" s="89"/>
      <c r="J37" s="89"/>
      <c r="K37" s="89"/>
      <c r="L37" s="89"/>
      <c r="M37" s="89"/>
      <c r="N37" s="89"/>
      <c r="O37" s="89"/>
      <c r="P37" s="91"/>
      <c r="Q37" s="91"/>
      <c r="R37" s="89"/>
      <c r="S37" s="89"/>
      <c r="T37" s="164">
        <v>568576</v>
      </c>
      <c r="U37" s="164"/>
      <c r="V37" s="164"/>
      <c r="W37" s="165">
        <v>568576</v>
      </c>
      <c r="X37" s="58"/>
      <c r="Y37" s="15"/>
      <c r="Z37" s="33"/>
      <c r="AA37" s="33"/>
      <c r="AB37" s="33"/>
      <c r="AC37" s="33"/>
      <c r="AD37" s="33"/>
      <c r="AE37" s="53"/>
      <c r="AF37" s="25"/>
      <c r="AG37" s="3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6.5" thickBot="1">
      <c r="A38" s="16"/>
      <c r="B38" s="18"/>
      <c r="C38" s="77"/>
      <c r="D38" s="77"/>
      <c r="E38" s="78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20"/>
      <c r="Q38" s="19"/>
      <c r="R38" s="20"/>
      <c r="S38" s="20"/>
      <c r="T38" s="150"/>
      <c r="U38" s="150"/>
      <c r="V38" s="150"/>
      <c r="W38" s="181"/>
      <c r="X38" s="58"/>
      <c r="Y38" s="15"/>
      <c r="Z38" s="33"/>
      <c r="AA38" s="33"/>
      <c r="AB38" s="33"/>
      <c r="AC38" s="33"/>
      <c r="AD38" s="33"/>
      <c r="AE38" s="53"/>
      <c r="AF38" s="25"/>
      <c r="AG38" s="31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8.25" customHeight="1" thickBot="1">
      <c r="A39" s="16"/>
      <c r="B39" s="18"/>
      <c r="C39" s="77"/>
      <c r="D39" s="94" t="s">
        <v>144</v>
      </c>
      <c r="E39" s="88" t="s">
        <v>44</v>
      </c>
      <c r="F39" s="82"/>
      <c r="G39" s="80"/>
      <c r="H39" s="80"/>
      <c r="I39" s="80"/>
      <c r="J39" s="80"/>
      <c r="K39" s="80"/>
      <c r="L39" s="80"/>
      <c r="M39" s="80">
        <f t="shared" si="4"/>
        <v>0</v>
      </c>
      <c r="N39" s="80">
        <f t="shared" si="5"/>
        <v>0</v>
      </c>
      <c r="O39" s="80">
        <f t="shared" si="6"/>
        <v>0</v>
      </c>
      <c r="P39" s="19"/>
      <c r="Q39" s="19"/>
      <c r="R39" s="20"/>
      <c r="S39" s="170"/>
      <c r="T39" s="172">
        <f>T40+T41+T42+T43+T44+T45</f>
        <v>472000</v>
      </c>
      <c r="U39" s="173">
        <f>U40+U41+U42+U43+U44+U45</f>
        <v>0</v>
      </c>
      <c r="V39" s="173">
        <f>V40+V41+V42+V43+V44+V45</f>
        <v>472000</v>
      </c>
      <c r="W39" s="174">
        <f>W40+W41+W42+W43+W44+W45</f>
        <v>0</v>
      </c>
      <c r="X39" s="58"/>
      <c r="Y39" s="15"/>
      <c r="Z39" s="33"/>
      <c r="AA39" s="33"/>
      <c r="AB39" s="33"/>
      <c r="AC39" s="33"/>
      <c r="AD39" s="33"/>
      <c r="AE39" s="53"/>
      <c r="AF39" s="25"/>
      <c r="AG39" s="3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8.25" customHeight="1" thickBot="1">
      <c r="A40" s="16"/>
      <c r="B40" s="18" t="s">
        <v>9</v>
      </c>
      <c r="C40" s="77">
        <v>900</v>
      </c>
      <c r="D40" s="77">
        <v>90015</v>
      </c>
      <c r="E40" s="78" t="s">
        <v>123</v>
      </c>
      <c r="F40" s="82">
        <v>253000</v>
      </c>
      <c r="G40" s="80"/>
      <c r="H40" s="80"/>
      <c r="I40" s="80"/>
      <c r="J40" s="80"/>
      <c r="K40" s="80"/>
      <c r="L40" s="80"/>
      <c r="M40" s="80">
        <f t="shared" si="4"/>
        <v>0</v>
      </c>
      <c r="N40" s="80">
        <f t="shared" si="5"/>
        <v>0</v>
      </c>
      <c r="O40" s="80">
        <f t="shared" si="6"/>
        <v>0</v>
      </c>
      <c r="P40" s="19"/>
      <c r="Q40" s="19"/>
      <c r="R40" s="20" t="s">
        <v>19</v>
      </c>
      <c r="S40" s="20"/>
      <c r="T40" s="171">
        <v>134000</v>
      </c>
      <c r="U40" s="171"/>
      <c r="V40" s="171">
        <v>134000</v>
      </c>
      <c r="W40" s="171"/>
      <c r="X40" s="58" t="s">
        <v>69</v>
      </c>
      <c r="Y40" s="15" t="s">
        <v>69</v>
      </c>
      <c r="Z40" s="33"/>
      <c r="AA40" s="33"/>
      <c r="AB40" s="33" t="s">
        <v>70</v>
      </c>
      <c r="AC40" s="33" t="s">
        <v>106</v>
      </c>
      <c r="AD40" s="33" t="s">
        <v>107</v>
      </c>
      <c r="AE40" s="53" t="s">
        <v>63</v>
      </c>
      <c r="AF40" s="25" t="s">
        <v>25</v>
      </c>
      <c r="AG40" s="31" t="s">
        <v>54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8.25" customHeight="1" thickBot="1">
      <c r="A41" s="16"/>
      <c r="B41" s="18" t="s">
        <v>40</v>
      </c>
      <c r="C41" s="77">
        <v>900</v>
      </c>
      <c r="D41" s="77">
        <v>90015</v>
      </c>
      <c r="E41" s="78" t="s">
        <v>124</v>
      </c>
      <c r="F41" s="82">
        <v>53000</v>
      </c>
      <c r="G41" s="80"/>
      <c r="H41" s="80"/>
      <c r="I41" s="80"/>
      <c r="J41" s="80"/>
      <c r="K41" s="80"/>
      <c r="L41" s="80"/>
      <c r="M41" s="80">
        <f t="shared" si="4"/>
        <v>0</v>
      </c>
      <c r="N41" s="80">
        <f t="shared" si="5"/>
        <v>0</v>
      </c>
      <c r="O41" s="80">
        <f t="shared" si="6"/>
        <v>0</v>
      </c>
      <c r="P41" s="19"/>
      <c r="Q41" s="19"/>
      <c r="R41" s="20" t="s">
        <v>19</v>
      </c>
      <c r="S41" s="20"/>
      <c r="T41" s="20">
        <v>65000</v>
      </c>
      <c r="U41" s="20"/>
      <c r="V41" s="20">
        <v>65000</v>
      </c>
      <c r="W41" s="20"/>
      <c r="X41" s="58" t="s">
        <v>69</v>
      </c>
      <c r="Y41" s="15" t="s">
        <v>69</v>
      </c>
      <c r="Z41" s="33"/>
      <c r="AA41" s="33"/>
      <c r="AB41" s="33" t="s">
        <v>70</v>
      </c>
      <c r="AC41" s="33" t="s">
        <v>106</v>
      </c>
      <c r="AD41" s="33" t="s">
        <v>108</v>
      </c>
      <c r="AE41" s="53" t="s">
        <v>63</v>
      </c>
      <c r="AF41" s="25" t="s">
        <v>25</v>
      </c>
      <c r="AG41" s="31" t="s">
        <v>54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8.25" customHeight="1" thickBot="1">
      <c r="A42" s="16"/>
      <c r="B42" s="18" t="s">
        <v>17</v>
      </c>
      <c r="C42" s="77">
        <v>900</v>
      </c>
      <c r="D42" s="77">
        <v>90015</v>
      </c>
      <c r="E42" s="78" t="s">
        <v>125</v>
      </c>
      <c r="F42" s="82">
        <v>72000</v>
      </c>
      <c r="G42" s="80"/>
      <c r="H42" s="80"/>
      <c r="I42" s="80"/>
      <c r="J42" s="80"/>
      <c r="K42" s="80"/>
      <c r="L42" s="80"/>
      <c r="M42" s="80">
        <f t="shared" si="4"/>
        <v>0</v>
      </c>
      <c r="N42" s="80">
        <f t="shared" si="5"/>
        <v>0</v>
      </c>
      <c r="O42" s="80">
        <f t="shared" si="6"/>
        <v>0</v>
      </c>
      <c r="P42" s="19"/>
      <c r="Q42" s="19"/>
      <c r="R42" s="20" t="s">
        <v>19</v>
      </c>
      <c r="S42" s="20"/>
      <c r="T42" s="20">
        <f>U42+V42+W42</f>
        <v>72000</v>
      </c>
      <c r="U42" s="20"/>
      <c r="V42" s="20">
        <v>72000</v>
      </c>
      <c r="W42" s="20"/>
      <c r="X42" s="58" t="s">
        <v>69</v>
      </c>
      <c r="Y42" s="15" t="s">
        <v>69</v>
      </c>
      <c r="Z42" s="33"/>
      <c r="AA42" s="33"/>
      <c r="AB42" s="33" t="s">
        <v>70</v>
      </c>
      <c r="AC42" s="33" t="s">
        <v>106</v>
      </c>
      <c r="AD42" s="33" t="s">
        <v>109</v>
      </c>
      <c r="AE42" s="53" t="s">
        <v>63</v>
      </c>
      <c r="AF42" s="25" t="s">
        <v>25</v>
      </c>
      <c r="AG42" s="31" t="s">
        <v>54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8.25" customHeight="1" thickBot="1">
      <c r="A43" s="16"/>
      <c r="B43" s="18" t="s">
        <v>18</v>
      </c>
      <c r="C43" s="77">
        <v>900</v>
      </c>
      <c r="D43" s="77">
        <v>90015</v>
      </c>
      <c r="E43" s="78" t="s">
        <v>126</v>
      </c>
      <c r="F43" s="82">
        <v>40000</v>
      </c>
      <c r="G43" s="80"/>
      <c r="H43" s="80"/>
      <c r="I43" s="80"/>
      <c r="J43" s="80"/>
      <c r="K43" s="80"/>
      <c r="L43" s="80"/>
      <c r="M43" s="80">
        <f t="shared" si="4"/>
        <v>0</v>
      </c>
      <c r="N43" s="80">
        <f t="shared" si="5"/>
        <v>0</v>
      </c>
      <c r="O43" s="80">
        <f t="shared" si="6"/>
        <v>0</v>
      </c>
      <c r="P43" s="19"/>
      <c r="Q43" s="19"/>
      <c r="R43" s="20" t="s">
        <v>19</v>
      </c>
      <c r="S43" s="20"/>
      <c r="T43" s="20">
        <f>U43+V43+W43</f>
        <v>40000</v>
      </c>
      <c r="U43" s="20"/>
      <c r="V43" s="20">
        <v>40000</v>
      </c>
      <c r="W43" s="20"/>
      <c r="X43" s="58" t="s">
        <v>69</v>
      </c>
      <c r="Y43" s="15" t="s">
        <v>69</v>
      </c>
      <c r="Z43" s="33"/>
      <c r="AA43" s="33"/>
      <c r="AB43" s="33" t="s">
        <v>70</v>
      </c>
      <c r="AC43" s="33" t="s">
        <v>106</v>
      </c>
      <c r="AD43" s="33" t="s">
        <v>110</v>
      </c>
      <c r="AE43" s="53" t="s">
        <v>93</v>
      </c>
      <c r="AF43" s="25" t="s">
        <v>26</v>
      </c>
      <c r="AG43" s="31" t="s">
        <v>54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38.25" customHeight="1" thickBot="1">
      <c r="A44" s="16"/>
      <c r="B44" s="18" t="s">
        <v>3</v>
      </c>
      <c r="C44" s="77">
        <v>900</v>
      </c>
      <c r="D44" s="77">
        <v>90015</v>
      </c>
      <c r="E44" s="78" t="s">
        <v>130</v>
      </c>
      <c r="F44" s="82">
        <v>80000</v>
      </c>
      <c r="G44" s="80"/>
      <c r="H44" s="80"/>
      <c r="I44" s="80"/>
      <c r="J44" s="80"/>
      <c r="K44" s="80"/>
      <c r="L44" s="80"/>
      <c r="M44" s="80"/>
      <c r="N44" s="80"/>
      <c r="O44" s="80"/>
      <c r="P44" s="19"/>
      <c r="Q44" s="19"/>
      <c r="R44" s="20"/>
      <c r="S44" s="20"/>
      <c r="T44" s="20">
        <v>37000</v>
      </c>
      <c r="U44" s="20"/>
      <c r="V44" s="20">
        <v>37000</v>
      </c>
      <c r="W44" s="19"/>
      <c r="X44" s="58"/>
      <c r="Y44" s="15"/>
      <c r="Z44" s="39"/>
      <c r="AA44" s="33"/>
      <c r="AB44" s="33"/>
      <c r="AC44" s="33"/>
      <c r="AD44" s="35"/>
      <c r="AE44" s="53"/>
      <c r="AF44" s="25"/>
      <c r="AG44" s="3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64.5" customHeight="1" thickBot="1">
      <c r="A45" s="16"/>
      <c r="B45" s="18" t="s">
        <v>7</v>
      </c>
      <c r="C45" s="77">
        <v>900</v>
      </c>
      <c r="D45" s="77">
        <v>90015</v>
      </c>
      <c r="E45" s="78" t="s">
        <v>129</v>
      </c>
      <c r="F45" s="82">
        <v>158000</v>
      </c>
      <c r="G45" s="80"/>
      <c r="H45" s="80"/>
      <c r="I45" s="80"/>
      <c r="J45" s="80"/>
      <c r="K45" s="80"/>
      <c r="L45" s="80"/>
      <c r="M45" s="80">
        <f t="shared" si="4"/>
        <v>0</v>
      </c>
      <c r="N45" s="80">
        <f t="shared" si="5"/>
        <v>0</v>
      </c>
      <c r="O45" s="80">
        <f t="shared" si="6"/>
        <v>0</v>
      </c>
      <c r="P45" s="19"/>
      <c r="Q45" s="19"/>
      <c r="R45" s="20"/>
      <c r="S45" s="20"/>
      <c r="T45" s="20">
        <v>124000</v>
      </c>
      <c r="U45" s="20"/>
      <c r="V45" s="20">
        <v>124000</v>
      </c>
      <c r="W45" s="20"/>
      <c r="X45" s="58"/>
      <c r="Y45" s="15"/>
      <c r="Z45" s="33"/>
      <c r="AA45" s="33"/>
      <c r="AB45" s="33"/>
      <c r="AC45" s="33" t="s">
        <v>62</v>
      </c>
      <c r="AD45" s="33" t="s">
        <v>111</v>
      </c>
      <c r="AE45" s="53" t="s">
        <v>68</v>
      </c>
      <c r="AF45" s="25" t="s">
        <v>43</v>
      </c>
      <c r="AG45" s="31" t="s">
        <v>54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24.75" customHeight="1" thickBot="1">
      <c r="A46" s="16"/>
      <c r="B46" s="18"/>
      <c r="C46" s="77"/>
      <c r="D46" s="77"/>
      <c r="E46" s="78"/>
      <c r="F46" s="82"/>
      <c r="G46" s="80"/>
      <c r="H46" s="80"/>
      <c r="I46" s="80"/>
      <c r="J46" s="80"/>
      <c r="K46" s="80"/>
      <c r="L46" s="80"/>
      <c r="M46" s="80"/>
      <c r="N46" s="80"/>
      <c r="O46" s="80"/>
      <c r="P46" s="19"/>
      <c r="Q46" s="19"/>
      <c r="R46" s="20"/>
      <c r="S46" s="20"/>
      <c r="T46" s="150"/>
      <c r="U46" s="150"/>
      <c r="V46" s="150"/>
      <c r="W46" s="150"/>
      <c r="X46" s="58"/>
      <c r="Y46" s="15"/>
      <c r="Z46" s="33"/>
      <c r="AA46" s="33"/>
      <c r="AB46" s="33"/>
      <c r="AC46" s="33"/>
      <c r="AD46" s="33"/>
      <c r="AE46" s="53"/>
      <c r="AF46" s="25"/>
      <c r="AG46" s="31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38.25" customHeight="1" thickBot="1">
      <c r="A47" s="16"/>
      <c r="B47" s="18"/>
      <c r="C47" s="77"/>
      <c r="D47" s="94" t="s">
        <v>145</v>
      </c>
      <c r="E47" s="88" t="s">
        <v>38</v>
      </c>
      <c r="F47" s="82"/>
      <c r="G47" s="80"/>
      <c r="H47" s="80"/>
      <c r="I47" s="80"/>
      <c r="J47" s="80"/>
      <c r="K47" s="80"/>
      <c r="L47" s="80"/>
      <c r="M47" s="80">
        <f t="shared" si="4"/>
        <v>0</v>
      </c>
      <c r="N47" s="80">
        <f t="shared" si="5"/>
        <v>0</v>
      </c>
      <c r="O47" s="80">
        <f t="shared" si="6"/>
        <v>0</v>
      </c>
      <c r="P47" s="19"/>
      <c r="Q47" s="19"/>
      <c r="R47" s="20"/>
      <c r="S47" s="170"/>
      <c r="T47" s="172">
        <f>T48+T52+T53+T54+T55+T56</f>
        <v>12195000</v>
      </c>
      <c r="U47" s="173">
        <f>U48+U52+U53+U54+U55+U56</f>
        <v>320000</v>
      </c>
      <c r="V47" s="173">
        <f>V48+V52+V53+V54+V55+V56</f>
        <v>2627550</v>
      </c>
      <c r="W47" s="174">
        <f>W48+W52+W53+W54+W55+W56</f>
        <v>9247450</v>
      </c>
      <c r="X47" s="58"/>
      <c r="Y47" s="15"/>
      <c r="Z47" s="33"/>
      <c r="AA47" s="33"/>
      <c r="AB47" s="33"/>
      <c r="AC47" s="33"/>
      <c r="AD47" s="33"/>
      <c r="AE47" s="53"/>
      <c r="AF47" s="25"/>
      <c r="AG47" s="31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38.25" customHeight="1" thickBot="1">
      <c r="A48" s="16"/>
      <c r="B48" s="18" t="s">
        <v>9</v>
      </c>
      <c r="C48" s="77">
        <v>900</v>
      </c>
      <c r="D48" s="77">
        <v>90095</v>
      </c>
      <c r="E48" s="78" t="s">
        <v>119</v>
      </c>
      <c r="F48" s="82">
        <v>12000000</v>
      </c>
      <c r="G48" s="80">
        <v>451802</v>
      </c>
      <c r="H48" s="80">
        <v>281691</v>
      </c>
      <c r="I48" s="80">
        <v>170111</v>
      </c>
      <c r="J48" s="80">
        <v>34474</v>
      </c>
      <c r="K48" s="80">
        <v>34474</v>
      </c>
      <c r="L48" s="80"/>
      <c r="M48" s="80">
        <f t="shared" si="4"/>
        <v>486276</v>
      </c>
      <c r="N48" s="80">
        <f t="shared" si="5"/>
        <v>316165</v>
      </c>
      <c r="O48" s="80">
        <f t="shared" si="6"/>
        <v>170111</v>
      </c>
      <c r="P48" s="83">
        <v>5450000</v>
      </c>
      <c r="Q48" s="19">
        <v>150000</v>
      </c>
      <c r="R48" s="20">
        <v>5300000</v>
      </c>
      <c r="S48" s="20"/>
      <c r="T48" s="171">
        <f>U48+V48+W48</f>
        <v>11400000</v>
      </c>
      <c r="U48" s="171"/>
      <c r="V48" s="171">
        <v>2508550</v>
      </c>
      <c r="W48" s="182">
        <v>8891450</v>
      </c>
      <c r="X48" s="58"/>
      <c r="Y48" s="15"/>
      <c r="Z48" s="33"/>
      <c r="AA48" s="33"/>
      <c r="AB48" s="33"/>
      <c r="AC48" s="33"/>
      <c r="AD48" s="33" t="s">
        <v>76</v>
      </c>
      <c r="AE48" s="53" t="s">
        <v>77</v>
      </c>
      <c r="AF48" s="25" t="s">
        <v>45</v>
      </c>
      <c r="AG48" s="31" t="s">
        <v>52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38.25" customHeight="1" hidden="1" thickBot="1">
      <c r="A49" s="16"/>
      <c r="B49" s="18" t="s">
        <v>40</v>
      </c>
      <c r="C49" s="77">
        <v>900</v>
      </c>
      <c r="D49" s="77">
        <v>90095</v>
      </c>
      <c r="E49" s="78" t="s">
        <v>21</v>
      </c>
      <c r="F49" s="82">
        <v>10000000</v>
      </c>
      <c r="G49" s="80">
        <v>40484</v>
      </c>
      <c r="H49" s="80">
        <v>40484</v>
      </c>
      <c r="I49" s="80" t="s">
        <v>19</v>
      </c>
      <c r="J49" s="80">
        <v>150000</v>
      </c>
      <c r="K49" s="80">
        <v>150000</v>
      </c>
      <c r="L49" s="80" t="s">
        <v>19</v>
      </c>
      <c r="M49" s="80"/>
      <c r="N49" s="80"/>
      <c r="O49" s="80"/>
      <c r="P49" s="19" t="s">
        <v>19</v>
      </c>
      <c r="Q49" s="19"/>
      <c r="R49" s="20"/>
      <c r="S49" s="20"/>
      <c r="T49" s="20">
        <f>U49+V49+W49</f>
        <v>0</v>
      </c>
      <c r="U49" s="20"/>
      <c r="V49" s="20"/>
      <c r="W49" s="20"/>
      <c r="X49" s="58"/>
      <c r="Y49" s="15"/>
      <c r="Z49" s="33"/>
      <c r="AA49" s="33"/>
      <c r="AB49" s="33"/>
      <c r="AC49" s="33"/>
      <c r="AD49" s="33"/>
      <c r="AE49" s="33"/>
      <c r="AF49" s="25" t="s">
        <v>55</v>
      </c>
      <c r="AG49" s="31" t="s">
        <v>52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38.25" customHeight="1" hidden="1" thickBot="1">
      <c r="A50" s="16"/>
      <c r="B50" s="18" t="s">
        <v>17</v>
      </c>
      <c r="C50" s="77">
        <v>900</v>
      </c>
      <c r="D50" s="77">
        <v>90095</v>
      </c>
      <c r="E50" s="78" t="s">
        <v>22</v>
      </c>
      <c r="F50" s="82"/>
      <c r="G50" s="80"/>
      <c r="H50" s="80"/>
      <c r="I50" s="80"/>
      <c r="J50" s="80">
        <v>350000</v>
      </c>
      <c r="K50" s="80">
        <v>350000</v>
      </c>
      <c r="L50" s="80"/>
      <c r="M50" s="80"/>
      <c r="N50" s="80"/>
      <c r="O50" s="80"/>
      <c r="P50" s="19"/>
      <c r="Q50" s="19"/>
      <c r="R50" s="20"/>
      <c r="S50" s="20"/>
      <c r="T50" s="20">
        <f>U50+V50+W50</f>
        <v>0</v>
      </c>
      <c r="U50" s="20"/>
      <c r="V50" s="20"/>
      <c r="W50" s="20"/>
      <c r="X50" s="58"/>
      <c r="Y50" s="15"/>
      <c r="Z50" s="33"/>
      <c r="AA50" s="33"/>
      <c r="AB50" s="33"/>
      <c r="AC50" s="33"/>
      <c r="AD50" s="33"/>
      <c r="AE50" s="33"/>
      <c r="AF50" s="25"/>
      <c r="AG50" s="31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50.25" customHeight="1" hidden="1" thickBot="1">
      <c r="A51" s="16"/>
      <c r="B51" s="18" t="s">
        <v>18</v>
      </c>
      <c r="C51" s="77">
        <v>900</v>
      </c>
      <c r="D51" s="77">
        <v>90095</v>
      </c>
      <c r="E51" s="78" t="s">
        <v>23</v>
      </c>
      <c r="F51" s="82">
        <v>2400000</v>
      </c>
      <c r="G51" s="80">
        <v>645118</v>
      </c>
      <c r="H51" s="80">
        <v>520668</v>
      </c>
      <c r="I51" s="80">
        <v>124450</v>
      </c>
      <c r="J51" s="80">
        <v>290000</v>
      </c>
      <c r="K51" s="80">
        <v>261900</v>
      </c>
      <c r="L51" s="80">
        <v>28100</v>
      </c>
      <c r="M51" s="80"/>
      <c r="N51" s="80"/>
      <c r="O51" s="80"/>
      <c r="P51" s="19" t="s">
        <v>19</v>
      </c>
      <c r="Q51" s="19"/>
      <c r="R51" s="20"/>
      <c r="S51" s="20"/>
      <c r="T51" s="20">
        <f>U51+V51+W51</f>
        <v>0</v>
      </c>
      <c r="U51" s="20"/>
      <c r="V51" s="20"/>
      <c r="W51" s="20"/>
      <c r="X51" s="58"/>
      <c r="Y51" s="15"/>
      <c r="Z51" s="33"/>
      <c r="AA51" s="33"/>
      <c r="AB51" s="33"/>
      <c r="AC51" s="33"/>
      <c r="AD51" s="33"/>
      <c r="AE51" s="33"/>
      <c r="AF51" s="25" t="s">
        <v>45</v>
      </c>
      <c r="AG51" s="31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50.25" customHeight="1" thickBot="1">
      <c r="A52" s="84"/>
      <c r="B52" s="18" t="s">
        <v>40</v>
      </c>
      <c r="C52" s="77">
        <v>900</v>
      </c>
      <c r="D52" s="77">
        <v>90095</v>
      </c>
      <c r="E52" s="78" t="s">
        <v>148</v>
      </c>
      <c r="F52" s="82"/>
      <c r="G52" s="80"/>
      <c r="H52" s="80"/>
      <c r="I52" s="80"/>
      <c r="J52" s="80"/>
      <c r="K52" s="80"/>
      <c r="L52" s="80"/>
      <c r="M52" s="80"/>
      <c r="N52" s="80"/>
      <c r="O52" s="80"/>
      <c r="P52" s="19"/>
      <c r="Q52" s="19"/>
      <c r="R52" s="20"/>
      <c r="S52" s="20"/>
      <c r="T52" s="20">
        <v>90000</v>
      </c>
      <c r="U52" s="20"/>
      <c r="V52" s="20">
        <v>90000</v>
      </c>
      <c r="W52" s="20"/>
      <c r="X52" s="22"/>
      <c r="Y52" s="17"/>
      <c r="Z52" s="32"/>
      <c r="AA52" s="32"/>
      <c r="AB52" s="32"/>
      <c r="AC52" s="32"/>
      <c r="AD52" s="32"/>
      <c r="AE52" s="32"/>
      <c r="AF52" s="26"/>
      <c r="AG52" s="31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50.25" customHeight="1" thickBot="1">
      <c r="A53" s="84"/>
      <c r="B53" s="18" t="s">
        <v>17</v>
      </c>
      <c r="C53" s="107">
        <v>600</v>
      </c>
      <c r="D53" s="108">
        <v>60015</v>
      </c>
      <c r="E53" s="99" t="s">
        <v>78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1" t="s">
        <v>105</v>
      </c>
      <c r="Q53" s="102"/>
      <c r="R53" s="102"/>
      <c r="S53" s="102"/>
      <c r="T53" s="20">
        <f>U53+V53+W53</f>
        <v>55000</v>
      </c>
      <c r="U53" s="103"/>
      <c r="V53" s="122">
        <v>9000</v>
      </c>
      <c r="W53" s="154">
        <v>46000</v>
      </c>
      <c r="X53" s="22"/>
      <c r="Y53" s="17"/>
      <c r="Z53" s="32"/>
      <c r="AA53" s="32"/>
      <c r="AB53" s="32"/>
      <c r="AC53" s="32"/>
      <c r="AD53" s="32"/>
      <c r="AE53" s="32"/>
      <c r="AF53" s="26"/>
      <c r="AG53" s="3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50.25" customHeight="1" thickBot="1">
      <c r="A54" s="84"/>
      <c r="B54" s="18" t="s">
        <v>18</v>
      </c>
      <c r="C54" s="107">
        <v>600</v>
      </c>
      <c r="D54" s="108">
        <v>60015</v>
      </c>
      <c r="E54" s="92" t="s">
        <v>127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6" t="s">
        <v>105</v>
      </c>
      <c r="Q54" s="45"/>
      <c r="R54" s="45"/>
      <c r="S54" s="45"/>
      <c r="T54" s="20">
        <f>U54+V54+W54</f>
        <v>20000</v>
      </c>
      <c r="U54" s="168"/>
      <c r="V54" s="122">
        <v>20000</v>
      </c>
      <c r="W54" s="152"/>
      <c r="X54" s="22"/>
      <c r="Y54" s="17"/>
      <c r="Z54" s="32"/>
      <c r="AA54" s="32"/>
      <c r="AB54" s="32"/>
      <c r="AC54" s="32"/>
      <c r="AD54" s="32"/>
      <c r="AE54" s="32"/>
      <c r="AF54" s="26"/>
      <c r="AG54" s="3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50.25" customHeight="1" thickBot="1">
      <c r="A55" s="84"/>
      <c r="B55" s="144" t="s">
        <v>3</v>
      </c>
      <c r="C55" s="109">
        <v>600</v>
      </c>
      <c r="D55" s="110">
        <v>60015</v>
      </c>
      <c r="E55" s="96" t="s">
        <v>128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97"/>
      <c r="Q55" s="98"/>
      <c r="R55" s="98"/>
      <c r="S55" s="98"/>
      <c r="T55" s="166">
        <f>U55+V55+W55</f>
        <v>110000</v>
      </c>
      <c r="U55" s="183"/>
      <c r="V55" s="167"/>
      <c r="W55" s="153">
        <v>110000</v>
      </c>
      <c r="X55" s="22"/>
      <c r="Y55" s="17"/>
      <c r="Z55" s="32"/>
      <c r="AA55" s="32"/>
      <c r="AB55" s="32"/>
      <c r="AC55" s="32"/>
      <c r="AD55" s="32"/>
      <c r="AE55" s="32"/>
      <c r="AF55" s="26"/>
      <c r="AG55" s="3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50.25" customHeight="1" thickBot="1">
      <c r="A56" s="84"/>
      <c r="B56" s="144" t="s">
        <v>7</v>
      </c>
      <c r="C56" s="109">
        <v>900</v>
      </c>
      <c r="D56" s="110">
        <v>90095</v>
      </c>
      <c r="E56" s="96" t="s">
        <v>167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6"/>
      <c r="Q56" s="157"/>
      <c r="R56" s="157"/>
      <c r="S56" s="157"/>
      <c r="T56" s="158">
        <v>520000</v>
      </c>
      <c r="U56" s="169">
        <v>320000</v>
      </c>
      <c r="V56" s="159"/>
      <c r="W56" s="160">
        <v>200000</v>
      </c>
      <c r="X56" s="22"/>
      <c r="Y56" s="17"/>
      <c r="Z56" s="32"/>
      <c r="AA56" s="32"/>
      <c r="AB56" s="32"/>
      <c r="AC56" s="32"/>
      <c r="AD56" s="32"/>
      <c r="AE56" s="32"/>
      <c r="AF56" s="26"/>
      <c r="AG56" s="3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38.25" customHeight="1" thickBot="1">
      <c r="A57" s="162"/>
      <c r="B57" s="206" t="s">
        <v>29</v>
      </c>
      <c r="C57" s="184"/>
      <c r="D57" s="184"/>
      <c r="E57" s="185"/>
      <c r="F57" s="151"/>
      <c r="G57" s="17"/>
      <c r="H57" s="17"/>
      <c r="I57" s="17"/>
      <c r="J57" s="17">
        <f aca="true" t="shared" si="7" ref="J57:R57">SUM(J9:J51)</f>
        <v>2516920</v>
      </c>
      <c r="K57" s="17">
        <f t="shared" si="7"/>
        <v>1088820</v>
      </c>
      <c r="L57" s="17">
        <f t="shared" si="7"/>
        <v>1428100</v>
      </c>
      <c r="M57" s="17"/>
      <c r="N57" s="17"/>
      <c r="O57" s="17"/>
      <c r="P57" s="151">
        <f t="shared" si="7"/>
        <v>11624400</v>
      </c>
      <c r="Q57" s="151">
        <f t="shared" si="7"/>
        <v>5285400</v>
      </c>
      <c r="R57" s="17">
        <f t="shared" si="7"/>
        <v>6339000</v>
      </c>
      <c r="S57" s="32"/>
      <c r="T57" s="32">
        <f>SUM(T47,T39,T30,T27,T20,T7)</f>
        <v>38024326</v>
      </c>
      <c r="U57" s="32">
        <f>SUM(U47,U39,U30,U27,U20,U7)</f>
        <v>1848750</v>
      </c>
      <c r="V57" s="32">
        <f>SUM(V47,V39,V30,V27,V20,V7)</f>
        <v>20000000</v>
      </c>
      <c r="W57" s="17">
        <f>SUM(W47,W39,W30,W27,W20,W7)</f>
        <v>16175576</v>
      </c>
      <c r="X57" s="75"/>
      <c r="Y57" s="24"/>
      <c r="Z57" s="34"/>
      <c r="AA57" s="34"/>
      <c r="AB57" s="34"/>
      <c r="AC57" s="34"/>
      <c r="AD57" s="34"/>
      <c r="AE57" s="34"/>
      <c r="AF57" s="28"/>
      <c r="AG57" s="31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6.5" hidden="1" thickBot="1">
      <c r="A58" s="21"/>
      <c r="B58" s="47"/>
      <c r="C58" s="57"/>
      <c r="D58" s="57"/>
      <c r="F58" s="50"/>
      <c r="G58" s="40"/>
      <c r="H58" s="40"/>
      <c r="I58" s="40"/>
      <c r="J58" s="40"/>
      <c r="K58" s="40"/>
      <c r="L58" s="40"/>
      <c r="M58" s="40"/>
      <c r="N58" s="40"/>
      <c r="O58" s="40"/>
      <c r="P58" s="50"/>
      <c r="Q58" s="50"/>
      <c r="R58" s="40"/>
      <c r="S58" s="40"/>
      <c r="T58" s="40"/>
      <c r="U58" s="40"/>
      <c r="V58" s="40"/>
      <c r="W58" s="40"/>
      <c r="X58" s="22"/>
      <c r="Y58" s="22"/>
      <c r="Z58" s="22"/>
      <c r="AA58" s="22"/>
      <c r="AB58" s="22"/>
      <c r="AC58" s="22"/>
      <c r="AD58" s="22"/>
      <c r="AE58" s="22"/>
      <c r="AF58" s="23"/>
      <c r="AG58" s="3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6.5" thickBot="1">
      <c r="A59" s="21"/>
      <c r="B59" s="47"/>
      <c r="C59" s="57"/>
      <c r="D59" s="57"/>
      <c r="F59" s="50"/>
      <c r="G59" s="40"/>
      <c r="H59" s="40"/>
      <c r="I59" s="40"/>
      <c r="J59" s="40"/>
      <c r="K59" s="40"/>
      <c r="L59" s="40"/>
      <c r="M59" s="40"/>
      <c r="N59" s="40"/>
      <c r="O59" s="40"/>
      <c r="P59" s="50"/>
      <c r="Q59" s="50"/>
      <c r="R59" s="40"/>
      <c r="S59" s="40"/>
      <c r="T59" s="40"/>
      <c r="U59" s="40"/>
      <c r="V59" s="40"/>
      <c r="W59" s="40"/>
      <c r="X59" s="22"/>
      <c r="Y59" s="22"/>
      <c r="Z59" s="22"/>
      <c r="AA59" s="22"/>
      <c r="AB59" s="22"/>
      <c r="AC59" s="22"/>
      <c r="AD59" s="22"/>
      <c r="AE59" s="22"/>
      <c r="AF59" s="23"/>
      <c r="AG59" s="31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6.5" thickBot="1">
      <c r="A60" s="21"/>
      <c r="B60" s="47"/>
      <c r="C60" s="57"/>
      <c r="D60" s="57"/>
      <c r="F60" s="50"/>
      <c r="G60" s="40"/>
      <c r="H60" s="40"/>
      <c r="I60" s="40"/>
      <c r="J60" s="40"/>
      <c r="K60" s="40"/>
      <c r="L60" s="40"/>
      <c r="M60" s="40"/>
      <c r="N60" s="40"/>
      <c r="O60" s="40"/>
      <c r="P60" s="50"/>
      <c r="Q60" s="50"/>
      <c r="R60" s="40"/>
      <c r="S60" s="40"/>
      <c r="T60" s="40"/>
      <c r="U60" s="40"/>
      <c r="V60" s="40"/>
      <c r="W60" s="40"/>
      <c r="X60" s="22"/>
      <c r="Y60" s="22"/>
      <c r="Z60" s="22"/>
      <c r="AA60" s="22"/>
      <c r="AB60" s="22"/>
      <c r="AC60" s="22"/>
      <c r="AD60" s="22"/>
      <c r="AE60" s="22"/>
      <c r="AF60" s="23"/>
      <c r="AG60" s="31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34.5" customHeight="1" thickBot="1">
      <c r="A61" s="21"/>
      <c r="B61" s="47"/>
      <c r="C61" s="57"/>
      <c r="D61" s="57"/>
      <c r="E61" s="161"/>
      <c r="F61" s="50"/>
      <c r="G61" s="40"/>
      <c r="H61" s="40"/>
      <c r="I61" s="40"/>
      <c r="J61" s="40"/>
      <c r="K61" s="40"/>
      <c r="L61" s="40"/>
      <c r="M61" s="40"/>
      <c r="N61" s="40"/>
      <c r="O61" s="40"/>
      <c r="P61" s="50"/>
      <c r="Q61" s="50"/>
      <c r="R61" s="40"/>
      <c r="S61" s="40"/>
      <c r="T61" s="40"/>
      <c r="U61" s="40"/>
      <c r="V61" s="40"/>
      <c r="W61" s="40"/>
      <c r="X61" s="22"/>
      <c r="Y61" s="22"/>
      <c r="Z61" s="22"/>
      <c r="AA61" s="22"/>
      <c r="AB61" s="22"/>
      <c r="AC61" s="22"/>
      <c r="AD61" s="22"/>
      <c r="AE61" s="22"/>
      <c r="AF61" s="23"/>
      <c r="AG61" s="31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ht="12.75">
      <c r="E62" s="161"/>
    </row>
  </sheetData>
  <mergeCells count="20">
    <mergeCell ref="V1:W1"/>
    <mergeCell ref="B57:E57"/>
    <mergeCell ref="E23:E24"/>
    <mergeCell ref="A2:A4"/>
    <mergeCell ref="F2:F4"/>
    <mergeCell ref="E2:E4"/>
    <mergeCell ref="D2:D4"/>
    <mergeCell ref="C2:C4"/>
    <mergeCell ref="B2:B4"/>
    <mergeCell ref="B23:B24"/>
    <mergeCell ref="G2:I2"/>
    <mergeCell ref="J2:L2"/>
    <mergeCell ref="P2:R2"/>
    <mergeCell ref="AF2:AF4"/>
    <mergeCell ref="X2:AE2"/>
    <mergeCell ref="S2:S4"/>
    <mergeCell ref="M2:O2"/>
    <mergeCell ref="T3:T4"/>
    <mergeCell ref="U3:W3"/>
    <mergeCell ref="T2:W2"/>
  </mergeCells>
  <printOptions horizontalCentered="1"/>
  <pageMargins left="0.5118110236220472" right="0.1968503937007874" top="0.984251968503937" bottom="0.3937007874015748" header="0.4724409448818898" footer="0.6692913385826772"/>
  <pageSetup fitToHeight="4" horizontalDpi="600" verticalDpi="600" orientation="portrait" paperSize="9" scale="65" r:id="rId1"/>
  <headerFooter alignWithMargins="0">
    <oddHeader>&amp;CStrona &amp;P z &amp;N</oddHeader>
  </headerFooter>
  <rowBreaks count="1" manualBreakCount="1">
    <brk id="29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szdziech</cp:lastModifiedBy>
  <cp:lastPrinted>2005-09-30T09:05:51Z</cp:lastPrinted>
  <dcterms:created xsi:type="dcterms:W3CDTF">1999-09-22T06:53:46Z</dcterms:created>
  <dcterms:modified xsi:type="dcterms:W3CDTF">2005-09-30T10:06:57Z</dcterms:modified>
  <cp:category/>
  <cp:version/>
  <cp:contentType/>
  <cp:contentStatus/>
</cp:coreProperties>
</file>