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076A8259-5DCC-4437-AF4D-275FC6A4A02A}" xr6:coauthVersionLast="47" xr6:coauthVersionMax="47" xr10:uidLastSave="{00000000-0000-0000-0000-000000000000}"/>
  <bookViews>
    <workbookView xWindow="-120" yWindow="-120" windowWidth="27315" windowHeight="15840" xr2:uid="{00000000-000D-0000-FFFF-FFFF00000000}"/>
  </bookViews>
  <sheets>
    <sheet name="Arkusz1" sheetId="1" r:id="rId1"/>
  </sheets>
  <definedNames>
    <definedName name="_xlnm.Print_Area" localSheetId="0">Arkusz1!$A$1:$D$44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1" l="1"/>
  <c r="D11" i="1"/>
  <c r="D9" i="1"/>
  <c r="D16" i="1"/>
  <c r="D12" i="1"/>
  <c r="C43" i="1"/>
  <c r="D32" i="1"/>
  <c r="C17" i="1" l="1"/>
  <c r="D26" i="1" l="1"/>
  <c r="D15" i="1" l="1"/>
  <c r="D7" i="1"/>
  <c r="D6" i="1"/>
  <c r="D42" i="1"/>
  <c r="D43" i="1" s="1"/>
  <c r="D40" i="1"/>
  <c r="C40" i="1"/>
  <c r="D33" i="1"/>
  <c r="D30" i="1"/>
  <c r="D29" i="1"/>
  <c r="D28" i="1"/>
  <c r="C26" i="1"/>
  <c r="D34" i="1" l="1"/>
  <c r="D17" i="1"/>
  <c r="C34" i="1"/>
  <c r="D44" i="1" l="1"/>
  <c r="C44" i="1"/>
</calcChain>
</file>

<file path=xl/sharedStrings.xml><?xml version="1.0" encoding="utf-8"?>
<sst xmlns="http://schemas.openxmlformats.org/spreadsheetml/2006/main" count="52" uniqueCount="35">
  <si>
    <t>ROZDZIAŁ</t>
  </si>
  <si>
    <t>TYTUŁ ROZDZIAŁU</t>
  </si>
  <si>
    <t>KWOTA</t>
  </si>
  <si>
    <t>ZADANIA WŁASNE GMINY</t>
  </si>
  <si>
    <t>Przeciwdziałanie alkoholizmowi</t>
  </si>
  <si>
    <t>Domy pomocy społecznej</t>
  </si>
  <si>
    <t>Zasiłki stałe</t>
  </si>
  <si>
    <t>Usługi opiekuńcze i specjalistyczne usługi opiekuńcze</t>
  </si>
  <si>
    <t>Pozostała działalność</t>
  </si>
  <si>
    <t>RAZEM</t>
  </si>
  <si>
    <t>ZADANIA ZLECONE GMINIE</t>
  </si>
  <si>
    <t>ZADANIA WŁASNE POWIATU</t>
  </si>
  <si>
    <t>Powiatowe centra pomocy rodzinie</t>
  </si>
  <si>
    <t>Jednostki specjalistycznego poradnictwa, mieszkania chronione i ośrodki interwencji kryzysowej</t>
  </si>
  <si>
    <t>Państwowy Fundusz Rehabilitacji Osób Niepełnosprawnych</t>
  </si>
  <si>
    <t>ZADANIA ZLECONE POWIATOWI</t>
  </si>
  <si>
    <t>Zadania w zakresie przeciwdziałania przemocy w rodzinie</t>
  </si>
  <si>
    <t>ZADANIA POWIATU REALIZOWANE NA PODSTAWIE POROZUMIEŃ MIĘDZY JST (PP)</t>
  </si>
  <si>
    <t>ŁĄCZNIE BUDŻET MOPR</t>
  </si>
  <si>
    <t xml:space="preserve">   </t>
  </si>
  <si>
    <t>w tym środki                          własne Miasta</t>
  </si>
  <si>
    <t>Świadczenia rodzinne, świadczenie z funduszu alimentacyjnego oraz składki na ubezpieczenia emerytalne i rentowe z ubezpieczenia społecznego</t>
  </si>
  <si>
    <t>Wspieranie rodziny</t>
  </si>
  <si>
    <t>Świadczenie wychowawcze</t>
  </si>
  <si>
    <t>Rodziny zastępcze</t>
  </si>
  <si>
    <t xml:space="preserve">Ośrodki pomocy społecznej </t>
  </si>
  <si>
    <t>Składki na ubezpieczenie zdrowotne opłacane za osoby pobierające niektóre świadczenia z pomocy społecznej oraz za osoby uczestniczące w zajęciach w centrum integracji społecznej</t>
  </si>
  <si>
    <t xml:space="preserve">Zasiłki okresowe, celowe i pomoc w naturze oraz składki na ubezpieczenia emerytalne i rentowe    </t>
  </si>
  <si>
    <t>Pomoc w zakresie dożywiania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</si>
  <si>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</si>
  <si>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Działalność placówek opiekuńczo-wychowawczych</t>
  </si>
  <si>
    <t>/w zł/</t>
  </si>
  <si>
    <t>-</t>
  </si>
  <si>
    <t>na dzień 31.12.2021 r.</t>
  </si>
  <si>
    <t>Wykonanie budżetu Miejskiego Ośrodka Pomocy Rodzinie w Świnoujściu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</si>
</sst>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  <charset val="238"/>
    </font>
    <font>
      <sz val="11"/>
      <color theme="1"/>
      <name val="Calibri"/>
      <family val="2"/>
      <scheme val="minor"/>
    </font>
    <font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3" fontId="0" fillId="0" borderId="0" xfId="0" applyNumberFormat="1"/>
    <xf numFmtId="0" fontId="3" fillId="0" borderId="0" xfId="0" applyFont="1"/>
    <xf numFmtId="0" fontId="9" fillId="0" borderId="0" xfId="0" applyFont="1"/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2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43" fontId="5" fillId="4" borderId="4" xfId="1" applyFont="1" applyFill="1" applyBorder="1" applyAlignment="1">
      <alignment horizontal="right" vertical="center" wrapText="1"/>
    </xf>
    <xf numFmtId="43" fontId="5" fillId="4" borderId="5" xfId="1" applyFont="1" applyFill="1" applyBorder="1" applyAlignment="1">
      <alignment horizontal="right" vertical="center" wrapText="1"/>
    </xf>
    <xf numFmtId="4" fontId="5" fillId="4" borderId="4" xfId="0" applyNumberFormat="1" applyFont="1" applyFill="1" applyBorder="1" applyAlignment="1">
      <alignment vertical="center" wrapText="1"/>
    </xf>
    <xf numFmtId="4" fontId="5" fillId="4" borderId="5" xfId="0" applyNumberFormat="1" applyFont="1" applyFill="1" applyBorder="1" applyAlignment="1">
      <alignment vertical="center" wrapText="1"/>
    </xf>
    <xf numFmtId="4" fontId="5" fillId="3" borderId="4" xfId="0" applyNumberFormat="1" applyFont="1" applyFill="1" applyBorder="1" applyAlignment="1">
      <alignment vertical="center" wrapText="1"/>
    </xf>
    <xf numFmtId="4" fontId="5" fillId="3" borderId="5" xfId="0" applyNumberFormat="1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center" vertical="top" wrapText="1"/>
    </xf>
    <xf numFmtId="164" fontId="5" fillId="4" borderId="4" xfId="1" applyNumberFormat="1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43" fontId="4" fillId="4" borderId="10" xfId="1" applyFont="1" applyFill="1" applyBorder="1" applyAlignment="1">
      <alignment horizontal="right" vertical="center" wrapText="1"/>
    </xf>
    <xf numFmtId="43" fontId="4" fillId="4" borderId="11" xfId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164" fontId="4" fillId="4" borderId="10" xfId="1" applyNumberFormat="1" applyFont="1" applyFill="1" applyBorder="1" applyAlignment="1">
      <alignment horizontal="right" vertical="center" wrapText="1"/>
    </xf>
    <xf numFmtId="43" fontId="4" fillId="4" borderId="1" xfId="1" applyFont="1" applyFill="1" applyBorder="1" applyAlignment="1">
      <alignment horizontal="right" vertical="center" wrapText="1"/>
    </xf>
    <xf numFmtId="43" fontId="4" fillId="4" borderId="13" xfId="1" applyFont="1" applyFill="1" applyBorder="1" applyAlignment="1">
      <alignment horizontal="right" vertical="center" wrapText="1"/>
    </xf>
    <xf numFmtId="43" fontId="4" fillId="4" borderId="1" xfId="1" applyFont="1" applyFill="1" applyBorder="1" applyAlignment="1">
      <alignment horizontal="right" wrapText="1"/>
    </xf>
    <xf numFmtId="43" fontId="4" fillId="4" borderId="13" xfId="1" applyFont="1" applyFill="1" applyBorder="1" applyAlignment="1">
      <alignment horizontal="right" wrapText="1"/>
    </xf>
    <xf numFmtId="43" fontId="4" fillId="4" borderId="2" xfId="1" applyFont="1" applyFill="1" applyBorder="1" applyAlignment="1">
      <alignment horizontal="right" vertical="center" wrapText="1"/>
    </xf>
    <xf numFmtId="164" fontId="4" fillId="4" borderId="2" xfId="1" applyNumberFormat="1" applyFont="1" applyFill="1" applyBorder="1" applyAlignment="1">
      <alignment horizontal="right" vertical="center" wrapText="1"/>
    </xf>
    <xf numFmtId="164" fontId="4" fillId="4" borderId="1" xfId="1" applyNumberFormat="1" applyFont="1" applyFill="1" applyBorder="1" applyAlignment="1">
      <alignment horizontal="right" vertical="center" wrapText="1"/>
    </xf>
    <xf numFmtId="43" fontId="4" fillId="4" borderId="19" xfId="1" applyFont="1" applyFill="1" applyBorder="1" applyAlignment="1">
      <alignment horizontal="right" vertical="center" wrapText="1"/>
    </xf>
    <xf numFmtId="43" fontId="4" fillId="4" borderId="20" xfId="1" applyFont="1" applyFill="1" applyBorder="1" applyAlignment="1">
      <alignment horizontal="right" vertical="center" wrapText="1"/>
    </xf>
    <xf numFmtId="164" fontId="4" fillId="4" borderId="1" xfId="1" applyNumberFormat="1" applyFont="1" applyFill="1" applyBorder="1" applyAlignment="1">
      <alignment wrapText="1"/>
    </xf>
    <xf numFmtId="43" fontId="4" fillId="4" borderId="15" xfId="1" applyFont="1" applyFill="1" applyBorder="1" applyAlignment="1">
      <alignment horizontal="right" vertical="center" wrapText="1"/>
    </xf>
    <xf numFmtId="43" fontId="4" fillId="4" borderId="16" xfId="1" applyFont="1" applyFill="1" applyBorder="1" applyAlignment="1">
      <alignment horizontal="right" vertical="center" wrapText="1"/>
    </xf>
    <xf numFmtId="164" fontId="4" fillId="4" borderId="19" xfId="1" applyNumberFormat="1" applyFont="1" applyFill="1" applyBorder="1" applyAlignment="1">
      <alignment wrapText="1"/>
    </xf>
    <xf numFmtId="43" fontId="4" fillId="4" borderId="20" xfId="1" applyFont="1" applyFill="1" applyBorder="1" applyAlignment="1">
      <alignment horizontal="right" wrapText="1"/>
    </xf>
    <xf numFmtId="4" fontId="4" fillId="4" borderId="10" xfId="0" applyNumberFormat="1" applyFont="1" applyFill="1" applyBorder="1" applyAlignment="1">
      <alignment vertical="center" wrapText="1"/>
    </xf>
    <xf numFmtId="4" fontId="4" fillId="4" borderId="11" xfId="0" applyNumberFormat="1" applyFont="1" applyFill="1" applyBorder="1" applyAlignment="1">
      <alignment vertical="center" wrapText="1"/>
    </xf>
    <xf numFmtId="4" fontId="4" fillId="4" borderId="1" xfId="0" applyNumberFormat="1" applyFont="1" applyFill="1" applyBorder="1" applyAlignment="1">
      <alignment wrapText="1"/>
    </xf>
    <xf numFmtId="4" fontId="4" fillId="4" borderId="13" xfId="0" applyNumberFormat="1" applyFont="1" applyFill="1" applyBorder="1" applyAlignment="1">
      <alignment wrapText="1"/>
    </xf>
    <xf numFmtId="4" fontId="4" fillId="4" borderId="1" xfId="0" applyNumberFormat="1" applyFont="1" applyFill="1" applyBorder="1" applyAlignment="1">
      <alignment vertical="center" wrapText="1"/>
    </xf>
    <xf numFmtId="4" fontId="4" fillId="4" borderId="13" xfId="0" applyNumberFormat="1" applyFont="1" applyFill="1" applyBorder="1" applyAlignment="1">
      <alignment vertical="center" wrapText="1"/>
    </xf>
    <xf numFmtId="4" fontId="4" fillId="4" borderId="1" xfId="0" applyNumberFormat="1" applyFont="1" applyFill="1" applyBorder="1" applyAlignment="1">
      <alignment horizontal="right" vertical="center" wrapText="1"/>
    </xf>
    <xf numFmtId="4" fontId="4" fillId="4" borderId="26" xfId="0" applyNumberFormat="1" applyFont="1" applyFill="1" applyBorder="1" applyAlignment="1">
      <alignment horizontal="right" vertical="center" wrapText="1"/>
    </xf>
    <xf numFmtId="4" fontId="4" fillId="4" borderId="26" xfId="0" applyNumberFormat="1" applyFont="1" applyFill="1" applyBorder="1" applyAlignment="1">
      <alignment vertical="center" wrapText="1"/>
    </xf>
    <xf numFmtId="4" fontId="4" fillId="4" borderId="2" xfId="0" applyNumberFormat="1" applyFont="1" applyFill="1" applyBorder="1" applyAlignment="1">
      <alignment horizontal="right" vertical="center" wrapText="1"/>
    </xf>
    <xf numFmtId="43" fontId="4" fillId="4" borderId="25" xfId="1" applyFont="1" applyFill="1" applyBorder="1" applyAlignment="1">
      <alignment horizontal="right" vertical="center" wrapText="1"/>
    </xf>
    <xf numFmtId="4" fontId="4" fillId="4" borderId="4" xfId="0" applyNumberFormat="1" applyFont="1" applyFill="1" applyBorder="1" applyAlignment="1">
      <alignment vertical="center" wrapText="1"/>
    </xf>
    <xf numFmtId="4" fontId="4" fillId="4" borderId="5" xfId="0" applyNumberFormat="1" applyFont="1" applyFill="1" applyBorder="1" applyAlignment="1">
      <alignment vertical="center" wrapText="1"/>
    </xf>
    <xf numFmtId="4" fontId="4" fillId="4" borderId="15" xfId="0" applyNumberFormat="1" applyFont="1" applyFill="1" applyBorder="1" applyAlignment="1">
      <alignment vertical="center" wrapText="1"/>
    </xf>
    <xf numFmtId="4" fontId="4" fillId="4" borderId="16" xfId="0" applyNumberFormat="1" applyFont="1" applyFill="1" applyBorder="1" applyAlignment="1">
      <alignment vertical="center" wrapText="1"/>
    </xf>
  </cellXfs>
  <cellStyles count="3">
    <cellStyle name="Dziesiętny" xfId="1" builtinId="3"/>
    <cellStyle name="Dziesiętny 2" xfId="2" xr:uid="{4D6BB2BF-6457-4F2E-82BF-0E5F68E94B95}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9"/>
  <sheetViews>
    <sheetView tabSelected="1" zoomScaleNormal="100" workbookViewId="0">
      <selection activeCell="I30" sqref="I30"/>
    </sheetView>
  </sheetViews>
  <sheetFormatPr defaultRowHeight="15" x14ac:dyDescent="0.25"/>
  <cols>
    <col min="1" max="1" width="12.28515625" customWidth="1"/>
    <col min="2" max="2" width="54.85546875" customWidth="1"/>
    <col min="3" max="4" width="15.7109375" style="8" customWidth="1"/>
    <col min="5" max="5" width="11.28515625" customWidth="1"/>
  </cols>
  <sheetData>
    <row r="1" spans="1:5" x14ac:dyDescent="0.25">
      <c r="A1" s="37" t="s">
        <v>34</v>
      </c>
      <c r="B1" s="37"/>
      <c r="C1" s="37"/>
      <c r="D1" s="37"/>
    </row>
    <row r="2" spans="1:5" x14ac:dyDescent="0.25">
      <c r="A2" s="37" t="s">
        <v>33</v>
      </c>
      <c r="B2" s="37"/>
      <c r="C2" s="37"/>
      <c r="D2" s="37"/>
    </row>
    <row r="3" spans="1:5" ht="9.75" customHeight="1" thickBot="1" x14ac:dyDescent="0.3">
      <c r="A3" s="45" t="s">
        <v>31</v>
      </c>
      <c r="B3" s="45"/>
      <c r="C3" s="45"/>
      <c r="D3" s="45"/>
      <c r="E3" s="2"/>
    </row>
    <row r="4" spans="1:5" ht="24.75" thickBot="1" x14ac:dyDescent="0.3">
      <c r="A4" s="34" t="s">
        <v>0</v>
      </c>
      <c r="B4" s="4" t="s">
        <v>1</v>
      </c>
      <c r="C4" s="4" t="s">
        <v>2</v>
      </c>
      <c r="D4" s="5" t="s">
        <v>20</v>
      </c>
    </row>
    <row r="5" spans="1:5" ht="15.75" thickBot="1" x14ac:dyDescent="0.3">
      <c r="A5" s="38" t="s">
        <v>3</v>
      </c>
      <c r="B5" s="39"/>
      <c r="C5" s="39"/>
      <c r="D5" s="40"/>
    </row>
    <row r="6" spans="1:5" x14ac:dyDescent="0.25">
      <c r="A6" s="12">
        <v>85154</v>
      </c>
      <c r="B6" s="28" t="s">
        <v>4</v>
      </c>
      <c r="C6" s="35">
        <v>278608.26</v>
      </c>
      <c r="D6" s="36">
        <f>C6</f>
        <v>278608.26</v>
      </c>
      <c r="E6" s="9"/>
    </row>
    <row r="7" spans="1:5" x14ac:dyDescent="0.25">
      <c r="A7" s="13">
        <v>85202</v>
      </c>
      <c r="B7" s="29" t="s">
        <v>5</v>
      </c>
      <c r="C7" s="51">
        <v>1689381.91</v>
      </c>
      <c r="D7" s="52">
        <f>C7</f>
        <v>1689381.91</v>
      </c>
      <c r="E7" s="9"/>
    </row>
    <row r="8" spans="1:5" ht="60.75" customHeight="1" x14ac:dyDescent="0.25">
      <c r="A8" s="14">
        <v>85213</v>
      </c>
      <c r="B8" s="29" t="s">
        <v>26</v>
      </c>
      <c r="C8" s="53">
        <v>64713.29</v>
      </c>
      <c r="D8" s="54">
        <v>0</v>
      </c>
      <c r="E8" s="9"/>
    </row>
    <row r="9" spans="1:5" ht="28.5" customHeight="1" x14ac:dyDescent="0.25">
      <c r="A9" s="14">
        <v>85214</v>
      </c>
      <c r="B9" s="29" t="s">
        <v>27</v>
      </c>
      <c r="C9" s="53">
        <v>741828.06</v>
      </c>
      <c r="D9" s="54">
        <f>C9-222935.5</f>
        <v>518892.56000000006</v>
      </c>
      <c r="E9" s="9"/>
    </row>
    <row r="10" spans="1:5" x14ac:dyDescent="0.25">
      <c r="A10" s="13">
        <v>85216</v>
      </c>
      <c r="B10" s="29" t="s">
        <v>6</v>
      </c>
      <c r="C10" s="51">
        <v>776958.86</v>
      </c>
      <c r="D10" s="52">
        <v>0</v>
      </c>
      <c r="E10" s="9"/>
    </row>
    <row r="11" spans="1:5" x14ac:dyDescent="0.25">
      <c r="A11" s="13">
        <v>85219</v>
      </c>
      <c r="B11" s="29" t="s">
        <v>25</v>
      </c>
      <c r="C11" s="55">
        <v>3804670.9</v>
      </c>
      <c r="D11" s="52">
        <f>C11-588856.17</f>
        <v>3215814.73</v>
      </c>
      <c r="E11" s="9"/>
    </row>
    <row r="12" spans="1:5" x14ac:dyDescent="0.25">
      <c r="A12" s="13">
        <v>85228</v>
      </c>
      <c r="B12" s="29" t="s">
        <v>7</v>
      </c>
      <c r="C12" s="51">
        <v>2111565.2999999998</v>
      </c>
      <c r="D12" s="52">
        <f>C12-115185</f>
        <v>1996380.2999999998</v>
      </c>
      <c r="E12" s="9"/>
    </row>
    <row r="13" spans="1:5" x14ac:dyDescent="0.25">
      <c r="A13" s="19">
        <v>85230</v>
      </c>
      <c r="B13" s="30" t="s">
        <v>28</v>
      </c>
      <c r="C13" s="58">
        <v>764461.04</v>
      </c>
      <c r="D13" s="59">
        <f>C13-611568.83</f>
        <v>152892.21000000008</v>
      </c>
      <c r="E13" s="9"/>
    </row>
    <row r="14" spans="1:5" x14ac:dyDescent="0.25">
      <c r="A14" s="19">
        <v>85295</v>
      </c>
      <c r="B14" s="30" t="s">
        <v>8</v>
      </c>
      <c r="C14" s="58">
        <v>57110.71</v>
      </c>
      <c r="D14" s="59" t="s">
        <v>32</v>
      </c>
      <c r="E14" s="9"/>
    </row>
    <row r="15" spans="1:5" ht="45" customHeight="1" x14ac:dyDescent="0.25">
      <c r="A15" s="14">
        <v>85502</v>
      </c>
      <c r="B15" s="29" t="s">
        <v>21</v>
      </c>
      <c r="C15" s="53">
        <v>2824999.04</v>
      </c>
      <c r="D15" s="54">
        <f>C15</f>
        <v>2824999.04</v>
      </c>
      <c r="E15" s="9"/>
    </row>
    <row r="16" spans="1:5" ht="15" customHeight="1" thickBot="1" x14ac:dyDescent="0.3">
      <c r="A16" s="17">
        <v>85504</v>
      </c>
      <c r="B16" s="31" t="s">
        <v>22</v>
      </c>
      <c r="C16" s="61">
        <v>259708.19</v>
      </c>
      <c r="D16" s="62">
        <f>C16-8000</f>
        <v>251708.19</v>
      </c>
      <c r="E16" s="9"/>
    </row>
    <row r="17" spans="1:8" ht="15.75" thickBot="1" x14ac:dyDescent="0.3">
      <c r="A17" s="38" t="s">
        <v>9</v>
      </c>
      <c r="B17" s="41"/>
      <c r="C17" s="20">
        <f>SUM(C6:C16)</f>
        <v>13374005.559999997</v>
      </c>
      <c r="D17" s="21">
        <f>SUM(D6:D16)</f>
        <v>10928677.199999999</v>
      </c>
      <c r="E17" s="9"/>
    </row>
    <row r="18" spans="1:8" ht="15.75" thickBot="1" x14ac:dyDescent="0.3">
      <c r="A18" s="38" t="s">
        <v>10</v>
      </c>
      <c r="B18" s="39"/>
      <c r="C18" s="39"/>
      <c r="D18" s="40"/>
      <c r="E18" s="9"/>
    </row>
    <row r="19" spans="1:8" x14ac:dyDescent="0.25">
      <c r="A19" s="12">
        <v>85195</v>
      </c>
      <c r="B19" s="28" t="s">
        <v>8</v>
      </c>
      <c r="C19" s="50">
        <v>5263.16</v>
      </c>
      <c r="D19" s="36">
        <v>0</v>
      </c>
      <c r="E19" s="9"/>
    </row>
    <row r="20" spans="1:8" x14ac:dyDescent="0.25">
      <c r="A20" s="13">
        <v>85219</v>
      </c>
      <c r="B20" s="29" t="s">
        <v>25</v>
      </c>
      <c r="C20" s="56">
        <v>9966.7000000000007</v>
      </c>
      <c r="D20" s="52">
        <v>0</v>
      </c>
      <c r="E20" s="9"/>
    </row>
    <row r="21" spans="1:8" x14ac:dyDescent="0.25">
      <c r="A21" s="13">
        <v>85228</v>
      </c>
      <c r="B21" s="29" t="s">
        <v>7</v>
      </c>
      <c r="C21" s="57">
        <v>111490.54</v>
      </c>
      <c r="D21" s="52">
        <v>0</v>
      </c>
      <c r="E21" s="9"/>
    </row>
    <row r="22" spans="1:8" x14ac:dyDescent="0.25">
      <c r="A22" s="13">
        <v>85501</v>
      </c>
      <c r="B22" s="29" t="s">
        <v>23</v>
      </c>
      <c r="C22" s="57">
        <v>31719980.789999999</v>
      </c>
      <c r="D22" s="52">
        <v>0</v>
      </c>
      <c r="E22" s="9"/>
    </row>
    <row r="23" spans="1:8" ht="44.25" customHeight="1" x14ac:dyDescent="0.25">
      <c r="A23" s="14">
        <v>85502</v>
      </c>
      <c r="B23" s="29" t="s">
        <v>21</v>
      </c>
      <c r="C23" s="60">
        <v>8335102.5</v>
      </c>
      <c r="D23" s="54">
        <v>0</v>
      </c>
      <c r="E23" s="9"/>
    </row>
    <row r="24" spans="1:8" ht="15" customHeight="1" x14ac:dyDescent="0.25">
      <c r="A24" s="14">
        <v>85504</v>
      </c>
      <c r="B24" s="29" t="s">
        <v>22</v>
      </c>
      <c r="C24" s="60">
        <v>5820.65</v>
      </c>
      <c r="D24" s="54">
        <v>0</v>
      </c>
      <c r="E24" s="9"/>
    </row>
    <row r="25" spans="1:8" ht="89.25" customHeight="1" thickBot="1" x14ac:dyDescent="0.3">
      <c r="A25" s="26">
        <v>85513</v>
      </c>
      <c r="B25" s="30" t="s">
        <v>29</v>
      </c>
      <c r="C25" s="63">
        <v>224784.37</v>
      </c>
      <c r="D25" s="64">
        <v>0</v>
      </c>
      <c r="E25" s="9"/>
    </row>
    <row r="26" spans="1:8" ht="15.75" thickBot="1" x14ac:dyDescent="0.3">
      <c r="A26" s="38" t="s">
        <v>9</v>
      </c>
      <c r="B26" s="41"/>
      <c r="C26" s="27">
        <f>SUM(C19:C25)</f>
        <v>40412408.709999993</v>
      </c>
      <c r="D26" s="21">
        <f>SUM(D19:D25)</f>
        <v>0</v>
      </c>
      <c r="E26" s="9"/>
    </row>
    <row r="27" spans="1:8" ht="15.75" thickBot="1" x14ac:dyDescent="0.3">
      <c r="A27" s="42" t="s">
        <v>11</v>
      </c>
      <c r="B27" s="43"/>
      <c r="C27" s="43"/>
      <c r="D27" s="44"/>
      <c r="E27" s="9"/>
    </row>
    <row r="28" spans="1:8" x14ac:dyDescent="0.25">
      <c r="A28" s="12">
        <v>85218</v>
      </c>
      <c r="B28" s="28" t="s">
        <v>12</v>
      </c>
      <c r="C28" s="65">
        <v>521325.13</v>
      </c>
      <c r="D28" s="66">
        <f>C28</f>
        <v>521325.13</v>
      </c>
      <c r="E28" s="9"/>
    </row>
    <row r="29" spans="1:8" ht="30" x14ac:dyDescent="0.25">
      <c r="A29" s="14">
        <v>85220</v>
      </c>
      <c r="B29" s="29" t="s">
        <v>13</v>
      </c>
      <c r="C29" s="67">
        <v>41440.769999999997</v>
      </c>
      <c r="D29" s="68">
        <f>C29</f>
        <v>41440.769999999997</v>
      </c>
      <c r="E29" s="9"/>
      <c r="H29" s="33"/>
    </row>
    <row r="30" spans="1:8" x14ac:dyDescent="0.25">
      <c r="A30" s="13">
        <v>85324</v>
      </c>
      <c r="B30" s="29" t="s">
        <v>14</v>
      </c>
      <c r="C30" s="69">
        <v>70385.990000000005</v>
      </c>
      <c r="D30" s="70">
        <f>C30</f>
        <v>70385.990000000005</v>
      </c>
      <c r="E30" s="9"/>
    </row>
    <row r="31" spans="1:8" x14ac:dyDescent="0.25">
      <c r="A31" s="13">
        <v>85504</v>
      </c>
      <c r="B31" s="29" t="s">
        <v>22</v>
      </c>
      <c r="C31" s="71" t="s">
        <v>32</v>
      </c>
      <c r="D31" s="72" t="s">
        <v>32</v>
      </c>
      <c r="E31" s="9"/>
    </row>
    <row r="32" spans="1:8" x14ac:dyDescent="0.25">
      <c r="A32" s="13">
        <v>85508</v>
      </c>
      <c r="B32" s="29" t="s">
        <v>24</v>
      </c>
      <c r="C32" s="69">
        <v>1348751.07</v>
      </c>
      <c r="D32" s="73">
        <f>C32</f>
        <v>1348751.07</v>
      </c>
      <c r="E32" s="9"/>
    </row>
    <row r="33" spans="1:5" ht="15" customHeight="1" thickBot="1" x14ac:dyDescent="0.3">
      <c r="A33" s="17">
        <v>85510</v>
      </c>
      <c r="B33" s="31" t="s">
        <v>30</v>
      </c>
      <c r="C33" s="78">
        <v>34865.74</v>
      </c>
      <c r="D33" s="79">
        <f>C33</f>
        <v>34865.74</v>
      </c>
      <c r="E33" s="9"/>
    </row>
    <row r="34" spans="1:5" ht="15.75" thickBot="1" x14ac:dyDescent="0.3">
      <c r="A34" s="38" t="s">
        <v>9</v>
      </c>
      <c r="B34" s="41"/>
      <c r="C34" s="22">
        <f>SUM(C28:C33)</f>
        <v>2016768.7</v>
      </c>
      <c r="D34" s="23">
        <f>SUM(D28:D33)</f>
        <v>2016768.7</v>
      </c>
      <c r="E34" s="9"/>
    </row>
    <row r="35" spans="1:5" ht="15.75" thickBot="1" x14ac:dyDescent="0.3">
      <c r="A35" s="38" t="s">
        <v>15</v>
      </c>
      <c r="B35" s="39"/>
      <c r="C35" s="39"/>
      <c r="D35" s="40"/>
      <c r="E35" s="9"/>
    </row>
    <row r="36" spans="1:5" x14ac:dyDescent="0.25">
      <c r="A36" s="18">
        <v>85205</v>
      </c>
      <c r="B36" s="28" t="s">
        <v>16</v>
      </c>
      <c r="C36" s="65">
        <v>442194.91</v>
      </c>
      <c r="D36" s="36">
        <v>0</v>
      </c>
      <c r="E36" s="9"/>
    </row>
    <row r="37" spans="1:5" x14ac:dyDescent="0.25">
      <c r="A37" s="15">
        <v>85504</v>
      </c>
      <c r="B37" s="29" t="s">
        <v>22</v>
      </c>
      <c r="C37" s="74" t="s">
        <v>32</v>
      </c>
      <c r="D37" s="75">
        <v>0</v>
      </c>
      <c r="E37" s="9"/>
    </row>
    <row r="38" spans="1:5" ht="15" customHeight="1" x14ac:dyDescent="0.25">
      <c r="A38" s="13">
        <v>85508</v>
      </c>
      <c r="B38" s="29" t="s">
        <v>24</v>
      </c>
      <c r="C38" s="69">
        <v>387012.99</v>
      </c>
      <c r="D38" s="52">
        <v>0</v>
      </c>
      <c r="E38" s="9"/>
    </row>
    <row r="39" spans="1:5" ht="15" customHeight="1" thickBot="1" x14ac:dyDescent="0.3">
      <c r="A39" s="17">
        <v>85510</v>
      </c>
      <c r="B39" s="31" t="s">
        <v>30</v>
      </c>
      <c r="C39" s="78">
        <v>79308.759999999995</v>
      </c>
      <c r="D39" s="62">
        <v>0</v>
      </c>
      <c r="E39" s="9"/>
    </row>
    <row r="40" spans="1:5" ht="15.75" thickBot="1" x14ac:dyDescent="0.3">
      <c r="A40" s="38" t="s">
        <v>9</v>
      </c>
      <c r="B40" s="41"/>
      <c r="C40" s="22">
        <f>SUM(C36:C39)</f>
        <v>908516.65999999992</v>
      </c>
      <c r="D40" s="21">
        <f>SUM(D36:D39)</f>
        <v>0</v>
      </c>
      <c r="E40" s="9"/>
    </row>
    <row r="41" spans="1:5" ht="15.75" thickBot="1" x14ac:dyDescent="0.3">
      <c r="A41" s="38" t="s">
        <v>17</v>
      </c>
      <c r="B41" s="39"/>
      <c r="C41" s="39"/>
      <c r="D41" s="40"/>
      <c r="E41" s="9"/>
    </row>
    <row r="42" spans="1:5" ht="15" customHeight="1" thickBot="1" x14ac:dyDescent="0.3">
      <c r="A42" s="16">
        <v>85508</v>
      </c>
      <c r="B42" s="32" t="s">
        <v>24</v>
      </c>
      <c r="C42" s="76">
        <v>171377.41</v>
      </c>
      <c r="D42" s="77">
        <f>C42</f>
        <v>171377.41</v>
      </c>
      <c r="E42" s="9"/>
    </row>
    <row r="43" spans="1:5" ht="15.75" thickBot="1" x14ac:dyDescent="0.3">
      <c r="A43" s="38" t="s">
        <v>9</v>
      </c>
      <c r="B43" s="41"/>
      <c r="C43" s="22">
        <f>C42</f>
        <v>171377.41</v>
      </c>
      <c r="D43" s="23">
        <f>D42</f>
        <v>171377.41</v>
      </c>
      <c r="E43" s="9"/>
    </row>
    <row r="44" spans="1:5" ht="15.75" thickBot="1" x14ac:dyDescent="0.3">
      <c r="A44" s="48" t="s">
        <v>18</v>
      </c>
      <c r="B44" s="49"/>
      <c r="C44" s="24">
        <f>C17+C26+C34+C40+C43</f>
        <v>56883077.039999984</v>
      </c>
      <c r="D44" s="25">
        <f>D17+D26+D34+D40+D43</f>
        <v>13116823.309999999</v>
      </c>
      <c r="E44" s="9"/>
    </row>
    <row r="45" spans="1:5" x14ac:dyDescent="0.25">
      <c r="A45" s="3" t="s">
        <v>19</v>
      </c>
      <c r="B45" s="3"/>
      <c r="C45" s="6"/>
      <c r="D45" s="6"/>
    </row>
    <row r="46" spans="1:5" x14ac:dyDescent="0.25">
      <c r="A46" s="1"/>
      <c r="B46" s="1"/>
      <c r="C46" s="7"/>
      <c r="D46" s="7"/>
    </row>
    <row r="47" spans="1:5" x14ac:dyDescent="0.25">
      <c r="A47" s="46"/>
      <c r="B47" s="47"/>
      <c r="C47" s="47"/>
      <c r="D47" s="47"/>
    </row>
    <row r="48" spans="1:5" x14ac:dyDescent="0.25">
      <c r="A48" s="10"/>
      <c r="B48" s="10"/>
      <c r="C48" s="11"/>
      <c r="D48" s="11"/>
    </row>
    <row r="49" spans="1:4" x14ac:dyDescent="0.25">
      <c r="A49" s="10"/>
      <c r="B49" s="10"/>
      <c r="C49" s="11"/>
      <c r="D49" s="11"/>
    </row>
  </sheetData>
  <mergeCells count="15">
    <mergeCell ref="A34:B34"/>
    <mergeCell ref="A3:D3"/>
    <mergeCell ref="A5:D5"/>
    <mergeCell ref="A17:B17"/>
    <mergeCell ref="A47:D47"/>
    <mergeCell ref="A40:B40"/>
    <mergeCell ref="A41:D41"/>
    <mergeCell ref="A43:B43"/>
    <mergeCell ref="A35:D35"/>
    <mergeCell ref="A44:B44"/>
    <mergeCell ref="A1:D1"/>
    <mergeCell ref="A2:D2"/>
    <mergeCell ref="A18:D18"/>
    <mergeCell ref="A26:B26"/>
    <mergeCell ref="A27:D27"/>
  </mergeCells>
  <printOptions horizontalCentered="1"/>
  <pageMargins left="0.70866141732283472" right="0.70866141732283472" top="0.59055118110236227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2022-10-12T09:53:40Z</dcterms:modified>
</cp:coreProperties>
</file>