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26D5A91-376F-42E4-A7E1-8A513F4874C2}" xr6:coauthVersionLast="47" xr6:coauthVersionMax="47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definedNames>
    <definedName name="_xlnm.Print_Area" localSheetId="0">Arkusz1!$A$1:$D$41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3" i="1"/>
  <c r="D13" i="1" s="1"/>
  <c r="C11" i="1"/>
  <c r="D11" i="1" s="1"/>
  <c r="C9" i="1"/>
  <c r="D9" i="1" s="1"/>
  <c r="D16" i="1"/>
  <c r="D14" i="1"/>
  <c r="C40" i="1"/>
  <c r="D30" i="1"/>
  <c r="C17" i="1" l="1"/>
  <c r="D25" i="1" l="1"/>
  <c r="D15" i="1" l="1"/>
  <c r="D7" i="1"/>
  <c r="D6" i="1"/>
  <c r="D39" i="1"/>
  <c r="D40" i="1" s="1"/>
  <c r="D37" i="1"/>
  <c r="C37" i="1"/>
  <c r="D31" i="1"/>
  <c r="D29" i="1"/>
  <c r="D28" i="1"/>
  <c r="D27" i="1"/>
  <c r="C25" i="1"/>
  <c r="D32" i="1" l="1"/>
  <c r="D17" i="1"/>
  <c r="C32" i="1"/>
  <c r="D41" i="1" l="1"/>
  <c r="C41" i="1"/>
</calcChain>
</file>

<file path=xl/sharedStrings.xml><?xml version="1.0" encoding="utf-8"?>
<sst xmlns="http://schemas.openxmlformats.org/spreadsheetml/2006/main" count="45" uniqueCount="34">
  <si>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</si>
  <si>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</si>
  <si>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</si>
  <si>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</si>
  <si>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</si>
  <si>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</si>
  <si>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</si>
  <si>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</si>
  <si>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</si>
  <si>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</si>
  <si>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</si>
  <si>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</si>
  <si>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</si>
  <si>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</si>
  <si>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</si>
  <si>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</si>
  <si>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</si>
  <si>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</si>
  <si>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</si>
  <si>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</si>
  <si>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</si>
  <si>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</si>
  <si>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</si>
  <si>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</si>
  <si>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</si>
  <si>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</si>
  <si>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</si>
  <si>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</si>
  <si>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</si>
  <si>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</si>
  <si>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</si>
  <si>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</si>
  <si>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</si>
  <si>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na dzień 01.01.2022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</si>
</sst>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top"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Border="1"/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wrapText="1"/>
    </xf>
    <xf numFmtId="4" fontId="4" fillId="4" borderId="10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43" fontId="4" fillId="4" borderId="2" xfId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wrapText="1"/>
    </xf>
    <xf numFmtId="43" fontId="4" fillId="4" borderId="19" xfId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3" xfId="0" applyNumberFormat="1" applyFont="1" applyFill="1" applyBorder="1" applyAlignment="1">
      <alignment vertical="center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4" fillId="4" borderId="24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vertical="center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wrapText="1"/>
    </xf>
    <xf numFmtId="164" fontId="4" fillId="4" borderId="19" xfId="1" applyNumberFormat="1" applyFont="1" applyFill="1" applyBorder="1" applyAlignment="1">
      <alignment wrapText="1"/>
    </xf>
    <xf numFmtId="43" fontId="4" fillId="4" borderId="20" xfId="1" applyFont="1" applyFill="1" applyBorder="1" applyAlignment="1">
      <alignment horizontal="righ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L23" sqref="L23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46" t="s">
        <v>0</v>
      </c>
      <c r="B1" s="46"/>
      <c r="C1" s="46"/>
      <c r="D1" s="46"/>
    </row>
    <row r="2" spans="1:5" x14ac:dyDescent="0.25">
      <c r="A2" s="46" t="s">
        <v>33</v>
      </c>
      <c r="B2" s="46"/>
      <c r="C2" s="46"/>
      <c r="D2" s="46"/>
    </row>
    <row r="3" spans="1:5" ht="9.75" customHeight="1" thickBot="1" x14ac:dyDescent="0.3">
      <c r="A3" s="47" t="s">
        <v>32</v>
      </c>
      <c r="B3" s="47"/>
      <c r="C3" s="47"/>
      <c r="D3" s="47"/>
      <c r="E3" s="2"/>
    </row>
    <row r="4" spans="1:5" ht="24.75" thickBot="1" x14ac:dyDescent="0.3">
      <c r="A4" s="34" t="s">
        <v>1</v>
      </c>
      <c r="B4" s="4" t="s">
        <v>2</v>
      </c>
      <c r="C4" s="4" t="s">
        <v>3</v>
      </c>
      <c r="D4" s="5" t="s">
        <v>21</v>
      </c>
    </row>
    <row r="5" spans="1:5" ht="15.75" thickBot="1" x14ac:dyDescent="0.3">
      <c r="A5" s="37" t="s">
        <v>4</v>
      </c>
      <c r="B5" s="39"/>
      <c r="C5" s="39"/>
      <c r="D5" s="40"/>
    </row>
    <row r="6" spans="1:5" x14ac:dyDescent="0.25">
      <c r="A6" s="12">
        <v>85154</v>
      </c>
      <c r="B6" s="27" t="s">
        <v>5</v>
      </c>
      <c r="C6" s="48">
        <v>351417</v>
      </c>
      <c r="D6" s="49">
        <f>C6</f>
        <v>351417</v>
      </c>
      <c r="E6" s="9"/>
    </row>
    <row r="7" spans="1:5" x14ac:dyDescent="0.25">
      <c r="A7" s="13">
        <v>85202</v>
      </c>
      <c r="B7" s="28" t="s">
        <v>6</v>
      </c>
      <c r="C7" s="50">
        <v>1813400</v>
      </c>
      <c r="D7" s="51">
        <f>C7</f>
        <v>1813400</v>
      </c>
      <c r="E7" s="9"/>
    </row>
    <row r="8" spans="1:5" ht="60.75" customHeight="1" x14ac:dyDescent="0.25">
      <c r="A8" s="14">
        <v>85213</v>
      </c>
      <c r="B8" s="28" t="s">
        <v>27</v>
      </c>
      <c r="C8" s="52">
        <v>82167</v>
      </c>
      <c r="D8" s="62">
        <v>0</v>
      </c>
      <c r="E8" s="9"/>
    </row>
    <row r="9" spans="1:5" ht="28.5" customHeight="1" x14ac:dyDescent="0.25">
      <c r="A9" s="14">
        <v>85214</v>
      </c>
      <c r="B9" s="28" t="s">
        <v>28</v>
      </c>
      <c r="C9" s="52">
        <f>566956+286370</f>
        <v>853326</v>
      </c>
      <c r="D9" s="62">
        <f>C9-286370</f>
        <v>566956</v>
      </c>
      <c r="E9" s="9"/>
    </row>
    <row r="10" spans="1:5" x14ac:dyDescent="0.25">
      <c r="A10" s="13">
        <v>85216</v>
      </c>
      <c r="B10" s="28" t="s">
        <v>7</v>
      </c>
      <c r="C10" s="50">
        <v>847453</v>
      </c>
      <c r="D10" s="51">
        <v>0</v>
      </c>
      <c r="E10" s="9"/>
    </row>
    <row r="11" spans="1:5" x14ac:dyDescent="0.25">
      <c r="A11" s="13">
        <v>85219</v>
      </c>
      <c r="B11" s="28" t="s">
        <v>26</v>
      </c>
      <c r="C11" s="55">
        <f>3948717+497000</f>
        <v>4445717</v>
      </c>
      <c r="D11" s="51">
        <f>C11-497000</f>
        <v>3948717</v>
      </c>
      <c r="E11" s="9"/>
    </row>
    <row r="12" spans="1:5" x14ac:dyDescent="0.25">
      <c r="A12" s="13">
        <v>85228</v>
      </c>
      <c r="B12" s="28" t="s">
        <v>8</v>
      </c>
      <c r="C12" s="50">
        <v>2449869</v>
      </c>
      <c r="D12" s="51">
        <f>C12-0</f>
        <v>2449869</v>
      </c>
      <c r="E12" s="9"/>
    </row>
    <row r="13" spans="1:5" x14ac:dyDescent="0.25">
      <c r="A13" s="18">
        <v>85230</v>
      </c>
      <c r="B13" s="29" t="s">
        <v>29</v>
      </c>
      <c r="C13" s="58">
        <f>290000+450000</f>
        <v>740000</v>
      </c>
      <c r="D13" s="61">
        <f>C13-450000</f>
        <v>290000</v>
      </c>
      <c r="E13" s="9"/>
    </row>
    <row r="14" spans="1:5" x14ac:dyDescent="0.25">
      <c r="A14" s="18">
        <v>85395</v>
      </c>
      <c r="B14" s="29" t="s">
        <v>9</v>
      </c>
      <c r="C14" s="58">
        <v>60000</v>
      </c>
      <c r="D14" s="61">
        <f>C14</f>
        <v>60000</v>
      </c>
      <c r="E14" s="9"/>
    </row>
    <row r="15" spans="1:5" ht="45" customHeight="1" x14ac:dyDescent="0.25">
      <c r="A15" s="14">
        <v>85502</v>
      </c>
      <c r="B15" s="28" t="s">
        <v>22</v>
      </c>
      <c r="C15" s="52">
        <v>2755256</v>
      </c>
      <c r="D15" s="62">
        <f>C15</f>
        <v>2755256</v>
      </c>
      <c r="E15" s="9"/>
    </row>
    <row r="16" spans="1:5" ht="15" customHeight="1" thickBot="1" x14ac:dyDescent="0.3">
      <c r="A16" s="16">
        <v>85504</v>
      </c>
      <c r="B16" s="30" t="s">
        <v>23</v>
      </c>
      <c r="C16" s="63">
        <v>292784</v>
      </c>
      <c r="D16" s="64">
        <f>C16</f>
        <v>292784</v>
      </c>
      <c r="E16" s="9"/>
    </row>
    <row r="17" spans="1:11" ht="15.75" thickBot="1" x14ac:dyDescent="0.3">
      <c r="A17" s="37" t="s">
        <v>10</v>
      </c>
      <c r="B17" s="38"/>
      <c r="C17" s="19">
        <f>SUM(C6:C16)</f>
        <v>14691389</v>
      </c>
      <c r="D17" s="20">
        <f>SUM(D6:D16)</f>
        <v>12528399</v>
      </c>
      <c r="E17" s="9"/>
    </row>
    <row r="18" spans="1:11" ht="15.75" thickBot="1" x14ac:dyDescent="0.3">
      <c r="A18" s="37" t="s">
        <v>11</v>
      </c>
      <c r="B18" s="39"/>
      <c r="C18" s="39"/>
      <c r="D18" s="40"/>
      <c r="E18" s="9"/>
    </row>
    <row r="19" spans="1:11" x14ac:dyDescent="0.25">
      <c r="A19" s="12">
        <v>85195</v>
      </c>
      <c r="B19" s="27" t="s">
        <v>9</v>
      </c>
      <c r="C19" s="70">
        <v>12000</v>
      </c>
      <c r="D19" s="49">
        <v>0</v>
      </c>
      <c r="E19" s="9"/>
    </row>
    <row r="20" spans="1:11" x14ac:dyDescent="0.25">
      <c r="A20" s="13">
        <v>85219</v>
      </c>
      <c r="B20" s="28" t="s">
        <v>26</v>
      </c>
      <c r="C20" s="71">
        <v>2537</v>
      </c>
      <c r="D20" s="51">
        <v>0</v>
      </c>
      <c r="E20" s="9"/>
    </row>
    <row r="21" spans="1:11" x14ac:dyDescent="0.25">
      <c r="A21" s="13">
        <v>85228</v>
      </c>
      <c r="B21" s="28" t="s">
        <v>8</v>
      </c>
      <c r="C21" s="72">
        <v>105100</v>
      </c>
      <c r="D21" s="51">
        <v>0</v>
      </c>
      <c r="E21" s="9"/>
    </row>
    <row r="22" spans="1:11" x14ac:dyDescent="0.25">
      <c r="A22" s="13">
        <v>85501</v>
      </c>
      <c r="B22" s="28" t="s">
        <v>24</v>
      </c>
      <c r="C22" s="72">
        <v>13125001</v>
      </c>
      <c r="D22" s="51">
        <v>0</v>
      </c>
      <c r="E22" s="9"/>
    </row>
    <row r="23" spans="1:11" ht="44.25" customHeight="1" x14ac:dyDescent="0.25">
      <c r="A23" s="14">
        <v>85502</v>
      </c>
      <c r="B23" s="28" t="s">
        <v>22</v>
      </c>
      <c r="C23" s="73">
        <v>8288000</v>
      </c>
      <c r="D23" s="62">
        <v>0</v>
      </c>
      <c r="E23" s="9"/>
    </row>
    <row r="24" spans="1:11" ht="89.25" customHeight="1" thickBot="1" x14ac:dyDescent="0.3">
      <c r="A24" s="25">
        <v>85513</v>
      </c>
      <c r="B24" s="29" t="s">
        <v>30</v>
      </c>
      <c r="C24" s="74">
        <v>208000</v>
      </c>
      <c r="D24" s="75">
        <v>0</v>
      </c>
      <c r="E24" s="9"/>
      <c r="I24" s="33"/>
      <c r="J24" s="33"/>
      <c r="K24" s="33"/>
    </row>
    <row r="25" spans="1:11" ht="15.75" thickBot="1" x14ac:dyDescent="0.3">
      <c r="A25" s="37" t="s">
        <v>10</v>
      </c>
      <c r="B25" s="38"/>
      <c r="C25" s="26">
        <f>SUM(C19:C24)</f>
        <v>21740638</v>
      </c>
      <c r="D25" s="20">
        <f>SUM(D19:D24)</f>
        <v>0</v>
      </c>
      <c r="E25" s="9"/>
      <c r="F25" s="33"/>
      <c r="G25" s="33"/>
      <c r="H25" s="33"/>
      <c r="I25" s="33"/>
      <c r="J25" s="33"/>
      <c r="K25" s="33"/>
    </row>
    <row r="26" spans="1:11" ht="15.75" thickBot="1" x14ac:dyDescent="0.3">
      <c r="A26" s="43" t="s">
        <v>12</v>
      </c>
      <c r="B26" s="44"/>
      <c r="C26" s="44"/>
      <c r="D26" s="45"/>
      <c r="E26" s="9"/>
      <c r="F26" s="33"/>
      <c r="G26" s="33"/>
      <c r="H26" s="33"/>
      <c r="I26" s="33"/>
      <c r="J26" s="33"/>
      <c r="K26" s="33"/>
    </row>
    <row r="27" spans="1:11" x14ac:dyDescent="0.25">
      <c r="A27" s="12">
        <v>85218</v>
      </c>
      <c r="B27" s="27" t="s">
        <v>13</v>
      </c>
      <c r="C27" s="53">
        <v>643120</v>
      </c>
      <c r="D27" s="54">
        <f>C27</f>
        <v>643120</v>
      </c>
      <c r="E27" s="9"/>
      <c r="F27" s="33"/>
      <c r="G27" s="33"/>
      <c r="H27" s="33"/>
      <c r="I27" s="33"/>
      <c r="J27" s="33"/>
      <c r="K27" s="33"/>
    </row>
    <row r="28" spans="1:11" ht="30" x14ac:dyDescent="0.25">
      <c r="A28" s="14">
        <v>85220</v>
      </c>
      <c r="B28" s="28" t="s">
        <v>14</v>
      </c>
      <c r="C28" s="56">
        <v>39314</v>
      </c>
      <c r="D28" s="57">
        <f>C28</f>
        <v>39314</v>
      </c>
      <c r="E28" s="9"/>
      <c r="F28" s="33"/>
      <c r="G28" s="33"/>
      <c r="H28" s="32"/>
      <c r="I28" s="33"/>
      <c r="J28" s="33"/>
      <c r="K28" s="33"/>
    </row>
    <row r="29" spans="1:11" x14ac:dyDescent="0.25">
      <c r="A29" s="13">
        <v>85324</v>
      </c>
      <c r="B29" s="28" t="s">
        <v>15</v>
      </c>
      <c r="C29" s="59">
        <v>76824</v>
      </c>
      <c r="D29" s="60">
        <f>C29</f>
        <v>76824</v>
      </c>
      <c r="E29" s="9"/>
      <c r="F29" s="33"/>
      <c r="G29" s="33"/>
      <c r="H29" s="33"/>
      <c r="I29" s="33"/>
      <c r="J29" s="33"/>
      <c r="K29" s="33"/>
    </row>
    <row r="30" spans="1:11" x14ac:dyDescent="0.25">
      <c r="A30" s="13">
        <v>85508</v>
      </c>
      <c r="B30" s="28" t="s">
        <v>25</v>
      </c>
      <c r="C30" s="59">
        <v>1473361</v>
      </c>
      <c r="D30" s="67">
        <f>C30</f>
        <v>1473361</v>
      </c>
      <c r="E30" s="9"/>
      <c r="F30" s="33"/>
      <c r="G30" s="33"/>
      <c r="H30" s="33"/>
      <c r="I30" s="33"/>
      <c r="J30" s="33"/>
      <c r="K30" s="33"/>
    </row>
    <row r="31" spans="1:11" ht="15" customHeight="1" thickBot="1" x14ac:dyDescent="0.3">
      <c r="A31" s="16">
        <v>85510</v>
      </c>
      <c r="B31" s="30" t="s">
        <v>31</v>
      </c>
      <c r="C31" s="68">
        <v>53696</v>
      </c>
      <c r="D31" s="69">
        <f>C31</f>
        <v>53696</v>
      </c>
      <c r="E31" s="9"/>
      <c r="G31" s="33"/>
      <c r="H31" s="33"/>
      <c r="I31" s="33"/>
      <c r="J31" s="33"/>
      <c r="K31" s="33"/>
    </row>
    <row r="32" spans="1:11" ht="15.75" thickBot="1" x14ac:dyDescent="0.3">
      <c r="A32" s="37" t="s">
        <v>10</v>
      </c>
      <c r="B32" s="38"/>
      <c r="C32" s="21">
        <f>SUM(C27:C31)</f>
        <v>2286315</v>
      </c>
      <c r="D32" s="22">
        <f>SUM(D27:D31)</f>
        <v>2286315</v>
      </c>
      <c r="E32" s="9"/>
      <c r="G32" s="33"/>
      <c r="H32" s="33"/>
      <c r="I32" s="33"/>
      <c r="J32" s="33"/>
      <c r="K32" s="33"/>
    </row>
    <row r="33" spans="1:11" ht="15.75" thickBot="1" x14ac:dyDescent="0.3">
      <c r="A33" s="37" t="s">
        <v>16</v>
      </c>
      <c r="B33" s="39"/>
      <c r="C33" s="39"/>
      <c r="D33" s="40"/>
      <c r="E33" s="9"/>
      <c r="G33" s="33"/>
      <c r="H33" s="33"/>
      <c r="I33" s="33"/>
      <c r="J33" s="33"/>
      <c r="K33" s="33"/>
    </row>
    <row r="34" spans="1:11" x14ac:dyDescent="0.25">
      <c r="A34" s="17">
        <v>85205</v>
      </c>
      <c r="B34" s="27" t="s">
        <v>17</v>
      </c>
      <c r="C34" s="53">
        <v>431000</v>
      </c>
      <c r="D34" s="49">
        <v>0</v>
      </c>
      <c r="E34" s="9"/>
    </row>
    <row r="35" spans="1:11" ht="15" customHeight="1" x14ac:dyDescent="0.25">
      <c r="A35" s="13">
        <v>85508</v>
      </c>
      <c r="B35" s="28" t="s">
        <v>25</v>
      </c>
      <c r="C35" s="59">
        <v>200000</v>
      </c>
      <c r="D35" s="51">
        <v>0</v>
      </c>
      <c r="E35" s="9"/>
    </row>
    <row r="36" spans="1:11" ht="15" customHeight="1" thickBot="1" x14ac:dyDescent="0.3">
      <c r="A36" s="16">
        <v>85510</v>
      </c>
      <c r="B36" s="30" t="s">
        <v>31</v>
      </c>
      <c r="C36" s="68">
        <v>30000</v>
      </c>
      <c r="D36" s="64">
        <v>0</v>
      </c>
      <c r="E36" s="9"/>
    </row>
    <row r="37" spans="1:11" ht="15.75" thickBot="1" x14ac:dyDescent="0.3">
      <c r="A37" s="37" t="s">
        <v>10</v>
      </c>
      <c r="B37" s="38"/>
      <c r="C37" s="21">
        <f>SUM(C34:C36)</f>
        <v>661000</v>
      </c>
      <c r="D37" s="20">
        <f>SUM(D34:D36)</f>
        <v>0</v>
      </c>
      <c r="E37" s="9"/>
    </row>
    <row r="38" spans="1:11" ht="15.75" thickBot="1" x14ac:dyDescent="0.3">
      <c r="A38" s="37" t="s">
        <v>18</v>
      </c>
      <c r="B38" s="39"/>
      <c r="C38" s="39"/>
      <c r="D38" s="40"/>
      <c r="E38" s="9"/>
    </row>
    <row r="39" spans="1:11" ht="15" customHeight="1" thickBot="1" x14ac:dyDescent="0.3">
      <c r="A39" s="15">
        <v>85508</v>
      </c>
      <c r="B39" s="31" t="s">
        <v>25</v>
      </c>
      <c r="C39" s="65">
        <v>202308</v>
      </c>
      <c r="D39" s="66">
        <f>C39</f>
        <v>202308</v>
      </c>
      <c r="E39" s="9"/>
    </row>
    <row r="40" spans="1:11" ht="15.75" thickBot="1" x14ac:dyDescent="0.3">
      <c r="A40" s="37" t="s">
        <v>10</v>
      </c>
      <c r="B40" s="38"/>
      <c r="C40" s="21">
        <f>C39</f>
        <v>202308</v>
      </c>
      <c r="D40" s="22">
        <f>D39</f>
        <v>202308</v>
      </c>
      <c r="E40" s="9"/>
    </row>
    <row r="41" spans="1:11" ht="15.75" thickBot="1" x14ac:dyDescent="0.3">
      <c r="A41" s="41" t="s">
        <v>19</v>
      </c>
      <c r="B41" s="42"/>
      <c r="C41" s="23">
        <f>C17+C25+C32+C37+C40</f>
        <v>39581650</v>
      </c>
      <c r="D41" s="24">
        <f>D17+D25+D32+D37+D40</f>
        <v>15017022</v>
      </c>
      <c r="E41" s="9"/>
    </row>
    <row r="42" spans="1:11" x14ac:dyDescent="0.25">
      <c r="A42" s="3" t="s">
        <v>20</v>
      </c>
      <c r="B42" s="3"/>
      <c r="C42" s="6"/>
      <c r="D42" s="6"/>
    </row>
    <row r="43" spans="1:11" x14ac:dyDescent="0.25">
      <c r="A43" s="1"/>
      <c r="B43" s="1"/>
      <c r="C43" s="7"/>
      <c r="D43" s="7"/>
    </row>
    <row r="44" spans="1:11" x14ac:dyDescent="0.25">
      <c r="A44" s="35"/>
      <c r="B44" s="36"/>
      <c r="C44" s="36"/>
      <c r="D44" s="36"/>
    </row>
    <row r="45" spans="1:11" x14ac:dyDescent="0.25">
      <c r="A45" s="10"/>
      <c r="B45" s="10"/>
      <c r="C45" s="11"/>
      <c r="D45" s="11"/>
    </row>
    <row r="46" spans="1:11" x14ac:dyDescent="0.25">
      <c r="A46" s="10"/>
      <c r="B46" s="10"/>
      <c r="C46" s="11"/>
      <c r="D46" s="11"/>
    </row>
  </sheetData>
  <mergeCells count="15">
    <mergeCell ref="A18:D18"/>
    <mergeCell ref="A25:B25"/>
    <mergeCell ref="A26:D26"/>
    <mergeCell ref="A32:B32"/>
    <mergeCell ref="A1:D1"/>
    <mergeCell ref="A2:D2"/>
    <mergeCell ref="A3:D3"/>
    <mergeCell ref="A5:D5"/>
    <mergeCell ref="A17:B17"/>
    <mergeCell ref="A44:D44"/>
    <mergeCell ref="A37:B37"/>
    <mergeCell ref="A38:D38"/>
    <mergeCell ref="A40:B40"/>
    <mergeCell ref="A33:D33"/>
    <mergeCell ref="A41:B41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2022-05-16T11:33:54Z</dcterms:modified>
</cp:coreProperties>
</file>