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cznik 18f" sheetId="1" r:id="rId1"/>
  </sheets>
  <definedNames>
    <definedName name="_xlnm._FilterDatabase" localSheetId="0" hidden="1">'załącznik 18f'!$A$4:$R$12</definedName>
    <definedName name="_xlnm.Database" localSheetId="0">'załącznik 18f'!#REF!</definedName>
    <definedName name="_xlnm.Print_Titles" localSheetId="0">'załącznik 18f'!$4:$4</definedName>
  </definedNames>
  <calcPr calcId="145621"/>
</workbook>
</file>

<file path=xl/calcChain.xml><?xml version="1.0" encoding="utf-8"?>
<calcChain xmlns="http://schemas.openxmlformats.org/spreadsheetml/2006/main">
  <c r="P5" i="1" l="1"/>
  <c r="T5" i="1"/>
  <c r="T13" i="1" s="1"/>
  <c r="U5" i="1"/>
  <c r="V6" i="1"/>
  <c r="V5" i="1" s="1"/>
  <c r="V13" i="1" s="1"/>
  <c r="V7" i="1"/>
  <c r="V8" i="1"/>
  <c r="V9" i="1"/>
  <c r="X9" i="1"/>
  <c r="V10" i="1"/>
  <c r="X10" i="1"/>
  <c r="X5" i="1" s="1"/>
  <c r="X13" i="1" s="1"/>
  <c r="V11" i="1"/>
  <c r="S13" i="1"/>
  <c r="S15" i="1" s="1"/>
  <c r="U13" i="1"/>
</calcChain>
</file>

<file path=xl/sharedStrings.xml><?xml version="1.0" encoding="utf-8"?>
<sst xmlns="http://schemas.openxmlformats.org/spreadsheetml/2006/main" count="53" uniqueCount="53">
  <si>
    <t xml:space="preserve">Łącznie </t>
  </si>
  <si>
    <t xml:space="preserve">                      </t>
  </si>
  <si>
    <t>TZ</t>
  </si>
  <si>
    <t>przekazać do spółki LOKUM</t>
  </si>
  <si>
    <t>Działka 459</t>
  </si>
  <si>
    <t>h</t>
  </si>
  <si>
    <t>wg PU LU</t>
  </si>
  <si>
    <t>Parking Dąbrowskiego 4</t>
  </si>
  <si>
    <t>g</t>
  </si>
  <si>
    <t>wg całkowitej PU</t>
  </si>
  <si>
    <t>Budynek - Dąbrowskiego 4 przychodnia nr 456.1</t>
  </si>
  <si>
    <t>d</t>
  </si>
  <si>
    <t>Dabrowskiego 4 działka 456 obreb 6 (KW6045)</t>
  </si>
  <si>
    <t>c</t>
  </si>
  <si>
    <t>Dabrowskiego działka 457 obreb 6(KW6045)</t>
  </si>
  <si>
    <t>b</t>
  </si>
  <si>
    <t>Dąbrowskiego działka 458 obreb 6 (KW604)</t>
  </si>
  <si>
    <t>a</t>
  </si>
  <si>
    <t>studium uwarunkowań i kierunków zagospodarowania przestrzennego: centrum ogólnomiejskie: obszar dominacji funkcji mieszkaniowej i usług, uzupełnienie i rozwój struktur istniejących</t>
  </si>
  <si>
    <t>grunt, budynek usługowy, parking wraz z zagospodarowaniem terenu</t>
  </si>
  <si>
    <t>nieruchomość zabudowana usługowa</t>
  </si>
  <si>
    <t>SZ1W/00006045/4</t>
  </si>
  <si>
    <t>456, 457, 458, 459</t>
  </si>
  <si>
    <t xml:space="preserve">Dąbrowskiego 4 </t>
  </si>
  <si>
    <t xml:space="preserve">przeznaczenie nieruchomości </t>
  </si>
  <si>
    <t>budynki, budowle i inne urządzenie infrastruktury</t>
  </si>
  <si>
    <t xml:space="preserve">rodzaj nieruchomości </t>
  </si>
  <si>
    <t>szacunkowa wartość rynkowa lokali wg średniej ceny sprzedaży (zł)</t>
  </si>
  <si>
    <t>Nr KW</t>
  </si>
  <si>
    <t>wartość netto na 31.12.2019 r. (zł)</t>
  </si>
  <si>
    <t xml:space="preserve">umorzenie na dzień 31.12.2019 r.  </t>
  </si>
  <si>
    <t>wartość ksiegowa brutto</t>
  </si>
  <si>
    <t xml:space="preserve">powierzchnia budynku/lokali (m2) </t>
  </si>
  <si>
    <t>sposób władania A(administrowanie)/ TZ (trwały zarząd)</t>
  </si>
  <si>
    <t>proponowany sposób zagospodarowania</t>
  </si>
  <si>
    <t>powierzchnia działki m2</t>
  </si>
  <si>
    <t>Nr działki</t>
  </si>
  <si>
    <t>Obręb ewid.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</si>
  <si>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</si>
  <si>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</si>
  <si>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</si>
  <si>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</si>
  <si>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</si>
  <si>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2019-07-31 </t>
  </si>
  <si>
    <t>Umorzenie na 2019-07-31</t>
  </si>
  <si>
    <t>Wartość księgowa brutto</t>
  </si>
  <si>
    <t xml:space="preserve">Adres i nazwa środka trwałego </t>
  </si>
  <si>
    <t xml:space="preserve">Grupa </t>
  </si>
  <si>
    <t>Nr_inw.</t>
  </si>
  <si>
    <t>Lp.</t>
  </si>
  <si>
    <t xml:space="preserve">Gminne nieruchomosci użytkowe </t>
  </si>
  <si>
    <t>Wykaz nieruchomości planowanych do wniesienie aportem do spółki Zakład Gospodarki Mieszkaniowej Spółka z ograniczoną odpowiedzialnością w późniejszym czasie ze względu na trwałość projektu z dofinansowaniem zewnętrznym</t>
  </si>
  <si>
    <t>załlacznik 18f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</si>
</sst>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/>
    <xf numFmtId="1" fontId="2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wrapText="1"/>
    </xf>
    <xf numFmtId="1" fontId="2" fillId="0" borderId="5" xfId="0" applyNumberFormat="1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4" fillId="2" borderId="5" xfId="0" applyFont="1" applyFill="1" applyBorder="1" applyAlignment="1">
      <alignment wrapText="1" shrinkToFit="1"/>
    </xf>
    <xf numFmtId="4" fontId="2" fillId="0" borderId="5" xfId="0" applyNumberFormat="1" applyFont="1" applyBorder="1" applyAlignment="1">
      <alignment wrapText="1"/>
    </xf>
    <xf numFmtId="4" fontId="2" fillId="0" borderId="5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wrapText="1"/>
    </xf>
    <xf numFmtId="4" fontId="2" fillId="0" borderId="5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"/>
  <sheetViews>
    <sheetView tabSelected="1" zoomScaleNormal="100" workbookViewId="0">
      <selection activeCell="X18" sqref="X18"/>
    </sheetView>
  </sheetViews>
  <sheetFormatPr defaultColWidth="9.140625" defaultRowHeight="15" x14ac:dyDescent="0.25"/>
  <cols>
    <col min="1" max="1" width="5.28515625" style="10" customWidth="1"/>
    <col min="2" max="2" width="6.140625" style="8" hidden="1" customWidth="1"/>
    <col min="3" max="3" width="4.42578125" style="9" hidden="1" customWidth="1"/>
    <col min="4" max="4" width="5.5703125" style="8" hidden="1" customWidth="1"/>
    <col min="5" max="5" width="33.140625" style="7" customWidth="1"/>
    <col min="6" max="6" width="13.140625" style="6" hidden="1" customWidth="1"/>
    <col min="7" max="7" width="11.140625" style="5" hidden="1" customWidth="1"/>
    <col min="8" max="8" width="11.85546875" style="3" hidden="1" customWidth="1"/>
    <col min="9" max="10" width="12.5703125" style="3" hidden="1" customWidth="1"/>
    <col min="11" max="11" width="9" style="3" hidden="1" customWidth="1"/>
    <col min="12" max="12" width="10.28515625" style="4" hidden="1" customWidth="1"/>
    <col min="13" max="13" width="9.140625" style="3" hidden="1" customWidth="1"/>
    <col min="14" max="15" width="9.140625" style="3" customWidth="1"/>
    <col min="16" max="16" width="9.5703125" style="3" customWidth="1"/>
    <col min="17" max="17" width="11.42578125" style="3" hidden="1" customWidth="1"/>
    <col min="18" max="18" width="11.85546875" style="3" hidden="1" customWidth="1"/>
    <col min="19" max="19" width="15.7109375" style="1" hidden="1" customWidth="1"/>
    <col min="20" max="20" width="15.140625" style="3" hidden="1" customWidth="1"/>
    <col min="21" max="21" width="16" style="3" hidden="1" customWidth="1"/>
    <col min="22" max="22" width="15.7109375" style="1" hidden="1" customWidth="1"/>
    <col min="23" max="23" width="15.7109375" style="1" customWidth="1"/>
    <col min="24" max="24" width="16.140625" style="1" customWidth="1"/>
    <col min="25" max="25" width="14" style="2" customWidth="1"/>
    <col min="26" max="26" width="23.42578125" style="2" customWidth="1"/>
    <col min="27" max="27" width="41.140625" style="2" customWidth="1"/>
    <col min="28" max="16384" width="9.140625" style="1"/>
  </cols>
  <sheetData>
    <row r="1" spans="1:54" s="51" customFormat="1" ht="18.75" customHeight="1" thickBot="1" x14ac:dyDescent="0.25">
      <c r="A1" s="63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0"/>
      <c r="AY1" s="60"/>
      <c r="AZ1" s="60"/>
      <c r="BA1" s="60"/>
      <c r="BB1" s="60"/>
    </row>
    <row r="2" spans="1:54" s="51" customFormat="1" ht="36.75" customHeight="1" x14ac:dyDescent="0.2">
      <c r="A2" s="59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7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1:54" s="51" customFormat="1" ht="29.25" customHeight="1" x14ac:dyDescent="0.2">
      <c r="A3" s="56" t="s">
        <v>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4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s="10" customFormat="1" ht="67.5" customHeight="1" x14ac:dyDescent="0.25">
      <c r="A4" s="50" t="s">
        <v>49</v>
      </c>
      <c r="B4" s="50" t="s">
        <v>48</v>
      </c>
      <c r="C4" s="50"/>
      <c r="D4" s="50" t="s">
        <v>47</v>
      </c>
      <c r="E4" s="50" t="s">
        <v>46</v>
      </c>
      <c r="F4" s="50" t="s">
        <v>45</v>
      </c>
      <c r="G4" s="50" t="s">
        <v>44</v>
      </c>
      <c r="H4" s="50" t="s">
        <v>43</v>
      </c>
      <c r="I4" s="50" t="s">
        <v>42</v>
      </c>
      <c r="J4" s="50" t="s">
        <v>41</v>
      </c>
      <c r="K4" s="50" t="s">
        <v>40</v>
      </c>
      <c r="L4" s="50" t="s">
        <v>39</v>
      </c>
      <c r="M4" s="50" t="s">
        <v>38</v>
      </c>
      <c r="N4" s="50" t="s">
        <v>37</v>
      </c>
      <c r="O4" s="50" t="s">
        <v>36</v>
      </c>
      <c r="P4" s="50" t="s">
        <v>35</v>
      </c>
      <c r="Q4" s="50" t="s">
        <v>34</v>
      </c>
      <c r="R4" s="50" t="s">
        <v>33</v>
      </c>
      <c r="S4" s="50" t="s">
        <v>32</v>
      </c>
      <c r="T4" s="50" t="s">
        <v>31</v>
      </c>
      <c r="U4" s="50" t="s">
        <v>30</v>
      </c>
      <c r="V4" s="50" t="s">
        <v>29</v>
      </c>
      <c r="W4" s="50" t="s">
        <v>28</v>
      </c>
      <c r="X4" s="50" t="s">
        <v>27</v>
      </c>
      <c r="Y4" s="50" t="s">
        <v>26</v>
      </c>
      <c r="Z4" s="50" t="s">
        <v>25</v>
      </c>
      <c r="AA4" s="50" t="s">
        <v>24</v>
      </c>
    </row>
    <row r="5" spans="1:54" s="43" customFormat="1" ht="64.5" customHeight="1" x14ac:dyDescent="0.25">
      <c r="A5" s="49">
        <v>1</v>
      </c>
      <c r="B5" s="45"/>
      <c r="C5" s="45"/>
      <c r="D5" s="45"/>
      <c r="E5" s="45" t="s">
        <v>23</v>
      </c>
      <c r="F5" s="45"/>
      <c r="G5" s="45"/>
      <c r="H5" s="45"/>
      <c r="I5" s="45"/>
      <c r="J5" s="45"/>
      <c r="K5" s="45"/>
      <c r="L5" s="45"/>
      <c r="M5" s="45"/>
      <c r="N5" s="45">
        <v>6</v>
      </c>
      <c r="O5" s="45" t="s">
        <v>22</v>
      </c>
      <c r="P5" s="45">
        <f>2896+784+333+155</f>
        <v>4168</v>
      </c>
      <c r="Q5" s="48"/>
      <c r="R5" s="45"/>
      <c r="S5" s="47"/>
      <c r="T5" s="46">
        <f>SUM(T6:T10)</f>
        <v>13757773.1</v>
      </c>
      <c r="U5" s="46">
        <f>SUM(U6:U10)</f>
        <v>3320708.09</v>
      </c>
      <c r="V5" s="46">
        <f>SUM(V6:V10)</f>
        <v>10437065.01</v>
      </c>
      <c r="W5" s="47" t="s">
        <v>21</v>
      </c>
      <c r="X5" s="46">
        <f>X10</f>
        <v>25315570</v>
      </c>
      <c r="Y5" s="45" t="s">
        <v>20</v>
      </c>
      <c r="Z5" s="45" t="s">
        <v>19</v>
      </c>
      <c r="AA5" s="44" t="s">
        <v>18</v>
      </c>
    </row>
    <row r="6" spans="1:54" s="10" customFormat="1" ht="21.75" hidden="1" customHeight="1" x14ac:dyDescent="0.2">
      <c r="A6" s="31" t="s">
        <v>17</v>
      </c>
      <c r="B6" s="25"/>
      <c r="C6" s="25"/>
      <c r="D6" s="25"/>
      <c r="E6" s="42" t="s">
        <v>16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8"/>
      <c r="R6" s="25"/>
      <c r="S6" s="27"/>
      <c r="T6" s="27">
        <v>185617.55</v>
      </c>
      <c r="U6" s="27">
        <v>0</v>
      </c>
      <c r="V6" s="27">
        <f>T6-U6</f>
        <v>185617.55</v>
      </c>
      <c r="W6" s="27"/>
      <c r="X6" s="41"/>
      <c r="Y6" s="23"/>
      <c r="Z6" s="23"/>
      <c r="AA6" s="22"/>
    </row>
    <row r="7" spans="1:54" s="10" customFormat="1" ht="21.75" hidden="1" customHeight="1" x14ac:dyDescent="0.2">
      <c r="A7" s="31" t="s">
        <v>15</v>
      </c>
      <c r="B7" s="25"/>
      <c r="C7" s="25"/>
      <c r="D7" s="25"/>
      <c r="E7" s="42" t="s">
        <v>14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8"/>
      <c r="R7" s="25"/>
      <c r="S7" s="27"/>
      <c r="T7" s="27">
        <v>437009.45</v>
      </c>
      <c r="U7" s="27">
        <v>0</v>
      </c>
      <c r="V7" s="27">
        <f>T7-U7</f>
        <v>437009.45</v>
      </c>
      <c r="W7" s="27"/>
      <c r="X7" s="41"/>
      <c r="Y7" s="23"/>
      <c r="Z7" s="23"/>
      <c r="AA7" s="22"/>
    </row>
    <row r="8" spans="1:54" s="10" customFormat="1" ht="21.75" hidden="1" customHeight="1" x14ac:dyDescent="0.2">
      <c r="A8" s="31" t="s">
        <v>13</v>
      </c>
      <c r="B8" s="25"/>
      <c r="C8" s="25"/>
      <c r="D8" s="25"/>
      <c r="E8" s="42" t="s">
        <v>12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8"/>
      <c r="R8" s="25"/>
      <c r="S8" s="27"/>
      <c r="T8" s="27">
        <v>1614259.4</v>
      </c>
      <c r="U8" s="27">
        <v>0</v>
      </c>
      <c r="V8" s="27">
        <f>T8-U8</f>
        <v>1614259.4</v>
      </c>
      <c r="W8" s="27"/>
      <c r="X8" s="41"/>
      <c r="Y8" s="23"/>
      <c r="Z8" s="23"/>
      <c r="AA8" s="22"/>
    </row>
    <row r="9" spans="1:54" s="10" customFormat="1" ht="21.75" hidden="1" customHeight="1" x14ac:dyDescent="0.2">
      <c r="A9" s="31" t="s">
        <v>11</v>
      </c>
      <c r="B9" s="25"/>
      <c r="C9" s="25"/>
      <c r="D9" s="25"/>
      <c r="E9" s="42" t="s">
        <v>10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8"/>
      <c r="R9" s="25"/>
      <c r="S9" s="29">
        <v>4652.26</v>
      </c>
      <c r="T9" s="27">
        <v>9727662.6199999992</v>
      </c>
      <c r="U9" s="27">
        <v>3071898.26</v>
      </c>
      <c r="V9" s="27">
        <f>T9-U9</f>
        <v>6655764.3599999994</v>
      </c>
      <c r="W9" s="27">
        <v>6554434.5599999996</v>
      </c>
      <c r="X9" s="41">
        <f>S9*7000</f>
        <v>32565820</v>
      </c>
      <c r="Y9" s="23" t="s">
        <v>9</v>
      </c>
      <c r="Z9" s="23"/>
      <c r="AA9" s="22"/>
    </row>
    <row r="10" spans="1:54" s="10" customFormat="1" ht="21.75" hidden="1" customHeight="1" x14ac:dyDescent="0.2">
      <c r="A10" s="31" t="s">
        <v>8</v>
      </c>
      <c r="B10" s="25"/>
      <c r="C10" s="25"/>
      <c r="D10" s="25"/>
      <c r="E10" s="30" t="s">
        <v>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  <c r="R10" s="25"/>
      <c r="S10" s="27"/>
      <c r="T10" s="27">
        <v>1793224.08</v>
      </c>
      <c r="U10" s="27">
        <v>248809.83</v>
      </c>
      <c r="V10" s="27">
        <f>T10-U10</f>
        <v>1544414.25</v>
      </c>
      <c r="W10" s="41">
        <v>1510791.3</v>
      </c>
      <c r="X10" s="41">
        <f>3616.51*7000</f>
        <v>25315570</v>
      </c>
      <c r="Y10" s="23" t="s">
        <v>6</v>
      </c>
      <c r="Z10" s="23"/>
      <c r="AA10" s="22"/>
    </row>
    <row r="11" spans="1:54" s="3" customFormat="1" ht="31.5" hidden="1" customHeight="1" x14ac:dyDescent="0.2">
      <c r="A11" s="40" t="s">
        <v>5</v>
      </c>
      <c r="B11" s="39">
        <v>90005</v>
      </c>
      <c r="C11" s="39"/>
      <c r="D11" s="39">
        <v>0</v>
      </c>
      <c r="E11" s="30" t="s">
        <v>4</v>
      </c>
      <c r="F11" s="38">
        <v>86398.55</v>
      </c>
      <c r="G11" s="38"/>
      <c r="H11" s="37">
        <v>86398.55</v>
      </c>
      <c r="I11" s="33"/>
      <c r="J11" s="33"/>
      <c r="K11" s="33"/>
      <c r="L11" s="36"/>
      <c r="M11" s="33"/>
      <c r="N11" s="33"/>
      <c r="O11" s="33"/>
      <c r="P11" s="33"/>
      <c r="Q11" s="35" t="s">
        <v>3</v>
      </c>
      <c r="R11" s="33" t="s">
        <v>2</v>
      </c>
      <c r="S11" s="33"/>
      <c r="T11" s="27">
        <v>86398.55</v>
      </c>
      <c r="U11" s="27">
        <v>0</v>
      </c>
      <c r="V11" s="27">
        <f>T11-U11</f>
        <v>86398.55</v>
      </c>
      <c r="W11" s="34"/>
      <c r="X11" s="33"/>
      <c r="Y11" s="33"/>
      <c r="Z11" s="33"/>
      <c r="AA11" s="32"/>
    </row>
    <row r="12" spans="1:54" s="10" customFormat="1" ht="20.25" hidden="1" customHeight="1" x14ac:dyDescent="0.2">
      <c r="A12" s="31"/>
      <c r="B12" s="25"/>
      <c r="C12" s="25"/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9">
        <v>4168</v>
      </c>
      <c r="Q12" s="28"/>
      <c r="R12" s="25"/>
      <c r="S12" s="27"/>
      <c r="T12" s="26"/>
      <c r="U12" s="25"/>
      <c r="V12" s="25"/>
      <c r="W12" s="25"/>
      <c r="X12" s="24"/>
      <c r="Y12" s="23"/>
      <c r="Z12" s="23" t="s">
        <v>1</v>
      </c>
      <c r="AA12" s="22"/>
    </row>
    <row r="13" spans="1:54" s="9" customFormat="1" ht="21" customHeight="1" thickBot="1" x14ac:dyDescent="0.25">
      <c r="A13" s="21" t="s">
        <v>0</v>
      </c>
      <c r="B13" s="20"/>
      <c r="C13" s="20"/>
      <c r="D13" s="20"/>
      <c r="E13" s="20"/>
      <c r="F13" s="19"/>
      <c r="G13" s="18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5">
        <f>SUM(S6:S12)</f>
        <v>4652.26</v>
      </c>
      <c r="T13" s="14">
        <f>T5</f>
        <v>13757773.1</v>
      </c>
      <c r="U13" s="14">
        <f>U5</f>
        <v>3320708.09</v>
      </c>
      <c r="V13" s="14">
        <f>V5</f>
        <v>10437065.01</v>
      </c>
      <c r="W13" s="14"/>
      <c r="X13" s="14">
        <f>X5</f>
        <v>25315570</v>
      </c>
      <c r="Y13" s="13"/>
      <c r="Z13" s="13"/>
      <c r="AA13" s="12"/>
    </row>
    <row r="15" spans="1:54" x14ac:dyDescent="0.25">
      <c r="S15" s="1">
        <f>S13*6600</f>
        <v>30704916</v>
      </c>
    </row>
    <row r="16" spans="1:54" x14ac:dyDescent="0.25">
      <c r="X16" s="11"/>
    </row>
  </sheetData>
  <autoFilter ref="A4:R12"/>
  <mergeCells count="4">
    <mergeCell ref="A1:AA1"/>
    <mergeCell ref="A2:AA2"/>
    <mergeCell ref="A3:AA3"/>
    <mergeCell ref="A13:E13"/>
  </mergeCells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18f</vt:lpstr>
      <vt:lpstr>'załącznik 18f'!Tytuły_wydruku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2020-07-06T09:03:59Z</dcterms:created>
  <dcterms:modified xsi:type="dcterms:W3CDTF">2020-07-06T09:04:15Z</dcterms:modified>
</cp:coreProperties>
</file>