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1580"/>
  </bookViews>
  <sheets>
    <sheet name="załącznik nr 15 " sheetId="1" r:id="rId1"/>
  </sheets>
  <definedNames>
    <definedName name="_xlnm._FilterDatabase" localSheetId="0" hidden="1">'załącznik nr 15 '!$A$4:$S$66</definedName>
    <definedName name="_xlnm.Database" localSheetId="0">'załącznik nr 15 '!#REF!</definedName>
  </definedNames>
  <calcPr calcId="145621"/>
</workbook>
</file>

<file path=xl/calcChain.xml><?xml version="1.0" encoding="utf-8"?>
<calcChain xmlns="http://schemas.openxmlformats.org/spreadsheetml/2006/main">
  <c r="H5" i="1" l="1"/>
  <c r="U5" i="1"/>
  <c r="U67" i="1" s="1"/>
  <c r="V5" i="1"/>
  <c r="U6" i="1"/>
  <c r="V6" i="1"/>
  <c r="K9" i="1"/>
  <c r="W9" i="1"/>
  <c r="W5" i="1" s="1"/>
  <c r="K10" i="1"/>
  <c r="W10" i="1"/>
  <c r="K11" i="1"/>
  <c r="W11" i="1"/>
  <c r="X11" i="1"/>
  <c r="I12" i="1"/>
  <c r="U13" i="1"/>
  <c r="V13" i="1"/>
  <c r="K14" i="1"/>
  <c r="W14" i="1"/>
  <c r="H15" i="1"/>
  <c r="K15" i="1"/>
  <c r="W15" i="1"/>
  <c r="H16" i="1"/>
  <c r="K16" i="1"/>
  <c r="W16" i="1"/>
  <c r="W13" i="1" s="1"/>
  <c r="K17" i="1"/>
  <c r="W17" i="1"/>
  <c r="U19" i="1"/>
  <c r="V19" i="1"/>
  <c r="V67" i="1" s="1"/>
  <c r="K20" i="1"/>
  <c r="W20" i="1"/>
  <c r="W19" i="1" s="1"/>
  <c r="K21" i="1"/>
  <c r="W21" i="1"/>
  <c r="K22" i="1"/>
  <c r="W22" i="1"/>
  <c r="K23" i="1"/>
  <c r="W23" i="1"/>
  <c r="K24" i="1"/>
  <c r="W24" i="1"/>
  <c r="K25" i="1"/>
  <c r="W25" i="1"/>
  <c r="K26" i="1"/>
  <c r="W26" i="1"/>
  <c r="K27" i="1"/>
  <c r="W27" i="1"/>
  <c r="K28" i="1"/>
  <c r="W28" i="1"/>
  <c r="K29" i="1"/>
  <c r="W29" i="1"/>
  <c r="K30" i="1"/>
  <c r="W30" i="1"/>
  <c r="K31" i="1"/>
  <c r="W31" i="1"/>
  <c r="K32" i="1"/>
  <c r="W32" i="1"/>
  <c r="K33" i="1"/>
  <c r="W33" i="1"/>
  <c r="I34" i="1"/>
  <c r="U35" i="1"/>
  <c r="V35" i="1"/>
  <c r="K36" i="1"/>
  <c r="W36" i="1"/>
  <c r="W35" i="1" s="1"/>
  <c r="K37" i="1"/>
  <c r="W37" i="1"/>
  <c r="X37" i="1"/>
  <c r="X35" i="1" s="1"/>
  <c r="K38" i="1"/>
  <c r="W38" i="1"/>
  <c r="I39" i="1"/>
  <c r="U40" i="1"/>
  <c r="V40" i="1"/>
  <c r="K41" i="1"/>
  <c r="W41" i="1"/>
  <c r="W40" i="1" s="1"/>
  <c r="K42" i="1"/>
  <c r="W42" i="1"/>
  <c r="K43" i="1"/>
  <c r="W43" i="1"/>
  <c r="K44" i="1"/>
  <c r="W44" i="1"/>
  <c r="K45" i="1"/>
  <c r="W45" i="1"/>
  <c r="K46" i="1"/>
  <c r="W46" i="1"/>
  <c r="K47" i="1"/>
  <c r="W47" i="1"/>
  <c r="K48" i="1"/>
  <c r="W48" i="1"/>
  <c r="K49" i="1"/>
  <c r="W49" i="1"/>
  <c r="K50" i="1"/>
  <c r="W50" i="1"/>
  <c r="I51" i="1"/>
  <c r="U52" i="1"/>
  <c r="V52" i="1"/>
  <c r="K53" i="1"/>
  <c r="W53" i="1"/>
  <c r="W52" i="1" s="1"/>
  <c r="K54" i="1"/>
  <c r="W54" i="1"/>
  <c r="X54" i="1"/>
  <c r="U56" i="1"/>
  <c r="V56" i="1"/>
  <c r="K57" i="1"/>
  <c r="W57" i="1"/>
  <c r="W56" i="1" s="1"/>
  <c r="K58" i="1"/>
  <c r="W58" i="1"/>
  <c r="X58" i="1"/>
  <c r="X56" i="1" s="1"/>
  <c r="K59" i="1"/>
  <c r="W59" i="1"/>
  <c r="U61" i="1"/>
  <c r="V61" i="1"/>
  <c r="K62" i="1"/>
  <c r="W62" i="1"/>
  <c r="K63" i="1"/>
  <c r="W63" i="1"/>
  <c r="X63" i="1"/>
  <c r="X61" i="1" s="1"/>
  <c r="K64" i="1"/>
  <c r="W64" i="1"/>
  <c r="W61" i="1" s="1"/>
  <c r="K65" i="1"/>
  <c r="W65" i="1"/>
  <c r="I66" i="1"/>
  <c r="T67" i="1"/>
  <c r="X67" i="1" l="1"/>
  <c r="W67" i="1"/>
  <c r="W6" i="1"/>
</calcChain>
</file>

<file path=xl/sharedStrings.xml><?xml version="1.0" encoding="utf-8"?>
<sst xmlns="http://schemas.openxmlformats.org/spreadsheetml/2006/main" count="315" uniqueCount="153">
  <si>
    <t xml:space="preserve">Łącznie </t>
  </si>
  <si>
    <t>łącznie</t>
  </si>
  <si>
    <t>TZ</t>
  </si>
  <si>
    <t>przekazać do spółki LOKUM</t>
  </si>
  <si>
    <t>77.036,34</t>
  </si>
  <si>
    <t>2018-06</t>
  </si>
  <si>
    <t xml:space="preserve">Wyp.Sali ślubów </t>
  </si>
  <si>
    <t>013</t>
  </si>
  <si>
    <t>c</t>
  </si>
  <si>
    <t>11.500,00</t>
  </si>
  <si>
    <t xml:space="preserve">Sala Ślubów - meble kuchenne </t>
  </si>
  <si>
    <t>110.417,10;       3.215.373,43</t>
  </si>
  <si>
    <t>2015-12; 2018-06</t>
  </si>
  <si>
    <t>Budynek biurowy - Wyspiańskiego 35C nr 553/5.1</t>
  </si>
  <si>
    <t>105</t>
  </si>
  <si>
    <t>b</t>
  </si>
  <si>
    <t>Wyspiańskiego 35C działka 553/5 obręb 4</t>
  </si>
  <si>
    <t>0</t>
  </si>
  <si>
    <t>a</t>
  </si>
  <si>
    <t>usługi ogólnomiejskie, centrum administracyjno-kulturalne (brak planu)</t>
  </si>
  <si>
    <t>grunt, budynek biurowy, wyposażenie Sali ślubów, mable kuchenne</t>
  </si>
  <si>
    <t>inne tereny zabudowane</t>
  </si>
  <si>
    <t>SZ1W/00025233/8</t>
  </si>
  <si>
    <t xml:space="preserve">553/5 </t>
  </si>
  <si>
    <t>Wyspiańskiego 35C</t>
  </si>
  <si>
    <t>2016-12</t>
  </si>
  <si>
    <t>Ogrodzenie - Sosnowa 2 działka 229/1 obręb 12</t>
  </si>
  <si>
    <t>291</t>
  </si>
  <si>
    <t>Budynek - Sosnowa 2 przychodnia nr 229.1</t>
  </si>
  <si>
    <t>106</t>
  </si>
  <si>
    <t>Sosnowa 2 działka nr 229/1 obręb 12</t>
  </si>
  <si>
    <t>OM.V.B40 - tereny ogólnomieszkaniowe</t>
  </si>
  <si>
    <t>grunt, budynek przychodni, ogrodzenie</t>
  </si>
  <si>
    <t>SZ1W/00044645/8</t>
  </si>
  <si>
    <t>229/1</t>
  </si>
  <si>
    <t xml:space="preserve">Sosnowa 2 </t>
  </si>
  <si>
    <t>2017-08</t>
  </si>
  <si>
    <t>Budynek internatu Piastowska 62 nr 130.2</t>
  </si>
  <si>
    <t>107</t>
  </si>
  <si>
    <t>Piastowska 62 działka 130/5 obręb 6</t>
  </si>
  <si>
    <t>inne koncentracje usług (brak planu)</t>
  </si>
  <si>
    <t>grunt, budynek usługowy</t>
  </si>
  <si>
    <t>SZ1W/00036695/4</t>
  </si>
  <si>
    <t>130/5</t>
  </si>
  <si>
    <t>Piastowska 62-62A</t>
  </si>
  <si>
    <t>Piastowska 62</t>
  </si>
  <si>
    <t>A</t>
  </si>
  <si>
    <t xml:space="preserve">Wiata warsztatowa </t>
  </si>
  <si>
    <t>f</t>
  </si>
  <si>
    <t>Węzeł cieplny</t>
  </si>
  <si>
    <t>e</t>
  </si>
  <si>
    <t xml:space="preserve">Kocioł grzewczy </t>
  </si>
  <si>
    <t>d</t>
  </si>
  <si>
    <t xml:space="preserve">Ogrodzenie terenu </t>
  </si>
  <si>
    <t xml:space="preserve">Kanalizacja sanitarna </t>
  </si>
  <si>
    <t>Budynek - Okólna 15</t>
  </si>
  <si>
    <t>Okólna 15 działka 61/3 obręb 14</t>
  </si>
  <si>
    <t>obszary o dominującej funkcji mieszkaniowej (brak planu)</t>
  </si>
  <si>
    <t>grunt, budynki, kanalizacja sanitarna, ogrodzenmnie terenu, kocioł grzewczy, węzeł cieplny, wiata warsztatowa</t>
  </si>
  <si>
    <t>tereny zabudowane</t>
  </si>
  <si>
    <t>SZ1W/00004765/3</t>
  </si>
  <si>
    <t>61/3</t>
  </si>
  <si>
    <t>Okólna 15</t>
  </si>
  <si>
    <t>Okólna 15-W ZESTAWIENIU DLA GRUNTÓW INWESTYCYJNYCH</t>
  </si>
  <si>
    <t>Ogrodzenia stalowe - Lutycka 5A działka 120/1 obręb 10</t>
  </si>
  <si>
    <t>Budynek produkc.-magaz. Lutycka 5A nr 120.2 i 120/1.1</t>
  </si>
  <si>
    <t>109</t>
  </si>
  <si>
    <t>Lutycka 5A działka 120/1 obręb 10</t>
  </si>
  <si>
    <t>SM.III.A.03-śródmiejskie tereny mieszkaniowe</t>
  </si>
  <si>
    <t>grunt, budynek produkcyjno - magazynowy, ogrodzenie stalowe</t>
  </si>
  <si>
    <t>SZ1W/000052971/1</t>
  </si>
  <si>
    <t>120/1</t>
  </si>
  <si>
    <t>Lutycka 5A</t>
  </si>
  <si>
    <t>Suwnica jednodžwigowa-Karsib.12 działka 175/6 obręb 10</t>
  </si>
  <si>
    <t>643</t>
  </si>
  <si>
    <t>Basen p.pož.,Karsib.12 działka 175/6 obręb 10</t>
  </si>
  <si>
    <t>601</t>
  </si>
  <si>
    <t>Ogrodzenie betonowe,Karsib.12 działka 175/6 obręb 10</t>
  </si>
  <si>
    <t>Drogi i place,Karsib.12 działka 175/6 obręb 10</t>
  </si>
  <si>
    <t>220</t>
  </si>
  <si>
    <t>Sieć wysokiego napięcia,Karsib.12 działka 175/6 obręb 10</t>
  </si>
  <si>
    <t>211</t>
  </si>
  <si>
    <t>Urządzenia wodn-kanalizac.Karsib.12 działka 175/6 obręb 10</t>
  </si>
  <si>
    <t>Budynek administr.Karsibor.12 nr 175.1</t>
  </si>
  <si>
    <t>Budynek portierni</t>
  </si>
  <si>
    <t>Wiata magazynowa,Karsib.12 nr 175.8</t>
  </si>
  <si>
    <t>104</t>
  </si>
  <si>
    <t>Wiata na opakowania Karsib.12 nr 175.2</t>
  </si>
  <si>
    <t>Mag. materiaĺów ĺatwopal.Karsib.12 nr 175.9</t>
  </si>
  <si>
    <t>Magazyn mater. formier. Karsib. 12 nr 175.7</t>
  </si>
  <si>
    <t>Hala Produkcyjna Karsiborska 12 nr 175.1</t>
  </si>
  <si>
    <t>101</t>
  </si>
  <si>
    <t>Karsiborska 12 działka 175/6 obręb 10</t>
  </si>
  <si>
    <t>PS.III.B.16- tereny produkcyjno-składowe</t>
  </si>
  <si>
    <t>grunt, magazyn, wiata magazynowa, budynek administracyjny, urządzenia wodno - kanalizacyjne, sieć wysokiego napięcia, drogi i place, ogrodzenie, basen p,poż., suwnica jednodźwigowa</t>
  </si>
  <si>
    <t>tereny przemysłowe</t>
  </si>
  <si>
    <t>SZ1W/00056956/8</t>
  </si>
  <si>
    <t>175/6</t>
  </si>
  <si>
    <t>Karsiborska 12</t>
  </si>
  <si>
    <t xml:space="preserve">Ciąg komunikacyjny </t>
  </si>
  <si>
    <t>22</t>
  </si>
  <si>
    <t>04756</t>
  </si>
  <si>
    <t>Sz1W/00006885/4</t>
  </si>
  <si>
    <t>Działka 215/4 i 215/5  obr. 8</t>
  </si>
  <si>
    <t>90011</t>
  </si>
  <si>
    <t>SZ1W/00006880/9</t>
  </si>
  <si>
    <t>Działka 219/1, 2019/2 obr. 8</t>
  </si>
  <si>
    <t>90012</t>
  </si>
  <si>
    <t>Działka 220/5, 220/4,220/1 obr. 8</t>
  </si>
  <si>
    <t>211, 212 -działki do uzgodnienia z ZP-I</t>
  </si>
  <si>
    <t xml:space="preserve">Grunwaldzka 1 - Konstytucji 3 Maja 59 </t>
  </si>
  <si>
    <t>Budynek - Grunwaldzka 1A paw.handl. nr 218.1</t>
  </si>
  <si>
    <t>103</t>
  </si>
  <si>
    <t>Grunwaldzka 1A działka 217 obręb 10</t>
  </si>
  <si>
    <t>Grunwaldzka 1A działka 218 obręb 10</t>
  </si>
  <si>
    <t>jw.</t>
  </si>
  <si>
    <t>220/4, 220/5</t>
  </si>
  <si>
    <t>217, 218/1, 218/2, 219/1, 219/2</t>
  </si>
  <si>
    <t>jw..</t>
  </si>
  <si>
    <t>215/4, 215/5</t>
  </si>
  <si>
    <t>Grunwaldzka 1A</t>
  </si>
  <si>
    <t>śródmiejskie tereny miejskie SM.II.C.19</t>
  </si>
  <si>
    <t>grunt, budynek usługowy (pawilon handlowy), ciąg komunikacyjny</t>
  </si>
  <si>
    <t>tereny mieszkaniowe</t>
  </si>
  <si>
    <t xml:space="preserve">przeznaczenie nieruchomości </t>
  </si>
  <si>
    <t>budynki, budowle i inne urządzenia instrastuktury</t>
  </si>
  <si>
    <t xml:space="preserve">Rodzaj nieruchomosci </t>
  </si>
  <si>
    <t>szacunkowa wartość rynkowa lokali wg średniej ceny rynkowej (zł)</t>
  </si>
  <si>
    <t>wartość netto na 31.12.2019 r. (zł)</t>
  </si>
  <si>
    <t xml:space="preserve">umorzenie na dzień 31.12.2019 r.  </t>
  </si>
  <si>
    <t>wartość ksiegowa brutto</t>
  </si>
  <si>
    <t xml:space="preserve">powierzchnia budynku/lokali (m2) </t>
  </si>
  <si>
    <t>sposób władania A(administrowanie)/ TZ (trwały zarząd)</t>
  </si>
  <si>
    <t>proponowany sposób zagospodarowania</t>
  </si>
  <si>
    <t>Nr KW</t>
  </si>
  <si>
    <t xml:space="preserve">VAT- do uzgodnienia  z kancelarią Biel Judek  o co konkretnie chodzi  ( ustalono:  10.09.2019 8:00-8:50 na spotkaniu w UM pok.208) </t>
  </si>
  <si>
    <t>Nakłady (inwestycyjne niezakończone)</t>
  </si>
  <si>
    <t>Nakłady (inwest.zak.)</t>
  </si>
  <si>
    <t xml:space="preserve">Data zakończenia inwestycji </t>
  </si>
  <si>
    <t xml:space="preserve">Data rozpoczęcia inwestycji -  do uzgodnienia z kancelarią Biel Judek  czy jest potrzebna  - uzgodniono 10.09.2019 8:00-8:50 na spotkaniu w UM pok.208 </t>
  </si>
  <si>
    <t xml:space="preserve">Wartość księgowa netto na 2019-07-31 </t>
  </si>
  <si>
    <t>Umorzenie na 2019-07-31</t>
  </si>
  <si>
    <t>Wartość księgowa brutto</t>
  </si>
  <si>
    <t xml:space="preserve">Pow. działki </t>
  </si>
  <si>
    <t>Nr działki</t>
  </si>
  <si>
    <t>Obręb ewid.</t>
  </si>
  <si>
    <t xml:space="preserve">Adres i nazwa środka trwałego </t>
  </si>
  <si>
    <t xml:space="preserve">Grupa </t>
  </si>
  <si>
    <t>Nr_inw.</t>
  </si>
  <si>
    <t>Lp.</t>
  </si>
  <si>
    <t xml:space="preserve">Użytkowe nieruchomości gminne oddane w trawały zarząd </t>
  </si>
  <si>
    <t>Wykaz nieruchomości do wniesienia aportem do spółki Zakład Gospodarki Mieszkaniowej Spółka z ograniczoną odpowiedzialnością</t>
  </si>
  <si>
    <t>Załącznik nr 15 Wykaz nieruchomości - gminne nieruchomości zabudowane -użytkowe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</si>
</sst>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43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2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horizontal="left" vertical="center" wrapText="1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3" fontId="3" fillId="0" borderId="0" xfId="0" applyNumberFormat="1" applyFont="1" applyBorder="1" applyAlignment="1">
      <alignment vertical="center"/>
    </xf>
    <xf numFmtId="44" fontId="3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2" fillId="0" borderId="0" xfId="0" applyFont="1" applyBorder="1"/>
    <xf numFmtId="4" fontId="2" fillId="0" borderId="0" xfId="0" applyNumberFormat="1" applyFont="1" applyBorder="1"/>
    <xf numFmtId="2" fontId="2" fillId="0" borderId="0" xfId="0" applyNumberFormat="1" applyFont="1" applyBorder="1"/>
    <xf numFmtId="2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43" fontId="6" fillId="0" borderId="2" xfId="0" applyNumberFormat="1" applyFont="1" applyBorder="1" applyAlignment="1">
      <alignment horizontal="center" vertical="center"/>
    </xf>
    <xf numFmtId="44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3" fontId="5" fillId="0" borderId="5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shrinkToFit="1"/>
    </xf>
    <xf numFmtId="1" fontId="5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Fill="1"/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43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left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8" fillId="0" borderId="0" xfId="0" applyFont="1"/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3" fontId="7" fillId="2" borderId="5" xfId="0" applyNumberFormat="1" applyFont="1" applyFill="1" applyBorder="1" applyAlignment="1">
      <alignment horizontal="center" vertical="center"/>
    </xf>
    <xf numFmtId="43" fontId="7" fillId="0" borderId="5" xfId="0" applyNumberFormat="1" applyFont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9" fillId="0" borderId="0" xfId="0" applyFont="1"/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43" fontId="10" fillId="3" borderId="5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shrinkToFit="1"/>
    </xf>
    <xf numFmtId="43" fontId="5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shrinkToFit="1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left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3" fontId="6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4" borderId="5" xfId="0" applyFont="1" applyFill="1" applyBorder="1" applyAlignment="1">
      <alignment horizontal="center" vertical="center" wrapText="1"/>
    </xf>
    <xf numFmtId="43" fontId="6" fillId="4" borderId="5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11" fillId="0" borderId="0" xfId="0" applyFont="1"/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0"/>
  <sheetViews>
    <sheetView tabSelected="1" zoomScaleNormal="100" workbookViewId="0">
      <selection activeCell="Q52" sqref="Q52"/>
    </sheetView>
  </sheetViews>
  <sheetFormatPr defaultColWidth="9.140625" defaultRowHeight="11.25" x14ac:dyDescent="0.2"/>
  <cols>
    <col min="1" max="1" width="5" style="11" customWidth="1"/>
    <col min="2" max="2" width="6.140625" style="9" hidden="1" customWidth="1"/>
    <col min="3" max="3" width="4.42578125" style="10" hidden="1" customWidth="1"/>
    <col min="4" max="4" width="5.5703125" style="9" hidden="1" customWidth="1"/>
    <col min="5" max="5" width="27.28515625" style="8" customWidth="1"/>
    <col min="6" max="6" width="11" style="7" customWidth="1"/>
    <col min="7" max="7" width="13.7109375" style="7" customWidth="1"/>
    <col min="8" max="8" width="9.140625" style="7" customWidth="1"/>
    <col min="9" max="9" width="13.140625" style="6" hidden="1" customWidth="1"/>
    <col min="10" max="10" width="11.140625" style="5" hidden="1" customWidth="1"/>
    <col min="11" max="11" width="11.85546875" style="3" hidden="1" customWidth="1"/>
    <col min="12" max="13" width="12.5703125" style="3" hidden="1" customWidth="1"/>
    <col min="14" max="14" width="9" style="3" hidden="1" customWidth="1"/>
    <col min="15" max="15" width="10.28515625" style="4" hidden="1" customWidth="1"/>
    <col min="16" max="16" width="9.140625" style="3" hidden="1" customWidth="1"/>
    <col min="17" max="17" width="15.5703125" style="3" customWidth="1"/>
    <col min="18" max="18" width="11.42578125" style="3" hidden="1" customWidth="1"/>
    <col min="19" max="19" width="10.85546875" style="3" hidden="1" customWidth="1"/>
    <col min="20" max="20" width="11.7109375" style="1" hidden="1" customWidth="1"/>
    <col min="21" max="21" width="15.140625" style="3" hidden="1" customWidth="1"/>
    <col min="22" max="22" width="16" style="3" hidden="1" customWidth="1"/>
    <col min="23" max="23" width="15.7109375" style="1" hidden="1" customWidth="1"/>
    <col min="24" max="24" width="18.140625" style="2" customWidth="1"/>
    <col min="25" max="25" width="14.28515625" style="1" customWidth="1"/>
    <col min="26" max="26" width="50.85546875" style="1" customWidth="1"/>
    <col min="27" max="27" width="22.140625" style="1" customWidth="1"/>
    <col min="28" max="30" width="9.140625" style="1" hidden="1" customWidth="1"/>
    <col min="31" max="16384" width="9.140625" style="1"/>
  </cols>
  <sheetData>
    <row r="1" spans="1:30" s="94" customFormat="1" ht="29.25" customHeight="1" thickBot="1" x14ac:dyDescent="0.25">
      <c r="A1" s="102" t="s">
        <v>152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</row>
    <row r="2" spans="1:30" s="94" customFormat="1" ht="22.5" customHeight="1" x14ac:dyDescent="0.2">
      <c r="A2" s="101" t="s">
        <v>151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99"/>
    </row>
    <row r="3" spans="1:30" s="94" customFormat="1" ht="29.25" customHeight="1" x14ac:dyDescent="0.2">
      <c r="A3" s="98" t="s">
        <v>150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5"/>
    </row>
    <row r="4" spans="1:30" s="11" customFormat="1" ht="60" customHeight="1" x14ac:dyDescent="0.25">
      <c r="A4" s="93" t="s">
        <v>149</v>
      </c>
      <c r="B4" s="91" t="s">
        <v>148</v>
      </c>
      <c r="C4" s="91"/>
      <c r="D4" s="91" t="s">
        <v>147</v>
      </c>
      <c r="E4" s="91" t="s">
        <v>146</v>
      </c>
      <c r="F4" s="91" t="s">
        <v>145</v>
      </c>
      <c r="G4" s="91" t="s">
        <v>144</v>
      </c>
      <c r="H4" s="91" t="s">
        <v>143</v>
      </c>
      <c r="I4" s="91" t="s">
        <v>142</v>
      </c>
      <c r="J4" s="91" t="s">
        <v>141</v>
      </c>
      <c r="K4" s="91" t="s">
        <v>140</v>
      </c>
      <c r="L4" s="91" t="s">
        <v>139</v>
      </c>
      <c r="M4" s="91" t="s">
        <v>138</v>
      </c>
      <c r="N4" s="91" t="s">
        <v>137</v>
      </c>
      <c r="O4" s="91" t="s">
        <v>136</v>
      </c>
      <c r="P4" s="91" t="s">
        <v>135</v>
      </c>
      <c r="Q4" s="91" t="s">
        <v>134</v>
      </c>
      <c r="R4" s="91" t="s">
        <v>133</v>
      </c>
      <c r="S4" s="91" t="s">
        <v>132</v>
      </c>
      <c r="T4" s="91" t="s">
        <v>131</v>
      </c>
      <c r="U4" s="91" t="s">
        <v>130</v>
      </c>
      <c r="V4" s="91" t="s">
        <v>129</v>
      </c>
      <c r="W4" s="91" t="s">
        <v>128</v>
      </c>
      <c r="X4" s="92" t="s">
        <v>127</v>
      </c>
      <c r="Y4" s="91" t="s">
        <v>126</v>
      </c>
      <c r="Z4" s="91" t="s">
        <v>125</v>
      </c>
      <c r="AA4" s="91" t="s">
        <v>124</v>
      </c>
      <c r="AB4" s="36"/>
      <c r="AC4" s="36"/>
      <c r="AD4" s="35"/>
    </row>
    <row r="5" spans="1:30" s="48" customFormat="1" ht="39" customHeight="1" x14ac:dyDescent="0.2">
      <c r="A5" s="54">
        <v>1</v>
      </c>
      <c r="B5" s="51" t="s">
        <v>120</v>
      </c>
      <c r="C5" s="51"/>
      <c r="D5" s="51"/>
      <c r="E5" s="53" t="s">
        <v>120</v>
      </c>
      <c r="F5" s="51">
        <v>8</v>
      </c>
      <c r="G5" s="51"/>
      <c r="H5" s="51">
        <f>SUM(H6:H8)</f>
        <v>1445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 t="s">
        <v>46</v>
      </c>
      <c r="T5" s="51"/>
      <c r="U5" s="51">
        <f>SUM(U9:U12)</f>
        <v>464192.94</v>
      </c>
      <c r="V5" s="51">
        <f>SUM(V9:V12)</f>
        <v>284000.67</v>
      </c>
      <c r="W5" s="51">
        <f>SUM(W9:W12)</f>
        <v>180192.27000000002</v>
      </c>
      <c r="X5" s="52">
        <v>3270463.2</v>
      </c>
      <c r="Y5" s="51" t="s">
        <v>123</v>
      </c>
      <c r="Z5" s="51" t="s">
        <v>122</v>
      </c>
      <c r="AA5" s="51" t="s">
        <v>121</v>
      </c>
      <c r="AB5" s="50"/>
      <c r="AC5" s="50"/>
      <c r="AD5" s="49"/>
    </row>
    <row r="6" spans="1:30" s="48" customFormat="1" ht="39" customHeight="1" x14ac:dyDescent="0.2">
      <c r="A6" s="54" t="s">
        <v>18</v>
      </c>
      <c r="B6" s="51" t="s">
        <v>120</v>
      </c>
      <c r="C6" s="51"/>
      <c r="D6" s="51"/>
      <c r="E6" s="53" t="s">
        <v>115</v>
      </c>
      <c r="F6" s="51">
        <v>8</v>
      </c>
      <c r="G6" s="51" t="s">
        <v>119</v>
      </c>
      <c r="H6" s="51">
        <v>69</v>
      </c>
      <c r="I6" s="51"/>
      <c r="J6" s="51"/>
      <c r="K6" s="51"/>
      <c r="L6" s="51"/>
      <c r="M6" s="51"/>
      <c r="N6" s="51"/>
      <c r="O6" s="51"/>
      <c r="P6" s="51"/>
      <c r="Q6" s="51" t="s">
        <v>105</v>
      </c>
      <c r="R6" s="51"/>
      <c r="S6" s="51" t="s">
        <v>46</v>
      </c>
      <c r="T6" s="51"/>
      <c r="U6" s="51">
        <f>SUM(U10:U13)</f>
        <v>923484.99</v>
      </c>
      <c r="V6" s="51">
        <f>SUM(V10:V13)</f>
        <v>417309.13</v>
      </c>
      <c r="W6" s="51">
        <f>SUM(W10:W13)</f>
        <v>506175.86000000004</v>
      </c>
      <c r="X6" s="52" t="s">
        <v>115</v>
      </c>
      <c r="Y6" s="52" t="s">
        <v>115</v>
      </c>
      <c r="Z6" s="52" t="s">
        <v>115</v>
      </c>
      <c r="AA6" s="52" t="s">
        <v>115</v>
      </c>
      <c r="AB6" s="52" t="s">
        <v>118</v>
      </c>
      <c r="AC6" s="52" t="s">
        <v>118</v>
      </c>
      <c r="AD6" s="52" t="s">
        <v>118</v>
      </c>
    </row>
    <row r="7" spans="1:30" s="48" customFormat="1" ht="39" customHeight="1" x14ac:dyDescent="0.2">
      <c r="A7" s="54" t="s">
        <v>15</v>
      </c>
      <c r="B7" s="51"/>
      <c r="C7" s="51"/>
      <c r="D7" s="51"/>
      <c r="E7" s="53" t="s">
        <v>115</v>
      </c>
      <c r="F7" s="51">
        <v>8</v>
      </c>
      <c r="G7" s="51" t="s">
        <v>117</v>
      </c>
      <c r="H7" s="51">
        <v>1227</v>
      </c>
      <c r="I7" s="51"/>
      <c r="J7" s="51"/>
      <c r="K7" s="51"/>
      <c r="L7" s="51"/>
      <c r="M7" s="51"/>
      <c r="N7" s="51"/>
      <c r="O7" s="51"/>
      <c r="P7" s="51"/>
      <c r="Q7" s="51" t="s">
        <v>105</v>
      </c>
      <c r="R7" s="51"/>
      <c r="S7" s="51"/>
      <c r="T7" s="51"/>
      <c r="U7" s="51"/>
      <c r="V7" s="51"/>
      <c r="W7" s="51"/>
      <c r="X7" s="52" t="s">
        <v>115</v>
      </c>
      <c r="Y7" s="52" t="s">
        <v>115</v>
      </c>
      <c r="Z7" s="52" t="s">
        <v>115</v>
      </c>
      <c r="AA7" s="52" t="s">
        <v>115</v>
      </c>
      <c r="AB7" s="50"/>
      <c r="AC7" s="50"/>
      <c r="AD7" s="49"/>
    </row>
    <row r="8" spans="1:30" s="48" customFormat="1" ht="39" customHeight="1" x14ac:dyDescent="0.2">
      <c r="A8" s="54" t="s">
        <v>8</v>
      </c>
      <c r="B8" s="51"/>
      <c r="C8" s="51"/>
      <c r="D8" s="51"/>
      <c r="E8" s="53" t="s">
        <v>115</v>
      </c>
      <c r="F8" s="51">
        <v>8</v>
      </c>
      <c r="G8" s="51" t="s">
        <v>116</v>
      </c>
      <c r="H8" s="51">
        <v>149</v>
      </c>
      <c r="I8" s="51"/>
      <c r="J8" s="51"/>
      <c r="K8" s="51"/>
      <c r="L8" s="51"/>
      <c r="M8" s="51"/>
      <c r="N8" s="51"/>
      <c r="O8" s="51"/>
      <c r="P8" s="51"/>
      <c r="Q8" s="51" t="s">
        <v>105</v>
      </c>
      <c r="R8" s="51"/>
      <c r="S8" s="51"/>
      <c r="T8" s="51"/>
      <c r="U8" s="51"/>
      <c r="V8" s="51"/>
      <c r="W8" s="51"/>
      <c r="X8" s="52" t="s">
        <v>115</v>
      </c>
      <c r="Y8" s="52" t="s">
        <v>115</v>
      </c>
      <c r="Z8" s="52" t="s">
        <v>115</v>
      </c>
      <c r="AA8" s="52" t="s">
        <v>115</v>
      </c>
      <c r="AB8" s="50"/>
      <c r="AC8" s="50"/>
      <c r="AD8" s="49"/>
    </row>
    <row r="9" spans="1:30" s="3" customFormat="1" ht="23.25" hidden="1" customHeight="1" x14ac:dyDescent="0.2">
      <c r="A9" s="89" t="s">
        <v>18</v>
      </c>
      <c r="B9" s="86">
        <v>90051</v>
      </c>
      <c r="C9" s="84">
        <v>0</v>
      </c>
      <c r="D9" s="84" t="s">
        <v>17</v>
      </c>
      <c r="E9" s="85" t="s">
        <v>114</v>
      </c>
      <c r="F9" s="87"/>
      <c r="G9" s="87"/>
      <c r="H9" s="87"/>
      <c r="I9" s="87">
        <v>20517.5</v>
      </c>
      <c r="J9" s="87">
        <v>0</v>
      </c>
      <c r="K9" s="87">
        <f>I9-J9</f>
        <v>20517.5</v>
      </c>
      <c r="L9" s="87"/>
      <c r="M9" s="87"/>
      <c r="N9" s="87"/>
      <c r="O9" s="87"/>
      <c r="P9" s="87"/>
      <c r="Q9" s="90"/>
      <c r="R9" s="87" t="s">
        <v>3</v>
      </c>
      <c r="S9" s="87" t="s">
        <v>46</v>
      </c>
      <c r="T9" s="87"/>
      <c r="U9" s="87">
        <v>20517.5</v>
      </c>
      <c r="V9" s="87">
        <v>0</v>
      </c>
      <c r="W9" s="87">
        <f>U9-V9</f>
        <v>20517.5</v>
      </c>
      <c r="X9" s="88"/>
      <c r="Y9" s="87"/>
      <c r="Z9" s="87"/>
      <c r="AA9" s="87"/>
      <c r="AB9" s="36"/>
      <c r="AC9" s="36"/>
      <c r="AD9" s="35"/>
    </row>
    <row r="10" spans="1:30" s="3" customFormat="1" ht="23.25" hidden="1" customHeight="1" x14ac:dyDescent="0.2">
      <c r="A10" s="89"/>
      <c r="B10" s="86">
        <v>90052</v>
      </c>
      <c r="C10" s="84">
        <v>0</v>
      </c>
      <c r="D10" s="84" t="s">
        <v>17</v>
      </c>
      <c r="E10" s="85" t="s">
        <v>113</v>
      </c>
      <c r="F10" s="87"/>
      <c r="G10" s="87"/>
      <c r="H10" s="87"/>
      <c r="I10" s="87">
        <v>4273.3</v>
      </c>
      <c r="J10" s="87">
        <v>0</v>
      </c>
      <c r="K10" s="87">
        <f>I10-J10</f>
        <v>4273.3</v>
      </c>
      <c r="L10" s="87"/>
      <c r="M10" s="87"/>
      <c r="N10" s="87"/>
      <c r="O10" s="87"/>
      <c r="P10" s="87"/>
      <c r="Q10" s="87"/>
      <c r="R10" s="87" t="s">
        <v>3</v>
      </c>
      <c r="S10" s="87" t="s">
        <v>46</v>
      </c>
      <c r="T10" s="87"/>
      <c r="U10" s="87">
        <v>4273.3</v>
      </c>
      <c r="V10" s="87">
        <v>0</v>
      </c>
      <c r="W10" s="87">
        <f>U10-V10</f>
        <v>4273.3</v>
      </c>
      <c r="X10" s="88"/>
      <c r="Y10" s="87"/>
      <c r="Z10" s="87"/>
      <c r="AA10" s="87"/>
      <c r="AB10" s="36"/>
      <c r="AC10" s="36"/>
      <c r="AD10" s="35"/>
    </row>
    <row r="11" spans="1:30" s="3" customFormat="1" ht="23.25" hidden="1" customHeight="1" x14ac:dyDescent="0.2">
      <c r="A11" s="54" t="s">
        <v>15</v>
      </c>
      <c r="B11" s="86">
        <v>1540</v>
      </c>
      <c r="C11" s="84">
        <v>1</v>
      </c>
      <c r="D11" s="84" t="s">
        <v>112</v>
      </c>
      <c r="E11" s="85" t="s">
        <v>111</v>
      </c>
      <c r="F11" s="84"/>
      <c r="G11" s="84"/>
      <c r="H11" s="84"/>
      <c r="I11" s="83">
        <v>439402.14</v>
      </c>
      <c r="J11" s="83">
        <v>279423.56</v>
      </c>
      <c r="K11" s="83">
        <f>I11-J11</f>
        <v>159978.58000000002</v>
      </c>
      <c r="L11" s="83"/>
      <c r="M11" s="83"/>
      <c r="N11" s="50"/>
      <c r="O11" s="83"/>
      <c r="P11" s="50"/>
      <c r="Q11" s="50"/>
      <c r="R11" s="82" t="s">
        <v>3</v>
      </c>
      <c r="S11" s="50" t="s">
        <v>46</v>
      </c>
      <c r="T11" s="50">
        <v>670.2</v>
      </c>
      <c r="U11" s="81">
        <v>439402.14</v>
      </c>
      <c r="V11" s="81">
        <v>284000.67</v>
      </c>
      <c r="W11" s="81">
        <f>U11-V11</f>
        <v>155401.47000000003</v>
      </c>
      <c r="X11" s="81">
        <f>T11*7000</f>
        <v>4691400</v>
      </c>
      <c r="Y11" s="50"/>
      <c r="Z11" s="50"/>
      <c r="AA11" s="50"/>
      <c r="AB11" s="36"/>
      <c r="AC11" s="36"/>
      <c r="AD11" s="35"/>
    </row>
    <row r="12" spans="1:30" s="3" customFormat="1" ht="17.25" hidden="1" customHeight="1" x14ac:dyDescent="0.2">
      <c r="A12" s="45"/>
      <c r="B12" s="39" t="s">
        <v>1</v>
      </c>
      <c r="C12" s="42"/>
      <c r="D12" s="42"/>
      <c r="E12" s="43"/>
      <c r="F12" s="42"/>
      <c r="G12" s="42"/>
      <c r="H12" s="42"/>
      <c r="I12" s="40">
        <f>SUM(I9:I11)</f>
        <v>464192.94</v>
      </c>
      <c r="J12" s="40"/>
      <c r="K12" s="40"/>
      <c r="L12" s="40"/>
      <c r="M12" s="40"/>
      <c r="N12" s="36"/>
      <c r="O12" s="40"/>
      <c r="P12" s="36"/>
      <c r="Q12" s="36">
        <v>873</v>
      </c>
      <c r="R12" s="80"/>
      <c r="S12" s="36"/>
      <c r="T12" s="36"/>
      <c r="U12" s="37"/>
      <c r="V12" s="37"/>
      <c r="W12" s="37"/>
      <c r="X12" s="37"/>
      <c r="Y12" s="36"/>
      <c r="Z12" s="36"/>
      <c r="AA12" s="36"/>
      <c r="AB12" s="36"/>
      <c r="AC12" s="36"/>
      <c r="AD12" s="35"/>
    </row>
    <row r="13" spans="1:30" s="73" customFormat="1" ht="39.75" hidden="1" customHeight="1" x14ac:dyDescent="0.15">
      <c r="A13" s="79"/>
      <c r="B13" s="78" t="s">
        <v>110</v>
      </c>
      <c r="C13" s="78"/>
      <c r="D13" s="78"/>
      <c r="E13" s="78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 t="s">
        <v>109</v>
      </c>
      <c r="S13" s="76"/>
      <c r="T13" s="76"/>
      <c r="U13" s="76">
        <f>SUM(U14:U17)</f>
        <v>479809.55</v>
      </c>
      <c r="V13" s="76">
        <f>SUM(V14:V17)</f>
        <v>133308.46</v>
      </c>
      <c r="W13" s="76">
        <f>SUM(W14:W17)</f>
        <v>346501.09</v>
      </c>
      <c r="X13" s="77"/>
      <c r="Y13" s="76"/>
      <c r="Z13" s="76"/>
      <c r="AA13" s="76"/>
      <c r="AB13" s="75"/>
      <c r="AC13" s="75"/>
      <c r="AD13" s="74"/>
    </row>
    <row r="14" spans="1:30" s="62" customFormat="1" ht="16.5" hidden="1" customHeight="1" x14ac:dyDescent="0.2">
      <c r="A14" s="70" t="s">
        <v>18</v>
      </c>
      <c r="B14" s="69">
        <v>90013</v>
      </c>
      <c r="C14" s="69"/>
      <c r="D14" s="69">
        <v>0</v>
      </c>
      <c r="E14" s="72" t="s">
        <v>108</v>
      </c>
      <c r="F14" s="71"/>
      <c r="G14" s="71"/>
      <c r="H14" s="71"/>
      <c r="I14" s="67">
        <v>4612.8999999999996</v>
      </c>
      <c r="J14" s="67">
        <v>0</v>
      </c>
      <c r="K14" s="67">
        <f>I14-J14</f>
        <v>4612.8999999999996</v>
      </c>
      <c r="L14" s="71"/>
      <c r="M14" s="67"/>
      <c r="N14" s="67"/>
      <c r="O14" s="67"/>
      <c r="P14" s="67"/>
      <c r="Q14" s="67"/>
      <c r="R14" s="67"/>
      <c r="S14" s="36" t="s">
        <v>2</v>
      </c>
      <c r="T14" s="67"/>
      <c r="U14" s="66">
        <v>4612.8999999999996</v>
      </c>
      <c r="V14" s="66">
        <v>0</v>
      </c>
      <c r="W14" s="66">
        <f>U14-V14</f>
        <v>4612.8999999999996</v>
      </c>
      <c r="X14" s="65"/>
      <c r="Y14" s="64"/>
      <c r="Z14" s="64"/>
      <c r="AA14" s="64"/>
      <c r="AB14" s="64"/>
      <c r="AC14" s="64"/>
      <c r="AD14" s="63"/>
    </row>
    <row r="15" spans="1:30" s="62" customFormat="1" ht="16.5" hidden="1" customHeight="1" x14ac:dyDescent="0.2">
      <c r="A15" s="70"/>
      <c r="B15" s="69" t="s">
        <v>107</v>
      </c>
      <c r="C15" s="69"/>
      <c r="D15" s="69" t="s">
        <v>17</v>
      </c>
      <c r="E15" s="72" t="s">
        <v>106</v>
      </c>
      <c r="F15" s="71"/>
      <c r="G15" s="71" t="s">
        <v>105</v>
      </c>
      <c r="H15" s="71">
        <f>352+2</f>
        <v>354</v>
      </c>
      <c r="I15" s="67">
        <v>9989.9</v>
      </c>
      <c r="J15" s="67">
        <v>0</v>
      </c>
      <c r="K15" s="67">
        <f>I15-J15</f>
        <v>9989.9</v>
      </c>
      <c r="L15" s="71"/>
      <c r="M15" s="67"/>
      <c r="N15" s="67"/>
      <c r="O15" s="67"/>
      <c r="P15" s="67"/>
      <c r="Q15" s="67"/>
      <c r="R15" s="67"/>
      <c r="S15" s="36" t="s">
        <v>2</v>
      </c>
      <c r="T15" s="67"/>
      <c r="U15" s="66">
        <v>9989.9</v>
      </c>
      <c r="V15" s="66">
        <v>0</v>
      </c>
      <c r="W15" s="66">
        <f>U15-V15</f>
        <v>9989.9</v>
      </c>
      <c r="X15" s="65"/>
      <c r="Y15" s="64"/>
      <c r="Z15" s="64"/>
      <c r="AA15" s="64"/>
      <c r="AB15" s="64"/>
      <c r="AC15" s="64"/>
      <c r="AD15" s="63"/>
    </row>
    <row r="16" spans="1:30" s="62" customFormat="1" ht="16.5" hidden="1" customHeight="1" x14ac:dyDescent="0.2">
      <c r="A16" s="70"/>
      <c r="B16" s="69" t="s">
        <v>104</v>
      </c>
      <c r="C16" s="69"/>
      <c r="D16" s="69" t="s">
        <v>17</v>
      </c>
      <c r="E16" s="72" t="s">
        <v>103</v>
      </c>
      <c r="F16" s="71"/>
      <c r="G16" s="71" t="s">
        <v>102</v>
      </c>
      <c r="H16" s="71">
        <f>28+41</f>
        <v>69</v>
      </c>
      <c r="I16" s="67">
        <v>20700</v>
      </c>
      <c r="J16" s="67">
        <v>0</v>
      </c>
      <c r="K16" s="67">
        <f>I16-J16</f>
        <v>20700</v>
      </c>
      <c r="L16" s="71"/>
      <c r="M16" s="67"/>
      <c r="N16" s="67"/>
      <c r="O16" s="67"/>
      <c r="P16" s="67"/>
      <c r="Q16" s="67"/>
      <c r="R16" s="67"/>
      <c r="S16" s="36" t="s">
        <v>2</v>
      </c>
      <c r="T16" s="67"/>
      <c r="U16" s="66">
        <v>20700</v>
      </c>
      <c r="V16" s="66">
        <v>0</v>
      </c>
      <c r="W16" s="66">
        <f>U16-V16</f>
        <v>20700</v>
      </c>
      <c r="X16" s="65"/>
      <c r="Y16" s="64"/>
      <c r="Z16" s="64"/>
      <c r="AA16" s="64"/>
      <c r="AB16" s="64"/>
      <c r="AC16" s="64"/>
      <c r="AD16" s="63"/>
    </row>
    <row r="17" spans="1:30" s="62" customFormat="1" ht="16.5" hidden="1" customHeight="1" x14ac:dyDescent="0.2">
      <c r="A17" s="70" t="s">
        <v>8</v>
      </c>
      <c r="B17" s="69" t="s">
        <v>101</v>
      </c>
      <c r="C17" s="69"/>
      <c r="D17" s="69" t="s">
        <v>100</v>
      </c>
      <c r="E17" s="68" t="s">
        <v>99</v>
      </c>
      <c r="F17" s="67"/>
      <c r="G17" s="67"/>
      <c r="H17" s="67"/>
      <c r="I17" s="67">
        <v>444506.75</v>
      </c>
      <c r="J17" s="67">
        <v>124973.96</v>
      </c>
      <c r="K17" s="67">
        <f>I17-J17</f>
        <v>319532.78999999998</v>
      </c>
      <c r="L17" s="67"/>
      <c r="M17" s="67"/>
      <c r="N17" s="67"/>
      <c r="O17" s="67"/>
      <c r="P17" s="67"/>
      <c r="Q17" s="67"/>
      <c r="R17" s="67"/>
      <c r="S17" s="36" t="s">
        <v>2</v>
      </c>
      <c r="T17" s="67"/>
      <c r="U17" s="66">
        <v>444506.75</v>
      </c>
      <c r="V17" s="66">
        <v>133308.46</v>
      </c>
      <c r="W17" s="66">
        <f>U17-V17</f>
        <v>311198.29000000004</v>
      </c>
      <c r="X17" s="65"/>
      <c r="Y17" s="64"/>
      <c r="Z17" s="64"/>
      <c r="AA17" s="64"/>
      <c r="AB17" s="64"/>
      <c r="AC17" s="64"/>
      <c r="AD17" s="63"/>
    </row>
    <row r="18" spans="1:30" s="62" customFormat="1" ht="16.5" hidden="1" customHeight="1" x14ac:dyDescent="0.2">
      <c r="A18" s="70"/>
      <c r="B18" s="69" t="s">
        <v>1</v>
      </c>
      <c r="C18" s="69"/>
      <c r="D18" s="69"/>
      <c r="E18" s="68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>
        <v>798</v>
      </c>
      <c r="R18" s="67"/>
      <c r="S18" s="67"/>
      <c r="T18" s="67"/>
      <c r="U18" s="66"/>
      <c r="V18" s="66"/>
      <c r="W18" s="66"/>
      <c r="X18" s="65"/>
      <c r="Y18" s="64"/>
      <c r="Z18" s="64"/>
      <c r="AA18" s="64"/>
      <c r="AB18" s="64"/>
      <c r="AC18" s="64"/>
      <c r="AD18" s="63"/>
    </row>
    <row r="19" spans="1:30" s="48" customFormat="1" ht="39" customHeight="1" x14ac:dyDescent="0.2">
      <c r="A19" s="54">
        <v>2</v>
      </c>
      <c r="B19" s="51" t="s">
        <v>98</v>
      </c>
      <c r="C19" s="51"/>
      <c r="D19" s="51"/>
      <c r="E19" s="53" t="s">
        <v>98</v>
      </c>
      <c r="F19" s="51">
        <v>10</v>
      </c>
      <c r="G19" s="51" t="s">
        <v>97</v>
      </c>
      <c r="H19" s="51">
        <v>11296</v>
      </c>
      <c r="I19" s="51"/>
      <c r="J19" s="51"/>
      <c r="K19" s="51"/>
      <c r="L19" s="51"/>
      <c r="M19" s="51"/>
      <c r="N19" s="51"/>
      <c r="O19" s="51"/>
      <c r="P19" s="51"/>
      <c r="Q19" s="51" t="s">
        <v>96</v>
      </c>
      <c r="R19" s="51"/>
      <c r="S19" s="51" t="s">
        <v>2</v>
      </c>
      <c r="T19" s="51">
        <v>2799.3</v>
      </c>
      <c r="U19" s="51">
        <f>SUM(U20:U33)</f>
        <v>2376437.2300000009</v>
      </c>
      <c r="V19" s="51">
        <f>SUM(V20:V33)</f>
        <v>660596.77</v>
      </c>
      <c r="W19" s="51">
        <f>SUM(W20:W33)</f>
        <v>1715840.46</v>
      </c>
      <c r="X19" s="52">
        <v>2820000</v>
      </c>
      <c r="Y19" s="51" t="s">
        <v>95</v>
      </c>
      <c r="Z19" s="51" t="s">
        <v>94</v>
      </c>
      <c r="AA19" s="51" t="s">
        <v>93</v>
      </c>
      <c r="AB19" s="50"/>
      <c r="AC19" s="50"/>
      <c r="AD19" s="49"/>
    </row>
    <row r="20" spans="1:30" s="3" customFormat="1" ht="16.5" hidden="1" customHeight="1" x14ac:dyDescent="0.2">
      <c r="A20" s="45"/>
      <c r="B20" s="39">
        <v>90025</v>
      </c>
      <c r="C20" s="42">
        <v>0</v>
      </c>
      <c r="D20" s="42" t="s">
        <v>17</v>
      </c>
      <c r="E20" s="43" t="s">
        <v>92</v>
      </c>
      <c r="F20" s="42"/>
      <c r="G20" s="42"/>
      <c r="H20" s="42"/>
      <c r="I20" s="40">
        <v>1694400</v>
      </c>
      <c r="J20" s="40">
        <v>0</v>
      </c>
      <c r="K20" s="40">
        <f>I20-J20</f>
        <v>1694400</v>
      </c>
      <c r="L20" s="40"/>
      <c r="M20" s="40"/>
      <c r="N20" s="36"/>
      <c r="O20" s="40"/>
      <c r="P20" s="36"/>
      <c r="Q20" s="36"/>
      <c r="R20" s="38" t="s">
        <v>3</v>
      </c>
      <c r="S20" s="36" t="s">
        <v>46</v>
      </c>
      <c r="T20" s="36"/>
      <c r="U20" s="37">
        <v>1694400</v>
      </c>
      <c r="V20" s="37">
        <v>0</v>
      </c>
      <c r="W20" s="37">
        <f>U20-V20</f>
        <v>1694400</v>
      </c>
      <c r="X20" s="37"/>
      <c r="Y20" s="36"/>
      <c r="Z20" s="36"/>
      <c r="AA20" s="36"/>
      <c r="AB20" s="36"/>
      <c r="AC20" s="36"/>
      <c r="AD20" s="35"/>
    </row>
    <row r="21" spans="1:30" s="3" customFormat="1" ht="16.5" hidden="1" customHeight="1" x14ac:dyDescent="0.2">
      <c r="A21" s="47" t="s">
        <v>15</v>
      </c>
      <c r="B21" s="39">
        <v>4005</v>
      </c>
      <c r="C21" s="42">
        <v>1</v>
      </c>
      <c r="D21" s="42" t="s">
        <v>91</v>
      </c>
      <c r="E21" s="43" t="s">
        <v>90</v>
      </c>
      <c r="F21" s="42"/>
      <c r="G21" s="42"/>
      <c r="H21" s="42"/>
      <c r="I21" s="40">
        <v>278972.84000000003</v>
      </c>
      <c r="J21" s="40">
        <v>268546.84000000003</v>
      </c>
      <c r="K21" s="40">
        <f>I21-J21</f>
        <v>10426</v>
      </c>
      <c r="L21" s="40"/>
      <c r="M21" s="40"/>
      <c r="N21" s="36"/>
      <c r="O21" s="40"/>
      <c r="P21" s="36"/>
      <c r="Q21" s="36"/>
      <c r="R21" s="38" t="s">
        <v>3</v>
      </c>
      <c r="S21" s="36" t="s">
        <v>46</v>
      </c>
      <c r="T21" s="36"/>
      <c r="U21" s="37">
        <v>278972.84000000003</v>
      </c>
      <c r="V21" s="37">
        <v>271452.83</v>
      </c>
      <c r="W21" s="37">
        <f>U21-V21</f>
        <v>7520.0100000000093</v>
      </c>
      <c r="X21" s="37"/>
      <c r="Y21" s="36"/>
      <c r="Z21" s="36"/>
      <c r="AA21" s="36"/>
      <c r="AB21" s="36"/>
      <c r="AC21" s="36"/>
      <c r="AD21" s="35"/>
    </row>
    <row r="22" spans="1:30" s="3" customFormat="1" ht="16.5" hidden="1" customHeight="1" x14ac:dyDescent="0.2">
      <c r="A22" s="47"/>
      <c r="B22" s="39">
        <v>4008</v>
      </c>
      <c r="C22" s="42">
        <v>1</v>
      </c>
      <c r="D22" s="42" t="s">
        <v>86</v>
      </c>
      <c r="E22" s="43" t="s">
        <v>89</v>
      </c>
      <c r="F22" s="42"/>
      <c r="G22" s="42"/>
      <c r="H22" s="42"/>
      <c r="I22" s="40">
        <v>32543.52</v>
      </c>
      <c r="J22" s="40">
        <v>32543.52</v>
      </c>
      <c r="K22" s="40">
        <f>I22-J22</f>
        <v>0</v>
      </c>
      <c r="L22" s="40"/>
      <c r="M22" s="40"/>
      <c r="N22" s="36"/>
      <c r="O22" s="40"/>
      <c r="P22" s="36"/>
      <c r="Q22" s="36"/>
      <c r="R22" s="38" t="s">
        <v>3</v>
      </c>
      <c r="S22" s="36" t="s">
        <v>46</v>
      </c>
      <c r="T22" s="36"/>
      <c r="U22" s="37">
        <v>32543.52</v>
      </c>
      <c r="V22" s="37">
        <v>32543.52</v>
      </c>
      <c r="W22" s="37">
        <f>U22-V22</f>
        <v>0</v>
      </c>
      <c r="X22" s="37"/>
      <c r="Y22" s="36"/>
      <c r="Z22" s="36"/>
      <c r="AA22" s="36"/>
      <c r="AB22" s="36"/>
      <c r="AC22" s="36"/>
      <c r="AD22" s="35"/>
    </row>
    <row r="23" spans="1:30" s="3" customFormat="1" ht="16.5" hidden="1" customHeight="1" x14ac:dyDescent="0.2">
      <c r="A23" s="47"/>
      <c r="B23" s="39">
        <v>4009</v>
      </c>
      <c r="C23" s="42">
        <v>1</v>
      </c>
      <c r="D23" s="42" t="s">
        <v>86</v>
      </c>
      <c r="E23" s="43" t="s">
        <v>88</v>
      </c>
      <c r="F23" s="42"/>
      <c r="G23" s="42"/>
      <c r="H23" s="42"/>
      <c r="I23" s="40">
        <v>1939.38</v>
      </c>
      <c r="J23" s="40">
        <v>1939.38</v>
      </c>
      <c r="K23" s="40">
        <f>I23-J23</f>
        <v>0</v>
      </c>
      <c r="L23" s="40"/>
      <c r="M23" s="40"/>
      <c r="N23" s="36"/>
      <c r="O23" s="40"/>
      <c r="P23" s="36"/>
      <c r="Q23" s="36"/>
      <c r="R23" s="38" t="s">
        <v>3</v>
      </c>
      <c r="S23" s="36" t="s">
        <v>46</v>
      </c>
      <c r="T23" s="36"/>
      <c r="U23" s="37">
        <v>1939.38</v>
      </c>
      <c r="V23" s="37">
        <v>1939.38</v>
      </c>
      <c r="W23" s="37">
        <f>U23-V23</f>
        <v>0</v>
      </c>
      <c r="X23" s="37"/>
      <c r="Y23" s="36"/>
      <c r="Z23" s="36"/>
      <c r="AA23" s="36"/>
      <c r="AB23" s="36"/>
      <c r="AC23" s="36"/>
      <c r="AD23" s="35"/>
    </row>
    <row r="24" spans="1:30" s="3" customFormat="1" ht="16.5" hidden="1" customHeight="1" x14ac:dyDescent="0.2">
      <c r="A24" s="47"/>
      <c r="B24" s="39">
        <v>4010</v>
      </c>
      <c r="C24" s="42">
        <v>1</v>
      </c>
      <c r="D24" s="42" t="s">
        <v>86</v>
      </c>
      <c r="E24" s="43" t="s">
        <v>87</v>
      </c>
      <c r="F24" s="42"/>
      <c r="G24" s="42"/>
      <c r="H24" s="42"/>
      <c r="I24" s="40">
        <v>3938.62</v>
      </c>
      <c r="J24" s="40">
        <v>3522.73</v>
      </c>
      <c r="K24" s="40">
        <f>I24-J24</f>
        <v>415.88999999999987</v>
      </c>
      <c r="L24" s="40"/>
      <c r="M24" s="40"/>
      <c r="N24" s="36"/>
      <c r="O24" s="40"/>
      <c r="P24" s="36"/>
      <c r="Q24" s="36"/>
      <c r="R24" s="38" t="s">
        <v>3</v>
      </c>
      <c r="S24" s="36" t="s">
        <v>46</v>
      </c>
      <c r="T24" s="36"/>
      <c r="U24" s="37">
        <v>3938.62</v>
      </c>
      <c r="V24" s="37">
        <v>3563.73</v>
      </c>
      <c r="W24" s="37">
        <f>U24-V24</f>
        <v>374.88999999999987</v>
      </c>
      <c r="X24" s="37"/>
      <c r="Y24" s="36"/>
      <c r="Z24" s="36"/>
      <c r="AA24" s="36"/>
      <c r="AB24" s="36"/>
      <c r="AC24" s="36"/>
      <c r="AD24" s="35"/>
    </row>
    <row r="25" spans="1:30" s="3" customFormat="1" ht="16.5" hidden="1" customHeight="1" x14ac:dyDescent="0.2">
      <c r="A25" s="47"/>
      <c r="B25" s="39">
        <v>4012</v>
      </c>
      <c r="C25" s="42">
        <v>1</v>
      </c>
      <c r="D25" s="42" t="s">
        <v>86</v>
      </c>
      <c r="E25" s="43" t="s">
        <v>85</v>
      </c>
      <c r="F25" s="42"/>
      <c r="G25" s="42"/>
      <c r="H25" s="42"/>
      <c r="I25" s="40">
        <v>67607.86</v>
      </c>
      <c r="J25" s="40">
        <v>53358.05</v>
      </c>
      <c r="K25" s="40">
        <f>I25-J25</f>
        <v>14249.809999999998</v>
      </c>
      <c r="L25" s="40"/>
      <c r="M25" s="40"/>
      <c r="N25" s="36"/>
      <c r="O25" s="40"/>
      <c r="P25" s="36"/>
      <c r="Q25" s="36"/>
      <c r="R25" s="38" t="s">
        <v>3</v>
      </c>
      <c r="S25" s="36" t="s">
        <v>46</v>
      </c>
      <c r="T25" s="36"/>
      <c r="U25" s="37">
        <v>67607.86</v>
      </c>
      <c r="V25" s="37">
        <v>54062.3</v>
      </c>
      <c r="W25" s="37">
        <f>U25-V25</f>
        <v>13545.559999999998</v>
      </c>
      <c r="X25" s="37"/>
      <c r="Y25" s="36"/>
      <c r="Z25" s="36"/>
      <c r="AA25" s="36"/>
      <c r="AB25" s="36"/>
      <c r="AC25" s="36"/>
      <c r="AD25" s="35"/>
    </row>
    <row r="26" spans="1:30" s="3" customFormat="1" ht="16.5" hidden="1" customHeight="1" x14ac:dyDescent="0.2">
      <c r="A26" s="47"/>
      <c r="B26" s="39">
        <v>4007</v>
      </c>
      <c r="C26" s="42"/>
      <c r="D26" s="42">
        <v>109</v>
      </c>
      <c r="E26" s="43" t="s">
        <v>84</v>
      </c>
      <c r="F26" s="42"/>
      <c r="G26" s="42"/>
      <c r="H26" s="42"/>
      <c r="I26" s="40">
        <v>4151.8599999999997</v>
      </c>
      <c r="J26" s="40">
        <v>4151.8599999999997</v>
      </c>
      <c r="K26" s="40">
        <f>I26-J26</f>
        <v>0</v>
      </c>
      <c r="L26" s="40"/>
      <c r="M26" s="40"/>
      <c r="N26" s="36"/>
      <c r="O26" s="40"/>
      <c r="P26" s="36"/>
      <c r="Q26" s="36"/>
      <c r="R26" s="38" t="s">
        <v>3</v>
      </c>
      <c r="S26" s="36" t="s">
        <v>46</v>
      </c>
      <c r="T26" s="36"/>
      <c r="U26" s="37">
        <v>4151.8599999999997</v>
      </c>
      <c r="V26" s="37">
        <v>4151.8599999999997</v>
      </c>
      <c r="W26" s="37">
        <f>U26-V26</f>
        <v>0</v>
      </c>
      <c r="X26" s="37"/>
      <c r="Y26" s="36"/>
      <c r="Z26" s="36"/>
      <c r="AA26" s="36"/>
      <c r="AB26" s="36"/>
      <c r="AC26" s="36"/>
      <c r="AD26" s="35"/>
    </row>
    <row r="27" spans="1:30" s="3" customFormat="1" ht="16.5" hidden="1" customHeight="1" x14ac:dyDescent="0.2">
      <c r="A27" s="47"/>
      <c r="B27" s="39">
        <v>4006</v>
      </c>
      <c r="C27" s="42">
        <v>1</v>
      </c>
      <c r="D27" s="42" t="s">
        <v>14</v>
      </c>
      <c r="E27" s="43" t="s">
        <v>83</v>
      </c>
      <c r="F27" s="42"/>
      <c r="G27" s="42"/>
      <c r="H27" s="42"/>
      <c r="I27" s="40">
        <v>62944.41</v>
      </c>
      <c r="J27" s="40">
        <v>62944.41</v>
      </c>
      <c r="K27" s="40">
        <f>I27-J27</f>
        <v>0</v>
      </c>
      <c r="L27" s="40"/>
      <c r="M27" s="40"/>
      <c r="N27" s="36"/>
      <c r="O27" s="40"/>
      <c r="P27" s="36"/>
      <c r="Q27" s="36"/>
      <c r="R27" s="38" t="s">
        <v>3</v>
      </c>
      <c r="S27" s="36" t="s">
        <v>46</v>
      </c>
      <c r="T27" s="36"/>
      <c r="U27" s="37">
        <v>62944.41</v>
      </c>
      <c r="V27" s="37">
        <v>62944.41</v>
      </c>
      <c r="W27" s="37">
        <f>U27-V27</f>
        <v>0</v>
      </c>
      <c r="X27" s="37"/>
      <c r="Y27" s="36"/>
      <c r="Z27" s="36"/>
      <c r="AA27" s="36"/>
      <c r="AB27" s="36"/>
      <c r="AC27" s="36"/>
      <c r="AD27" s="35"/>
    </row>
    <row r="28" spans="1:30" s="3" customFormat="1" ht="16.5" hidden="1" customHeight="1" x14ac:dyDescent="0.2">
      <c r="A28" s="47" t="s">
        <v>8</v>
      </c>
      <c r="B28" s="39">
        <v>4014</v>
      </c>
      <c r="C28" s="42">
        <v>2</v>
      </c>
      <c r="D28" s="42" t="s">
        <v>81</v>
      </c>
      <c r="E28" s="43" t="s">
        <v>82</v>
      </c>
      <c r="F28" s="42"/>
      <c r="G28" s="42"/>
      <c r="H28" s="42"/>
      <c r="I28" s="40">
        <v>96649.22</v>
      </c>
      <c r="J28" s="40">
        <v>96649.22</v>
      </c>
      <c r="K28" s="40">
        <f>I28-J28</f>
        <v>0</v>
      </c>
      <c r="L28" s="40"/>
      <c r="M28" s="40"/>
      <c r="N28" s="36"/>
      <c r="O28" s="40"/>
      <c r="P28" s="36"/>
      <c r="Q28" s="36"/>
      <c r="R28" s="38" t="s">
        <v>3</v>
      </c>
      <c r="S28" s="36" t="s">
        <v>46</v>
      </c>
      <c r="T28" s="36"/>
      <c r="U28" s="37">
        <v>96649.22</v>
      </c>
      <c r="V28" s="37">
        <v>96649.22</v>
      </c>
      <c r="W28" s="37">
        <f>U28-V28</f>
        <v>0</v>
      </c>
      <c r="X28" s="37"/>
      <c r="Y28" s="36"/>
      <c r="Z28" s="36"/>
      <c r="AA28" s="36"/>
      <c r="AB28" s="36"/>
      <c r="AC28" s="36"/>
      <c r="AD28" s="35"/>
    </row>
    <row r="29" spans="1:30" s="3" customFormat="1" ht="16.5" hidden="1" customHeight="1" x14ac:dyDescent="0.2">
      <c r="A29" s="47"/>
      <c r="B29" s="39">
        <v>4017</v>
      </c>
      <c r="C29" s="42">
        <v>2</v>
      </c>
      <c r="D29" s="42" t="s">
        <v>81</v>
      </c>
      <c r="E29" s="43" t="s">
        <v>80</v>
      </c>
      <c r="F29" s="42"/>
      <c r="G29" s="42"/>
      <c r="H29" s="42"/>
      <c r="I29" s="40">
        <v>3465.02</v>
      </c>
      <c r="J29" s="40">
        <v>3465.02</v>
      </c>
      <c r="K29" s="40">
        <f>I29-J29</f>
        <v>0</v>
      </c>
      <c r="L29" s="40"/>
      <c r="M29" s="40"/>
      <c r="N29" s="36"/>
      <c r="O29" s="40"/>
      <c r="P29" s="36"/>
      <c r="Q29" s="36"/>
      <c r="R29" s="38" t="s">
        <v>3</v>
      </c>
      <c r="S29" s="36" t="s">
        <v>46</v>
      </c>
      <c r="T29" s="36"/>
      <c r="U29" s="37">
        <v>3465.02</v>
      </c>
      <c r="V29" s="37">
        <v>3465.02</v>
      </c>
      <c r="W29" s="37">
        <f>U29-V29</f>
        <v>0</v>
      </c>
      <c r="X29" s="37"/>
      <c r="Y29" s="36"/>
      <c r="Z29" s="36"/>
      <c r="AA29" s="36"/>
      <c r="AB29" s="36"/>
      <c r="AC29" s="36"/>
      <c r="AD29" s="35"/>
    </row>
    <row r="30" spans="1:30" s="3" customFormat="1" ht="16.5" hidden="1" customHeight="1" x14ac:dyDescent="0.2">
      <c r="A30" s="47"/>
      <c r="B30" s="39">
        <v>4016</v>
      </c>
      <c r="C30" s="42">
        <v>2</v>
      </c>
      <c r="D30" s="42" t="s">
        <v>79</v>
      </c>
      <c r="E30" s="43" t="s">
        <v>78</v>
      </c>
      <c r="F30" s="42"/>
      <c r="G30" s="42"/>
      <c r="H30" s="42"/>
      <c r="I30" s="40">
        <v>102022.95</v>
      </c>
      <c r="J30" s="40">
        <v>102022.95</v>
      </c>
      <c r="K30" s="40">
        <f>I30-J30</f>
        <v>0</v>
      </c>
      <c r="L30" s="40"/>
      <c r="M30" s="40"/>
      <c r="N30" s="36"/>
      <c r="O30" s="40"/>
      <c r="P30" s="36"/>
      <c r="Q30" s="36"/>
      <c r="R30" s="38" t="s">
        <v>3</v>
      </c>
      <c r="S30" s="36" t="s">
        <v>46</v>
      </c>
      <c r="T30" s="36"/>
      <c r="U30" s="37">
        <v>102022.95</v>
      </c>
      <c r="V30" s="37">
        <v>102022.95</v>
      </c>
      <c r="W30" s="37">
        <f>U30-V30</f>
        <v>0</v>
      </c>
      <c r="X30" s="37"/>
      <c r="Y30" s="36"/>
      <c r="Z30" s="36"/>
      <c r="AA30" s="36"/>
      <c r="AB30" s="36"/>
      <c r="AC30" s="36"/>
      <c r="AD30" s="35"/>
    </row>
    <row r="31" spans="1:30" s="3" customFormat="1" ht="16.5" hidden="1" customHeight="1" x14ac:dyDescent="0.2">
      <c r="A31" s="47"/>
      <c r="B31" s="39">
        <v>4015</v>
      </c>
      <c r="C31" s="42">
        <v>2</v>
      </c>
      <c r="D31" s="42" t="s">
        <v>27</v>
      </c>
      <c r="E31" s="43" t="s">
        <v>77</v>
      </c>
      <c r="F31" s="42"/>
      <c r="G31" s="42"/>
      <c r="H31" s="42"/>
      <c r="I31" s="40">
        <v>8868.4</v>
      </c>
      <c r="J31" s="40">
        <v>8868.4</v>
      </c>
      <c r="K31" s="40">
        <f>I31-J31</f>
        <v>0</v>
      </c>
      <c r="L31" s="40"/>
      <c r="M31" s="40"/>
      <c r="N31" s="36"/>
      <c r="O31" s="40"/>
      <c r="P31" s="36"/>
      <c r="Q31" s="36"/>
      <c r="R31" s="38" t="s">
        <v>3</v>
      </c>
      <c r="S31" s="36" t="s">
        <v>46</v>
      </c>
      <c r="T31" s="36"/>
      <c r="U31" s="37">
        <v>8868.4</v>
      </c>
      <c r="V31" s="37">
        <v>8868.4</v>
      </c>
      <c r="W31" s="37">
        <f>U31-V31</f>
        <v>0</v>
      </c>
      <c r="X31" s="37"/>
      <c r="Y31" s="36"/>
      <c r="Z31" s="36"/>
      <c r="AA31" s="36"/>
      <c r="AB31" s="36"/>
      <c r="AC31" s="36"/>
      <c r="AD31" s="35"/>
    </row>
    <row r="32" spans="1:30" s="3" customFormat="1" ht="16.5" hidden="1" customHeight="1" x14ac:dyDescent="0.2">
      <c r="A32" s="47" t="s">
        <v>52</v>
      </c>
      <c r="B32" s="39">
        <v>4023</v>
      </c>
      <c r="C32" s="42">
        <v>6</v>
      </c>
      <c r="D32" s="42" t="s">
        <v>76</v>
      </c>
      <c r="E32" s="43" t="s">
        <v>75</v>
      </c>
      <c r="F32" s="42"/>
      <c r="G32" s="42"/>
      <c r="H32" s="42"/>
      <c r="I32" s="40">
        <v>10826.68</v>
      </c>
      <c r="J32" s="40">
        <v>10826.68</v>
      </c>
      <c r="K32" s="40">
        <f>I32-J32</f>
        <v>0</v>
      </c>
      <c r="L32" s="40"/>
      <c r="M32" s="40"/>
      <c r="N32" s="36"/>
      <c r="O32" s="40"/>
      <c r="P32" s="36"/>
      <c r="Q32" s="36"/>
      <c r="R32" s="38" t="s">
        <v>3</v>
      </c>
      <c r="S32" s="36" t="s">
        <v>46</v>
      </c>
      <c r="T32" s="36"/>
      <c r="U32" s="37">
        <v>10826.68</v>
      </c>
      <c r="V32" s="37">
        <v>10826.68</v>
      </c>
      <c r="W32" s="37">
        <f>U32-V32</f>
        <v>0</v>
      </c>
      <c r="X32" s="37"/>
      <c r="Y32" s="36"/>
      <c r="Z32" s="36"/>
      <c r="AA32" s="36"/>
      <c r="AB32" s="36"/>
      <c r="AC32" s="36"/>
      <c r="AD32" s="35"/>
    </row>
    <row r="33" spans="1:30" s="3" customFormat="1" ht="16.5" hidden="1" customHeight="1" x14ac:dyDescent="0.2">
      <c r="A33" s="47"/>
      <c r="B33" s="39">
        <v>4021</v>
      </c>
      <c r="C33" s="42">
        <v>6</v>
      </c>
      <c r="D33" s="42" t="s">
        <v>74</v>
      </c>
      <c r="E33" s="43" t="s">
        <v>73</v>
      </c>
      <c r="F33" s="42"/>
      <c r="G33" s="42"/>
      <c r="H33" s="42"/>
      <c r="I33" s="40">
        <v>8106.47</v>
      </c>
      <c r="J33" s="40">
        <v>8106.47</v>
      </c>
      <c r="K33" s="40">
        <f>I33-J33</f>
        <v>0</v>
      </c>
      <c r="L33" s="40"/>
      <c r="M33" s="40"/>
      <c r="N33" s="36"/>
      <c r="O33" s="40"/>
      <c r="P33" s="36"/>
      <c r="Q33" s="36"/>
      <c r="R33" s="38" t="s">
        <v>3</v>
      </c>
      <c r="S33" s="36" t="s">
        <v>46</v>
      </c>
      <c r="T33" s="36"/>
      <c r="U33" s="37">
        <v>8106.47</v>
      </c>
      <c r="V33" s="37">
        <v>8106.47</v>
      </c>
      <c r="W33" s="37">
        <f>U33-V33</f>
        <v>0</v>
      </c>
      <c r="X33" s="37"/>
      <c r="Y33" s="36"/>
      <c r="Z33" s="36"/>
      <c r="AA33" s="36"/>
      <c r="AB33" s="36"/>
      <c r="AC33" s="36"/>
      <c r="AD33" s="35"/>
    </row>
    <row r="34" spans="1:30" s="3" customFormat="1" ht="24.75" hidden="1" customHeight="1" x14ac:dyDescent="0.2">
      <c r="A34" s="45"/>
      <c r="B34" s="39" t="s">
        <v>1</v>
      </c>
      <c r="C34" s="42"/>
      <c r="D34" s="42"/>
      <c r="E34" s="43"/>
      <c r="F34" s="42"/>
      <c r="G34" s="42"/>
      <c r="H34" s="42"/>
      <c r="I34" s="40">
        <f>SUM(I20:I33)</f>
        <v>2376437.2300000009</v>
      </c>
      <c r="J34" s="40"/>
      <c r="K34" s="40"/>
      <c r="L34" s="40"/>
      <c r="M34" s="40"/>
      <c r="N34" s="36"/>
      <c r="O34" s="40"/>
      <c r="P34" s="36"/>
      <c r="Q34" s="36">
        <v>12920</v>
      </c>
      <c r="R34" s="38"/>
      <c r="S34" s="36"/>
      <c r="T34" s="36"/>
      <c r="U34" s="37"/>
      <c r="V34" s="37"/>
      <c r="W34" s="37"/>
      <c r="X34" s="37"/>
      <c r="Y34" s="36"/>
      <c r="Z34" s="36"/>
      <c r="AA34" s="36"/>
      <c r="AB34" s="36"/>
      <c r="AC34" s="36"/>
      <c r="AD34" s="35"/>
    </row>
    <row r="35" spans="1:30" s="48" customFormat="1" ht="39" customHeight="1" x14ac:dyDescent="0.2">
      <c r="A35" s="54">
        <v>3</v>
      </c>
      <c r="B35" s="51" t="s">
        <v>72</v>
      </c>
      <c r="C35" s="51"/>
      <c r="D35" s="51"/>
      <c r="E35" s="53" t="s">
        <v>72</v>
      </c>
      <c r="F35" s="51">
        <v>10</v>
      </c>
      <c r="G35" s="51" t="s">
        <v>71</v>
      </c>
      <c r="H35" s="51">
        <v>745</v>
      </c>
      <c r="I35" s="51"/>
      <c r="J35" s="51"/>
      <c r="K35" s="51"/>
      <c r="L35" s="51"/>
      <c r="M35" s="51"/>
      <c r="N35" s="51"/>
      <c r="O35" s="51"/>
      <c r="P35" s="51"/>
      <c r="Q35" s="51" t="s">
        <v>70</v>
      </c>
      <c r="R35" s="51"/>
      <c r="S35" s="51" t="s">
        <v>2</v>
      </c>
      <c r="T35" s="51"/>
      <c r="U35" s="51">
        <f>SUM(U36:U38)</f>
        <v>291395.75</v>
      </c>
      <c r="V35" s="51">
        <f>SUM(V36:V38)</f>
        <v>98211.32</v>
      </c>
      <c r="W35" s="51">
        <f>SUM(W36:W38)</f>
        <v>193184.43</v>
      </c>
      <c r="X35" s="52">
        <f>SUM(X36:X39)</f>
        <v>3279500</v>
      </c>
      <c r="Y35" s="51" t="s">
        <v>21</v>
      </c>
      <c r="Z35" s="51" t="s">
        <v>69</v>
      </c>
      <c r="AA35" s="51" t="s">
        <v>68</v>
      </c>
      <c r="AB35" s="50"/>
      <c r="AC35" s="50"/>
      <c r="AD35" s="49"/>
    </row>
    <row r="36" spans="1:30" s="3" customFormat="1" ht="23.25" hidden="1" customHeight="1" x14ac:dyDescent="0.2">
      <c r="A36" s="45" t="s">
        <v>18</v>
      </c>
      <c r="B36" s="39">
        <v>90032</v>
      </c>
      <c r="C36" s="42">
        <v>0</v>
      </c>
      <c r="D36" s="42" t="s">
        <v>17</v>
      </c>
      <c r="E36" s="43" t="s">
        <v>67</v>
      </c>
      <c r="F36" s="42"/>
      <c r="G36" s="42"/>
      <c r="H36" s="42"/>
      <c r="I36" s="40">
        <v>37250</v>
      </c>
      <c r="J36" s="40">
        <v>0</v>
      </c>
      <c r="K36" s="40">
        <f>I36-J36</f>
        <v>37250</v>
      </c>
      <c r="L36" s="40"/>
      <c r="M36" s="40"/>
      <c r="N36" s="36"/>
      <c r="O36" s="40"/>
      <c r="P36" s="36"/>
      <c r="Q36" s="36"/>
      <c r="R36" s="38" t="s">
        <v>3</v>
      </c>
      <c r="S36" s="36" t="s">
        <v>2</v>
      </c>
      <c r="T36" s="36"/>
      <c r="U36" s="37">
        <v>37250</v>
      </c>
      <c r="V36" s="37"/>
      <c r="W36" s="37">
        <f>U36-V36</f>
        <v>37250</v>
      </c>
      <c r="X36" s="37"/>
      <c r="Y36" s="61"/>
      <c r="Z36" s="36"/>
      <c r="AA36" s="36"/>
      <c r="AB36" s="36"/>
      <c r="AC36" s="36"/>
      <c r="AD36" s="35"/>
    </row>
    <row r="37" spans="1:30" s="3" customFormat="1" ht="23.25" hidden="1" customHeight="1" x14ac:dyDescent="0.2">
      <c r="A37" s="45" t="s">
        <v>15</v>
      </c>
      <c r="B37" s="39">
        <v>4187</v>
      </c>
      <c r="C37" s="42">
        <v>1</v>
      </c>
      <c r="D37" s="42" t="s">
        <v>66</v>
      </c>
      <c r="E37" s="43" t="s">
        <v>65</v>
      </c>
      <c r="F37" s="42"/>
      <c r="G37" s="42"/>
      <c r="H37" s="42"/>
      <c r="I37" s="40">
        <v>254046.37</v>
      </c>
      <c r="J37" s="40">
        <v>95475.9</v>
      </c>
      <c r="K37" s="40">
        <f>I37-J37</f>
        <v>158570.47</v>
      </c>
      <c r="L37" s="40"/>
      <c r="M37" s="40"/>
      <c r="N37" s="36"/>
      <c r="O37" s="40"/>
      <c r="P37" s="36"/>
      <c r="Q37" s="36"/>
      <c r="R37" s="38" t="s">
        <v>3</v>
      </c>
      <c r="S37" s="36" t="s">
        <v>2</v>
      </c>
      <c r="T37" s="36">
        <v>468.5</v>
      </c>
      <c r="U37" s="37">
        <v>254046.37</v>
      </c>
      <c r="V37" s="37">
        <v>98122.240000000005</v>
      </c>
      <c r="W37" s="37">
        <f>U37-V37</f>
        <v>155924.13</v>
      </c>
      <c r="X37" s="37">
        <f>T37*7000</f>
        <v>3279500</v>
      </c>
      <c r="Y37" s="36"/>
      <c r="Z37" s="36"/>
      <c r="AA37" s="36"/>
      <c r="AB37" s="36"/>
      <c r="AC37" s="36"/>
      <c r="AD37" s="35"/>
    </row>
    <row r="38" spans="1:30" s="3" customFormat="1" ht="23.25" hidden="1" customHeight="1" x14ac:dyDescent="0.2">
      <c r="A38" s="45" t="s">
        <v>8</v>
      </c>
      <c r="B38" s="39">
        <v>4189</v>
      </c>
      <c r="C38" s="42">
        <v>2</v>
      </c>
      <c r="D38" s="42" t="s">
        <v>27</v>
      </c>
      <c r="E38" s="43" t="s">
        <v>64</v>
      </c>
      <c r="F38" s="42"/>
      <c r="G38" s="42"/>
      <c r="H38" s="42"/>
      <c r="I38" s="40">
        <v>99.38</v>
      </c>
      <c r="J38" s="40">
        <v>87.2</v>
      </c>
      <c r="K38" s="40">
        <f>I38-J38</f>
        <v>12.179999999999993</v>
      </c>
      <c r="L38" s="40"/>
      <c r="M38" s="40"/>
      <c r="N38" s="36"/>
      <c r="O38" s="40"/>
      <c r="P38" s="36"/>
      <c r="Q38" s="36"/>
      <c r="R38" s="38" t="s">
        <v>3</v>
      </c>
      <c r="S38" s="36" t="s">
        <v>2</v>
      </c>
      <c r="T38" s="36"/>
      <c r="U38" s="37">
        <v>99.38</v>
      </c>
      <c r="V38" s="37">
        <v>89.08</v>
      </c>
      <c r="W38" s="37">
        <f>U38-V38</f>
        <v>10.299999999999997</v>
      </c>
      <c r="X38" s="37"/>
      <c r="Y38" s="36"/>
      <c r="Z38" s="36"/>
      <c r="AA38" s="36"/>
      <c r="AB38" s="36"/>
      <c r="AC38" s="36"/>
      <c r="AD38" s="35"/>
    </row>
    <row r="39" spans="1:30" s="3" customFormat="1" ht="23.25" hidden="1" customHeight="1" x14ac:dyDescent="0.2">
      <c r="A39" s="45"/>
      <c r="B39" s="39" t="s">
        <v>1</v>
      </c>
      <c r="C39" s="42"/>
      <c r="D39" s="42"/>
      <c r="E39" s="43"/>
      <c r="F39" s="42"/>
      <c r="G39" s="42"/>
      <c r="H39" s="42"/>
      <c r="I39" s="40">
        <f>SUM(I36:I38)</f>
        <v>291395.75</v>
      </c>
      <c r="J39" s="40"/>
      <c r="K39" s="40"/>
      <c r="L39" s="40"/>
      <c r="M39" s="40"/>
      <c r="N39" s="36"/>
      <c r="O39" s="40"/>
      <c r="P39" s="36"/>
      <c r="Q39" s="36">
        <v>745</v>
      </c>
      <c r="R39" s="38"/>
      <c r="S39" s="36"/>
      <c r="T39" s="36"/>
      <c r="U39" s="37"/>
      <c r="V39" s="37"/>
      <c r="W39" s="37"/>
      <c r="X39" s="37"/>
      <c r="Y39" s="36"/>
      <c r="Z39" s="36"/>
      <c r="AA39" s="36"/>
      <c r="AB39" s="36"/>
      <c r="AC39" s="36"/>
      <c r="AD39" s="35"/>
    </row>
    <row r="40" spans="1:30" s="48" customFormat="1" ht="39" customHeight="1" x14ac:dyDescent="0.2">
      <c r="A40" s="54">
        <v>4</v>
      </c>
      <c r="B40" s="51" t="s">
        <v>63</v>
      </c>
      <c r="C40" s="51"/>
      <c r="D40" s="51"/>
      <c r="E40" s="53" t="s">
        <v>62</v>
      </c>
      <c r="F40" s="51">
        <v>14</v>
      </c>
      <c r="G40" s="60" t="s">
        <v>61</v>
      </c>
      <c r="H40" s="51">
        <v>4634</v>
      </c>
      <c r="I40" s="51"/>
      <c r="J40" s="51"/>
      <c r="K40" s="51"/>
      <c r="L40" s="51"/>
      <c r="M40" s="51"/>
      <c r="N40" s="51"/>
      <c r="O40" s="51"/>
      <c r="P40" s="51"/>
      <c r="Q40" s="51" t="s">
        <v>60</v>
      </c>
      <c r="R40" s="51"/>
      <c r="S40" s="51" t="s">
        <v>46</v>
      </c>
      <c r="T40" s="51">
        <v>2477.5</v>
      </c>
      <c r="U40" s="51">
        <f>SUM(U41:U50)</f>
        <v>1092680.0000000002</v>
      </c>
      <c r="V40" s="51">
        <f>SUM(V41:V50)</f>
        <v>21910.32</v>
      </c>
      <c r="W40" s="51">
        <f>SUM(W41:W50)</f>
        <v>1070769.68</v>
      </c>
      <c r="X40" s="52">
        <v>2100000</v>
      </c>
      <c r="Y40" s="51" t="s">
        <v>59</v>
      </c>
      <c r="Z40" s="51" t="s">
        <v>58</v>
      </c>
      <c r="AA40" s="51" t="s">
        <v>57</v>
      </c>
      <c r="AB40" s="50"/>
      <c r="AC40" s="50"/>
      <c r="AD40" s="49"/>
    </row>
    <row r="41" spans="1:30" s="3" customFormat="1" ht="16.5" hidden="1" customHeight="1" x14ac:dyDescent="0.2">
      <c r="A41" s="58" t="s">
        <v>18</v>
      </c>
      <c r="B41" s="57">
        <v>90109</v>
      </c>
      <c r="C41" s="57"/>
      <c r="D41" s="57">
        <v>0</v>
      </c>
      <c r="E41" s="56" t="s">
        <v>56</v>
      </c>
      <c r="F41" s="39"/>
      <c r="G41" s="39"/>
      <c r="H41" s="39"/>
      <c r="I41" s="42">
        <v>589394.02</v>
      </c>
      <c r="J41" s="42">
        <v>0</v>
      </c>
      <c r="K41" s="42">
        <f>I41-J41</f>
        <v>589394.02</v>
      </c>
      <c r="L41" s="42"/>
      <c r="M41" s="42"/>
      <c r="N41" s="55"/>
      <c r="O41" s="42"/>
      <c r="P41" s="55"/>
      <c r="Q41" s="55"/>
      <c r="R41" s="38" t="s">
        <v>3</v>
      </c>
      <c r="S41" s="36" t="s">
        <v>46</v>
      </c>
      <c r="T41" s="36"/>
      <c r="U41" s="37">
        <v>589394.02</v>
      </c>
      <c r="V41" s="37">
        <v>0</v>
      </c>
      <c r="W41" s="37">
        <f>U41-V41</f>
        <v>589394.02</v>
      </c>
      <c r="X41" s="37"/>
      <c r="Y41" s="36"/>
      <c r="Z41" s="36"/>
      <c r="AA41" s="36"/>
      <c r="AB41" s="36"/>
      <c r="AC41" s="36"/>
      <c r="AD41" s="35"/>
    </row>
    <row r="42" spans="1:30" s="3" customFormat="1" ht="16.5" hidden="1" customHeight="1" x14ac:dyDescent="0.2">
      <c r="A42" s="59" t="s">
        <v>15</v>
      </c>
      <c r="B42" s="57">
        <v>4936</v>
      </c>
      <c r="C42" s="57"/>
      <c r="D42" s="57">
        <v>107</v>
      </c>
      <c r="E42" s="56" t="s">
        <v>55</v>
      </c>
      <c r="F42" s="39"/>
      <c r="G42" s="39"/>
      <c r="H42" s="39"/>
      <c r="I42" s="42">
        <v>239961.34</v>
      </c>
      <c r="J42" s="42">
        <v>3499.44</v>
      </c>
      <c r="K42" s="42">
        <f>I42-J42</f>
        <v>236461.9</v>
      </c>
      <c r="L42" s="42"/>
      <c r="M42" s="42"/>
      <c r="N42" s="55"/>
      <c r="O42" s="42"/>
      <c r="P42" s="55"/>
      <c r="Q42" s="55"/>
      <c r="R42" s="38" t="s">
        <v>3</v>
      </c>
      <c r="S42" s="36" t="s">
        <v>46</v>
      </c>
      <c r="T42" s="36"/>
      <c r="U42" s="37">
        <v>239961.34</v>
      </c>
      <c r="V42" s="37">
        <v>5999.03</v>
      </c>
      <c r="W42" s="37">
        <f>U42-V42</f>
        <v>233962.31</v>
      </c>
      <c r="X42" s="37"/>
      <c r="Y42" s="36"/>
      <c r="Z42" s="36"/>
      <c r="AA42" s="36"/>
      <c r="AB42" s="36"/>
      <c r="AC42" s="36"/>
      <c r="AD42" s="35"/>
    </row>
    <row r="43" spans="1:30" s="3" customFormat="1" ht="16.5" hidden="1" customHeight="1" x14ac:dyDescent="0.2">
      <c r="A43" s="59"/>
      <c r="B43" s="57">
        <v>4933</v>
      </c>
      <c r="C43" s="57"/>
      <c r="D43" s="57">
        <v>107</v>
      </c>
      <c r="E43" s="56" t="s">
        <v>55</v>
      </c>
      <c r="F43" s="39"/>
      <c r="G43" s="39"/>
      <c r="H43" s="39"/>
      <c r="I43" s="42">
        <v>32913.199999999997</v>
      </c>
      <c r="J43" s="42">
        <v>479.99</v>
      </c>
      <c r="K43" s="42">
        <f>I43-J43</f>
        <v>32433.209999999995</v>
      </c>
      <c r="L43" s="42"/>
      <c r="M43" s="42"/>
      <c r="N43" s="55"/>
      <c r="O43" s="42"/>
      <c r="P43" s="55"/>
      <c r="Q43" s="55"/>
      <c r="R43" s="38" t="s">
        <v>3</v>
      </c>
      <c r="S43" s="36" t="s">
        <v>46</v>
      </c>
      <c r="T43" s="36"/>
      <c r="U43" s="37">
        <v>32913.199999999997</v>
      </c>
      <c r="V43" s="37">
        <v>822.83</v>
      </c>
      <c r="W43" s="37">
        <f>U43-V43</f>
        <v>32090.369999999995</v>
      </c>
      <c r="X43" s="37"/>
      <c r="Y43" s="36"/>
      <c r="Z43" s="36"/>
      <c r="AA43" s="36"/>
      <c r="AB43" s="36"/>
      <c r="AC43" s="36"/>
      <c r="AD43" s="35"/>
    </row>
    <row r="44" spans="1:30" s="3" customFormat="1" ht="16.5" hidden="1" customHeight="1" x14ac:dyDescent="0.2">
      <c r="A44" s="59"/>
      <c r="B44" s="57">
        <v>4934</v>
      </c>
      <c r="C44" s="57"/>
      <c r="D44" s="57">
        <v>107</v>
      </c>
      <c r="E44" s="56" t="s">
        <v>55</v>
      </c>
      <c r="F44" s="39"/>
      <c r="G44" s="39"/>
      <c r="H44" s="39"/>
      <c r="I44" s="42">
        <v>86252.78</v>
      </c>
      <c r="J44" s="42">
        <v>1257.83</v>
      </c>
      <c r="K44" s="42">
        <f>I44-J44</f>
        <v>84994.95</v>
      </c>
      <c r="L44" s="42"/>
      <c r="M44" s="42"/>
      <c r="N44" s="55"/>
      <c r="O44" s="42"/>
      <c r="P44" s="55"/>
      <c r="Q44" s="55"/>
      <c r="R44" s="38" t="s">
        <v>3</v>
      </c>
      <c r="S44" s="36" t="s">
        <v>46</v>
      </c>
      <c r="T44" s="36"/>
      <c r="U44" s="37">
        <v>86252.78</v>
      </c>
      <c r="V44" s="37">
        <v>2156.3200000000002</v>
      </c>
      <c r="W44" s="37">
        <f>U44-V44</f>
        <v>84096.459999999992</v>
      </c>
      <c r="X44" s="37"/>
      <c r="Y44" s="36"/>
      <c r="Z44" s="36"/>
      <c r="AA44" s="36"/>
      <c r="AB44" s="36"/>
      <c r="AC44" s="36"/>
      <c r="AD44" s="35"/>
    </row>
    <row r="45" spans="1:30" s="3" customFormat="1" ht="16.5" hidden="1" customHeight="1" x14ac:dyDescent="0.2">
      <c r="A45" s="59"/>
      <c r="B45" s="57">
        <v>4935</v>
      </c>
      <c r="C45" s="57"/>
      <c r="D45" s="57">
        <v>107</v>
      </c>
      <c r="E45" s="56" t="s">
        <v>55</v>
      </c>
      <c r="F45" s="39"/>
      <c r="G45" s="39"/>
      <c r="H45" s="39"/>
      <c r="I45" s="42">
        <v>15351.91</v>
      </c>
      <c r="J45" s="42">
        <v>223.86</v>
      </c>
      <c r="K45" s="42">
        <f>I45-J45</f>
        <v>15128.05</v>
      </c>
      <c r="L45" s="42"/>
      <c r="M45" s="42"/>
      <c r="N45" s="55"/>
      <c r="O45" s="42"/>
      <c r="P45" s="55"/>
      <c r="Q45" s="55"/>
      <c r="R45" s="38" t="s">
        <v>3</v>
      </c>
      <c r="S45" s="36" t="s">
        <v>46</v>
      </c>
      <c r="T45" s="36"/>
      <c r="U45" s="37">
        <v>15351.91</v>
      </c>
      <c r="V45" s="37">
        <v>383.8</v>
      </c>
      <c r="W45" s="37">
        <f>U45-V45</f>
        <v>14968.11</v>
      </c>
      <c r="X45" s="37"/>
      <c r="Y45" s="36"/>
      <c r="Z45" s="36"/>
      <c r="AA45" s="36"/>
      <c r="AB45" s="36"/>
      <c r="AC45" s="36"/>
      <c r="AD45" s="35"/>
    </row>
    <row r="46" spans="1:30" s="3" customFormat="1" ht="16.5" hidden="1" customHeight="1" x14ac:dyDescent="0.2">
      <c r="A46" s="59" t="s">
        <v>8</v>
      </c>
      <c r="B46" s="57">
        <v>4941</v>
      </c>
      <c r="C46" s="57"/>
      <c r="D46" s="57">
        <v>211</v>
      </c>
      <c r="E46" s="56" t="s">
        <v>54</v>
      </c>
      <c r="F46" s="39"/>
      <c r="G46" s="39"/>
      <c r="H46" s="39"/>
      <c r="I46" s="42">
        <v>21315</v>
      </c>
      <c r="J46" s="42">
        <v>559.51</v>
      </c>
      <c r="K46" s="42">
        <f>I46-J46</f>
        <v>20755.490000000002</v>
      </c>
      <c r="L46" s="42"/>
      <c r="M46" s="42"/>
      <c r="N46" s="55"/>
      <c r="O46" s="42"/>
      <c r="P46" s="55"/>
      <c r="Q46" s="55"/>
      <c r="R46" s="38" t="s">
        <v>3</v>
      </c>
      <c r="S46" s="36" t="s">
        <v>46</v>
      </c>
      <c r="T46" s="36"/>
      <c r="U46" s="37">
        <v>21315</v>
      </c>
      <c r="V46" s="37">
        <v>959.18</v>
      </c>
      <c r="W46" s="37">
        <f>U46-V46</f>
        <v>20355.82</v>
      </c>
      <c r="X46" s="37"/>
      <c r="Y46" s="36"/>
      <c r="Z46" s="36"/>
      <c r="AA46" s="36"/>
      <c r="AB46" s="36"/>
      <c r="AC46" s="36"/>
      <c r="AD46" s="35"/>
    </row>
    <row r="47" spans="1:30" s="3" customFormat="1" ht="16.5" hidden="1" customHeight="1" x14ac:dyDescent="0.2">
      <c r="A47" s="59"/>
      <c r="B47" s="57">
        <v>4938</v>
      </c>
      <c r="C47" s="57"/>
      <c r="D47" s="57">
        <v>291</v>
      </c>
      <c r="E47" s="56" t="s">
        <v>53</v>
      </c>
      <c r="F47" s="39"/>
      <c r="G47" s="39"/>
      <c r="H47" s="39"/>
      <c r="I47" s="42">
        <v>20704.43</v>
      </c>
      <c r="J47" s="42">
        <v>543.48</v>
      </c>
      <c r="K47" s="42">
        <f>I47-J47</f>
        <v>20160.95</v>
      </c>
      <c r="L47" s="42"/>
      <c r="M47" s="42"/>
      <c r="N47" s="55"/>
      <c r="O47" s="42"/>
      <c r="P47" s="55"/>
      <c r="Q47" s="55"/>
      <c r="R47" s="38" t="s">
        <v>3</v>
      </c>
      <c r="S47" s="36" t="s">
        <v>46</v>
      </c>
      <c r="T47" s="36"/>
      <c r="U47" s="37">
        <v>20704.43</v>
      </c>
      <c r="V47" s="37">
        <v>931.7</v>
      </c>
      <c r="W47" s="37">
        <f>U47-V47</f>
        <v>19772.73</v>
      </c>
      <c r="X47" s="37"/>
      <c r="Y47" s="36"/>
      <c r="Z47" s="36"/>
      <c r="AA47" s="36"/>
      <c r="AB47" s="36"/>
      <c r="AC47" s="36"/>
      <c r="AD47" s="35"/>
    </row>
    <row r="48" spans="1:30" s="3" customFormat="1" ht="16.5" hidden="1" customHeight="1" x14ac:dyDescent="0.2">
      <c r="A48" s="58" t="s">
        <v>52</v>
      </c>
      <c r="B48" s="57">
        <v>4940</v>
      </c>
      <c r="C48" s="57"/>
      <c r="D48" s="57">
        <v>310</v>
      </c>
      <c r="E48" s="56" t="s">
        <v>51</v>
      </c>
      <c r="F48" s="39"/>
      <c r="G48" s="39"/>
      <c r="H48" s="39"/>
      <c r="I48" s="42">
        <v>40000</v>
      </c>
      <c r="J48" s="42">
        <v>1633.31</v>
      </c>
      <c r="K48" s="42">
        <f>I48-J48</f>
        <v>38366.69</v>
      </c>
      <c r="L48" s="42"/>
      <c r="M48" s="42"/>
      <c r="N48" s="55"/>
      <c r="O48" s="42"/>
      <c r="P48" s="55"/>
      <c r="Q48" s="55"/>
      <c r="R48" s="38" t="s">
        <v>3</v>
      </c>
      <c r="S48" s="36" t="s">
        <v>46</v>
      </c>
      <c r="T48" s="36"/>
      <c r="U48" s="37">
        <v>40000</v>
      </c>
      <c r="V48" s="37">
        <v>2800</v>
      </c>
      <c r="W48" s="37">
        <f>U48-V48</f>
        <v>37200</v>
      </c>
      <c r="X48" s="37"/>
      <c r="Y48" s="36"/>
      <c r="Z48" s="36"/>
      <c r="AA48" s="36"/>
      <c r="AB48" s="36"/>
      <c r="AC48" s="36"/>
      <c r="AD48" s="35"/>
    </row>
    <row r="49" spans="1:30" s="3" customFormat="1" ht="16.5" hidden="1" customHeight="1" x14ac:dyDescent="0.2">
      <c r="A49" s="58" t="s">
        <v>50</v>
      </c>
      <c r="B49" s="57">
        <v>4939</v>
      </c>
      <c r="C49" s="57"/>
      <c r="D49" s="57">
        <v>460</v>
      </c>
      <c r="E49" s="56" t="s">
        <v>49</v>
      </c>
      <c r="F49" s="39"/>
      <c r="G49" s="39"/>
      <c r="H49" s="39"/>
      <c r="I49" s="42">
        <v>25000</v>
      </c>
      <c r="J49" s="42">
        <v>2041.69</v>
      </c>
      <c r="K49" s="42">
        <f>I49-J49</f>
        <v>22958.31</v>
      </c>
      <c r="L49" s="42"/>
      <c r="M49" s="42"/>
      <c r="N49" s="55"/>
      <c r="O49" s="42"/>
      <c r="P49" s="55"/>
      <c r="Q49" s="55"/>
      <c r="R49" s="38" t="s">
        <v>3</v>
      </c>
      <c r="S49" s="36" t="s">
        <v>46</v>
      </c>
      <c r="T49" s="36"/>
      <c r="U49" s="37">
        <v>25000</v>
      </c>
      <c r="V49" s="37">
        <v>3500</v>
      </c>
      <c r="W49" s="37">
        <f>U49-V49</f>
        <v>21500</v>
      </c>
      <c r="X49" s="37"/>
      <c r="Y49" s="36"/>
      <c r="Z49" s="36"/>
      <c r="AA49" s="36"/>
      <c r="AB49" s="36"/>
      <c r="AC49" s="36"/>
      <c r="AD49" s="35"/>
    </row>
    <row r="50" spans="1:30" s="3" customFormat="1" ht="16.5" hidden="1" customHeight="1" x14ac:dyDescent="0.2">
      <c r="A50" s="58" t="s">
        <v>48</v>
      </c>
      <c r="B50" s="57">
        <v>4937</v>
      </c>
      <c r="C50" s="57"/>
      <c r="D50" s="57">
        <v>806</v>
      </c>
      <c r="E50" s="56" t="s">
        <v>47</v>
      </c>
      <c r="F50" s="39"/>
      <c r="G50" s="39"/>
      <c r="H50" s="39"/>
      <c r="I50" s="42">
        <v>21787.32</v>
      </c>
      <c r="J50" s="42">
        <v>2541.84</v>
      </c>
      <c r="K50" s="42">
        <f>I50-J50</f>
        <v>19245.48</v>
      </c>
      <c r="L50" s="42"/>
      <c r="M50" s="42"/>
      <c r="N50" s="55"/>
      <c r="O50" s="42"/>
      <c r="P50" s="55"/>
      <c r="Q50" s="55"/>
      <c r="R50" s="38" t="s">
        <v>3</v>
      </c>
      <c r="S50" s="36" t="s">
        <v>46</v>
      </c>
      <c r="T50" s="36"/>
      <c r="U50" s="37">
        <v>21787.32</v>
      </c>
      <c r="V50" s="37">
        <v>4357.46</v>
      </c>
      <c r="W50" s="37">
        <f>U50-V50</f>
        <v>17429.86</v>
      </c>
      <c r="X50" s="37"/>
      <c r="Y50" s="36"/>
      <c r="Z50" s="36"/>
      <c r="AA50" s="36"/>
      <c r="AB50" s="36"/>
      <c r="AC50" s="36"/>
      <c r="AD50" s="35"/>
    </row>
    <row r="51" spans="1:30" s="3" customFormat="1" ht="16.5" hidden="1" customHeight="1" x14ac:dyDescent="0.2">
      <c r="A51" s="58"/>
      <c r="B51" s="57" t="s">
        <v>1</v>
      </c>
      <c r="C51" s="57"/>
      <c r="D51" s="57"/>
      <c r="E51" s="56"/>
      <c r="F51" s="39"/>
      <c r="G51" s="39"/>
      <c r="H51" s="39"/>
      <c r="I51" s="42">
        <f>SUM(I41:I50)</f>
        <v>1092680.0000000002</v>
      </c>
      <c r="J51" s="42"/>
      <c r="K51" s="42"/>
      <c r="L51" s="42"/>
      <c r="M51" s="42"/>
      <c r="N51" s="55"/>
      <c r="O51" s="42"/>
      <c r="P51" s="55"/>
      <c r="Q51" s="39">
        <v>4634</v>
      </c>
      <c r="R51" s="38"/>
      <c r="S51" s="36"/>
      <c r="T51" s="36"/>
      <c r="U51" s="37"/>
      <c r="V51" s="37"/>
      <c r="W51" s="37"/>
      <c r="X51" s="37"/>
      <c r="Y51" s="36"/>
      <c r="Z51" s="36"/>
      <c r="AA51" s="36"/>
      <c r="AB51" s="36"/>
      <c r="AC51" s="36"/>
      <c r="AD51" s="35"/>
    </row>
    <row r="52" spans="1:30" s="48" customFormat="1" ht="39" customHeight="1" x14ac:dyDescent="0.2">
      <c r="A52" s="54">
        <v>5</v>
      </c>
      <c r="B52" s="51" t="s">
        <v>45</v>
      </c>
      <c r="C52" s="51"/>
      <c r="D52" s="51"/>
      <c r="E52" s="53" t="s">
        <v>44</v>
      </c>
      <c r="F52" s="51">
        <v>6</v>
      </c>
      <c r="G52" s="51" t="s">
        <v>43</v>
      </c>
      <c r="H52" s="51">
        <v>1834</v>
      </c>
      <c r="I52" s="51"/>
      <c r="J52" s="51"/>
      <c r="K52" s="51"/>
      <c r="L52" s="51"/>
      <c r="M52" s="51"/>
      <c r="N52" s="51"/>
      <c r="O52" s="51"/>
      <c r="P52" s="51"/>
      <c r="Q52" s="51" t="s">
        <v>42</v>
      </c>
      <c r="R52" s="51"/>
      <c r="S52" s="51" t="s">
        <v>2</v>
      </c>
      <c r="T52" s="51"/>
      <c r="U52" s="51">
        <f>SUM(U53:U54)</f>
        <v>990445.65</v>
      </c>
      <c r="V52" s="51">
        <f>SUM(V53:V54)</f>
        <v>255443.78</v>
      </c>
      <c r="W52" s="51">
        <f>SUM(W53:W54)</f>
        <v>735001.87</v>
      </c>
      <c r="X52" s="52">
        <v>1513870</v>
      </c>
      <c r="Y52" s="51" t="s">
        <v>21</v>
      </c>
      <c r="Z52" s="51" t="s">
        <v>41</v>
      </c>
      <c r="AA52" s="51" t="s">
        <v>40</v>
      </c>
      <c r="AB52" s="50"/>
      <c r="AC52" s="50"/>
      <c r="AD52" s="49"/>
    </row>
    <row r="53" spans="1:30" s="3" customFormat="1" ht="16.5" hidden="1" customHeight="1" x14ac:dyDescent="0.2">
      <c r="A53" s="45" t="s">
        <v>18</v>
      </c>
      <c r="B53" s="39">
        <v>90087</v>
      </c>
      <c r="C53" s="42">
        <v>0</v>
      </c>
      <c r="D53" s="42" t="s">
        <v>17</v>
      </c>
      <c r="E53" s="43" t="s">
        <v>39</v>
      </c>
      <c r="F53" s="42"/>
      <c r="G53" s="42"/>
      <c r="H53" s="42"/>
      <c r="I53" s="40">
        <v>171318.49</v>
      </c>
      <c r="J53" s="40">
        <v>0</v>
      </c>
      <c r="K53" s="40">
        <f>I53-J53</f>
        <v>171318.49</v>
      </c>
      <c r="L53" s="40"/>
      <c r="M53" s="40"/>
      <c r="N53" s="36"/>
      <c r="O53" s="40"/>
      <c r="P53" s="36"/>
      <c r="Q53" s="36"/>
      <c r="R53" s="38" t="s">
        <v>3</v>
      </c>
      <c r="S53" s="36" t="s">
        <v>2</v>
      </c>
      <c r="T53" s="36"/>
      <c r="U53" s="37">
        <v>171318.49</v>
      </c>
      <c r="V53" s="37">
        <v>0</v>
      </c>
      <c r="W53" s="37">
        <f>U53-V53</f>
        <v>171318.49</v>
      </c>
      <c r="X53" s="37"/>
      <c r="Y53" s="36"/>
      <c r="Z53" s="36"/>
      <c r="AA53" s="36"/>
      <c r="AB53" s="36"/>
      <c r="AC53" s="36"/>
      <c r="AD53" s="35"/>
    </row>
    <row r="54" spans="1:30" s="3" customFormat="1" ht="16.5" hidden="1" customHeight="1" x14ac:dyDescent="0.2">
      <c r="A54" s="45" t="s">
        <v>15</v>
      </c>
      <c r="B54" s="39">
        <v>4781</v>
      </c>
      <c r="C54" s="42">
        <v>1</v>
      </c>
      <c r="D54" s="42" t="s">
        <v>38</v>
      </c>
      <c r="E54" s="43" t="s">
        <v>37</v>
      </c>
      <c r="F54" s="42"/>
      <c r="G54" s="42"/>
      <c r="H54" s="42"/>
      <c r="I54" s="40">
        <v>819127.16</v>
      </c>
      <c r="J54" s="40">
        <v>246911.24</v>
      </c>
      <c r="K54" s="40">
        <f>I54-J54</f>
        <v>572215.92000000004</v>
      </c>
      <c r="L54" s="40"/>
      <c r="M54" s="41" t="s">
        <v>36</v>
      </c>
      <c r="N54" s="40">
        <v>567404.21</v>
      </c>
      <c r="O54" s="40">
        <v>38478.5</v>
      </c>
      <c r="P54" s="36"/>
      <c r="Q54" s="36"/>
      <c r="R54" s="38" t="s">
        <v>3</v>
      </c>
      <c r="S54" s="36" t="s">
        <v>2</v>
      </c>
      <c r="T54" s="36">
        <v>1050.53</v>
      </c>
      <c r="U54" s="37">
        <v>819127.16</v>
      </c>
      <c r="V54" s="37">
        <v>255443.78</v>
      </c>
      <c r="W54" s="37">
        <f>U54-V54</f>
        <v>563683.38</v>
      </c>
      <c r="X54" s="37">
        <f>T54*7000</f>
        <v>7353710</v>
      </c>
      <c r="Y54" s="36"/>
      <c r="Z54" s="36"/>
      <c r="AA54" s="36"/>
      <c r="AB54" s="36"/>
      <c r="AC54" s="36"/>
      <c r="AD54" s="35"/>
    </row>
    <row r="55" spans="1:30" s="3" customFormat="1" ht="16.5" hidden="1" customHeight="1" x14ac:dyDescent="0.2">
      <c r="A55" s="45"/>
      <c r="B55" s="39" t="s">
        <v>1</v>
      </c>
      <c r="C55" s="42"/>
      <c r="D55" s="42"/>
      <c r="E55" s="43"/>
      <c r="F55" s="42"/>
      <c r="G55" s="42"/>
      <c r="H55" s="42"/>
      <c r="I55" s="40"/>
      <c r="J55" s="40"/>
      <c r="K55" s="40"/>
      <c r="L55" s="40"/>
      <c r="M55" s="41"/>
      <c r="N55" s="40"/>
      <c r="O55" s="40"/>
      <c r="P55" s="36"/>
      <c r="Q55" s="39">
        <v>1834</v>
      </c>
      <c r="R55" s="38"/>
      <c r="S55" s="36"/>
      <c r="T55" s="36"/>
      <c r="U55" s="37"/>
      <c r="V55" s="37"/>
      <c r="W55" s="37"/>
      <c r="X55" s="37"/>
      <c r="Y55" s="36"/>
      <c r="Z55" s="36"/>
      <c r="AA55" s="36"/>
      <c r="AB55" s="36"/>
      <c r="AC55" s="36"/>
      <c r="AD55" s="35"/>
    </row>
    <row r="56" spans="1:30" s="48" customFormat="1" ht="39" customHeight="1" x14ac:dyDescent="0.2">
      <c r="A56" s="54">
        <v>6</v>
      </c>
      <c r="B56" s="51" t="s">
        <v>35</v>
      </c>
      <c r="C56" s="51"/>
      <c r="D56" s="51"/>
      <c r="E56" s="53" t="s">
        <v>35</v>
      </c>
      <c r="F56" s="51">
        <v>12</v>
      </c>
      <c r="G56" s="51" t="s">
        <v>34</v>
      </c>
      <c r="H56" s="51">
        <v>890</v>
      </c>
      <c r="I56" s="51"/>
      <c r="J56" s="51"/>
      <c r="K56" s="51"/>
      <c r="L56" s="51"/>
      <c r="M56" s="51"/>
      <c r="N56" s="51"/>
      <c r="O56" s="51"/>
      <c r="P56" s="51"/>
      <c r="Q56" s="51" t="s">
        <v>33</v>
      </c>
      <c r="R56" s="51"/>
      <c r="S56" s="51" t="s">
        <v>2</v>
      </c>
      <c r="T56" s="51"/>
      <c r="U56" s="51">
        <f>SUM(U57:U59)</f>
        <v>249053.31</v>
      </c>
      <c r="V56" s="51">
        <f>SUM(V57:V59)</f>
        <v>183569.7</v>
      </c>
      <c r="W56" s="51">
        <f>SUM(W57:W59)</f>
        <v>65483.61</v>
      </c>
      <c r="X56" s="52">
        <f>SUM(X57:X59)</f>
        <v>1472000</v>
      </c>
      <c r="Y56" s="51" t="s">
        <v>21</v>
      </c>
      <c r="Z56" s="51" t="s">
        <v>32</v>
      </c>
      <c r="AA56" s="51" t="s">
        <v>31</v>
      </c>
      <c r="AB56" s="50"/>
      <c r="AC56" s="50"/>
      <c r="AD56" s="49"/>
    </row>
    <row r="57" spans="1:30" s="3" customFormat="1" ht="19.5" hidden="1" customHeight="1" x14ac:dyDescent="0.2">
      <c r="A57" s="45" t="s">
        <v>18</v>
      </c>
      <c r="B57" s="39">
        <v>90018</v>
      </c>
      <c r="C57" s="42">
        <v>0</v>
      </c>
      <c r="D57" s="42" t="s">
        <v>17</v>
      </c>
      <c r="E57" s="43" t="s">
        <v>30</v>
      </c>
      <c r="F57" s="42"/>
      <c r="G57" s="42"/>
      <c r="H57" s="42"/>
      <c r="I57" s="40">
        <v>51530.06</v>
      </c>
      <c r="J57" s="40">
        <v>0</v>
      </c>
      <c r="K57" s="40">
        <f>I57-J57</f>
        <v>51530.06</v>
      </c>
      <c r="L57" s="40"/>
      <c r="M57" s="41"/>
      <c r="N57" s="40"/>
      <c r="O57" s="40"/>
      <c r="P57" s="36"/>
      <c r="Q57" s="36"/>
      <c r="R57" s="38" t="s">
        <v>3</v>
      </c>
      <c r="S57" s="36" t="s">
        <v>2</v>
      </c>
      <c r="T57" s="36"/>
      <c r="U57" s="37">
        <v>51530.06</v>
      </c>
      <c r="V57" s="37">
        <v>0</v>
      </c>
      <c r="W57" s="37">
        <f>U57-V57</f>
        <v>51530.06</v>
      </c>
      <c r="X57" s="37"/>
      <c r="Y57" s="36"/>
      <c r="Z57" s="36"/>
      <c r="AA57" s="36"/>
      <c r="AB57" s="36"/>
      <c r="AC57" s="36"/>
      <c r="AD57" s="35"/>
    </row>
    <row r="58" spans="1:30" s="3" customFormat="1" ht="19.5" hidden="1" customHeight="1" x14ac:dyDescent="0.2">
      <c r="A58" s="45" t="s">
        <v>15</v>
      </c>
      <c r="B58" s="39">
        <v>5005</v>
      </c>
      <c r="C58" s="42">
        <v>1</v>
      </c>
      <c r="D58" s="42" t="s">
        <v>29</v>
      </c>
      <c r="E58" s="43" t="s">
        <v>28</v>
      </c>
      <c r="F58" s="42"/>
      <c r="G58" s="42"/>
      <c r="H58" s="42"/>
      <c r="I58" s="40">
        <v>181392</v>
      </c>
      <c r="J58" s="40">
        <v>181392</v>
      </c>
      <c r="K58" s="40">
        <f>I58-J58</f>
        <v>0</v>
      </c>
      <c r="L58" s="40"/>
      <c r="M58" s="41"/>
      <c r="N58" s="40"/>
      <c r="O58" s="40"/>
      <c r="P58" s="36"/>
      <c r="Q58" s="36"/>
      <c r="R58" s="38" t="s">
        <v>3</v>
      </c>
      <c r="S58" s="36" t="s">
        <v>2</v>
      </c>
      <c r="T58" s="36">
        <v>294.39999999999998</v>
      </c>
      <c r="U58" s="37">
        <v>181392</v>
      </c>
      <c r="V58" s="37">
        <v>181392</v>
      </c>
      <c r="W58" s="37">
        <f>U58-V58</f>
        <v>0</v>
      </c>
      <c r="X58" s="37">
        <f>T58*5000</f>
        <v>1472000</v>
      </c>
      <c r="Y58" s="36"/>
      <c r="Z58" s="36"/>
      <c r="AA58" s="36"/>
      <c r="AB58" s="36"/>
      <c r="AC58" s="36"/>
      <c r="AD58" s="35"/>
    </row>
    <row r="59" spans="1:30" s="3" customFormat="1" ht="19.5" hidden="1" customHeight="1" x14ac:dyDescent="0.2">
      <c r="A59" s="45" t="s">
        <v>8</v>
      </c>
      <c r="B59" s="39">
        <v>4924</v>
      </c>
      <c r="C59" s="42">
        <v>2</v>
      </c>
      <c r="D59" s="42" t="s">
        <v>27</v>
      </c>
      <c r="E59" s="43" t="s">
        <v>26</v>
      </c>
      <c r="F59" s="42"/>
      <c r="G59" s="42"/>
      <c r="H59" s="42"/>
      <c r="I59" s="40">
        <v>16131.25</v>
      </c>
      <c r="J59" s="40">
        <v>1875.22</v>
      </c>
      <c r="K59" s="40">
        <f>I59-J59</f>
        <v>14256.03</v>
      </c>
      <c r="L59" s="40"/>
      <c r="M59" s="41" t="s">
        <v>25</v>
      </c>
      <c r="N59" s="40">
        <v>16131.25</v>
      </c>
      <c r="O59" s="40"/>
      <c r="P59" s="36"/>
      <c r="Q59" s="36"/>
      <c r="R59" s="38" t="s">
        <v>3</v>
      </c>
      <c r="S59" s="36" t="s">
        <v>2</v>
      </c>
      <c r="T59" s="36"/>
      <c r="U59" s="37">
        <v>16131.25</v>
      </c>
      <c r="V59" s="37">
        <v>2177.6999999999998</v>
      </c>
      <c r="W59" s="37">
        <f>U59-V59</f>
        <v>13953.55</v>
      </c>
      <c r="X59" s="37"/>
      <c r="Y59" s="36"/>
      <c r="Z59" s="36"/>
      <c r="AA59" s="36"/>
      <c r="AB59" s="36"/>
      <c r="AC59" s="36"/>
      <c r="AD59" s="35"/>
    </row>
    <row r="60" spans="1:30" s="3" customFormat="1" ht="19.5" hidden="1" customHeight="1" x14ac:dyDescent="0.2">
      <c r="A60" s="45"/>
      <c r="B60" s="39" t="s">
        <v>1</v>
      </c>
      <c r="C60" s="42"/>
      <c r="D60" s="42"/>
      <c r="E60" s="43"/>
      <c r="F60" s="42"/>
      <c r="G60" s="42"/>
      <c r="H60" s="42"/>
      <c r="I60" s="40"/>
      <c r="J60" s="40"/>
      <c r="K60" s="40"/>
      <c r="L60" s="40"/>
      <c r="M60" s="41"/>
      <c r="N60" s="40"/>
      <c r="O60" s="40"/>
      <c r="P60" s="36"/>
      <c r="Q60" s="39">
        <v>890</v>
      </c>
      <c r="R60" s="38"/>
      <c r="S60" s="36"/>
      <c r="T60" s="36"/>
      <c r="U60" s="37"/>
      <c r="V60" s="37"/>
      <c r="W60" s="37"/>
      <c r="X60" s="37"/>
      <c r="Y60" s="36"/>
      <c r="Z60" s="36"/>
      <c r="AA60" s="36"/>
      <c r="AB60" s="36"/>
      <c r="AC60" s="36"/>
      <c r="AD60" s="35"/>
    </row>
    <row r="61" spans="1:30" s="48" customFormat="1" ht="39" customHeight="1" x14ac:dyDescent="0.2">
      <c r="A61" s="54">
        <v>7</v>
      </c>
      <c r="B61" s="51" t="s">
        <v>24</v>
      </c>
      <c r="C61" s="51"/>
      <c r="D61" s="51"/>
      <c r="E61" s="53" t="s">
        <v>24</v>
      </c>
      <c r="F61" s="51">
        <v>4</v>
      </c>
      <c r="G61" s="51" t="s">
        <v>23</v>
      </c>
      <c r="H61" s="51">
        <v>1390</v>
      </c>
      <c r="I61" s="51"/>
      <c r="J61" s="51"/>
      <c r="K61" s="51"/>
      <c r="L61" s="51"/>
      <c r="M61" s="51"/>
      <c r="N61" s="51"/>
      <c r="O61" s="51"/>
      <c r="P61" s="51"/>
      <c r="Q61" s="51" t="s">
        <v>22</v>
      </c>
      <c r="R61" s="51"/>
      <c r="S61" s="51" t="s">
        <v>2</v>
      </c>
      <c r="T61" s="51"/>
      <c r="U61" s="51">
        <f>SUM(U62:U65)</f>
        <v>9583911.6199999992</v>
      </c>
      <c r="V61" s="51">
        <f>SUM(V62:V65)</f>
        <v>1041869.34</v>
      </c>
      <c r="W61" s="51">
        <f>SUM(W62:W65)</f>
        <v>8542042.2799999993</v>
      </c>
      <c r="X61" s="52">
        <f>SUM(X62:X65)</f>
        <v>11672220</v>
      </c>
      <c r="Y61" s="51" t="s">
        <v>21</v>
      </c>
      <c r="Z61" s="51" t="s">
        <v>20</v>
      </c>
      <c r="AA61" s="51" t="s">
        <v>19</v>
      </c>
      <c r="AB61" s="50"/>
      <c r="AC61" s="50"/>
      <c r="AD61" s="49"/>
    </row>
    <row r="62" spans="1:30" s="3" customFormat="1" ht="19.5" hidden="1" customHeight="1" x14ac:dyDescent="0.2">
      <c r="A62" s="45" t="s">
        <v>18</v>
      </c>
      <c r="B62" s="39">
        <v>90036</v>
      </c>
      <c r="C62" s="42">
        <v>0</v>
      </c>
      <c r="D62" s="42" t="s">
        <v>17</v>
      </c>
      <c r="E62" s="43" t="s">
        <v>16</v>
      </c>
      <c r="F62" s="42"/>
      <c r="G62" s="42"/>
      <c r="H62" s="42"/>
      <c r="I62" s="40">
        <v>820000</v>
      </c>
      <c r="J62" s="40">
        <v>0</v>
      </c>
      <c r="K62" s="40">
        <f>I62-J62</f>
        <v>820000</v>
      </c>
      <c r="L62" s="40"/>
      <c r="M62" s="41"/>
      <c r="N62" s="40"/>
      <c r="O62" s="40"/>
      <c r="P62" s="36"/>
      <c r="Q62" s="36"/>
      <c r="R62" s="38" t="s">
        <v>3</v>
      </c>
      <c r="S62" s="36" t="s">
        <v>2</v>
      </c>
      <c r="T62" s="36"/>
      <c r="U62" s="37">
        <v>820000</v>
      </c>
      <c r="V62" s="37">
        <v>0</v>
      </c>
      <c r="W62" s="37">
        <f>U62-V62</f>
        <v>820000</v>
      </c>
      <c r="X62" s="37"/>
      <c r="Y62" s="36"/>
      <c r="Z62" s="36"/>
      <c r="AA62" s="36"/>
      <c r="AB62" s="36"/>
      <c r="AC62" s="36"/>
      <c r="AD62" s="35"/>
    </row>
    <row r="63" spans="1:30" s="3" customFormat="1" ht="19.5" hidden="1" customHeight="1" x14ac:dyDescent="0.2">
      <c r="A63" s="47" t="s">
        <v>15</v>
      </c>
      <c r="B63" s="39">
        <v>4762</v>
      </c>
      <c r="C63" s="42">
        <v>1</v>
      </c>
      <c r="D63" s="42" t="s">
        <v>14</v>
      </c>
      <c r="E63" s="43" t="s">
        <v>13</v>
      </c>
      <c r="F63" s="42"/>
      <c r="G63" s="42"/>
      <c r="H63" s="42"/>
      <c r="I63" s="40">
        <v>8675375.2799999993</v>
      </c>
      <c r="J63" s="40">
        <v>948050.86</v>
      </c>
      <c r="K63" s="40">
        <f>I63-J63</f>
        <v>7727324.419999999</v>
      </c>
      <c r="L63" s="40"/>
      <c r="M63" s="41" t="s">
        <v>12</v>
      </c>
      <c r="N63" s="42" t="s">
        <v>11</v>
      </c>
      <c r="O63" s="40">
        <v>52710.53</v>
      </c>
      <c r="P63" s="36"/>
      <c r="Q63" s="36"/>
      <c r="R63" s="38" t="s">
        <v>3</v>
      </c>
      <c r="S63" s="36" t="s">
        <v>2</v>
      </c>
      <c r="T63" s="36">
        <v>1667.46</v>
      </c>
      <c r="U63" s="37">
        <v>8675375.2799999993</v>
      </c>
      <c r="V63" s="37">
        <v>1038419.34</v>
      </c>
      <c r="W63" s="37">
        <f>U63-V63</f>
        <v>7636955.9399999995</v>
      </c>
      <c r="X63" s="37">
        <f>T63*7000</f>
        <v>11672220</v>
      </c>
      <c r="Y63" s="36"/>
      <c r="Z63" s="36"/>
      <c r="AA63" s="36"/>
      <c r="AB63" s="36"/>
      <c r="AC63" s="36"/>
      <c r="AD63" s="35"/>
    </row>
    <row r="64" spans="1:30" s="3" customFormat="1" ht="19.5" hidden="1" customHeight="1" x14ac:dyDescent="0.2">
      <c r="A64" s="47"/>
      <c r="B64" s="39">
        <v>4813</v>
      </c>
      <c r="C64" s="42"/>
      <c r="D64" s="46">
        <v>809</v>
      </c>
      <c r="E64" s="43" t="s">
        <v>10</v>
      </c>
      <c r="F64" s="42"/>
      <c r="G64" s="42"/>
      <c r="H64" s="42"/>
      <c r="I64" s="40">
        <v>11500</v>
      </c>
      <c r="J64" s="40">
        <v>2491.69</v>
      </c>
      <c r="K64" s="40">
        <f>I64-J64</f>
        <v>9008.31</v>
      </c>
      <c r="L64" s="40"/>
      <c r="M64" s="41" t="s">
        <v>5</v>
      </c>
      <c r="N64" s="36" t="s">
        <v>9</v>
      </c>
      <c r="O64" s="40"/>
      <c r="P64" s="36"/>
      <c r="Q64" s="36"/>
      <c r="R64" s="38" t="s">
        <v>3</v>
      </c>
      <c r="S64" s="36" t="s">
        <v>2</v>
      </c>
      <c r="T64" s="36"/>
      <c r="U64" s="37">
        <v>11500</v>
      </c>
      <c r="V64" s="37">
        <v>3450</v>
      </c>
      <c r="W64" s="37">
        <f>U64-V64</f>
        <v>8050</v>
      </c>
      <c r="X64" s="37"/>
      <c r="Y64" s="36"/>
      <c r="Z64" s="36"/>
      <c r="AA64" s="36"/>
      <c r="AB64" s="36"/>
      <c r="AC64" s="36"/>
      <c r="AD64" s="35"/>
    </row>
    <row r="65" spans="1:30" s="3" customFormat="1" ht="19.5" hidden="1" customHeight="1" x14ac:dyDescent="0.2">
      <c r="A65" s="45" t="s">
        <v>8</v>
      </c>
      <c r="B65" s="39">
        <v>0.13</v>
      </c>
      <c r="C65" s="42"/>
      <c r="D65" s="44" t="s">
        <v>7</v>
      </c>
      <c r="E65" s="43" t="s">
        <v>6</v>
      </c>
      <c r="F65" s="42"/>
      <c r="G65" s="42"/>
      <c r="H65" s="42"/>
      <c r="I65" s="40">
        <v>77036.34</v>
      </c>
      <c r="J65" s="40">
        <v>77036.34</v>
      </c>
      <c r="K65" s="40">
        <f>I65-J65</f>
        <v>0</v>
      </c>
      <c r="L65" s="40"/>
      <c r="M65" s="41" t="s">
        <v>5</v>
      </c>
      <c r="N65" s="36" t="s">
        <v>4</v>
      </c>
      <c r="O65" s="40"/>
      <c r="P65" s="36"/>
      <c r="Q65" s="36"/>
      <c r="R65" s="38" t="s">
        <v>3</v>
      </c>
      <c r="S65" s="36" t="s">
        <v>2</v>
      </c>
      <c r="T65" s="36"/>
      <c r="U65" s="37">
        <v>77036.34</v>
      </c>
      <c r="V65" s="37">
        <v>0</v>
      </c>
      <c r="W65" s="37">
        <f>U65-V65</f>
        <v>77036.34</v>
      </c>
      <c r="X65" s="37"/>
      <c r="Y65" s="36"/>
      <c r="Z65" s="36"/>
      <c r="AA65" s="36"/>
      <c r="AB65" s="36"/>
      <c r="AC65" s="36"/>
      <c r="AD65" s="35"/>
    </row>
    <row r="66" spans="1:30" s="3" customFormat="1" ht="19.5" hidden="1" customHeight="1" x14ac:dyDescent="0.2">
      <c r="A66" s="45"/>
      <c r="B66" s="39" t="s">
        <v>1</v>
      </c>
      <c r="C66" s="42"/>
      <c r="D66" s="44"/>
      <c r="E66" s="43"/>
      <c r="F66" s="42"/>
      <c r="G66" s="42"/>
      <c r="H66" s="42"/>
      <c r="I66" s="40">
        <f>SUM(I62:I65)</f>
        <v>9583911.6199999992</v>
      </c>
      <c r="J66" s="40"/>
      <c r="K66" s="40"/>
      <c r="L66" s="40"/>
      <c r="M66" s="41"/>
      <c r="N66" s="36"/>
      <c r="O66" s="40"/>
      <c r="P66" s="36"/>
      <c r="Q66" s="39">
        <v>1390</v>
      </c>
      <c r="R66" s="38"/>
      <c r="S66" s="36"/>
      <c r="T66" s="36"/>
      <c r="U66" s="37"/>
      <c r="V66" s="37"/>
      <c r="W66" s="37"/>
      <c r="X66" s="37"/>
      <c r="Y66" s="36"/>
      <c r="Z66" s="36"/>
      <c r="AA66" s="36"/>
      <c r="AB66" s="36"/>
      <c r="AC66" s="36"/>
      <c r="AD66" s="35"/>
    </row>
    <row r="67" spans="1:30" s="10" customFormat="1" ht="21" customHeight="1" thickBot="1" x14ac:dyDescent="0.3">
      <c r="A67" s="34" t="s">
        <v>0</v>
      </c>
      <c r="B67" s="33"/>
      <c r="C67" s="33"/>
      <c r="D67" s="33"/>
      <c r="E67" s="33"/>
      <c r="F67" s="32"/>
      <c r="G67" s="32"/>
      <c r="H67" s="32"/>
      <c r="I67" s="31"/>
      <c r="J67" s="31"/>
      <c r="K67" s="29"/>
      <c r="L67" s="29"/>
      <c r="M67" s="29"/>
      <c r="N67" s="29"/>
      <c r="O67" s="30"/>
      <c r="P67" s="29"/>
      <c r="Q67" s="29"/>
      <c r="R67" s="29"/>
      <c r="S67" s="29"/>
      <c r="T67" s="28">
        <f>SUM(T5:T66)</f>
        <v>9427.89</v>
      </c>
      <c r="U67" s="27">
        <f>SUM(U5+U13+U19+U35+U40+U52+U56+U61)</f>
        <v>15527926.050000001</v>
      </c>
      <c r="V67" s="27">
        <f>SUM(V5+V13+V19+V35+V40+V52+V56+V61)</f>
        <v>2678910.36</v>
      </c>
      <c r="W67" s="27">
        <f>SUM(W5+W13+W19+W35+W40+W52+W56+W61)</f>
        <v>12849015.690000001</v>
      </c>
      <c r="X67" s="26">
        <f>SUM(X5+X19+X35+X40+X52+X56+X61)</f>
        <v>26128053.199999999</v>
      </c>
      <c r="Y67" s="25"/>
      <c r="Z67" s="25"/>
      <c r="AA67" s="25"/>
      <c r="AB67" s="25"/>
      <c r="AC67" s="25"/>
      <c r="AD67" s="24"/>
    </row>
    <row r="68" spans="1:30" s="10" customFormat="1" ht="21" customHeight="1" x14ac:dyDescent="0.2">
      <c r="A68" s="21"/>
      <c r="B68" s="19"/>
      <c r="C68" s="19"/>
      <c r="D68" s="19"/>
      <c r="E68" s="20"/>
      <c r="F68" s="19"/>
      <c r="G68" s="19"/>
      <c r="H68" s="19"/>
      <c r="I68" s="18"/>
      <c r="J68" s="17"/>
      <c r="K68" s="15"/>
      <c r="L68" s="15"/>
      <c r="M68" s="15"/>
      <c r="N68" s="15"/>
      <c r="O68" s="16"/>
      <c r="P68" s="15"/>
      <c r="Q68" s="15"/>
      <c r="R68" s="15"/>
      <c r="S68" s="15"/>
      <c r="T68" s="14"/>
      <c r="U68" s="13"/>
      <c r="V68" s="13"/>
      <c r="W68" s="13"/>
      <c r="X68" s="12"/>
    </row>
    <row r="69" spans="1:30" s="10" customFormat="1" ht="21" customHeight="1" x14ac:dyDescent="0.2">
      <c r="A69" s="21"/>
      <c r="B69" s="19"/>
      <c r="C69" s="19"/>
      <c r="D69" s="19"/>
      <c r="E69" s="23"/>
      <c r="F69" s="22"/>
      <c r="G69" s="22"/>
      <c r="H69" s="22"/>
      <c r="I69" s="18"/>
      <c r="J69" s="17"/>
      <c r="K69" s="15"/>
      <c r="L69" s="15"/>
      <c r="M69" s="15"/>
      <c r="N69" s="15"/>
      <c r="O69" s="16"/>
      <c r="P69" s="15"/>
      <c r="Q69" s="15"/>
      <c r="R69" s="15"/>
      <c r="S69" s="15"/>
      <c r="T69" s="14"/>
      <c r="U69" s="13"/>
      <c r="V69" s="13"/>
      <c r="W69" s="13"/>
      <c r="X69" s="12"/>
    </row>
    <row r="70" spans="1:30" s="10" customFormat="1" ht="109.5" customHeight="1" x14ac:dyDescent="0.2">
      <c r="A70" s="21"/>
      <c r="B70" s="19"/>
      <c r="C70" s="19"/>
      <c r="D70" s="19"/>
      <c r="E70" s="20"/>
      <c r="F70" s="19"/>
      <c r="G70" s="19"/>
      <c r="H70" s="19"/>
      <c r="I70" s="18"/>
      <c r="J70" s="17"/>
      <c r="K70" s="15"/>
      <c r="L70" s="15"/>
      <c r="M70" s="15"/>
      <c r="N70" s="15"/>
      <c r="O70" s="16"/>
      <c r="P70" s="15"/>
      <c r="Q70" s="15"/>
      <c r="R70" s="15"/>
      <c r="S70" s="15"/>
      <c r="T70" s="14"/>
      <c r="U70" s="13"/>
      <c r="V70" s="13"/>
      <c r="W70" s="13"/>
      <c r="X70" s="12"/>
    </row>
  </sheetData>
  <autoFilter ref="A4:S66"/>
  <mergeCells count="12">
    <mergeCell ref="A9:A10"/>
    <mergeCell ref="B13:E13"/>
    <mergeCell ref="A1:AD1"/>
    <mergeCell ref="A2:AD2"/>
    <mergeCell ref="A3:AD3"/>
    <mergeCell ref="A67:E67"/>
    <mergeCell ref="A63:A64"/>
    <mergeCell ref="A42:A45"/>
    <mergeCell ref="A46:A47"/>
    <mergeCell ref="A21:A27"/>
    <mergeCell ref="A28:A31"/>
    <mergeCell ref="A32:A33"/>
  </mergeCell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atarnawska</dc:creator>
  <cp:lastModifiedBy>atarnawska</cp:lastModifiedBy>
  <dcterms:created xsi:type="dcterms:W3CDTF">2020-07-06T08:54:24Z</dcterms:created>
  <dcterms:modified xsi:type="dcterms:W3CDTF">2020-07-06T08:54:49Z</dcterms:modified>
</cp:coreProperties>
</file>