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45" yWindow="3210" windowWidth="3960" windowHeight="3225" tabRatio="700" activeTab="0"/>
  </bookViews>
  <sheets>
    <sheet name="lokalizacje" sheetId="1" r:id="rId1"/>
    <sheet name="budynki" sheetId="2" r:id="rId2"/>
    <sheet name="śr. trwałe" sheetId="3" r:id="rId3"/>
    <sheet name="elektronika" sheetId="4" r:id="rId4"/>
    <sheet name="gotówka" sheetId="5" r:id="rId5"/>
    <sheet name="pojazdy" sheetId="6" r:id="rId6"/>
    <sheet name="szkody" sheetId="7" r:id="rId7"/>
  </sheets>
  <definedNames>
    <definedName name="_xlnm.Print_Area" localSheetId="1">'budynki'!$A$1:$F$392</definedName>
    <definedName name="_xlnm.Print_Area" localSheetId="3">'elektronika'!$A$1:$D$1130</definedName>
    <definedName name="_xlnm.Print_Area" localSheetId="0">'lokalizacje'!$A$14:$C$36</definedName>
    <definedName name="_xlnm.Print_Area" localSheetId="5">'pojazdy'!$A$1:$V$79</definedName>
    <definedName name="_xlnm.Print_Area" localSheetId="6">'szkody'!$A$1:$F$29</definedName>
    <definedName name="_xlnm.Print_Area" localSheetId="2">'śr. trwałe'!$A$1:$B$371</definedName>
  </definedNames>
  <calcPr fullCalcOnLoad="1"/>
</workbook>
</file>

<file path=xl/comments4.xml><?xml version="1.0" encoding="utf-8"?>
<comments xmlns="http://schemas.openxmlformats.org/spreadsheetml/2006/main">
  <authors>
    <author>Xp</author>
  </authors>
  <commentList>
    <comment ref="D918" authorId="0">
      <text>
        <r>
          <rPr>
            <b/>
            <sz val="8"/>
            <rFont val="Tahoma"/>
            <family val="0"/>
          </rPr>
          <t>Xp: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<sst xmlns="http://schemas.openxmlformats.org/spreadsheetml/2006/main" count="4332" uniqueCount="2089">
  <si>
    <t>18.06.1999</t>
  </si>
  <si>
    <t>05.06.2008</t>
  </si>
  <si>
    <t>9/900 kg</t>
  </si>
  <si>
    <t>98.200</t>
  </si>
  <si>
    <t xml:space="preserve">Mercedes </t>
  </si>
  <si>
    <t>WDB9034611P 575283</t>
  </si>
  <si>
    <t>SCZ 1639</t>
  </si>
  <si>
    <t>ciężarowo-sobowy</t>
  </si>
  <si>
    <t>26-11-1996</t>
  </si>
  <si>
    <t>26-11-2008</t>
  </si>
  <si>
    <t>5/1360</t>
  </si>
  <si>
    <t>310D</t>
  </si>
  <si>
    <t>WDB6024771P 294003</t>
  </si>
  <si>
    <t>SCO4932</t>
  </si>
  <si>
    <t>autobus</t>
  </si>
  <si>
    <t>14-10-1993</t>
  </si>
  <si>
    <t>14-11-2008</t>
  </si>
  <si>
    <t>14/1495</t>
  </si>
  <si>
    <t>Przyczepka lekka</t>
  </si>
  <si>
    <t>DO750NC</t>
  </si>
  <si>
    <t>GT4405214</t>
  </si>
  <si>
    <t>SCX2256</t>
  </si>
  <si>
    <t>przyczepa</t>
  </si>
  <si>
    <t>11-03-1997</t>
  </si>
  <si>
    <t>Vokswagen  Transporter T4 -BUS</t>
  </si>
  <si>
    <t>1,9  TD   7DB142</t>
  </si>
  <si>
    <t>WV2ZZZJOZ25021</t>
  </si>
  <si>
    <t>ABL281195</t>
  </si>
  <si>
    <t>ZSW  J990</t>
  </si>
  <si>
    <r>
      <t>1896 cm</t>
    </r>
    <r>
      <rPr>
        <vertAlign val="superscript"/>
        <sz val="10"/>
        <rFont val="Arial"/>
        <family val="2"/>
      </rPr>
      <t>3</t>
    </r>
  </si>
  <si>
    <t>blokada skrzyni biegów, alarm</t>
  </si>
  <si>
    <t>25-07-2001</t>
  </si>
  <si>
    <t>21-07-2008</t>
  </si>
  <si>
    <t>8+1</t>
  </si>
  <si>
    <t>122 600 km</t>
  </si>
  <si>
    <t>radiomagnetofon</t>
  </si>
  <si>
    <t>tak</t>
  </si>
  <si>
    <t>FSO LUBLIN</t>
  </si>
  <si>
    <t>ŻUK A11</t>
  </si>
  <si>
    <t>ZSW H 017</t>
  </si>
  <si>
    <t>ciężarowo-osobowy</t>
  </si>
  <si>
    <t>2120/0</t>
  </si>
  <si>
    <t>19.11.1991</t>
  </si>
  <si>
    <t>26.03.2008</t>
  </si>
  <si>
    <t>LUBLIN</t>
  </si>
  <si>
    <t>A 07</t>
  </si>
  <si>
    <t>SUL 332212W0030</t>
  </si>
  <si>
    <t>ZSW H 849</t>
  </si>
  <si>
    <t>ciężarowy-specjalny</t>
  </si>
  <si>
    <t>2417/0</t>
  </si>
  <si>
    <t>autoalarm</t>
  </si>
  <si>
    <t>10.08.1998</t>
  </si>
  <si>
    <t>16.08.2008</t>
  </si>
  <si>
    <t>radio</t>
  </si>
  <si>
    <t>FSC LUBLIN</t>
  </si>
  <si>
    <t>SUL 0111111N055</t>
  </si>
  <si>
    <t>SCA 680D</t>
  </si>
  <si>
    <t>ciężarowy</t>
  </si>
  <si>
    <t>03.02.1992</t>
  </si>
  <si>
    <t>11.04.2008</t>
  </si>
  <si>
    <t>Autosan</t>
  </si>
  <si>
    <t>A1012T</t>
  </si>
  <si>
    <t>SUALD4MCP  WSG20076</t>
  </si>
  <si>
    <t>ZSW K425</t>
  </si>
  <si>
    <t>47+1+1</t>
  </si>
  <si>
    <t>380.000</t>
  </si>
  <si>
    <t xml:space="preserve">FORD </t>
  </si>
  <si>
    <t>Transit Combi</t>
  </si>
  <si>
    <t>WFOHXXGGVHXT97393</t>
  </si>
  <si>
    <t>XT97393</t>
  </si>
  <si>
    <t>ZSW W035</t>
  </si>
  <si>
    <t>9/985kg</t>
  </si>
  <si>
    <t>202.000</t>
  </si>
  <si>
    <t>Ursus</t>
  </si>
  <si>
    <t>C-360</t>
  </si>
  <si>
    <t>SZG458R</t>
  </si>
  <si>
    <t>ciągnik rol.</t>
  </si>
  <si>
    <t>3800mtg</t>
  </si>
  <si>
    <t>C-385</t>
  </si>
  <si>
    <t>ZSW E038</t>
  </si>
  <si>
    <t>10.000mtg</t>
  </si>
  <si>
    <t>D-35</t>
  </si>
  <si>
    <t>ZSW F511</t>
  </si>
  <si>
    <t>przyczepa rolnicza</t>
  </si>
  <si>
    <t>4 t.</t>
  </si>
  <si>
    <t>Pronar</t>
  </si>
  <si>
    <t>T-653/1</t>
  </si>
  <si>
    <t>ZSW G164</t>
  </si>
  <si>
    <t>Zabezpieczenia</t>
  </si>
  <si>
    <t>Data ważności badań techni9cznych</t>
  </si>
  <si>
    <t>Ilość msc/ładowność</t>
  </si>
  <si>
    <t>Rok produkcji</t>
  </si>
  <si>
    <t>Okres Ubezpieczenia Ac i KR</t>
  </si>
  <si>
    <t>Koparka JCB</t>
  </si>
  <si>
    <t>3CXSM</t>
  </si>
  <si>
    <t>AB5065894</t>
  </si>
  <si>
    <t>pojazd wolnobieżny</t>
  </si>
  <si>
    <t>maszyna robocza</t>
  </si>
  <si>
    <t>Awia</t>
  </si>
  <si>
    <t>Liaz</t>
  </si>
  <si>
    <t>H2FD0409</t>
  </si>
  <si>
    <t>o177</t>
  </si>
  <si>
    <t>ZSWH981</t>
  </si>
  <si>
    <t>CIEZAROWY-specjalny ASCENIZACYJNY</t>
  </si>
  <si>
    <t>24.05.1988</t>
  </si>
  <si>
    <t>Star</t>
  </si>
  <si>
    <t>A26620143256656</t>
  </si>
  <si>
    <t>ZSWH257</t>
  </si>
  <si>
    <t>CIEZAROWY-dżwig</t>
  </si>
  <si>
    <t>12.12.1994</t>
  </si>
  <si>
    <t>02.10.2008</t>
  </si>
  <si>
    <t>Renaut</t>
  </si>
  <si>
    <t>Kango</t>
  </si>
  <si>
    <t>VF1FCoVAV26220522</t>
  </si>
  <si>
    <t>ZSWT870</t>
  </si>
  <si>
    <t>CIEZAROWY-specjalny</t>
  </si>
  <si>
    <t>12.04.2002</t>
  </si>
  <si>
    <t>Daewoo FSO</t>
  </si>
  <si>
    <t>Polonez Truck</t>
  </si>
  <si>
    <t>SUP306CEJVN053326</t>
  </si>
  <si>
    <t>CEO357407</t>
  </si>
  <si>
    <t>ZSWS261</t>
  </si>
  <si>
    <t>20.06.1997</t>
  </si>
  <si>
    <t>04.06.2008</t>
  </si>
  <si>
    <t>N-520</t>
  </si>
  <si>
    <t>SWN520ACHS0005056</t>
  </si>
  <si>
    <t>SCX 0615</t>
  </si>
  <si>
    <t>PRZYCZEPKA LEKKA</t>
  </si>
  <si>
    <t>16.04.1996</t>
  </si>
  <si>
    <t>Lublin 3324</t>
  </si>
  <si>
    <t>SUL332411V0021201</t>
  </si>
  <si>
    <t>ZSWU761</t>
  </si>
  <si>
    <t>07.07.1997</t>
  </si>
  <si>
    <t>21.09.2008</t>
  </si>
  <si>
    <t>D 25</t>
  </si>
  <si>
    <t>SUL025000T0000412</t>
  </si>
  <si>
    <t>SCX 1987</t>
  </si>
  <si>
    <t>NIE DOT.</t>
  </si>
  <si>
    <t>Mercedes</t>
  </si>
  <si>
    <t>Sprinter</t>
  </si>
  <si>
    <t>WDB9036621R132399</t>
  </si>
  <si>
    <t>ZSWP294</t>
  </si>
  <si>
    <t>CIĘŻAROWY</t>
  </si>
  <si>
    <t>centralny zamek</t>
  </si>
  <si>
    <t>23.07.2004</t>
  </si>
  <si>
    <t>4CXM</t>
  </si>
  <si>
    <t>SB40066U1265406</t>
  </si>
  <si>
    <t>Lublin</t>
  </si>
  <si>
    <t>SUL332212X0038218</t>
  </si>
  <si>
    <t>SML 4335</t>
  </si>
  <si>
    <t>Ciężarowo-osobowy</t>
  </si>
  <si>
    <t>07.09.1999</t>
  </si>
  <si>
    <t>VF1FCoNAF24846442</t>
  </si>
  <si>
    <t>ZSW  S784</t>
  </si>
  <si>
    <t>Centralny Zamek</t>
  </si>
  <si>
    <t>27.06.2001</t>
  </si>
  <si>
    <t xml:space="preserve">Volvo </t>
  </si>
  <si>
    <t>F 10</t>
  </si>
  <si>
    <t>YV2F4B9D3V1810245</t>
  </si>
  <si>
    <t>D10295453</t>
  </si>
  <si>
    <t>ZSWR 142</t>
  </si>
  <si>
    <t>05.10.1998</t>
  </si>
  <si>
    <t>3/18000</t>
  </si>
  <si>
    <t>Lublin 3322</t>
  </si>
  <si>
    <t>SUL332212X0040227</t>
  </si>
  <si>
    <t>SML4529</t>
  </si>
  <si>
    <t>Cięzarowo-osobowy</t>
  </si>
  <si>
    <t>`SUS1142CEV0013595</t>
  </si>
  <si>
    <t>SMD 2576</t>
  </si>
  <si>
    <t>CIĘŻAROWY-wywrotka</t>
  </si>
  <si>
    <t>01.01.1996</t>
  </si>
  <si>
    <t>Skoda</t>
  </si>
  <si>
    <t>Felicja pickup</t>
  </si>
  <si>
    <t>TMBEHH673YX201119</t>
  </si>
  <si>
    <t>AEF294021</t>
  </si>
  <si>
    <t>SML4559</t>
  </si>
  <si>
    <t>12.11.1999</t>
  </si>
  <si>
    <t>6 700 zł/netto</t>
  </si>
  <si>
    <t>Fiat</t>
  </si>
  <si>
    <t>Siena</t>
  </si>
  <si>
    <t>ZFA17800004056981</t>
  </si>
  <si>
    <t>ZSWH466</t>
  </si>
  <si>
    <t>OSOBOWY</t>
  </si>
  <si>
    <t>immobilajzer</t>
  </si>
  <si>
    <t>Atego 818</t>
  </si>
  <si>
    <t>WDB9700211L285989</t>
  </si>
  <si>
    <t>ZSWX087</t>
  </si>
  <si>
    <t>CIĘŻAROWY-asenizacyjny</t>
  </si>
  <si>
    <t>15.11.2007</t>
  </si>
  <si>
    <t>351 000 zł/netto</t>
  </si>
  <si>
    <t xml:space="preserve">Volkswagen </t>
  </si>
  <si>
    <t>Transporter T5</t>
  </si>
  <si>
    <t>WV3ZZZ7JZ8X000669</t>
  </si>
  <si>
    <t>BRS055416</t>
  </si>
  <si>
    <t>ZSWX210</t>
  </si>
  <si>
    <t>Centralny Zamek, autoalarm</t>
  </si>
  <si>
    <t>1.11.2007</t>
  </si>
  <si>
    <t>80 000 zł/netto</t>
  </si>
  <si>
    <t>CRAFTER</t>
  </si>
  <si>
    <t>WV1ZZZ2EZ86017144</t>
  </si>
  <si>
    <t>BJL024768</t>
  </si>
  <si>
    <t>ZSWX271</t>
  </si>
  <si>
    <t>Centralny Zamek, Autoalarm</t>
  </si>
  <si>
    <t>17.12.2007</t>
  </si>
  <si>
    <t>115 000 zł/netto</t>
  </si>
  <si>
    <t>T5</t>
  </si>
  <si>
    <t>WV1ZZZ7JZ8X008702</t>
  </si>
  <si>
    <t>BRR033547</t>
  </si>
  <si>
    <t>ZSWX270</t>
  </si>
  <si>
    <t xml:space="preserve"> Autoalarm</t>
  </si>
  <si>
    <t>76 000 zł/netto</t>
  </si>
  <si>
    <t>JCB</t>
  </si>
  <si>
    <t>3CX TURBO</t>
  </si>
  <si>
    <t>SLP3CXTS4E0943490</t>
  </si>
  <si>
    <t>AK51092U589536K</t>
  </si>
  <si>
    <t>koparko-ładowarka</t>
  </si>
  <si>
    <t>immobiliser</t>
  </si>
  <si>
    <t>2615 mh</t>
  </si>
  <si>
    <t xml:space="preserve">1. radiomagnetofon JVC,                     2. Klimatyzacja  </t>
  </si>
  <si>
    <t>1. - 450 zł,           2. - 16.000,00 zł</t>
  </si>
  <si>
    <t>167 000 zł/netto</t>
  </si>
  <si>
    <t>Stalowa Wola</t>
  </si>
  <si>
    <t>Ł-34k</t>
  </si>
  <si>
    <t>19060/016</t>
  </si>
  <si>
    <t>kompaktor</t>
  </si>
  <si>
    <t>3350 mh</t>
  </si>
  <si>
    <t>Klimatyzacja</t>
  </si>
  <si>
    <t>7.930,00 zł</t>
  </si>
  <si>
    <t>Teknamotor</t>
  </si>
  <si>
    <t>SKORPION 120</t>
  </si>
  <si>
    <t>SVA100R123D000071</t>
  </si>
  <si>
    <t>ZSW G162</t>
  </si>
  <si>
    <t>przyczepa lekka</t>
  </si>
  <si>
    <t>130 mh</t>
  </si>
  <si>
    <t xml:space="preserve">Miejski Dom Kultury     </t>
  </si>
  <si>
    <t>ZESPÓŁ  SZKÓŁ  MORSKICH</t>
  </si>
  <si>
    <t>Ośrodek sportu i Rekreacji "WYSPIARZ"</t>
  </si>
  <si>
    <t>Zakład Wodociągów i Kanalizacji Sp. z o.o. w Świnoujściu</t>
  </si>
  <si>
    <t>Zakład Gospodarki Odpadami w Świnoujściu</t>
  </si>
  <si>
    <t>14.05.</t>
  </si>
  <si>
    <t>13.05.</t>
  </si>
  <si>
    <t>14.02.</t>
  </si>
  <si>
    <t>23.05.</t>
  </si>
  <si>
    <t>05.09.</t>
  </si>
  <si>
    <t>15.02.</t>
  </si>
  <si>
    <t>24.05.</t>
  </si>
  <si>
    <t>06.09.</t>
  </si>
  <si>
    <t>07.08.</t>
  </si>
  <si>
    <t>06.08.</t>
  </si>
  <si>
    <t>31.12.</t>
  </si>
  <si>
    <t>01.01.</t>
  </si>
  <si>
    <t>24.09.</t>
  </si>
  <si>
    <t>23.09.</t>
  </si>
  <si>
    <t>14-04-</t>
  </si>
  <si>
    <t>15-04-</t>
  </si>
  <si>
    <t>01-01-</t>
  </si>
  <si>
    <t>13-10-</t>
  </si>
  <si>
    <t>31-12-</t>
  </si>
  <si>
    <t>12-10-</t>
  </si>
  <si>
    <t>25-07-</t>
  </si>
  <si>
    <t>24-07-</t>
  </si>
  <si>
    <t>31.12/</t>
  </si>
  <si>
    <t>01.01/</t>
  </si>
  <si>
    <t>12.08</t>
  </si>
  <si>
    <t>11.08/</t>
  </si>
  <si>
    <t>07.05.</t>
  </si>
  <si>
    <t>06.05.</t>
  </si>
  <si>
    <t>28.12.</t>
  </si>
  <si>
    <t>27.12.</t>
  </si>
  <si>
    <t>11.10.</t>
  </si>
  <si>
    <t>12.10.</t>
  </si>
  <si>
    <t>30.05.</t>
  </si>
  <si>
    <t>31.05.</t>
  </si>
  <si>
    <t>20.02.</t>
  </si>
  <si>
    <t>21.02.</t>
  </si>
  <si>
    <t>02.01.</t>
  </si>
  <si>
    <t>01.01</t>
  </si>
  <si>
    <t>11.05.</t>
  </si>
  <si>
    <t>12.05.</t>
  </si>
  <si>
    <t>02.06.</t>
  </si>
  <si>
    <t>01.06.</t>
  </si>
  <si>
    <t>29.06.</t>
  </si>
  <si>
    <t>28.06.</t>
  </si>
  <si>
    <t>21.07.</t>
  </si>
  <si>
    <t>22.07.</t>
  </si>
  <si>
    <t>28.07.</t>
  </si>
  <si>
    <t>29.07.</t>
  </si>
  <si>
    <t>21.08.</t>
  </si>
  <si>
    <t>22.08.</t>
  </si>
  <si>
    <t>07.09.</t>
  </si>
  <si>
    <t>12.09.</t>
  </si>
  <si>
    <t>11.09.</t>
  </si>
  <si>
    <t>10.11.</t>
  </si>
  <si>
    <t>11.11.</t>
  </si>
  <si>
    <t>19.11.</t>
  </si>
  <si>
    <t>18.11.</t>
  </si>
  <si>
    <t>22.11.</t>
  </si>
  <si>
    <t>23.11.</t>
  </si>
  <si>
    <t>04.12.</t>
  </si>
  <si>
    <t>17.12.</t>
  </si>
  <si>
    <t>05.12.</t>
  </si>
  <si>
    <t>18.12.</t>
  </si>
  <si>
    <t>15.02</t>
  </si>
  <si>
    <t>16.02</t>
  </si>
  <si>
    <t>01.03.</t>
  </si>
  <si>
    <t>28.02</t>
  </si>
  <si>
    <t>20.01</t>
  </si>
  <si>
    <t>19.01</t>
  </si>
  <si>
    <t>56.</t>
  </si>
  <si>
    <t>Pawilon handlowy Grunwaldzka 1A</t>
  </si>
  <si>
    <t>gaśnice proszkowe 1 szt,śniegowa 1 szt,całodobowy dozór ochronny</t>
  </si>
  <si>
    <t>57.</t>
  </si>
  <si>
    <t>Plac Słowiański 9,mieszk-użytkowy</t>
  </si>
  <si>
    <t>58.</t>
  </si>
  <si>
    <t>Niecała 2A,lok.użytkowy</t>
  </si>
  <si>
    <t>59.</t>
  </si>
  <si>
    <t>Powst.Śląskich 8,bud użytkowy</t>
  </si>
  <si>
    <t>60.</t>
  </si>
  <si>
    <t>Warsztaty Jaracza 65A</t>
  </si>
  <si>
    <t>61.</t>
  </si>
  <si>
    <t>Grunwaldzka 47 KALISZANKA</t>
  </si>
  <si>
    <t>62.</t>
  </si>
  <si>
    <t>Hala produkc.Karsiborska 12</t>
  </si>
  <si>
    <t>63.</t>
  </si>
  <si>
    <t>Bud.produkc.Karsiborska 12</t>
  </si>
  <si>
    <t>64.</t>
  </si>
  <si>
    <t>Bud.portierni Karsiborska 12</t>
  </si>
  <si>
    <t>65.</t>
  </si>
  <si>
    <t>Mag.materiałow Karsiborska 12</t>
  </si>
  <si>
    <t>66.</t>
  </si>
  <si>
    <t>67.</t>
  </si>
  <si>
    <t>Bud.mieszl.Lutycka 2A</t>
  </si>
  <si>
    <t>68.</t>
  </si>
  <si>
    <t>Wiata Karsiborska 12</t>
  </si>
  <si>
    <t>69.</t>
  </si>
  <si>
    <t>70.</t>
  </si>
  <si>
    <t>Magazyn Jachtowa 2</t>
  </si>
  <si>
    <t>71.</t>
  </si>
  <si>
    <t>Bud.gospod.-mag.Jachtowa 2</t>
  </si>
  <si>
    <t>72.</t>
  </si>
  <si>
    <t>73.</t>
  </si>
  <si>
    <t>Bud.administr.Jachtowa 2</t>
  </si>
  <si>
    <t>74.</t>
  </si>
  <si>
    <t>Wiata Jachtowa 2</t>
  </si>
  <si>
    <t>75.</t>
  </si>
  <si>
    <t>76.</t>
  </si>
  <si>
    <t>Bud.biurowy Jachtowa 2</t>
  </si>
  <si>
    <t>77.</t>
  </si>
  <si>
    <t>Bud.magaz-warsztat.Jachtowa 2</t>
  </si>
  <si>
    <t>78.</t>
  </si>
  <si>
    <t>Bud.gospod.-warsztat.Jachtowa 2</t>
  </si>
  <si>
    <t>79.</t>
  </si>
  <si>
    <t>80.</t>
  </si>
  <si>
    <t>Bud.hydrofornii Sikorskiego 2</t>
  </si>
  <si>
    <t>81.</t>
  </si>
  <si>
    <t>Bud.pom.węzła Sikorskiego 2</t>
  </si>
  <si>
    <t>82.</t>
  </si>
  <si>
    <t>Garaż blaszany Jaracza 65A</t>
  </si>
  <si>
    <t>83.</t>
  </si>
  <si>
    <t>Bud.prod-magaz.Lutycka 5A</t>
  </si>
  <si>
    <t>84.</t>
  </si>
  <si>
    <t>Garaż murowany M.Cassino 8</t>
  </si>
  <si>
    <t>całodobowy dozór agencji ochrony</t>
  </si>
  <si>
    <t>85.</t>
  </si>
  <si>
    <t>Budynek biurowy M.Cassino 8</t>
  </si>
  <si>
    <t>86.</t>
  </si>
  <si>
    <t>Bud.Kołłątaja 4 zapl.techn.socjalne</t>
  </si>
  <si>
    <t>87.</t>
  </si>
  <si>
    <t>Bud.Magazynowy Kołłątaja 4</t>
  </si>
  <si>
    <t>88.</t>
  </si>
  <si>
    <t>Bud.socjalno-bytowy Kołłątaja 4</t>
  </si>
  <si>
    <t>89.</t>
  </si>
  <si>
    <t>Bud.portiernii Kołłątaja 4</t>
  </si>
  <si>
    <t>90.</t>
  </si>
  <si>
    <t>Bud.przychodnia-Dąbrowskiego 4</t>
  </si>
  <si>
    <t>91.</t>
  </si>
  <si>
    <t>Bud.przychodnia-Sosnowa 2</t>
  </si>
  <si>
    <t>92.</t>
  </si>
  <si>
    <t>Garaż murowany Lutycka 2A</t>
  </si>
  <si>
    <t>ZGM-Świnoujście,ul.Monte Cassino 8</t>
  </si>
  <si>
    <t>sejf,krata w oknie,całodobowy monitoring</t>
  </si>
  <si>
    <t>jeden raz dziennie</t>
  </si>
  <si>
    <t>M.Cassino 8 - Bank Jaracza-Bank</t>
  </si>
  <si>
    <t>samochód firmy SEKRET KOMO</t>
  </si>
  <si>
    <t>Teren miasta Świnoujścia</t>
  </si>
  <si>
    <t>Do 3000 zł pieszo w ochronie dodatkowego pracownika , powyżej tej kwoty transport samochodowy również w ochronie dodatkowego pracownika zakładu.</t>
  </si>
  <si>
    <t>718m2 x3.000 zł</t>
  </si>
  <si>
    <t>wartość odtworzeniowa             (1)</t>
  </si>
  <si>
    <t xml:space="preserve"> ZESPÓŁ  SZKÓŁ  MORSKICH</t>
  </si>
  <si>
    <t>Ośrodek Sportu i Rekreacji "Wyspiarz"</t>
  </si>
  <si>
    <t>ZAKŁAD GOSPODARKI MIESZKANIOWEJ</t>
  </si>
  <si>
    <t xml:space="preserve"> PRZEDSZKOLE MIEJSKIE NR1</t>
  </si>
  <si>
    <t xml:space="preserve">Przedszkole Miejskie Nr 9 </t>
  </si>
  <si>
    <t>Przedszkole Miejskie Nr 10</t>
  </si>
  <si>
    <t xml:space="preserve"> Szkoła Podstawowa Nr 1</t>
  </si>
  <si>
    <t>Uczniowskie stacje robocze, w skład których wchodzą:</t>
  </si>
  <si>
    <t>przedłużacz do słuchawek AK 203 ( 9 szt )</t>
  </si>
  <si>
    <t>MŁODZIEŻOWY DOM KULTURY</t>
  </si>
  <si>
    <t xml:space="preserve"> Poradnia Psychologiczno-Pedagogiczna</t>
  </si>
  <si>
    <t>SP ZOZ ZPO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</si>
  <si>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2003 i młodszy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</si>
  <si>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2003 i młodszy</t>
    </r>
  </si>
  <si>
    <r>
      <t xml:space="preserve">Wykaz sprzętu elektroniczego </t>
    </r>
    <r>
      <rPr>
        <b/>
        <i/>
        <u val="single"/>
        <sz val="10"/>
        <rFont val="Arial"/>
        <family val="2"/>
      </rPr>
      <t xml:space="preserve">przenośnego </t>
    </r>
    <r>
      <rPr>
        <b/>
        <i/>
        <sz val="10"/>
        <rFont val="Arial"/>
        <family val="2"/>
      </rPr>
      <t xml:space="preserve"> ( do 5 lat ) - rok 2003 i młodszy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</si>
  <si>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  <r>
      <rPr>
        <b/>
        <i/>
        <sz val="10"/>
        <rFont val="Arial"/>
        <family val="2"/>
      </rPr>
      <t xml:space="preserve"> (do 5 lat) - rok 2001 i młodszy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</si>
  <si>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(do 5 lat) - rok 2002 i młodszy</t>
    </r>
  </si>
  <si>
    <t xml:space="preserve"> Żłobek Miejski</t>
  </si>
  <si>
    <t>Przedszkole Miejskie Nr 9</t>
  </si>
  <si>
    <t xml:space="preserve"> Gimnazjum Publiczne Nr 1  </t>
  </si>
  <si>
    <t>Gimnazjum  Publiczne nr 2 w Świnoujściu</t>
  </si>
  <si>
    <t>ZESPÓŁ  SZKÓŁ MORSKICH</t>
  </si>
  <si>
    <t>3 gaśnice proszkowe, 1 hydrant</t>
  </si>
  <si>
    <t>Świnoujście ul. Matejki 22</t>
  </si>
  <si>
    <t>Wiaty stadionowe</t>
  </si>
  <si>
    <t>dozór pracowniczy - część doby</t>
  </si>
  <si>
    <t>Hala sportowa</t>
  </si>
  <si>
    <t>5 gaśnic proszk. 1 hydrant</t>
  </si>
  <si>
    <t>Pływalnia</t>
  </si>
  <si>
    <t>6 gaśnic proszk. 5 śniegow.1 hydrant</t>
  </si>
  <si>
    <t>Dom noclegowy</t>
  </si>
  <si>
    <t>6 gaśnic proszkowych</t>
  </si>
  <si>
    <t>Domki campingowe (2 szt)</t>
  </si>
  <si>
    <t>2 gaśnice proszkowe</t>
  </si>
  <si>
    <t>Świnoujscie ul. Matejki 22</t>
  </si>
  <si>
    <t>Budynek nr 1</t>
  </si>
  <si>
    <t>dozór całodobowy</t>
  </si>
  <si>
    <t>Świnoujście Basen Północny</t>
  </si>
  <si>
    <t>Budynek nr 10</t>
  </si>
  <si>
    <t>Budynek nr 15</t>
  </si>
  <si>
    <t>Wieża ciśnień</t>
  </si>
  <si>
    <t>Sanitariat</t>
  </si>
  <si>
    <t>Świnoujście ul. Nowowiejskiego- plaża</t>
  </si>
  <si>
    <t>Trybuny na stadionie 5 sektor.</t>
  </si>
  <si>
    <t>Ogrodzenie bieżni stadionu</t>
  </si>
  <si>
    <t>Ciąg pieszy - promenada</t>
  </si>
  <si>
    <t>Świnoujście - wydmy na plaży</t>
  </si>
  <si>
    <t>Budynek kas przy stadionie</t>
  </si>
  <si>
    <t>Skatepark</t>
  </si>
  <si>
    <t xml:space="preserve">Przyłącze z natryskami </t>
  </si>
  <si>
    <t>Świnoujście - plaża</t>
  </si>
  <si>
    <t>Przyłącze wodociągowe</t>
  </si>
  <si>
    <t>Przyłącze kanalizacyjne</t>
  </si>
  <si>
    <t>Przepompownia ścieków</t>
  </si>
  <si>
    <t>telewizor 21' TXT</t>
  </si>
  <si>
    <t>kasa fiskalna FIGARO</t>
  </si>
  <si>
    <t>monitor HIVISION 70</t>
  </si>
  <si>
    <t>drukarka HP 1010</t>
  </si>
  <si>
    <t>telefax PANASONIC KX-FT 906 PD - pływalnia</t>
  </si>
  <si>
    <t>monitor MIRO - administracja</t>
  </si>
  <si>
    <t>monitor ASUS</t>
  </si>
  <si>
    <t>Komputer i drukarka</t>
  </si>
  <si>
    <t>Komputer AC Celeron2 + monitor</t>
  </si>
  <si>
    <t>Centrala telefoniczna NCT - administracja</t>
  </si>
  <si>
    <t>Centrala telefoniczna - pływalnia</t>
  </si>
  <si>
    <t>Kopiarka Canon NP. 6512</t>
  </si>
  <si>
    <t>Kopiarka Canon R 2016</t>
  </si>
  <si>
    <t>Nazwa jednostki: Ośrodek Sportu i Rekreacji "Wyspiarz"</t>
  </si>
  <si>
    <t>ul. Matejki 22                 bud. administracji</t>
  </si>
  <si>
    <t>sejf w szafie pancernej</t>
  </si>
  <si>
    <t>ul. Żeromskiego 48    bud. pływalni</t>
  </si>
  <si>
    <t>kaseta na pieniądze w szafie pancernej</t>
  </si>
  <si>
    <t>3 razy w tygodniu</t>
  </si>
  <si>
    <t>m. Świnoujście</t>
  </si>
  <si>
    <t>codziennie</t>
  </si>
  <si>
    <t>samochód osobowy</t>
  </si>
  <si>
    <t>POWIATOWY URZĄD PRACY w Świnoujściu</t>
  </si>
  <si>
    <t>7 gaśnice/GS5 I GP6zBC/hydrant.Nadzór elektroniczny,agencja ochrony, kraty.</t>
  </si>
  <si>
    <t>Wojska Polskiego (bn) - przepompownia</t>
  </si>
  <si>
    <t>Sołtana- teren WOC - przepompownia</t>
  </si>
  <si>
    <t>Krzywa (bn) BKŚ-przepompownia</t>
  </si>
  <si>
    <t xml:space="preserve"> gaśnica/GP6*ABC/hydrant.Nadzór elektroniczny,agencja ochrony, kraty.</t>
  </si>
  <si>
    <t>Komandorska (bn)</t>
  </si>
  <si>
    <t>standartowe zabezpieczenia przed dostepem osób postronnych (obiekt w likwidacji)</t>
  </si>
  <si>
    <t>Miasto Świnoujście - teren Miasta/ infrastruktura techniczna/</t>
  </si>
  <si>
    <t>standartowe zabezpieczenia przed dostepem osób postronnych</t>
  </si>
  <si>
    <t>17 gasnic/GP(2 i 6)*ABC;GS5;GP4;dozór- agencja ochrony, alarmy (obiekt dzierżawiony)</t>
  </si>
  <si>
    <t>data przyjęcia do eksploatacji</t>
  </si>
  <si>
    <t>Budynek pomocniczy P1-Chrobrego</t>
  </si>
  <si>
    <t>tabela "lokalizacje" poz nr 10</t>
  </si>
  <si>
    <t>Budynek przpomp.ścieków- Grunwaldzka</t>
  </si>
  <si>
    <t>tabela "lokalizacje" poz nr 11</t>
  </si>
  <si>
    <t>Budynek socj.-usługowy- P-3 Grunwaldzka</t>
  </si>
  <si>
    <t>Budynek stacji transformat.Oczyszczalnia</t>
  </si>
  <si>
    <t>Budynek pomocniczy PP Euroterminal</t>
  </si>
  <si>
    <t>tabela "lokalizacje" poz nr 13</t>
  </si>
  <si>
    <t>Budynek przep. Ścieków P-1 "ODRA"</t>
  </si>
  <si>
    <t>Budynek przep. Ścieków P-20 "ODRA"</t>
  </si>
  <si>
    <t>Budynek Kontroli Ścieków-Oczyszczalni</t>
  </si>
  <si>
    <t>tabela "lokalizacje" poz nr 14</t>
  </si>
  <si>
    <t>Budynek - warsztatowy- Daszyńskiego</t>
  </si>
  <si>
    <t>tabela "lokalizacje" poz nr 2</t>
  </si>
  <si>
    <t>Budynek główny Daszyńskiego</t>
  </si>
  <si>
    <t>Budynek mag. Ogólnego zast. Ul.Daszyńskiego</t>
  </si>
  <si>
    <t>Budynek-garaż samoch. -ul.Daszyńskiego</t>
  </si>
  <si>
    <t>Dyżurka - Daszyńskiego</t>
  </si>
  <si>
    <t>Budynek -Oczyszczalnia</t>
  </si>
  <si>
    <t>tabela "lokalizacje" poz nr 3</t>
  </si>
  <si>
    <t>Bud.stacji transf.ST-1,St-2,3 Wydrzany</t>
  </si>
  <si>
    <t>tabela "lokalizacje" poz nr 4</t>
  </si>
  <si>
    <t>Budynek - Wydrzany</t>
  </si>
  <si>
    <t>Budynek agregatu prądotw.UW-6 Wydrzany</t>
  </si>
  <si>
    <t>Budynek maszynowni 1</t>
  </si>
  <si>
    <t>tabela "lokalizacje" poz nr 5</t>
  </si>
  <si>
    <t>Budynek maszynowni 2</t>
  </si>
  <si>
    <t>Budynek maszynowni 3</t>
  </si>
  <si>
    <t>Budynek stacji pomp -Granica</t>
  </si>
  <si>
    <t>Budynek stacji filtrów - UW-8 Wrzosowa</t>
  </si>
  <si>
    <t>tabela "lokalizacje" poz nr 6</t>
  </si>
  <si>
    <t>Bud.podczyszcz. Ścieków P-11 Ludzi Morza</t>
  </si>
  <si>
    <t>tabela "lokalizacje" poz nr 8</t>
  </si>
  <si>
    <t>Zestaw komputerowy 4368491</t>
  </si>
  <si>
    <t>Zestaw komputerowy 4369491</t>
  </si>
  <si>
    <t>Zestaw komputerowy 4382491</t>
  </si>
  <si>
    <t>Komputer PSION</t>
  </si>
  <si>
    <t>Zestaw komputerowy 4393491</t>
  </si>
  <si>
    <t>Zestaw komputerowy 4277491</t>
  </si>
  <si>
    <t>Zestaw komputerowy 4316491</t>
  </si>
  <si>
    <t>Zestaw komputerowy 4320491</t>
  </si>
  <si>
    <t>Zestaw komputerowy 4322491</t>
  </si>
  <si>
    <t>Zestaw komputerowy 4323491</t>
  </si>
  <si>
    <t>Zestaw komputerowy 4358491</t>
  </si>
  <si>
    <t>Zestaw komputerowy 4359491</t>
  </si>
  <si>
    <t>Zestaw komputerowy 4362491</t>
  </si>
  <si>
    <t>Zestaw komputerowy 4363491</t>
  </si>
  <si>
    <t>Kopiarka cyfrowa 4324803</t>
  </si>
  <si>
    <t>Centrala telefoniczna Caslikan 1248.2, 4262626</t>
  </si>
  <si>
    <t>System ochrony UW Wydrzany, 4339624</t>
  </si>
  <si>
    <t>Zestaw komputerowy 4409491</t>
  </si>
  <si>
    <t>Zestaw komputerowy 4410491</t>
  </si>
  <si>
    <t>Zestaw komputerowy 4411491</t>
  </si>
  <si>
    <t>Zestaw komputerowy Intel Celeron 400</t>
  </si>
  <si>
    <t>Kserokopiarka SHARP, 4427803</t>
  </si>
  <si>
    <t>Aparat cyfrowy Olimpus C-50, 4278622</t>
  </si>
  <si>
    <t>kasa Z W i K sp. z o.o.</t>
  </si>
  <si>
    <t xml:space="preserve">30.000 zł. </t>
  </si>
  <si>
    <t>30.000 zł.</t>
  </si>
  <si>
    <t>Kasa pancerna, kraty, alarm , agencja ochrony.</t>
  </si>
  <si>
    <t xml:space="preserve">50.000 zł. </t>
  </si>
  <si>
    <t>raz w tygodniu</t>
  </si>
  <si>
    <t>w granicach miasta</t>
  </si>
  <si>
    <t xml:space="preserve"> samochód z ochroną</t>
  </si>
  <si>
    <t>72-600 Świnoujście, ul. Pomorska 10</t>
  </si>
  <si>
    <t>jak w tabeli nr 1</t>
  </si>
  <si>
    <t>Budynek techniczny</t>
  </si>
  <si>
    <t>Gaśnice: proszkowe 4 szt., śniegowe 1 szt.dozór pracowniczy całodobowy</t>
  </si>
  <si>
    <t>j.w</t>
  </si>
  <si>
    <t>Budynek administracyjno-socjalny</t>
  </si>
  <si>
    <t>1991/2002</t>
  </si>
  <si>
    <t>Gaśnice: proszkowe 3 szt., śniegowe 1 szt.dozór pracowniczy całodobowy, drzwi antywłamaniowe, całodobowy monitoring elektroniczny firmy ochroniarskiej</t>
  </si>
  <si>
    <t>J.w</t>
  </si>
  <si>
    <t>Witata  do kompaktora</t>
  </si>
  <si>
    <t>Gaśnice: proszkowe  1 szt., śniegowe 1 szt., dozór pracowniczy całodobowy</t>
  </si>
  <si>
    <t>Wiata stalowa</t>
  </si>
  <si>
    <t>Gaśnice: proszkowe  3 szt., dozór pracowniczy całodobowy</t>
  </si>
  <si>
    <t>Dozór pracowniczy całodobowy</t>
  </si>
  <si>
    <t>Komputer Maxdata Faworit</t>
  </si>
  <si>
    <t>Kopiarka Minolta BIZHUP 162 A3</t>
  </si>
  <si>
    <t>Centrala telefoniczna</t>
  </si>
  <si>
    <t>Klimatyzator WNG 16RC</t>
  </si>
  <si>
    <t>Klimatyzator WNG 12RC</t>
  </si>
  <si>
    <t>Waga platformowa</t>
  </si>
  <si>
    <t>Notebook ECO 4100</t>
  </si>
  <si>
    <t>Walizkowy analizator gazów</t>
  </si>
  <si>
    <t xml:space="preserve">Aparat cyfrowy      </t>
  </si>
  <si>
    <t>Żłobek Miejski</t>
  </si>
  <si>
    <t>PRZEDSZKOLE MIEJSKIE NR1</t>
  </si>
  <si>
    <t>MONITORING AGENCJI OCHRONY PRZEZ CZĘŚĆ DOBY OD 16.30-6.00</t>
  </si>
  <si>
    <t>Przedszkole Nr 3</t>
  </si>
  <si>
    <t>PRZEDSZKOLE MIEJSKIE NR 9</t>
  </si>
  <si>
    <t>Szkoła Podstawowa Nr 1</t>
  </si>
  <si>
    <t>Szkoła Podstawowa Nr 2  w Świnoujściu</t>
  </si>
  <si>
    <t>Szkoła Podstawowa nr 6 im. Mieszka I</t>
  </si>
  <si>
    <t>Szkoła Podstawowa nr 9, im. Jana Pawła II w Świnoujściu</t>
  </si>
  <si>
    <t>ZESPÓŁ SZKÓŁ MORSKICH</t>
  </si>
  <si>
    <t xml:space="preserve">kraty na oknach, alarmy, dozór : pracowniczy, </t>
  </si>
  <si>
    <t>Zabezpieczenia (znane zabezpieczenia p-poż i przeciw kradzieżowe)</t>
  </si>
  <si>
    <t>2.</t>
  </si>
  <si>
    <t>przeciwkradzieżowe:</t>
  </si>
  <si>
    <t xml:space="preserve">nazwa  </t>
  </si>
  <si>
    <t>rok produkcji</t>
  </si>
  <si>
    <t>wartość (początkowa) - księgowa brutto</t>
  </si>
  <si>
    <t>nazwa środka trwałego</t>
  </si>
  <si>
    <t>GRUPY ŚRODKÓW TRWAŁYCH I INNYCH</t>
  </si>
  <si>
    <t>WARTOŚĆ KSIĘGOWA BRUTTO (łączna wartość wszystkich środków ewidencjonowanych w poszczególnej grupie księgowej)</t>
  </si>
  <si>
    <t>Grupa III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</si>
  <si>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</si>
  <si>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V</t>
  </si>
  <si>
    <r>
      <t xml:space="preserve">Grupa VI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</si>
  <si>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r>
      <t xml:space="preserve">Grupa VII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(po wyłączeniu aut posiadających ubezpieczenie Auto Casco)</t>
    </r>
  </si>
  <si>
    <r>
      <t xml:space="preserve">Grupa VIII    </t>
    </r>
    <r>
      <rPr>
        <b/>
        <sz val="9"/>
        <rFont val="Arial"/>
        <family val="2"/>
      </rPr>
      <t>(bez sprzętów elektronicznych wykazanych w tabeli nr 2)</t>
    </r>
  </si>
  <si>
    <r>
      <t xml:space="preserve">Środki niskocenne / grupa 013    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</si>
  <si>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grupa 014 (zbiory biblioteczne)</t>
  </si>
  <si>
    <t>Razem</t>
  </si>
  <si>
    <t>Wykaz punktów kasowych z podaniem wysokości pogotowia kasowego oraz maksymalnej ilości gotówki w kasie. Ponadto proszę opisać zabezpieczenia kasy i opdać czy znajduje się w niej sejf, kasa pancerna czy kaseta na pieniądze</t>
  </si>
  <si>
    <t>lp</t>
  </si>
  <si>
    <t>Punkt kasowy</t>
  </si>
  <si>
    <t>Maksymalny stan wartości pieniężnych przechowywanych w godzinach pracy</t>
  </si>
  <si>
    <t>Maksymalny stan wartości pieniężnych przechowywanych poza godzinami pracy</t>
  </si>
  <si>
    <t>Zabezpieczenia przeciwkradzieżowe i przeciwrabunkowe</t>
  </si>
  <si>
    <t xml:space="preserve">Transport gotówki </t>
  </si>
  <si>
    <t>Maksymalna wartość przewożonej gotówki</t>
  </si>
  <si>
    <t>Częstotliwość przewożenia</t>
  </si>
  <si>
    <t>Zakres terytorialny</t>
  </si>
  <si>
    <t>Rodzaj transportu ( pieszo, samochodem - jakim)</t>
  </si>
  <si>
    <t>Biblioteka Główna, ul. Piłsudskiego 15, 72-600 Świnoujście</t>
  </si>
  <si>
    <t>gaśnice: proszkowe - 16 szt., hydranty - 6 szt., kraty na oknach, alarm, agencja ochrony-całodobowo</t>
  </si>
  <si>
    <t>gaśnice: proszkowe - 2 szt., dozór pracowniczy</t>
  </si>
  <si>
    <t>gaśnice: proszkowa - 1 szt., dozór pracowniczy</t>
  </si>
  <si>
    <t>gaśnice: proszkowa - 1 szt., hydranty, dozór pracowniczy, agencja ochrony-całodobowo</t>
  </si>
  <si>
    <t>gaśnice: proszkowa - 1 szt.</t>
  </si>
  <si>
    <t xml:space="preserve">  1.</t>
  </si>
  <si>
    <t xml:space="preserve">  3.</t>
  </si>
  <si>
    <t xml:space="preserve">  4.</t>
  </si>
  <si>
    <t xml:space="preserve">  5.</t>
  </si>
  <si>
    <t xml:space="preserve">  6.</t>
  </si>
  <si>
    <t>Miejska Biblioteka Publiczna im. Stefana Flukowskiego w Świnoujściu</t>
  </si>
  <si>
    <t>Biblioteka Główna</t>
  </si>
  <si>
    <t>budynek poniemiecki, nie jest zabytkiem</t>
  </si>
  <si>
    <t>72-600 Świnoujście, ul. Marszałka Józeefa Piłsudskiego 15</t>
  </si>
  <si>
    <t>komputer ( komplet) - 5 sztuk</t>
  </si>
  <si>
    <t>komputer (komplet)</t>
  </si>
  <si>
    <t>Miejska Biblioteka Publiczna im. Stefana Flukowskiego w Świnouujściu</t>
  </si>
  <si>
    <t>komputer (komplet) - 2 sztuki</t>
  </si>
  <si>
    <t>Filia Nr 1, ul. Zalewowa 40, 72-605 Świnoujscie (Przytór) - w budynku Miejskiego Domu Kultury</t>
  </si>
  <si>
    <t>Filia Nr 3, ul. 1 Maja 40, 72-602 Świnoujście (Karsibór) - w budynku Centrum Edukacyjno-Kulturalnego</t>
  </si>
  <si>
    <t>Filia Nr 6, ul. Konstytucji 3 Maja 47, 72-600 Świnoujście - w budynku Spółdzielni Mieszkaniowej LW "Słowianin"</t>
  </si>
  <si>
    <t>Filia Nr 7, ul. Sosnowa 18, 72-602 Świnoujście (Warszów) - w budynku Miejskiego Domu Kultury</t>
  </si>
  <si>
    <t>Filia Nr 4, ul. Grunwaldzka 47, 72-600 Świnoujście - w budynku Fundacji "LOGOS"</t>
  </si>
  <si>
    <t>Miejski Dom Kultury</t>
  </si>
  <si>
    <t>1.</t>
  </si>
  <si>
    <t>Miejski Dom Kultury, ul. Wojska Polskiego1/1 Świnoujście</t>
  </si>
  <si>
    <t xml:space="preserve">Gaśnice GP-6 - 7 szt., hydrant - 4 szt. Zabezpieczenie przeciw kradzieżowe: system alarmowy z czujkami ruchu + dozór agencji ochrony </t>
  </si>
  <si>
    <t>Sala sportowo - widowiskowa, ul. Matejki 11</t>
  </si>
  <si>
    <t>Gaśnice GS-5X - 2 szt., GP-12 - 1 szt., GP-6 - 4 szt., 5 hydrantów wewnętrznych, zbiornik CO2 do 10 litrów, urządzenie alarmowe z czujką dymu, zabezpieczenie przeciw kradzieżowe: system alarmowy z czujkami ruchu+dozór agencji ochrony</t>
  </si>
  <si>
    <t>3.</t>
  </si>
  <si>
    <t>Amfiteatr, ul. Chopina 30</t>
  </si>
  <si>
    <t>Gaśnice GP-6 - 5 szt., GS-5X - 1 szt., czujka dymu, zabezpieczenie przeciw kradzieżoiwe - system alarmowy na bazie centralki sygnalizacyjnej POWERMAX, dozór agencji ochrony, działanie patroli interwencyjnych</t>
  </si>
  <si>
    <t>4.</t>
  </si>
  <si>
    <t>Miejski Dom Kultury, Filia Nr 1, ul. Zalewowa 40, Świnoujście - Przytór</t>
  </si>
  <si>
    <t>Gaśnice GP - 6 - 5 szt., kraty w oknach</t>
  </si>
  <si>
    <t>5.</t>
  </si>
  <si>
    <t>Miejski Dom Kultury, Filia Nr 2, ul. Sosnowa 18, Świnoujście - Warszów</t>
  </si>
  <si>
    <t>Gaśnice GP - 6 - 7 szt., hydrant wewnętrzny   - 1 szt., kraty w oknach</t>
  </si>
  <si>
    <t>6.</t>
  </si>
  <si>
    <t>Miejski Dom Kultury, Filia Nr 3, ul. 1-go Maja 40, Świnoujście - Karsibór</t>
  </si>
  <si>
    <t>Gaśnice GP - 6 - 7 szt., hydranty wewnętrzne - 2 szt., system sygnalizacji alarmowej na module centrali CA64, dozór agencji ochrony, działanie patroli interwencyjnych</t>
  </si>
  <si>
    <t>7.</t>
  </si>
  <si>
    <t>Muszla Koncertowa - Promenada w Świnoujściu</t>
  </si>
  <si>
    <t>Gaśnice GP-6 - 2 szt., system sygnalizacji alarmowej włamania i napadu, monitoring           (4 kamery), działanie patroli interwencyjnych</t>
  </si>
  <si>
    <t>lata 30 XX wieku</t>
  </si>
  <si>
    <t>Świnoujście, ul. Wojska Polskiego 1/1</t>
  </si>
  <si>
    <t>Hala widowiskowo - sportowa</t>
  </si>
  <si>
    <t>Gaśnice GS-5X - 2 szt., GP-12 - 1 szt., GP-6 - 4 szt., 5 hydrantów wewnętrznych, zbiornik CO2 do 10 litrów, urządzenie alarmowe z czujką dymną, zabezpieczenie przeciw kradzieżowe: system alarmowy z czujkami ruchu+dozór agencji ochrony</t>
  </si>
  <si>
    <t>Świnoujście, ul. Matejki 11</t>
  </si>
  <si>
    <t>Amfiteatr</t>
  </si>
  <si>
    <t>Świnoujście, ul. Chopina 30</t>
  </si>
  <si>
    <t>Filia Nr 1 Przytór</t>
  </si>
  <si>
    <t>lata 50 - te XX wieku</t>
  </si>
  <si>
    <t>Świnoujście - Przytór, ul. Zalewowa 40</t>
  </si>
  <si>
    <t>Filia Nr 2 Warszów</t>
  </si>
  <si>
    <t>Świnoujście - Warszów, ul. Sosnowa 18</t>
  </si>
  <si>
    <t>Filia Nr 3 Karsibór</t>
  </si>
  <si>
    <t>Świnoujście - Karsibór, ul. 1 - go Maja 40</t>
  </si>
  <si>
    <t>Muszla Koncertowa</t>
  </si>
  <si>
    <t>brak danych</t>
  </si>
  <si>
    <t>Gaśnice GP-6 - 2 szt., system sygnalizacji alarmowej włamania i napad, monitoring (4 kamery), działanie patroli interwencyjnych</t>
  </si>
  <si>
    <t>Świnoujście - Promenada</t>
  </si>
  <si>
    <t>Zestaw oświetleniowy</t>
  </si>
  <si>
    <t>Szafa sterowania elektrycznego</t>
  </si>
  <si>
    <t>Wyciąg sztankietowy z napędem elektrycznym</t>
  </si>
  <si>
    <t>System alarmowy (monitoring)</t>
  </si>
  <si>
    <t>Monitor ACER 17 LCD</t>
  </si>
  <si>
    <t>Zestaw komputerowy 3 kpl.</t>
  </si>
  <si>
    <t>Magnetofon TECHNICS</t>
  </si>
  <si>
    <t>System alarmowy POWERMAX</t>
  </si>
  <si>
    <t>Kopiarka</t>
  </si>
  <si>
    <t>Zestaw mini PHILIPS FW - C 399</t>
  </si>
  <si>
    <t>Drukarka HP Laser Color CLJ 1600</t>
  </si>
  <si>
    <t xml:space="preserve">Aparat foto Amasar Expert </t>
  </si>
  <si>
    <t>Equalizer BEHRINGER E3Q</t>
  </si>
  <si>
    <t>Kolumna JBL SRX - 725</t>
  </si>
  <si>
    <t>Koluman RCF ART - 3227</t>
  </si>
  <si>
    <t>Mikrofon bezprzewodowy ETV 58DCF</t>
  </si>
  <si>
    <t>Wzmacniacz - końcówka mocy QSC PLX 36022006</t>
  </si>
  <si>
    <t>Kolumna aktywna ART. - 322A</t>
  </si>
  <si>
    <t>Zestaw konferencyjny LDM PSS50</t>
  </si>
  <si>
    <t>Mikrofon bezprzewodowy SHURE</t>
  </si>
  <si>
    <r>
      <t xml:space="preserve">Grupa IV 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(bez sprzętów elektronicznych wykazanych w tabeli nr 2)</t>
    </r>
  </si>
  <si>
    <t>ul. W. Polskiego 1/1</t>
  </si>
  <si>
    <t>15.000,00</t>
  </si>
  <si>
    <t>2.000,00</t>
  </si>
  <si>
    <t xml:space="preserve">Zabezpieczenie przeciw kradzieżowe: system alarmowy z czujkami ruchu + dozór agencji ochrony </t>
  </si>
  <si>
    <t>1 raz w miesiącu</t>
  </si>
  <si>
    <t>2 km</t>
  </si>
  <si>
    <t>samochód służbowy LUBLIN II TOWOS</t>
  </si>
  <si>
    <t xml:space="preserve">72-600 Świnoujście ul. Wyspiańskiego 2 </t>
  </si>
  <si>
    <t>gaśnice proszkowe szt. 7, gaśnice śniegowe,</t>
  </si>
  <si>
    <t>szt. 1 hydranty wewnętrzne 2 szt. dzwonek</t>
  </si>
  <si>
    <t xml:space="preserve">alarmu p-poż. Całodobowy monitoring </t>
  </si>
  <si>
    <t xml:space="preserve">pomieszczeń budynku przez agencję ochrony, </t>
  </si>
  <si>
    <t xml:space="preserve">czujniki ruchu, kraty na oknach w magazynie </t>
  </si>
  <si>
    <t>budynek murowany 1 piętrowy</t>
  </si>
  <si>
    <t>1956-60</t>
  </si>
  <si>
    <t xml:space="preserve">gaśnice proszkowe 7 szt. gaśnice śniegowe 1 szt. hydranty wewnętrzne 2 szt. wewnętrzny dzwonek alarmu p-poż. Całodobowy monitoring pomieszczeń budynku przez agencję ochrony, czujniki ruchu, kraty na oknach w magazynie spożywczym </t>
  </si>
  <si>
    <t>72-600 Świnoujście ul. Wyspiańskiego 2</t>
  </si>
  <si>
    <t>wraz z obiektami pomocniczymi obsługującymi budynek</t>
  </si>
  <si>
    <t>ogrodzenie, siatka zwykła, siatka w ramkach</t>
  </si>
  <si>
    <t>podwórze płyty chodnikowe</t>
  </si>
  <si>
    <t>zestaw komputerowy</t>
  </si>
  <si>
    <t>wieża mini Sony</t>
  </si>
  <si>
    <t>PZOZ Żłobek Miejski Świnoujście</t>
  </si>
  <si>
    <t xml:space="preserve">1 raz w miesiącu </t>
  </si>
  <si>
    <t>miasto Świnoujście</t>
  </si>
  <si>
    <t xml:space="preserve">pieszo </t>
  </si>
  <si>
    <t>Żłobek</t>
  </si>
  <si>
    <t>Nazwa jednostki PRZEDSZKOLE MIEJSKIE NR1</t>
  </si>
  <si>
    <t>UL. WARSZAWSKA 13; 72-600 ŚWINOUJŚCIE</t>
  </si>
  <si>
    <t>- GAŚNICA GP-6X-ABC- SZT. 8</t>
  </si>
  <si>
    <t>- GAŚNICA GS-6X-BCE- SZT. 2</t>
  </si>
  <si>
    <t>HYDRANTY – SZT.3</t>
  </si>
  <si>
    <t>KRATY NA OKNACH (KANCELARIA,</t>
  </si>
  <si>
    <t xml:space="preserve"> SALA ZAJĘĆ I KASA NA PIERWSZYM PIĘTRZE)</t>
  </si>
  <si>
    <r>
      <rPr>
        <b/>
        <sz val="10"/>
        <rFont val="Arial"/>
        <family val="0"/>
      </rPr>
      <t>zabezpieczenia
(znane zabiezpieczenia p-poż i przeciw kradzieżowe)                                      (2)</t>
    </r>
  </si>
  <si>
    <t>BUDYNEK PRZEDSZKOLA</t>
  </si>
  <si>
    <r>
      <rPr>
        <sz val="11"/>
        <rFont val="Arial"/>
        <family val="0"/>
      </rPr>
      <t xml:space="preserve">- GAŚNICA GP-6X-ABC- SZT. 8
- GAŚNICA GS-6X-BCE- SZT. 2
HYDRANTY – SZT.3
KRATY NA OKNACH (KANCELARIA, SALA ZAJĘĆ I KASA NA PIERWSZYM PIĘTRZE), MONITORING PRZEZ CZĘŚĆ DOBY OD 16.30-6.00
</t>
    </r>
  </si>
  <si>
    <t>WARSZAWSKA 13, 72-600 ŚWINOUJŚCIE, ZACHODNIOPOMORSKIE</t>
  </si>
  <si>
    <t>ZESTAW KOMPUTEROWY</t>
  </si>
  <si>
    <t>FAX PANASONIC</t>
  </si>
  <si>
    <t>CENTRALA TELEFONICZNA</t>
  </si>
  <si>
    <t>DRUKARKA SAMSUNG</t>
  </si>
  <si>
    <t xml:space="preserve">DRUKARKA </t>
  </si>
  <si>
    <t>KOMPUTER</t>
  </si>
  <si>
    <t>MONITOR</t>
  </si>
  <si>
    <t>NOTEBOOK NOT ACCV TM 2492</t>
  </si>
  <si>
    <r>
      <rPr>
        <sz val="10"/>
        <rFont val="Arial"/>
        <family val="0"/>
      </rPr>
      <t xml:space="preserve">Grupa IV  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>(bez sprzętów elektronicznych wykazanych w tabeli nr 2)</t>
    </r>
  </si>
  <si>
    <r>
      <rPr>
        <sz val="10"/>
        <rFont val="Arial"/>
        <family val="0"/>
      </rPr>
      <t xml:space="preserve">Grupa VI    </t>
    </r>
    <r>
      <rPr>
        <b/>
        <sz val="10"/>
        <rFont val="Arial"/>
        <family val="0"/>
      </rPr>
      <t xml:space="preserve"> </t>
    </r>
    <r>
      <rPr>
        <b/>
        <sz val="9"/>
        <rFont val="Arial"/>
        <family val="0"/>
      </rPr>
      <t>(bez sprzętów elektronicznych wykazanych w tabeli nr 2)</t>
    </r>
  </si>
  <si>
    <r>
      <rPr>
        <sz val="10"/>
        <rFont val="Arial"/>
        <family val="0"/>
      </rPr>
      <t xml:space="preserve">Grupa VII   </t>
    </r>
    <r>
      <rPr>
        <b/>
        <sz val="10"/>
        <rFont val="Arial"/>
        <family val="0"/>
      </rPr>
      <t xml:space="preserve"> </t>
    </r>
    <r>
      <rPr>
        <b/>
        <sz val="9"/>
        <rFont val="Arial"/>
        <family val="0"/>
      </rPr>
      <t>(po wyłączeniu aut posiadających ubezpieczenie Auto Casco)</t>
    </r>
  </si>
  <si>
    <r>
      <rPr>
        <sz val="10"/>
        <rFont val="Arial"/>
        <family val="0"/>
      </rPr>
      <t xml:space="preserve">Grupa VIII    </t>
    </r>
    <r>
      <rPr>
        <b/>
        <sz val="9"/>
        <rFont val="Arial"/>
        <family val="0"/>
      </rPr>
      <t>(bez sprzętów elektronicznych wykazanych w tabeli nr 2)</t>
    </r>
  </si>
  <si>
    <r>
      <rPr>
        <sz val="10"/>
        <rFont val="Arial"/>
        <family val="3"/>
      </rPr>
      <t xml:space="preserve">Środki niskocenne / grupa 013    </t>
    </r>
    <r>
      <rPr>
        <b/>
        <sz val="10"/>
        <rFont val="Arial"/>
        <family val="0"/>
      </rPr>
      <t xml:space="preserve"> </t>
    </r>
    <r>
      <rPr>
        <b/>
        <sz val="9"/>
        <rFont val="Arial"/>
        <family val="0"/>
      </rPr>
      <t>(bez sprzętów elektronicznych wykazanych w tabeli nr 2)</t>
    </r>
  </si>
  <si>
    <t>PRZECIETNIE W M-CU</t>
  </si>
  <si>
    <t>6000 ZŁ.</t>
  </si>
  <si>
    <t>KRATY ANTYWŁAMANIOWE</t>
  </si>
  <si>
    <t xml:space="preserve"> OK. 50.000 ZŁ, </t>
  </si>
  <si>
    <t>KASA  METALOWA</t>
  </si>
  <si>
    <t>DODATKOWO W M-CU</t>
  </si>
  <si>
    <t>MONITORING BUDYNKU</t>
  </si>
  <si>
    <t xml:space="preserve"> LUTYM TZW. ,,13” OK. </t>
  </si>
  <si>
    <t>140.000 ZŁ.</t>
  </si>
  <si>
    <t>2 RAZY/ M-C</t>
  </si>
  <si>
    <t>MIASTO ŚWINOUJŚCIE</t>
  </si>
  <si>
    <t xml:space="preserve">SAMOCHÓD OSOBOWY RENAUT LAGUNA </t>
  </si>
  <si>
    <t xml:space="preserve">OK. 50.000 ZŁ, </t>
  </si>
  <si>
    <t>ZABEZPIECZENIA STANDARDOWE ZGODNE Z PRZEPISAMI</t>
  </si>
  <si>
    <t xml:space="preserve"> LUTYM TZW. ,,13” OK.  140.000 ZŁ.</t>
  </si>
  <si>
    <t>ul. Batalionów Chłopskich 5 , 72 - 600 Świnoujście</t>
  </si>
  <si>
    <t>Gaśnice  proszkowe - 6 sztuk</t>
  </si>
  <si>
    <t xml:space="preserve">hydranty - 2 sztuki </t>
  </si>
  <si>
    <t xml:space="preserve">dozór pracowniczy - całodobowy </t>
  </si>
  <si>
    <t>w  soboty , niedziele i święta - część doby</t>
  </si>
  <si>
    <t>kasetki ogniotrwałe  sztuk - 3</t>
  </si>
  <si>
    <t>Nazwa jednostki: Przedszkole Nr 3</t>
  </si>
  <si>
    <t>Przedszkole Miejski Nr 3</t>
  </si>
  <si>
    <t>Gaśnice proszkowe   - 6 sztuk</t>
  </si>
  <si>
    <t xml:space="preserve">Ul. Batalionów Chłopskich 5, </t>
  </si>
  <si>
    <t>hydranty - 2 sztuki</t>
  </si>
  <si>
    <t>72 - 600 Świnoujście</t>
  </si>
  <si>
    <t>Dozór pracowniczy - całodobowy ,</t>
  </si>
  <si>
    <t xml:space="preserve">soboty, niedziele i święta - część </t>
  </si>
  <si>
    <t>doby</t>
  </si>
  <si>
    <t xml:space="preserve">Zestaw komputerowy </t>
  </si>
  <si>
    <t>Zastaw komputerowy</t>
  </si>
  <si>
    <t xml:space="preserve">Telefax Panasonic </t>
  </si>
  <si>
    <t xml:space="preserve">Notebook Aristo Smart 340 </t>
  </si>
  <si>
    <t xml:space="preserve">Kasetka  ogniotrwała </t>
  </si>
  <si>
    <t xml:space="preserve">1000 PLN </t>
  </si>
  <si>
    <t>1000 PLN</t>
  </si>
  <si>
    <t xml:space="preserve">Dozór pracowniczy  , cała doba, soboty , niedziele </t>
  </si>
  <si>
    <t>Szafa metalowa  z kaset-</t>
  </si>
  <si>
    <t xml:space="preserve">7000 PLN </t>
  </si>
  <si>
    <t>7000 PLN</t>
  </si>
  <si>
    <t xml:space="preserve">i święta  część doby </t>
  </si>
  <si>
    <t xml:space="preserve">ką ogniotrwałą </t>
  </si>
  <si>
    <t xml:space="preserve">11000 PLN </t>
  </si>
  <si>
    <t xml:space="preserve">2 X w miesiącu </t>
  </si>
  <si>
    <t xml:space="preserve">Teren miasta </t>
  </si>
  <si>
    <t xml:space="preserve">Samochód osobowy </t>
  </si>
  <si>
    <t xml:space="preserve">ul. Sosnowa 16, </t>
  </si>
  <si>
    <t xml:space="preserve">gaśnice, hydranty, dozór pracowniczy - </t>
  </si>
  <si>
    <t>cześć doby</t>
  </si>
  <si>
    <t xml:space="preserve">ul. 1 Maja 40 Filia </t>
  </si>
  <si>
    <t>Budynek murowany</t>
  </si>
  <si>
    <t>gaśnice proszkowe 7 szt.</t>
  </si>
  <si>
    <t>Świnoujście, ul. Sosnowa 16</t>
  </si>
  <si>
    <t>gaśnice skroponego CO2 3 szt.</t>
  </si>
  <si>
    <t>hydranty 7 szt.</t>
  </si>
  <si>
    <t>dozór pracownicz - część doby</t>
  </si>
  <si>
    <t>Faxs PHILIPS</t>
  </si>
  <si>
    <t>Zestaw komputerowy</t>
  </si>
  <si>
    <t>Drukarka Canon</t>
  </si>
  <si>
    <t>nie dotyczy</t>
  </si>
  <si>
    <t xml:space="preserve">Nazwa jednostki: PRZEDSZKOLE MIEJSKIE NR 9 </t>
  </si>
  <si>
    <t>ok. 5 000,-</t>
  </si>
  <si>
    <t>2 razy w miesiącu</t>
  </si>
  <si>
    <t>miasto</t>
  </si>
  <si>
    <t>samochód osobowy - prywatny</t>
  </si>
  <si>
    <t>Przedszkole Miejskie Nr 11 z Oddziałami Integracyjnymi "Tęcza"</t>
  </si>
  <si>
    <t>ul.. Gdyńska 27B</t>
  </si>
  <si>
    <t>gaśniceGS5-2szt</t>
  </si>
  <si>
    <t>gaśnice GT5-1szt</t>
  </si>
  <si>
    <t>gaśnice proszkowe GP6szt</t>
  </si>
  <si>
    <t>hydranty -szt2</t>
  </si>
  <si>
    <t>monitoring Konwój Security</t>
  </si>
  <si>
    <t>żaluzja antywłamaniowa</t>
  </si>
  <si>
    <t>Budynek przedszkola</t>
  </si>
  <si>
    <t>Świnoujście ul Gdyńska 27B</t>
  </si>
  <si>
    <t>Centrala telefoniczna Silican</t>
  </si>
  <si>
    <t>Kopiarka cyfrowa Sharp</t>
  </si>
  <si>
    <t>Fax Panasonic</t>
  </si>
  <si>
    <t>Zestaw Komputerowy</t>
  </si>
  <si>
    <t>Zestaw nagłaśniający</t>
  </si>
  <si>
    <t>Notebook Toshiba-44</t>
  </si>
  <si>
    <t>Przedszkole Nr 1</t>
  </si>
  <si>
    <t>szafa metalowa, kasetka, monitoring</t>
  </si>
  <si>
    <t>z ul Warszawskiej (księgowość</t>
  </si>
  <si>
    <t>pieszo</t>
  </si>
  <si>
    <t>Narutowicza 10</t>
  </si>
  <si>
    <t>gaśnice proszkoweGP - 6= 12 szt., proszkowa GP-2=1szt., śniegowa Gskraty w oknach: sekretariat,, gab. Dyrektora i wice dyrektorów, biblioteka i czytelnia (dozór pracowniczy od 19 do 6 rano</t>
  </si>
  <si>
    <t>Szkoła Podstawowa nr 1</t>
  </si>
  <si>
    <t xml:space="preserve"> ul. Żeromskiego 22-23</t>
  </si>
  <si>
    <t>system napadowy - izba przyjęć, Oddział Terapii Uzależnień</t>
  </si>
  <si>
    <t>system alarmowy - administracja</t>
  </si>
  <si>
    <t>ul. Mieszka I 7</t>
  </si>
  <si>
    <t>system napadowy - chirurgia</t>
  </si>
  <si>
    <t>Szpital Miejski</t>
  </si>
  <si>
    <t>Budynek szpitala "a"</t>
  </si>
  <si>
    <t>Świnoujście, ul.Mieszka I 5</t>
  </si>
  <si>
    <t>Budynek szpitala "b"</t>
  </si>
  <si>
    <t>Budynek agregatu</t>
  </si>
  <si>
    <t>Budynek pralni</t>
  </si>
  <si>
    <t>Wiata blaszana/garaże/</t>
  </si>
  <si>
    <t>Budynek laborat.,krwiodawst.</t>
  </si>
  <si>
    <t>Świnoujście, ul.Mieszka I 2</t>
  </si>
  <si>
    <t>Budynek szpitala Warszawa</t>
  </si>
  <si>
    <t>Świnoujście, ul.Żeromskiego 22-23</t>
  </si>
  <si>
    <t>Świnoujście, ul. Konopnickiej 5</t>
  </si>
  <si>
    <t>Kontener - tlenownia</t>
  </si>
  <si>
    <t>Świnoujście, ul.Żeromskiego</t>
  </si>
  <si>
    <t>Kontener - magazyn</t>
  </si>
  <si>
    <t xml:space="preserve">Komputer ODSX + nagrywarka </t>
  </si>
  <si>
    <t xml:space="preserve">Komputer ODSX </t>
  </si>
  <si>
    <t>Komputer ODSX</t>
  </si>
  <si>
    <t>Komputer ODSX + głośniki</t>
  </si>
  <si>
    <t>Komputer ODSX C1700</t>
  </si>
  <si>
    <t>Komputer SDIB</t>
  </si>
  <si>
    <t>Komputer SDS</t>
  </si>
  <si>
    <t>Monitor DAYTEX 17"</t>
  </si>
  <si>
    <t>Monitor HIVISION</t>
  </si>
  <si>
    <t>Monitor LITEON 17"</t>
  </si>
  <si>
    <t>Monitor MARVIN 17"</t>
  </si>
  <si>
    <t>Drukarka HP LASERJET 1015</t>
  </si>
  <si>
    <t>Drukarka HP LJ 2200</t>
  </si>
  <si>
    <t>Drukarka laserowa</t>
  </si>
  <si>
    <t>Drukarka MINOLTA PP 1300W GDI</t>
  </si>
  <si>
    <t>Drukarka color Laserjet LJ 2550L</t>
  </si>
  <si>
    <t>Drukarka SAMSUNG</t>
  </si>
  <si>
    <t>Drukarka laserowa LEXMARK E240</t>
  </si>
  <si>
    <t>UPS MINI 1600</t>
  </si>
  <si>
    <t>UPS BNT 1000 AP AVR</t>
  </si>
  <si>
    <t>UPS COM BMT 1000 AP</t>
  </si>
  <si>
    <t>Odtwarzacz DAEWOO-DVD</t>
  </si>
  <si>
    <t>Telewizor 20" DAEWOO + antena</t>
  </si>
  <si>
    <t>Kserokopiarka RiICOCH FT 4822</t>
  </si>
  <si>
    <t>Kserokopiarka Ricoh Aficia z podstawą</t>
  </si>
  <si>
    <t>FAX Panasoniv KX-SP 153PD-W</t>
  </si>
  <si>
    <t>FAX Panasonic KX-FT25PD</t>
  </si>
  <si>
    <t>Aparat EKG AsCARD A4 model D z wyposażeniem</t>
  </si>
  <si>
    <t>Aparat rtg stomatologiczny DENTOS</t>
  </si>
  <si>
    <t>Elketrokardiograf AsCARD A4 Model D/+wózek</t>
  </si>
  <si>
    <t>Elektrokardiograf A4/D + wózek pod aparat AsCard</t>
  </si>
  <si>
    <t>Głowica krdiologiczna P2-5 AC do ap.Krez Sonoace</t>
  </si>
  <si>
    <t>Kardiomonitor DAHS 4000</t>
  </si>
  <si>
    <t>Mujnia</t>
  </si>
  <si>
    <t>Monitor nieinwazyjny Typ C3 z wyposażeniem</t>
  </si>
  <si>
    <t>Pompa infuzyjna dwuskrzydłowa TYP SEP 21S ANESTE</t>
  </si>
  <si>
    <t>Pompa infuzyjna Perystaltyczna TYP AP 31</t>
  </si>
  <si>
    <t>Pulsoksymetr typ N395-1</t>
  </si>
  <si>
    <t>Retkoskop typ PRECOPTIC</t>
  </si>
  <si>
    <t>Sonda liniowa L5-12IM</t>
  </si>
  <si>
    <t>Ssak VAC-2 dwuzbiornikowy</t>
  </si>
  <si>
    <t>Stół operacyjny KIFA</t>
  </si>
  <si>
    <t>Stanowisko do resustytacji noworodka RN 04/3M</t>
  </si>
  <si>
    <t>Urzadzenie do przesiewowych badańsłuchu</t>
  </si>
  <si>
    <t>Aparat RTG z ramieniem typu CYBERBLOK</t>
  </si>
  <si>
    <t>Jezdny aparat RTG typu TX-C</t>
  </si>
  <si>
    <t>Wywoływarka typu RTG MEDIPHOT 900E-automat.</t>
  </si>
  <si>
    <t>Monitor LG 1919A 19"</t>
  </si>
  <si>
    <t>Dedektor dawki z filtrem</t>
  </si>
  <si>
    <t>Dozymetr "ALPHA PLUS"</t>
  </si>
  <si>
    <t>Drukarka HP LaserJet 1018</t>
  </si>
  <si>
    <t>Telewizor Grundig-odtwarzacz DVD Grundig</t>
  </si>
  <si>
    <t>Monitor ACER AL1916WAS 5MS WIDE</t>
  </si>
  <si>
    <t>Komputer FSC ESPRIMO</t>
  </si>
  <si>
    <t>Komputer Acer Aspire 3692WLM Microsoft, Office BEO</t>
  </si>
  <si>
    <t>gaśnice proszkowe 5 szt., ochona przz firmę ochroniarską.</t>
  </si>
  <si>
    <t>PRZEDSZKOLE MIEJSKIE NR 1</t>
  </si>
  <si>
    <t>Ośrodek Sportu i Rekreacji "WYSPIARZ"</t>
  </si>
  <si>
    <t xml:space="preserve"> ZAKŁAD GOSPODARKI MIESZKANIOWEJ</t>
  </si>
  <si>
    <t xml:space="preserve"> POWIATOWY URZĄD PRACY w Świnoujściu</t>
  </si>
  <si>
    <t>Budynek siedziby PUP ul. Wojska Polskiego 1/2A  Świnoujście</t>
  </si>
  <si>
    <t>Zakład Wodociągów i Kanalizacji sp. z o.o. w Świnoujściu</t>
  </si>
  <si>
    <t xml:space="preserve">"Komunikacja Autobusowa" Spółka z o.o. </t>
  </si>
  <si>
    <t xml:space="preserve">PZOZ Żłobek Miejski w Świnoujściu </t>
  </si>
  <si>
    <t xml:space="preserve"> Przedszkole Nr 3</t>
  </si>
  <si>
    <t xml:space="preserve">PRZEDSZKOLE MIEJSKIE NR 9 </t>
  </si>
  <si>
    <t>Szkoła Podstawowa Nr 2 w Świnoujściu</t>
  </si>
  <si>
    <t>Szkoła Podstawowa nr 6   im. Mieszka I</t>
  </si>
  <si>
    <t>Szkoła Podstawowa nr 9 im. Jana Pawła II w Świnoujściu</t>
  </si>
  <si>
    <t>kraty w oknach                57 szt</t>
  </si>
  <si>
    <t xml:space="preserve">urządzenia alarmowe         4 szt </t>
  </si>
  <si>
    <t>system syg.alarmowej /monitoring       1 kpl</t>
  </si>
  <si>
    <t xml:space="preserve">Gimnazjum Publiczne Nr 1 </t>
  </si>
  <si>
    <t>komputer+monitor (3szt),drukarka(1szt)</t>
  </si>
  <si>
    <t>monitor Hundai (2szt)</t>
  </si>
  <si>
    <t>komputer+monitor                         1 kpl</t>
  </si>
  <si>
    <t>zestaw komputerowy                     2 kpl</t>
  </si>
  <si>
    <t>zestaw komputerowy                     4 kpl</t>
  </si>
  <si>
    <t>telewizor OTV29"                           1 szt</t>
  </si>
  <si>
    <t>zestaw komputerowy biblioteka       1 kpl</t>
  </si>
  <si>
    <t>zestaw komputerowy informatyka    2 kpl</t>
  </si>
  <si>
    <t>zestawkomputerowy informatyka     2 kpl</t>
  </si>
  <si>
    <t xml:space="preserve">System syg.alarmowej/monitoring   1 </t>
  </si>
  <si>
    <t>Pracownia komputerowa(drukarka, monitor lgl 11szt,projektor Benq1, Skaner 1.serwer adax1,komputery uczn.9,komputer z nagrywarka  1,notebook 1)</t>
  </si>
  <si>
    <t>telewizor Sharp 28'</t>
  </si>
  <si>
    <t>magnetovid Tomson</t>
  </si>
  <si>
    <t>wzmacniacz, kolumny, odtwarzacz</t>
  </si>
  <si>
    <t>magnetowid Tomson</t>
  </si>
  <si>
    <t>magnetowid Tomson.odtwarzacz cd Techn.</t>
  </si>
  <si>
    <t>projektor ,nootebook 1 kpl</t>
  </si>
  <si>
    <t>tablica SMART 48''</t>
  </si>
  <si>
    <t>telewizor DAEWOO 29"</t>
  </si>
  <si>
    <t xml:space="preserve">Gimnazjum Publiczne Nr1 72-600Świnoujście </t>
  </si>
  <si>
    <t xml:space="preserve">jeden </t>
  </si>
  <si>
    <t>czujka, urzadzenie alarmowe ,kasetka na pieniądze</t>
  </si>
  <si>
    <t xml:space="preserve">dozór całodobowyprzez firmę ochraniarską </t>
  </si>
  <si>
    <t>10.000,00</t>
  </si>
  <si>
    <t>1 x w m-cu</t>
  </si>
  <si>
    <t xml:space="preserve">teren miasta </t>
  </si>
  <si>
    <t>samochód firmy ochraniarskiej</t>
  </si>
  <si>
    <t>Gimnazjum Publiczne nr 2 w Świnoujściu</t>
  </si>
  <si>
    <t>monitoring, alarm włączony całą dobę</t>
  </si>
  <si>
    <t>Ś-cie, u. T.Kościuszki 11</t>
  </si>
  <si>
    <t>ogrodzenie murowane</t>
  </si>
  <si>
    <t>nawierzchnia placu apelowego</t>
  </si>
  <si>
    <t>nawierzchnia boiska z asfaltu</t>
  </si>
  <si>
    <t>droga dojazdowa z ogrodzeniem</t>
  </si>
  <si>
    <t>Przeciwpożarowe:</t>
  </si>
  <si>
    <t xml:space="preserve">- gaśnice proszkowe 6 szt. </t>
  </si>
  <si>
    <t xml:space="preserve">- hydranty 3 szt., </t>
  </si>
  <si>
    <t>Przeciwkradzieżowe:</t>
  </si>
  <si>
    <t xml:space="preserve">- czujniki alarmowe 7 szt., </t>
  </si>
  <si>
    <t xml:space="preserve">- kraty na oknach 18 szt., </t>
  </si>
  <si>
    <t>Domek Przerzeczyn</t>
  </si>
  <si>
    <t>ul. Słowackiego 1</t>
  </si>
  <si>
    <t>Sanitariat nr 1</t>
  </si>
  <si>
    <t>Sanitariat nr 2</t>
  </si>
  <si>
    <t>Sanitariat nr 3</t>
  </si>
  <si>
    <t>Budynek główny – biuro kawiarnia</t>
  </si>
  <si>
    <t>PRZEDSZKOLE MIEJSKIE NR 10</t>
  </si>
  <si>
    <t>Świnoujście, ul. Monte Cassino 24-25</t>
  </si>
  <si>
    <t>R0 AC klienta korporacyjnego</t>
  </si>
  <si>
    <t>Rezerwy</t>
  </si>
  <si>
    <t>Miesiąc wpisu</t>
  </si>
  <si>
    <t>Data szkody</t>
  </si>
  <si>
    <t>Data zgłoszenia</t>
  </si>
  <si>
    <t>Suma szacunkowa</t>
  </si>
  <si>
    <t>Szkody wypłacone</t>
  </si>
  <si>
    <t>Gaśnice proszkowe 2 szt. Kraty w oknach, czujniki i urządzenia alarmowe, dozór pracowniczy i agencji ochrony, całodobowy.</t>
  </si>
  <si>
    <t>Domki turystyczne 2 segmentowe -9 szt.</t>
  </si>
  <si>
    <t>1969 (1 szt.)</t>
  </si>
  <si>
    <t>1972 (2 szt.)</t>
  </si>
  <si>
    <t>Gaśnice proszkowe 9 szt.</t>
  </si>
  <si>
    <t>Domki turystyczne 3 segmentowe -6 szt.</t>
  </si>
  <si>
    <t>1969 (2 szt.)</t>
  </si>
  <si>
    <t>1972 (4 szt.)</t>
  </si>
  <si>
    <t>Gaśnice proszkowe 6 szt.</t>
  </si>
  <si>
    <t>Domki turystyczne 4 segmentowe -1 szt.</t>
  </si>
  <si>
    <t>Gaśnice proszkowe 2 szt.</t>
  </si>
  <si>
    <t>Domek G</t>
  </si>
  <si>
    <t>Kotłownia nr1</t>
  </si>
  <si>
    <t>Kotłownia nr 2</t>
  </si>
  <si>
    <t>Pawilon gastronomiczny</t>
  </si>
  <si>
    <t>Domek V</t>
  </si>
  <si>
    <t>Domki F– 5 szt.</t>
  </si>
  <si>
    <t>Gaśnice proszkowe 5 szt.</t>
  </si>
  <si>
    <t>Ośrodek kempingowy ul. Słowackiego</t>
  </si>
  <si>
    <t>sezonowo</t>
  </si>
  <si>
    <t>inne</t>
  </si>
  <si>
    <t>komputer MS Office XP</t>
  </si>
  <si>
    <t>stacja dysku MS Office</t>
  </si>
  <si>
    <t>monitor meg 19" LCD PS976 D</t>
  </si>
  <si>
    <t>stacja dysku MS Office DASIC DEN 2003</t>
  </si>
  <si>
    <t>drukarka DESK JET 460 WBT</t>
  </si>
  <si>
    <t xml:space="preserve">Notebook PMSX </t>
  </si>
  <si>
    <t>PINB</t>
  </si>
  <si>
    <t>SPZOZ Zakład Pielęgnacyjno-Opiekuńczy</t>
  </si>
  <si>
    <t>72-600 Świnoujście, ul.Żeromskiego 21</t>
  </si>
  <si>
    <t>Miejski Ośrodek Pomocy Rodzinie w Świnoujściu</t>
  </si>
  <si>
    <t>72-600 Świnoujscie ul. J. Dąbrowskiego  4</t>
  </si>
  <si>
    <t xml:space="preserve">przeciwkradzieżowe: alarmy, całodobowy  </t>
  </si>
  <si>
    <t xml:space="preserve">dozór agencji ochrony, </t>
  </si>
  <si>
    <t>Przedszkole Miejskie Nr 5</t>
  </si>
  <si>
    <t>Ul.Witosa 7            72-600 Świnoujście</t>
  </si>
  <si>
    <t>kraty,gaśnice.hydrant,dozór pracowników</t>
  </si>
  <si>
    <t>Przedszkole</t>
  </si>
  <si>
    <t>kraty, gasnice,hydrant</t>
  </si>
  <si>
    <t>ul.Witosa 7 72-600 Świnoujście</t>
  </si>
  <si>
    <t>Przedszlole Miejskie Nr 5</t>
  </si>
  <si>
    <t>Krerokopiarka Sharp</t>
  </si>
  <si>
    <t>Zestaw nagłasniajacy</t>
  </si>
  <si>
    <t>Telefax Panasonik</t>
  </si>
  <si>
    <t>Radiomagnetofon</t>
  </si>
  <si>
    <t>Notebok</t>
  </si>
  <si>
    <t>Przedszkole Miejskie nr 5</t>
  </si>
  <si>
    <t>około 50.000,00</t>
  </si>
  <si>
    <t>2x w miesiącu</t>
  </si>
  <si>
    <t>Miasto</t>
  </si>
  <si>
    <t>prywatny samochód</t>
  </si>
  <si>
    <t>PRZEDSZKOLE MIEJSKIE NR 10"KOLOROWY ŚWIAT"W ŚWINOUJŚCIU</t>
  </si>
  <si>
    <t>nazwa budynku</t>
  </si>
  <si>
    <t>przedszkole</t>
  </si>
  <si>
    <t>adaptacja 1984r.</t>
  </si>
  <si>
    <r>
      <t xml:space="preserve">1.zabezpieczenia p.poż:   </t>
    </r>
    <r>
      <rPr>
        <i/>
        <sz val="10"/>
        <rFont val="Arial"/>
        <family val="2"/>
      </rPr>
      <t xml:space="preserve">                 1/.gaśnica GP-4 ABC -8szt. 2/.gaśnica GS-5x- 4szt.                             3/.koc gaśniczy                             4/. hydranty -5szt.                                                        </t>
    </r>
    <r>
      <rPr>
        <i/>
        <u val="single"/>
        <sz val="10"/>
        <rFont val="Arial"/>
        <family val="2"/>
      </rPr>
      <t xml:space="preserve">2. Zabezpieczenia przeciw kradzieżowe:              </t>
    </r>
    <r>
      <rPr>
        <i/>
        <sz val="10"/>
        <rFont val="Arial"/>
        <family val="2"/>
      </rPr>
      <t xml:space="preserve">               1/.alarm /monitorowanie/, po łaczach radiowych, codziennieprzez całą dobę przez agencję ochrony osób i mienia.                                         2/.Dozór pracowniczy od pononiedziałku do piątku w godz 06.00 - 18.00.</t>
    </r>
  </si>
  <si>
    <t>Świnoujście, ul. Monte Cassino24-25</t>
  </si>
  <si>
    <t>10.12.2004</t>
  </si>
  <si>
    <t>komputer PC+klawiatura+myszka</t>
  </si>
  <si>
    <t>16.12.2005</t>
  </si>
  <si>
    <t>monitor LCD"17"</t>
  </si>
  <si>
    <t>zestaw nagłaśniający</t>
  </si>
  <si>
    <t>29.12.2005</t>
  </si>
  <si>
    <t>kserokopiarka cyfrowa</t>
  </si>
  <si>
    <t>30.12.2004</t>
  </si>
  <si>
    <t>Nazwa jednostki: PRZEDSZKOLE MIEJSKIE NR 10</t>
  </si>
  <si>
    <t xml:space="preserve">          -</t>
  </si>
  <si>
    <t xml:space="preserve">         -</t>
  </si>
  <si>
    <t>ZESPÓŁ SZKÓŁ PUBLICZNYCH NR 4 z Oddz. Integ.</t>
  </si>
  <si>
    <t>Budynek zasadniczy szkoły</t>
  </si>
  <si>
    <t>gaśnice +alarm</t>
  </si>
  <si>
    <t>Świnoujście, ul. Szkolna nr 1</t>
  </si>
  <si>
    <t>Magazynek sportowy</t>
  </si>
  <si>
    <t>Kiosk szkolny "Irys"</t>
  </si>
  <si>
    <t>Skrzydło dobudow. Paw.D</t>
  </si>
  <si>
    <t>Zespół Szkół Publicznych Nr 4</t>
  </si>
  <si>
    <t>Drukarka kolor laser</t>
  </si>
  <si>
    <t>Magnetowid JVC</t>
  </si>
  <si>
    <t>Zespół Szkół Publicznych nr 4</t>
  </si>
  <si>
    <t>Zespół Szkół Publicznych Nr  4</t>
  </si>
  <si>
    <t>Pawilon D</t>
  </si>
  <si>
    <t>Kraty, alarm, kaa pancerna</t>
  </si>
  <si>
    <t>raz w miesiącu</t>
  </si>
  <si>
    <t>3 km</t>
  </si>
  <si>
    <t>samochód firmy ochroniarskiej</t>
  </si>
  <si>
    <t>Młodzieżowy Dom Kutury</t>
  </si>
  <si>
    <t>Budynek Miejskiego Domu Kultury, ul. Wojska Polskiego 1/1, 72-600 Świnoujścię</t>
  </si>
  <si>
    <t>Dozór - agencja ochrony, całodobowo, alarm, gaśnice proszkowe 4szt.</t>
  </si>
  <si>
    <t>Młodziezowy Dom Kultury, przystań Żeglarska, ul. Zalwewowa 101, Świnoujście</t>
  </si>
  <si>
    <t>Dozór-dozorcy nocni, część doby, gasnice proszkowe 5szt., koc gaśniczy</t>
  </si>
  <si>
    <t>Młodzieżowy Dom Kultury</t>
  </si>
  <si>
    <t>Młodziezowy Dom Kultury Przystań Żeglarska w Łunowie, Właścieiel Gmina Miasto Świnoujście - MDK trwały zarząd</t>
  </si>
  <si>
    <t>Dozór - dozosrcy nocni, gaśnice proszkowe 56 szt, koc gaśniczy</t>
  </si>
  <si>
    <t>ul. Zalewowa 101, 72-605 Świnoujście</t>
  </si>
  <si>
    <t>MONITOR LCD 17 SAMSUNG 710 V TFT</t>
  </si>
  <si>
    <t>MONITOR LCD 17AOC LM-720 A BLACK SILVER</t>
  </si>
  <si>
    <t>MONITOR 17 LG FLAT EZ T710 PH</t>
  </si>
  <si>
    <t>MONITOR 17NEC TE770FLAT</t>
  </si>
  <si>
    <t>TELEWIZOR " GRUNDIG29" 100Hz</t>
  </si>
  <si>
    <t>ZESTAW KOMPUTEROWY NR 1</t>
  </si>
  <si>
    <t>ZESTAW KOMPUTEROWY NR 2</t>
  </si>
  <si>
    <t>DRUKARKA KONICA MINOLTA PP1350W</t>
  </si>
  <si>
    <t>PROJEKTOR LCD PANASONIC</t>
  </si>
  <si>
    <t>OLIMPUS C-725 ULTRA ZOOM CAMEDIA APARAT CYFFROWY</t>
  </si>
  <si>
    <t>NOTEBOOK ACER AS 3005 WLM</t>
  </si>
  <si>
    <t>ZESTAW NAGŁAŚNIAJĄCY PRZENOŚNY</t>
  </si>
  <si>
    <t>NOTEBOOK ACER TM 2492 WLNI</t>
  </si>
  <si>
    <t>MDK</t>
  </si>
  <si>
    <t>Kasa pancerna, metalowa kasetka na pieniądze</t>
  </si>
  <si>
    <t>Przystań Żeglarska w Łunowie</t>
  </si>
  <si>
    <t>Metalowa kasetka na pieniądze</t>
  </si>
  <si>
    <t xml:space="preserve">maj, czerwiec, lipiec, sierpień, grudzień grudzień </t>
  </si>
  <si>
    <t>2-10 km</t>
  </si>
  <si>
    <t xml:space="preserve">pieszo, komunikacja miejska, </t>
  </si>
  <si>
    <t>URZĄD MIASTA ŚWINOUJŚCIA</t>
  </si>
  <si>
    <t>Urząd Miasta Świnoujścia budynek nr 5</t>
  </si>
  <si>
    <t>p.poż. gaśnice proszkowe 18 szt. hydranty -po 2 na każdej kondygnacji budynku, szyby przeciwłamaniowe, kraty w przyziemiu, dozór pracowniczy , ochrona fizyczna i elektroniczna obiektu przez agencję ochrony.</t>
  </si>
  <si>
    <t>Świnoujście ul. Wojska Polskiego 1/5</t>
  </si>
  <si>
    <t>Urząd Miasta Świnoujścia budynek nr 3</t>
  </si>
  <si>
    <t>p.poż. gaśnice proszkowe 6 szt. hydranty -po 1 na każdej kondygnacji budynku, ochrona fizyczna i elektroniczna ruchowa przez agencję ochrony.</t>
  </si>
  <si>
    <t>Świnoujście ul. Wojska Polskiego 1/3</t>
  </si>
  <si>
    <t>Urząd Miasta Świnoujścia budynek nr 2</t>
  </si>
  <si>
    <t>p.poż. gaśnice proszkowe 6 szt. hydranty -po 1 na każdej kondygnacji budynku, ochrona fizyczna i elektroniczna ruchowa i uderzeniowa przez agencję ochrony.</t>
  </si>
  <si>
    <t>Świnoujście ul. Wojska Polskiego 1/2</t>
  </si>
  <si>
    <t>tabela  pojazdów</t>
  </si>
  <si>
    <t>Urząd Miasta - Wydział Organizacyjny</t>
  </si>
  <si>
    <t>kserokopiarka RICOH AF 220</t>
  </si>
  <si>
    <t>klimatyzator</t>
  </si>
  <si>
    <t>kserokopiarka RICOH AF 2020</t>
  </si>
  <si>
    <t>kserokopiarka REX ROTARY DSM 615</t>
  </si>
  <si>
    <t>kserokopiarka cyfrowa NASHUATEC DSm 622</t>
  </si>
  <si>
    <t>kserokopiarka TOSHIBA E STUDIO 160</t>
  </si>
  <si>
    <t>kserokopiarka NASHUATEC DSM 725 PS</t>
  </si>
  <si>
    <t>kserokopiarka NASHUATEC DSM 745 P</t>
  </si>
  <si>
    <t>projektor multimedialny NEC LT</t>
  </si>
  <si>
    <t xml:space="preserve">kserokopiarka cyfrowa NASHUATEC DSm </t>
  </si>
  <si>
    <t xml:space="preserve">aparat fotograficzny cyfrowy HP M 407 </t>
  </si>
  <si>
    <t>Komputer dla czytelnika ( 4 komplety) jednostka centralna Actina nevada (procesor AMD Athlon 64 X2 4200, pamięć RAM 2x512MB DDR2,HDD160 GB, napęd DVD+/-RW, FDD, zintegrowana karta grafiki, dżwiękowa, sieciowa) wraz z 4 klawiaturami, 4 myszami, 4 mikrofonami stacjonarnymi, 4 kompletami słuchawek.</t>
  </si>
  <si>
    <t>Wielofunkcyjne urządzenie sieciowe Lexmark X342 n Numer seryjny 6805LK4</t>
  </si>
  <si>
    <t>Monitor LCD Balinea 1705 GI Numery seryjne: AA1117520742AA1541755, AA1117520742AA15410754, AA11117520742AA15410757, AA1117520742AA15410756</t>
  </si>
  <si>
    <t xml:space="preserve">Microsoft Office Pro 2007 Win 32 Polish nośnik oprogramowania </t>
  </si>
  <si>
    <t>oraz</t>
  </si>
  <si>
    <r>
      <t xml:space="preserve">Wykaz sprzętu elektronicznego </t>
    </r>
    <r>
      <rPr>
        <b/>
        <i/>
        <u val="single"/>
        <sz val="11"/>
        <rFont val="Arial"/>
        <family val="2"/>
      </rPr>
      <t>stacjonarnego</t>
    </r>
    <r>
      <rPr>
        <b/>
        <i/>
        <sz val="11"/>
        <rFont val="Arial"/>
        <family val="2"/>
      </rPr>
      <t xml:space="preserve"> (do 5 lat) - rok 2003 i młodszy</t>
    </r>
  </si>
  <si>
    <t>Drukarka laserowa Samsung</t>
  </si>
  <si>
    <t>Komputer + monitor 1 szt</t>
  </si>
  <si>
    <t>Komputer + monitor 10 szt</t>
  </si>
  <si>
    <t>Komputer + monitor 6 szt</t>
  </si>
  <si>
    <t>Komputer + monitor4 szt</t>
  </si>
  <si>
    <t>Telewizor OTVC 21</t>
  </si>
  <si>
    <t>Rzutnik Focus szt. 2           x 1000,00</t>
  </si>
  <si>
    <t>Telewizor LG 32LC51/LCD/</t>
  </si>
  <si>
    <t xml:space="preserve">Nagrywarka DVD LG </t>
  </si>
  <si>
    <r>
      <t xml:space="preserve">Wykaz sprzętu elektronicznego </t>
    </r>
    <r>
      <rPr>
        <b/>
        <i/>
        <u val="single"/>
        <sz val="11"/>
        <rFont val="Arial"/>
        <family val="2"/>
      </rPr>
      <t>przenośnego</t>
    </r>
    <r>
      <rPr>
        <b/>
        <i/>
        <sz val="11"/>
        <rFont val="Arial"/>
        <family val="2"/>
      </rPr>
      <t xml:space="preserve"> (do 5 lat) - rok 2003 i młodszy</t>
    </r>
  </si>
  <si>
    <t>Komputer przenosny</t>
  </si>
  <si>
    <t>Dane pojazdów/ pojazdów wolnobieżnych</t>
  </si>
  <si>
    <t>Marka</t>
  </si>
  <si>
    <t>Typ, model</t>
  </si>
  <si>
    <t>Nr podw./ nadw.</t>
  </si>
  <si>
    <t>Nr silnika</t>
  </si>
  <si>
    <t>Nr rej.</t>
  </si>
  <si>
    <t>Rodzaj             (osobowy/ ciężarowy/ specjalny)</t>
  </si>
  <si>
    <t>Poj.</t>
  </si>
  <si>
    <t>zabezpieczenia</t>
  </si>
  <si>
    <t>data I rejestracji</t>
  </si>
  <si>
    <t>data ważności badań technicznych</t>
  </si>
  <si>
    <t>Ilość msc./ładowność</t>
  </si>
  <si>
    <t>Rok prod.</t>
  </si>
  <si>
    <t>Przebieg</t>
  </si>
  <si>
    <t>wyposażenie dodatkowe (ponadstandardowe)</t>
  </si>
  <si>
    <t>Wartość pojazdu</t>
  </si>
  <si>
    <t>Okres ubezpieczenia OC i NW</t>
  </si>
  <si>
    <t>Okres ubezpieczenia AC i KR</t>
  </si>
  <si>
    <t>Zielona Karta tak/nie</t>
  </si>
  <si>
    <t>rodzaj</t>
  </si>
  <si>
    <t>wartość</t>
  </si>
  <si>
    <t>Od</t>
  </si>
  <si>
    <t>Do</t>
  </si>
  <si>
    <t>SKODA</t>
  </si>
  <si>
    <t>OCTAVIA ICE</t>
  </si>
  <si>
    <t>TMBCX21V632761808</t>
  </si>
  <si>
    <t>BFQ075203</t>
  </si>
  <si>
    <t>ZSW U393</t>
  </si>
  <si>
    <t>osobowy</t>
  </si>
  <si>
    <t>immobil.</t>
  </si>
  <si>
    <t>15.05.2003r.</t>
  </si>
  <si>
    <t>14.05.2008r.</t>
  </si>
  <si>
    <t>nie</t>
  </si>
  <si>
    <t>FABIA Combi</t>
  </si>
  <si>
    <t>TMBJC 16Y954263909</t>
  </si>
  <si>
    <t>BKY084109</t>
  </si>
  <si>
    <t>ZSW R699</t>
  </si>
  <si>
    <t>16.02.2005r.</t>
  </si>
  <si>
    <t>16.02.2008r.</t>
  </si>
  <si>
    <t>radio CD</t>
  </si>
  <si>
    <t>RENAULT</t>
  </si>
  <si>
    <t>TRAFIC L2H1 2.0PC 115</t>
  </si>
  <si>
    <t>VF1JLBHB67V299978</t>
  </si>
  <si>
    <t>ZSW V999</t>
  </si>
  <si>
    <t>immobil./autoalarm</t>
  </si>
  <si>
    <t>24.05.2007r.</t>
  </si>
  <si>
    <t>24.05.2010r.</t>
  </si>
  <si>
    <t>23.05.08r.</t>
  </si>
  <si>
    <t>SUPERB Elegance</t>
  </si>
  <si>
    <t>TMBBC63U279016479</t>
  </si>
  <si>
    <t>ZSW W555</t>
  </si>
  <si>
    <t>05.04.2007r.</t>
  </si>
  <si>
    <t>05.04.2010r.</t>
  </si>
  <si>
    <t>05.09.08r.</t>
  </si>
  <si>
    <t>WSO - Ochotnicze Straże Pożarne</t>
  </si>
  <si>
    <t>STAR</t>
  </si>
  <si>
    <t>244L</t>
  </si>
  <si>
    <t>SUSO244ASW0012669</t>
  </si>
  <si>
    <t>SMF 1203</t>
  </si>
  <si>
    <t>SPECJALNY</t>
  </si>
  <si>
    <t>9.468</t>
  </si>
  <si>
    <t>NIE</t>
  </si>
  <si>
    <t>P44LN109828</t>
  </si>
  <si>
    <t>SZD 938 D</t>
  </si>
  <si>
    <t>SPESJALNY</t>
  </si>
  <si>
    <t>27.790</t>
  </si>
  <si>
    <t>brak</t>
  </si>
  <si>
    <t>Lublin II TOWOS</t>
  </si>
  <si>
    <t>SUL 332212X0037246</t>
  </si>
  <si>
    <t>076086/99</t>
  </si>
  <si>
    <t>SMH 8790</t>
  </si>
  <si>
    <t>osob./towarowy</t>
  </si>
  <si>
    <t>2.417 cm3</t>
  </si>
  <si>
    <t>IMMOBILIZER</t>
  </si>
  <si>
    <t>aparat fotograficzny cyfrowy Mino Dimage S4/4</t>
  </si>
  <si>
    <t>Wydzial Organizacyjny</t>
  </si>
  <si>
    <t>Wydział Organizacyjny</t>
  </si>
  <si>
    <t>UM Świnoujścia WSO/OSP</t>
  </si>
  <si>
    <t>Remiza OSP Przytór</t>
  </si>
  <si>
    <t>3 gasnice proszkowe 6 kg, 2 gosnice proszkowe 2 kg</t>
  </si>
  <si>
    <t>Świnoujście - Przytór ul. Szmaragdowa 8</t>
  </si>
  <si>
    <t>Remiza OSP Karsibór</t>
  </si>
  <si>
    <t>3 gaśnice proszkowe 6 kg  1 gośnica proszkowa 2 kg</t>
  </si>
  <si>
    <t>Świnoujście - Karsibór ul. 1 -go Maja</t>
  </si>
  <si>
    <t>Cmentarz Komunalny w Świnoujściu, ul. Karsiborska 11</t>
  </si>
  <si>
    <t>Cmentarz Komunalny w  Świnoujściu, Przytór ul. Sąsiedzka</t>
  </si>
  <si>
    <t>Schronisko bezdomnych zwierząt w Świnoujściu przy ul. Karsiborskiej</t>
  </si>
  <si>
    <t>Plac Zabaw, ul. Trentowskiego, Świnoujście</t>
  </si>
  <si>
    <t>Plac Zabaw, ul. Niecała, Świnoujście</t>
  </si>
  <si>
    <t>Plac Zabaw, Park Zdrojowy, ul. Krzywoustego, Świnoujście</t>
  </si>
  <si>
    <t>Plac Zabaw, Park Zdrojowy, ul. Mieszka I, Świnoujście</t>
  </si>
  <si>
    <t>Plac Zabaw, przy pływalnie ul. Żeromskiego, Świnoujście</t>
  </si>
  <si>
    <t>Plac Zabaw, Przytorze ul. Zarzecze, Świnoujście</t>
  </si>
  <si>
    <t>Targowisko Miejskie przy ul. Grunwaldzkiej, Świinoujście</t>
  </si>
  <si>
    <t>Dozór codzienny przy sprzataniu i naprawach urzadzeń, Firma Usługowa :Agro"</t>
  </si>
  <si>
    <t>Urząd Miasta Świnoujście</t>
  </si>
  <si>
    <t>komputer COMPAQ EVO D-300</t>
  </si>
  <si>
    <t>zestaw komputerowy CELERON 1.7 SOCKET 478</t>
  </si>
  <si>
    <t>komputer Hp COMPAQ D230/C2A/40BSC/256D/4POL</t>
  </si>
  <si>
    <t>komputer Hp COMPAQ Evo D310V  D31VM/C 1.8/40</t>
  </si>
  <si>
    <t>komputer Hp COPMAQ Evo D310V  D31VM/C 1.8/40</t>
  </si>
  <si>
    <t>Serwer PROLIANT ML 370</t>
  </si>
  <si>
    <t>Serwer PROLIANT ML 350</t>
  </si>
  <si>
    <t xml:space="preserve">zestaw komputerowy CELERON </t>
  </si>
  <si>
    <t>zestaw komputerowy Hp D230 C2.2/256D/XPP</t>
  </si>
  <si>
    <t>zestaw komputerowy Hp D230 C2.2/256/40cb/XPP</t>
  </si>
  <si>
    <t>zestaw komputerowy HP D230/P2.4/256D/XPP</t>
  </si>
  <si>
    <t>komputer Hp COMPAQ  D230</t>
  </si>
  <si>
    <t>zestaw komputerowy Scenic P300 C2.6/256/40GB/CD</t>
  </si>
  <si>
    <t xml:space="preserve">zestaw komputerowy </t>
  </si>
  <si>
    <t>komputer Hp COMPAQ D530 CMT</t>
  </si>
  <si>
    <t>komputer Hp DX  2000M C2.6 / 40AFC  XP</t>
  </si>
  <si>
    <t>OPTIMUS SMART-D-C2660</t>
  </si>
  <si>
    <t>OPTIMUS SMART-D-M2800</t>
  </si>
  <si>
    <t>Komputer Fujitsu-Siemens P300 (POJAZD)</t>
  </si>
  <si>
    <t>drukarka LEXMARK E321</t>
  </si>
  <si>
    <t>drukarka LEXMARK T420DN-PR</t>
  </si>
  <si>
    <t>Switch 3Com Dual Seed</t>
  </si>
  <si>
    <t>Zestaw komputerowy Celeron 2/40GB/CD/256MB</t>
  </si>
  <si>
    <t>drukarka laserowa AFICO CL 7000</t>
  </si>
  <si>
    <t>zestaw satelitarny do transmisji danych (antena, modem)</t>
  </si>
  <si>
    <t xml:space="preserve">Router Cisco 1720 </t>
  </si>
  <si>
    <t>stacja wprowadzania danych (SWD)</t>
  </si>
  <si>
    <t>zestaw komputerowy MAXDATA C2.8 XP Pro</t>
  </si>
  <si>
    <t>zestaw komputerowy OPTIMUS D330/256/80/CD XP Pro</t>
  </si>
  <si>
    <t>Urządzenie HP OFFICE JET 7140xi</t>
  </si>
  <si>
    <t>monitor LCD1717S</t>
  </si>
  <si>
    <t>zestaw komputerowy MAXDATA Favorit 5000 P3.2</t>
  </si>
  <si>
    <t>zestaw komputerowy MAXDATA Favorit 2000 I C2.66</t>
  </si>
  <si>
    <t>zestaw komputerowy MAXDATA Favorit 2000 I C2,66</t>
  </si>
  <si>
    <t xml:space="preserve">monitor LCD BALINEA 101715 </t>
  </si>
  <si>
    <t>zestaw komputerowy IMEX C2.0 WIN XP Prof.</t>
  </si>
  <si>
    <t>IBM-5378D94C4E1</t>
  </si>
  <si>
    <t>zestaw komputerowy HP DX6100</t>
  </si>
  <si>
    <t>drukarka HP LJ 2420</t>
  </si>
  <si>
    <t>Serwer HP 370 T04</t>
  </si>
  <si>
    <t>monitor LCD Balinea 101715S 17"</t>
  </si>
  <si>
    <t>drukarka laser HP 1022</t>
  </si>
  <si>
    <t>monitor LCD BALINEA 101715 17"</t>
  </si>
  <si>
    <t>monitor LCD BALINEA 101719 17"</t>
  </si>
  <si>
    <t>zestaw komputerowy ACTINA SIERRA UE</t>
  </si>
  <si>
    <t>zestaw komputerowy MAXDATA Favorit 2000 I</t>
  </si>
  <si>
    <t>drukarka laserjet HP 1320</t>
  </si>
  <si>
    <t>drukarka HP Inkjet 2800</t>
  </si>
  <si>
    <t>monitor LCD Balinea 101715</t>
  </si>
  <si>
    <t>zestaw komputerowy MAXDATA Favorit 5000 I</t>
  </si>
  <si>
    <t>serwer HP 370 Proliant X 3.2 GHZ</t>
  </si>
  <si>
    <t>Przełącznik 3Com 226  24x10/100BS</t>
  </si>
  <si>
    <t>komputer MAXDATA Favorit 3000 I</t>
  </si>
  <si>
    <t>drukarka Laserjet HP 3005D</t>
  </si>
  <si>
    <t>monitor LCD MAG 17'</t>
  </si>
  <si>
    <t>drukarka LJ HP 1160</t>
  </si>
  <si>
    <t>drukarka HP Bussines Inkiet 2800</t>
  </si>
  <si>
    <t>komputer HP DX7300MT P/945/512M</t>
  </si>
  <si>
    <t>stacja robocza HP XW4400 Work+MS</t>
  </si>
  <si>
    <t>zestaw komputerowy (system Kierowca)</t>
  </si>
  <si>
    <t>drukarka HP P3005d</t>
  </si>
  <si>
    <t>zestaw komputerowy OPTIMUS OPTItech dp400</t>
  </si>
  <si>
    <t>monitor LCD 17" ACTINA</t>
  </si>
  <si>
    <t>komputer OPTIMUS OPTItech DP 400</t>
  </si>
  <si>
    <t>drukarka HP P2015</t>
  </si>
  <si>
    <t>drukarka HP DJ 6940</t>
  </si>
  <si>
    <t>zestaw komputerowy hp dx7400 mon BENQ 19"</t>
  </si>
  <si>
    <t>KOMPUTER Z MONITOREM (pwpw)</t>
  </si>
  <si>
    <t>CZYTNIK KODU 2D</t>
  </si>
  <si>
    <t>notebook GSC AMILO Fujitsu Siemens</t>
  </si>
  <si>
    <t>notebook HP nx 6110 CM360 1.4</t>
  </si>
  <si>
    <t>notebook Fujitsu Siemens</t>
  </si>
  <si>
    <t>Notebook ARISTO WIN Pro OFF BAS</t>
  </si>
  <si>
    <t>notebook TOSHIBA</t>
  </si>
  <si>
    <t>Notebook ASUS XPH</t>
  </si>
  <si>
    <t>Notebook ASUS XPX</t>
  </si>
  <si>
    <t>UM Wydział Gospodarki Komunalnej i Środowiska</t>
  </si>
  <si>
    <t>Kaplica Dom Pogrzebowy</t>
  </si>
  <si>
    <t>przebudowa</t>
  </si>
  <si>
    <t>remonty</t>
  </si>
  <si>
    <t>2003, 04, 05, 06, 07</t>
  </si>
  <si>
    <t>ul. Karsiborska 11, 72-600 Świnoujście</t>
  </si>
  <si>
    <t>Budynek biurowy</t>
  </si>
  <si>
    <t>przedwojenny</t>
  </si>
  <si>
    <t>gaśnice proszkowe 2 szt, pianowe 2 szt.dozór pracowniczy</t>
  </si>
  <si>
    <t>gaśnice proszkowe 2 szt, pianowe 2 szt., dozór pracowniczy</t>
  </si>
  <si>
    <t>Schronisko dla zwierząt: budynek administracyjny, kotłownia, boksy dla zwierząt, zagospodarowanie terenu wraz z ogrodzeniem</t>
  </si>
  <si>
    <t>hydrant naziemny 1 szt., gaśnice proszkowe 2 szt., ocrona (firma ochroniarska)</t>
  </si>
  <si>
    <t>ul. Karsiborska, Świnoujście</t>
  </si>
  <si>
    <t>Świnoujście ul Kołłątaja 4a (siedziba firmy)</t>
  </si>
  <si>
    <t>Obiekt składa sie z kilku budynków (budynek biurowy, budynek przemysłowy, budynek garaży samochodowych,budynek socjalny), całodobowo dozorowany przez dyspozytora,a ponadto plac manewrowy, na którym usytuowane są budynki chroniony jest przez firmę "Sekret". W budynku biurowym w pomieszczeniach parterowych okna od ulicy są okratowane. Kasa, która znajduje się w pomieszczeniu parterowym posiada okratowane okna i drzwi.Gaśnice proszkowe 3 szt.</t>
  </si>
  <si>
    <t>Świnoujście ul. Wybrzeże Wł. IV (punkt regulatorski)</t>
  </si>
  <si>
    <t>Gaśnica proszkowa 1 szt.</t>
  </si>
  <si>
    <t>Świnoujście ul. Dworcowa (punkt regulatorski)</t>
  </si>
  <si>
    <t>Gaśnica proszkowa 1 szt. Dozór pracowniczy przez część doby.</t>
  </si>
  <si>
    <t>Świnoujście ul. Graniczna (punkt regulatorski)</t>
  </si>
  <si>
    <t>Świnoujście ul. Grunwaldzka 67a</t>
  </si>
  <si>
    <t>Grunt poddzierżawiany kontrahentom zewnętrznym na parking oraz pod kiosk. Parking posiada jedną bramę wjazdową, jest ogrodzony i strzeżony całodobowo przez dozorcę.</t>
  </si>
  <si>
    <t>Świnoujście ul. Matejki 1D</t>
  </si>
  <si>
    <t>"Komunikacja Autobusowa" Sp. z o.o. dzierżawi od Zakładu Gospodarki Mieszkaniowej w tym obiekcie garaże postojowe dla 16 autobusów (garaże od nr 9 do 20 i od nr 24 do 27), łączna powierzchnia garaży 1280,6 m2. W garażach tych znajdują się łącznie 3 gaśnice śniegowe i 6 gaśnic proszkowych.Obiekt na ul. Matejki 1D chroniony jest całodobowo przez firmę ochroniarską wynajętą przez ZGM.</t>
  </si>
  <si>
    <t>Nazwa jednostki  "Komunikacja Autobusowa" Spółka z o.o.</t>
  </si>
  <si>
    <t>Kasa w siedzibie firmy tj. przy ul. Kołłataja 4a w Świnoujściu</t>
  </si>
  <si>
    <t>15.000 zł gotówka w kasie,                            200.000 zł bilety komunikacyjne w kasie</t>
  </si>
  <si>
    <t>Kasa, która znajduje się w pomieszczeniu parterowym budynku biurowego - posiada okratowane okna i drzwi. Budynek biurowy zamykany jest po godzinach pracy pracowników administracyjnych.W budynku tym okna od ulicy są okratowane.W kasie znajduje się kasa pancerna i kaseta na pieniądze.</t>
  </si>
  <si>
    <t>Punkt regulatorski i sprzedaży biletów przy ul. Dworcowej w Świnoujściu</t>
  </si>
  <si>
    <t>3.000 zł gotówka lub zamiennie bilety komunikacji miejskiej</t>
  </si>
  <si>
    <t>Gotówki i biletów nie przechowuje się po godzinach pracy, punkt zamykany, drzwi posiadają dwa zamki.</t>
  </si>
  <si>
    <t>15.000 zł</t>
  </si>
  <si>
    <t>codziennie w dni robocze</t>
  </si>
  <si>
    <t>samochodem prze firmę ochraniarską</t>
  </si>
  <si>
    <t>2.500 zł gotówka w kasie (pogotowie kasowe),   1000 euro                 180.000 zł bilety komunikacyjne w kasie</t>
  </si>
  <si>
    <t>Uwaga: Klient prowadzi obrót gotówkowy również w euro.</t>
  </si>
  <si>
    <t xml:space="preserve">codziennie w autobusach kursujących na liniach komunikacyjnych, </t>
  </si>
  <si>
    <t xml:space="preserve">Świnoujści, Międzyzdroje, Henigsdorf </t>
  </si>
  <si>
    <t>w autobusach (utargi ze sprzedaży biletów przewożone przez kierowców w kasetkach) oraz przenoszone przez kierowców w celu rozliczenia</t>
  </si>
  <si>
    <t>gaśnice proszkowe 13szt i śniegowa 1szt.( kraty w oknach sekretariatu, gab. Dyrektorai vicedyrektorów , biblioteka, czytelnia), dozór pracowniczy od 19-6 rano</t>
  </si>
  <si>
    <t>Narutowicza 10 72-600 Świnoujście</t>
  </si>
  <si>
    <t>projektor + akcesoria</t>
  </si>
  <si>
    <t>drukarka HP 1020</t>
  </si>
  <si>
    <t>drukarka laserowa</t>
  </si>
  <si>
    <t>drukarka Samsung 1520</t>
  </si>
  <si>
    <t>kasa fiskalna</t>
  </si>
  <si>
    <t>kasa w szkole</t>
  </si>
  <si>
    <t>kaseta na pieniądze w kasie i sejf w sekretariacie</t>
  </si>
  <si>
    <t>Świnoujście</t>
  </si>
  <si>
    <t>samochód - konwój kasjera</t>
  </si>
  <si>
    <t>Nazwa jednostki: Szkoła Podstawowa nr 1</t>
  </si>
  <si>
    <t>SP-2, 72-602 Świnoujście, ul. Białoruska 2</t>
  </si>
  <si>
    <t>czujki alarmowe, ppoż, gaśnice, minitoring</t>
  </si>
  <si>
    <t xml:space="preserve">całodobowy, kraty w oknach </t>
  </si>
  <si>
    <t xml:space="preserve">Filia w Karsiborzu, 72-603 Świnoujście, </t>
  </si>
  <si>
    <t>czujki alarmowe, ppoż, monitoring całodobowy,</t>
  </si>
  <si>
    <t>ul. 1 Maja 40</t>
  </si>
  <si>
    <t>gaśnice</t>
  </si>
  <si>
    <t>Szkoła Podstawowa Nr 2</t>
  </si>
  <si>
    <t>ppoż: gaśnice:</t>
  </si>
  <si>
    <t>72-602 Świnoujście, ul. Białoruska 2</t>
  </si>
  <si>
    <t xml:space="preserve">wraz z dwoma mieszkaniami </t>
  </si>
  <si>
    <t>proszkowe GP6xABC - 11 szt.</t>
  </si>
  <si>
    <t>służbowymi (ubezpieczenie</t>
  </si>
  <si>
    <t>proszkowe GPzBC - 2 szt.</t>
  </si>
  <si>
    <t>od ognia)</t>
  </si>
  <si>
    <t>urządzenie gaśnicze sprz.komputer.- 1 szt.</t>
  </si>
  <si>
    <t>śniegowa GS5xBC - 1 szt.</t>
  </si>
  <si>
    <t>alarm monitorowany całodobowo,</t>
  </si>
  <si>
    <t>kraty w oknach, drzwiach</t>
  </si>
  <si>
    <t>Monitor CRT-700B LG</t>
  </si>
  <si>
    <t>Drukarka laserowa Minolta</t>
  </si>
  <si>
    <t>Zestaw komputerowy z oprogramowaniem</t>
  </si>
  <si>
    <t>Telewizor Samsung 29"</t>
  </si>
  <si>
    <t>DVD Samsung (combo)</t>
  </si>
  <si>
    <t>Kopiarka cyfrowa</t>
  </si>
  <si>
    <t>Zestaw komputerowy (jednostka + monitor)</t>
  </si>
  <si>
    <t>Sprzęt komputerowy w sali informatycznej (10 zestawów x 2435 zł)</t>
  </si>
  <si>
    <t xml:space="preserve">Komputer serwer + monitor </t>
  </si>
  <si>
    <t>Komputer z nagrywarką + skaner + drukarka</t>
  </si>
  <si>
    <t>Monitor Actina</t>
  </si>
  <si>
    <t>Komputer Actina</t>
  </si>
  <si>
    <t>Monitor LGT</t>
  </si>
  <si>
    <t>Wielofuncyjne urządzenie sieciowe</t>
  </si>
  <si>
    <t>Zestaw komputerowy z oprogr. (jednostka + monitor)</t>
  </si>
  <si>
    <t>Zestaw komputerowy z oprogr. (jednostka + monitor + drukarka)</t>
  </si>
  <si>
    <t xml:space="preserve">Drukarka laserowa </t>
  </si>
  <si>
    <t>Centrala tel. NTC</t>
  </si>
  <si>
    <t xml:space="preserve">Rzutnik pisma </t>
  </si>
  <si>
    <t>Aparat cyfrowy</t>
  </si>
  <si>
    <t>Kosiarka elektryczna</t>
  </si>
  <si>
    <t>Kosa spalinowa</t>
  </si>
  <si>
    <t>Wideoprojektor</t>
  </si>
  <si>
    <t>Komputer przenośny</t>
  </si>
  <si>
    <t>Szorowarka BMD +  odkurzacz sucho/mokro</t>
  </si>
  <si>
    <t>Nazwa jednostki:   Szkoła Podstawowa nr 6 im. Mieszka I</t>
  </si>
  <si>
    <t>ul. Staszica 17, 72-600 Świnoujście</t>
  </si>
  <si>
    <t>14 gaśnic proszkowych</t>
  </si>
  <si>
    <t>2 gaśnice śniegowe</t>
  </si>
  <si>
    <t>5 hydrantów</t>
  </si>
  <si>
    <t>kraty okienne (kasa, księgowość, czytelnia, sala inform.)</t>
  </si>
  <si>
    <t>dozór pracowniczy całodobowy</t>
  </si>
  <si>
    <t>basen OSiR</t>
  </si>
  <si>
    <t>8.</t>
  </si>
  <si>
    <t>basen Ośr. KRUS</t>
  </si>
  <si>
    <t>9.</t>
  </si>
  <si>
    <t>hala sportowa OSiR</t>
  </si>
  <si>
    <t>10.</t>
  </si>
  <si>
    <t>boisko sportowe OSiR</t>
  </si>
  <si>
    <t>budynek szkoły</t>
  </si>
  <si>
    <t>kraty okienne (kasa, księgowość, czytelnia, sala inf.)</t>
  </si>
  <si>
    <t>boisko szkolne</t>
  </si>
  <si>
    <t>ogrodzenie boiska</t>
  </si>
  <si>
    <t>komputery - 3 szt. a 1470,84</t>
  </si>
  <si>
    <t>monitory - 3 szt. a 590,19</t>
  </si>
  <si>
    <t>zestawy komputerowe - 3 szt. a 2878,14</t>
  </si>
  <si>
    <t>urządzenie wielofunkcyjne</t>
  </si>
  <si>
    <t>monitor</t>
  </si>
  <si>
    <t>komputer</t>
  </si>
  <si>
    <t>drukarka</t>
  </si>
  <si>
    <t>projektor komputerowy</t>
  </si>
  <si>
    <t>tablica multimedialna</t>
  </si>
  <si>
    <t>telefax</t>
  </si>
  <si>
    <t>kserokopiarka</t>
  </si>
  <si>
    <t>pomieszczenie "KASA"</t>
  </si>
  <si>
    <t>kraty okienne</t>
  </si>
  <si>
    <t>dozór pracowniczy całodobowy (dozorcy)</t>
  </si>
  <si>
    <t>kasa pancerna z kasetka na pieniądze (ogniotrwałą)</t>
  </si>
  <si>
    <t>2 razy w roku</t>
  </si>
  <si>
    <t>samochodowy - agencja ochrony "SEKRET"</t>
  </si>
  <si>
    <t>pieszy, samochodowy (samochód prywatny)</t>
  </si>
  <si>
    <t>kilka razy w miesiącu</t>
  </si>
  <si>
    <t>Szkoła Podstawowa nr 9, 72-605 Świnoujście, ul. Sąsiedzka 13 A</t>
  </si>
  <si>
    <t xml:space="preserve">gaśnice proszkowe GP6xABC - 7 szt, </t>
  </si>
  <si>
    <t>hydranty śr. 25 - 5 szt.</t>
  </si>
  <si>
    <t>alarm, dozór - całodobowa agencja ochrony</t>
  </si>
  <si>
    <t>Miejska Pływalnia w Świnoujściu, ul Matejki 52</t>
  </si>
  <si>
    <t>Ośrodek Sportu i Rekreacji - lodowisko, ul.Matejki</t>
  </si>
  <si>
    <t>Szkoła Podstawowa nr 9 im. Jana Pawła II</t>
  </si>
  <si>
    <t>2000/2001</t>
  </si>
  <si>
    <t>ul. Sąsiedzka 13 A, 72-605 Świnoujście</t>
  </si>
  <si>
    <t>Nazwa jednostki Szkoła Podstawowa nr 9 im. Jana Pawła II</t>
  </si>
  <si>
    <t>komputer z oprogramowaniem</t>
  </si>
  <si>
    <t>centralka telefoniczna</t>
  </si>
  <si>
    <t>telewizor "Philips"</t>
  </si>
  <si>
    <t>-</t>
  </si>
  <si>
    <t xml:space="preserve"> w przypadku większej ilośći  prosimy poszerzyć tabelkę ! </t>
  </si>
  <si>
    <t>aparat cyfrowy</t>
  </si>
  <si>
    <t>projektor</t>
  </si>
  <si>
    <t>rzutnik</t>
  </si>
  <si>
    <t>Szkoła Pdstawowa nr 9</t>
  </si>
  <si>
    <t>sekretariat szkoły</t>
  </si>
  <si>
    <t>do 1000zł</t>
  </si>
  <si>
    <t>szafa metalowa</t>
  </si>
  <si>
    <t>1 raz w tygodniu</t>
  </si>
  <si>
    <t>na terenie miasta</t>
  </si>
  <si>
    <t>linia autobusowa</t>
  </si>
  <si>
    <t xml:space="preserve">Gimnazjum Publiczne N1 72-600 Świnoujście </t>
  </si>
  <si>
    <t xml:space="preserve"> </t>
  </si>
  <si>
    <t>budynek dydaktyczny</t>
  </si>
  <si>
    <t>czujki,agencja ochrony,całodobowy</t>
  </si>
  <si>
    <t>72-600 Świnoujście ul.W.Witosa 12</t>
  </si>
  <si>
    <t>stołówka z łącznikiem</t>
  </si>
  <si>
    <t xml:space="preserve">   "                           "</t>
  </si>
  <si>
    <t>sala gim. z zapleczem</t>
  </si>
  <si>
    <t xml:space="preserve">   '                            "</t>
  </si>
  <si>
    <t>boisko sportowe</t>
  </si>
  <si>
    <t>budynek Sali sportowej segm.A+B</t>
  </si>
  <si>
    <t xml:space="preserve">gaśnice (proszkowe)          33 szt                      </t>
  </si>
  <si>
    <t>hydranty                            9 szt</t>
  </si>
  <si>
    <t>czujki                              15 szt</t>
  </si>
  <si>
    <t>- kraty na drzwiach  2 szt.,</t>
  </si>
  <si>
    <t>- całodobowa ochrona budynku ( agencja ochrony)</t>
  </si>
  <si>
    <t>- alarm</t>
  </si>
  <si>
    <t>Sala Informacji Zawodowej</t>
  </si>
  <si>
    <t>Administrator Budynku – Miejski Dom Kultury</t>
  </si>
  <si>
    <t xml:space="preserve">Sala nr 420 wynajmowana  w Młodzieżowym </t>
  </si>
  <si>
    <t>Domu Kultury w Świnoujściu</t>
  </si>
  <si>
    <t>- gaśnice na korytarzach</t>
  </si>
  <si>
    <t>ul. Wojska Polskiego 1/1</t>
  </si>
  <si>
    <t>Kopiarka cyfrowa SHARP 5012</t>
  </si>
  <si>
    <t>Zestaw komputerowy 4  x 2 958,00</t>
  </si>
  <si>
    <t xml:space="preserve">Drukarka  Canon  i 550  </t>
  </si>
  <si>
    <t xml:space="preserve">Drukarka  HP </t>
  </si>
  <si>
    <t>Monitory LG    5 x 674,00</t>
  </si>
  <si>
    <t xml:space="preserve">Serwer </t>
  </si>
  <si>
    <t>Serwer + monitor LCD</t>
  </si>
  <si>
    <t>Zestaw komputerowy  2 x 3 345,60</t>
  </si>
  <si>
    <t xml:space="preserve">Drukarka Laserowa </t>
  </si>
  <si>
    <t xml:space="preserve">Skaner Xenox </t>
  </si>
  <si>
    <t>Koncentrator- urządzenie sieciowe</t>
  </si>
  <si>
    <t>Jednostka centralna</t>
  </si>
  <si>
    <t>Niszczarka</t>
  </si>
  <si>
    <t>Drukarka CHP LASEROWA</t>
  </si>
  <si>
    <t>Monitor Beng</t>
  </si>
  <si>
    <t>Drukarka HP</t>
  </si>
  <si>
    <t>Drukarka laserowa 2 x 1 560,00</t>
  </si>
  <si>
    <t>Nagrywarka DVD</t>
  </si>
  <si>
    <t>Zasilacz UPS</t>
  </si>
  <si>
    <t>Szafka serwerowa z osprzętem</t>
  </si>
  <si>
    <t>Cyfrowe urządzenie wielofunkcyjne</t>
  </si>
  <si>
    <t>Infokiosk multimedialny</t>
  </si>
  <si>
    <t>Zestaw komputerowy  2 x 2 734,40</t>
  </si>
  <si>
    <t>Monitor 2x 744,81</t>
  </si>
  <si>
    <t>Drukarka laserowa HP</t>
  </si>
  <si>
    <t>Zestaw komputerowy + pamięć 2 x 2720,60</t>
  </si>
  <si>
    <t>Drukarka laserowa Sony</t>
  </si>
  <si>
    <t xml:space="preserve">Notebook Acer </t>
  </si>
  <si>
    <t>Kamera Panasonic</t>
  </si>
  <si>
    <t>DVD Panasonic</t>
  </si>
  <si>
    <t>Laptop</t>
  </si>
  <si>
    <t>Projektor</t>
  </si>
  <si>
    <t>Nazwa jednostki  POWIATOWY URZĄD PRACY w Świnoujściu</t>
  </si>
  <si>
    <t>PUP w Świnoujściu ul. Wojska Polskiego1/2A</t>
  </si>
  <si>
    <r>
      <t>Przeciwkradzieżowe:</t>
    </r>
    <r>
      <rPr>
        <sz val="10"/>
        <rFont val="Arial"/>
        <family val="2"/>
      </rPr>
      <t xml:space="preserve"> kraty na drzwiach do budynku, czujnik ruchu 1 szt.,lokalizacja – II piętro,alarm,  kasa  pancerna 1 szt., kasetka metalowa umieszczona w kasie pancernej 1 szt,  całodobowa ochrona budynku -  agencja ochrony</t>
    </r>
  </si>
  <si>
    <t>W miarę potrzeb, ok 2 razy w miesiącu</t>
  </si>
  <si>
    <t>Miasto Świnoujście</t>
  </si>
  <si>
    <t>Pieszo</t>
  </si>
  <si>
    <t>lp.</t>
  </si>
  <si>
    <t>nazwa budynku lub budowli</t>
  </si>
  <si>
    <t>rok budowy</t>
  </si>
  <si>
    <t>wartość początkowa (księgowa brutto)             (1)</t>
  </si>
  <si>
    <t xml:space="preserve"> PRZEDSZKOLE MIEJSKIE NR 1</t>
  </si>
  <si>
    <t>Nazwa jednostki: Zakład Wodociągów i Kanalizacji sp. z o.o. w Świnoujściu</t>
  </si>
  <si>
    <t>Kołłątaja 4 - biurowiec</t>
  </si>
  <si>
    <t>Daszynskiego 38 - baza techniczna+pom biurowe i socjalne</t>
  </si>
  <si>
    <t>27 gasnic/GP(2 i 6)*ABC;GS5;GP6/; hydrant. Dozór -agencja ochrony,kraty, alarm</t>
  </si>
  <si>
    <t>Karsiborska 33- oczyszczalnia ścieków</t>
  </si>
  <si>
    <t>60 gaśnic/GP(2 i 6)*ABC;GS5;GP6;TG12;AP25/czujniki dymu, hydranty.Dozór - całodobowy pracowników,telewizja przemysłowa-monitoring obiektu</t>
  </si>
  <si>
    <t>Karsiborska (bn) - SUW "Wydrzany"</t>
  </si>
  <si>
    <t>17 gaśnic /GP(2 i 6)*ABC;GS5;GP6/, hydranty.dozór - całodobowy pracowników, alarmy, kraty</t>
  </si>
  <si>
    <t>Rycerska (bn) - SUW "Granica"</t>
  </si>
  <si>
    <t>18 gaśnic /GP(2 i 6)*ABC;GS5;GP6/,hydranty.dozór - całodobowy pracowników, obiekt zlokalizowany w pasie granicznym obięty nadzoerm Straży Granicznej</t>
  </si>
  <si>
    <t>Wrzosowa (bn) SUW "Odra"</t>
  </si>
  <si>
    <t>5 gaśnic /GP(2 i 6)*ABC;GS5;GP6/hydranty.dozór - całodobowy pracowników,</t>
  </si>
  <si>
    <t>Skandynawska (bn) - przepompownia</t>
  </si>
  <si>
    <t xml:space="preserve"> gaśnica/GP4/hydrant.Nadzór elektroniczny,agencja ochrony, kraty.</t>
  </si>
  <si>
    <t>Ludzi Morza 14 -baza techniczna+podczyszczalnia+pom socjalne</t>
  </si>
  <si>
    <t>8 gaśnic/GP(2 i 6)*ABC;GS5;GP6/, hydranty.dozór - całodobowy pracowników, alarmy, kraty</t>
  </si>
  <si>
    <t>Norweska (bn) - przepompownia</t>
  </si>
  <si>
    <t xml:space="preserve"> gaśnica/GS5 /hydrant.Nadzór elektroniczny,agencja ochrony, kraty.</t>
  </si>
  <si>
    <t>Chrobrego (bn) - przepompownia</t>
  </si>
  <si>
    <t>4 gaśnice/GS5 I GP6zBC/hydrant.Nadzór elektroniczny,agencja ochrony, kraty.</t>
  </si>
  <si>
    <t>Grunwaldzka 41 - przepompownia</t>
  </si>
  <si>
    <t>Gimnazjum Publiczne nr 2</t>
  </si>
  <si>
    <t>Świnoujście, ul. Niedziałkowskiego 2</t>
  </si>
  <si>
    <t xml:space="preserve">hydranty,gaśnice-proszkowe,śniegowe,(29 szt) alarm,monitoring-godziny nocne oraz całodobowy w dni wolne od pracy, dozorcy od 6.30 do 20.30, kraty na oknach w części podpiwniczonej oraz na parterze w częściach łatwo dostępnych. </t>
  </si>
  <si>
    <t>szkoła</t>
  </si>
  <si>
    <t>gaśnice, alarm, monitoring</t>
  </si>
  <si>
    <t>Ś-cie, Niedziałkowskiego 2</t>
  </si>
  <si>
    <t>sala gimnastyczna</t>
  </si>
  <si>
    <t>Wykaz sprzętu elektronicznego staconarnego (do 5 lat)- rok 2003 i młodszy</t>
  </si>
  <si>
    <t>monitor - szt. 1</t>
  </si>
  <si>
    <t>drukarka - szt. 2</t>
  </si>
  <si>
    <t>komputer - szt 2</t>
  </si>
  <si>
    <t>laptop</t>
  </si>
  <si>
    <t>komputer - szt 1</t>
  </si>
  <si>
    <t>komputer - szt. 25</t>
  </si>
  <si>
    <t>monitor - szt. 23</t>
  </si>
  <si>
    <t>serwer</t>
  </si>
  <si>
    <t>drukarka - szt 5</t>
  </si>
  <si>
    <t>projektor - szt. 2</t>
  </si>
  <si>
    <t>ekran z napędem elektrycznym</t>
  </si>
  <si>
    <t>rzutnik pisma</t>
  </si>
  <si>
    <t>monitor plazmowy</t>
  </si>
  <si>
    <t>odtwarzacz</t>
  </si>
  <si>
    <t>vizualizer</t>
  </si>
  <si>
    <t>tablica samokopiująca</t>
  </si>
  <si>
    <t>zestaw nagłośnieniowy</t>
  </si>
  <si>
    <t>kopiarka - szt1</t>
  </si>
  <si>
    <t>waga laboratoryjna</t>
  </si>
  <si>
    <t>komputery - 21 szt</t>
  </si>
  <si>
    <t>serwer - 1szt</t>
  </si>
  <si>
    <t>monitory - 20 szt</t>
  </si>
  <si>
    <t xml:space="preserve">drukarka - 3 szt </t>
  </si>
  <si>
    <t xml:space="preserve">projektor - 1 szt </t>
  </si>
  <si>
    <t>skaner - 2 szt</t>
  </si>
  <si>
    <t>kopiarka - 1 szt</t>
  </si>
  <si>
    <t>Wykaz sprzętu elektronicznego przenośnego (do 5 lat )-2003 i młodszy</t>
  </si>
  <si>
    <t>wideoprojektor -szt. 1</t>
  </si>
  <si>
    <t>wideoprojektor - szt 2</t>
  </si>
  <si>
    <t>kamera cyfrowa</t>
  </si>
  <si>
    <t>aparat fotograficzny cyfrowy</t>
  </si>
  <si>
    <t>wieża - 4 szt</t>
  </si>
  <si>
    <t>Nazwa jednostki Liceum Ogólnokształcące z Oddziałami Integracyjnymi im. Mieszka I</t>
  </si>
  <si>
    <t>alarm</t>
  </si>
  <si>
    <t>raz w m-cu</t>
  </si>
  <si>
    <t>Zespół Szkół w Świnoujściu</t>
  </si>
  <si>
    <t>ul.Gdyńska 26</t>
  </si>
  <si>
    <t>Świnoujście, ul. Gdyńska 26</t>
  </si>
  <si>
    <t xml:space="preserve">p-poż: gaśnice proszkowe szt.15 </t>
  </si>
  <si>
    <t>gaśnice śniegowe szt.3</t>
  </si>
  <si>
    <t>gaśnice GSE szt.1</t>
  </si>
  <si>
    <t>hydranty szt. 5</t>
  </si>
  <si>
    <t>p-kradzież.: kraty okienne 9 pokoi parter</t>
  </si>
  <si>
    <t>system alarm /SEKRET/</t>
  </si>
  <si>
    <t>dozorca pracownik szkoły-cz.doby</t>
  </si>
  <si>
    <t>Liceum Ogólnokształcące z Oddziałami Integracyjnymi im. Mieszka I</t>
  </si>
  <si>
    <t>Szkoła</t>
  </si>
  <si>
    <t>p-poż:gaśnice proszkowe szt.11</t>
  </si>
  <si>
    <t>hydranty szt.2</t>
  </si>
  <si>
    <t>p-kradzież:syst.alarm/SEKRET/,</t>
  </si>
  <si>
    <t>Szkolne Schronisko Młodzież.</t>
  </si>
  <si>
    <t>p-poż:gaśnice GSE szt.1</t>
  </si>
  <si>
    <t>gaśnice proszkowe szt.4</t>
  </si>
  <si>
    <t>hydranty szt.3</t>
  </si>
  <si>
    <t>kraty okienne 9 pokoi parter</t>
  </si>
  <si>
    <t>komputery szt.2</t>
  </si>
  <si>
    <t>Sprzęt nagłaśniający</t>
  </si>
  <si>
    <t xml:space="preserve">komputery szt.4 </t>
  </si>
  <si>
    <t>pracownia komputerowa 20 komplet.wg załączn.</t>
  </si>
  <si>
    <t>Zespół  Szkół w Świnoujściu</t>
  </si>
  <si>
    <t>Księgowość</t>
  </si>
  <si>
    <t>Sejf</t>
  </si>
  <si>
    <t>2 x w tygodniu</t>
  </si>
  <si>
    <t>pieszo, samochód</t>
  </si>
  <si>
    <t>72-602 Świnoujście ul.Sołtana 2</t>
  </si>
  <si>
    <t>gaśnice  proszkowe szt.54,śnieg.-27szt.</t>
  </si>
  <si>
    <t xml:space="preserve">hydranty - 11 </t>
  </si>
  <si>
    <t>czujniki i urządzenia alarmowe</t>
  </si>
  <si>
    <t xml:space="preserve">agencji ochrony, całodobowy, </t>
  </si>
  <si>
    <t>budynek murowany - szkoła</t>
  </si>
  <si>
    <t>gaśnice proszkowe-29,hydranty - 3</t>
  </si>
  <si>
    <t>72-602 Świnoujście, ul. Sołtana 2</t>
  </si>
  <si>
    <t>budynek murowany - internat</t>
  </si>
  <si>
    <t>gaśnice śniegowe-20,hydranty - 4</t>
  </si>
  <si>
    <t>budynek murowany-kotłownia</t>
  </si>
  <si>
    <t>gaśnice  śniegowe - 2</t>
  </si>
  <si>
    <t>budynek murowany-sala gimnastyczna</t>
  </si>
  <si>
    <t>gaśnice proszkowe - 5, hydrant -1</t>
  </si>
  <si>
    <t>budynek murowany - stołówka</t>
  </si>
  <si>
    <t>gaśnice śniegowe-5, hydrant - 1</t>
  </si>
  <si>
    <t>budynek murowany- warsztaty mechaniczne</t>
  </si>
  <si>
    <t>II poł.XIXw</t>
  </si>
  <si>
    <t>gaśnice proszkowe - 10, hydrant -1</t>
  </si>
  <si>
    <t>72-602 Świnoujście, ul.Wrzosowa</t>
  </si>
  <si>
    <t>budynek murowany - warsztat spawalniczy</t>
  </si>
  <si>
    <t>gaśnice proszkowe - 10, hydrant - 1</t>
  </si>
  <si>
    <t>72-602 Świnoujście, ul. Ludzi Morza</t>
  </si>
  <si>
    <t>budowla- ruruciągi i przewody</t>
  </si>
  <si>
    <t>wszystkie obiekty objęte są dozorem pracowniczym całodobowym,alarmy,agencja ochrony, kraty w oknach</t>
  </si>
  <si>
    <t>budowla- linia sieci energetycznej</t>
  </si>
  <si>
    <t>budowla - boisko szkolne</t>
  </si>
  <si>
    <t>budowla - linia telefoniczna</t>
  </si>
  <si>
    <t>inne budowle- drogi, ogrodzenia</t>
  </si>
  <si>
    <t>Drukarka -Brpther HL-5250DN  - szt.2</t>
  </si>
  <si>
    <t>Monitor-LG L 1753S-SF szt.20</t>
  </si>
  <si>
    <t>Projektor- BenQ MP 721c</t>
  </si>
  <si>
    <t>Skaner- HP scanJet 3800</t>
  </si>
  <si>
    <t>Komputer  ADAX Delta PC360+ - 14  kompletów</t>
  </si>
  <si>
    <t xml:space="preserve">Komputer  ADAX Delta PC360+ FW </t>
  </si>
  <si>
    <t>Komputer  ADAX Delta PC360MCI +</t>
  </si>
  <si>
    <t>Monitor CRT 17</t>
  </si>
  <si>
    <t>Serwer ProLiant ML310 G4</t>
  </si>
  <si>
    <t xml:space="preserve">Komputer przenośny </t>
  </si>
  <si>
    <t>Przełącznik 48porty-LinkSys SRW248G4-Eu</t>
  </si>
  <si>
    <t>Szafka sieciowa wraz z wyposażeniemi</t>
  </si>
  <si>
    <t>Komputer ODSP</t>
  </si>
  <si>
    <t>Drukarka HP LASERCOLOR</t>
  </si>
  <si>
    <t>Komputer AB ATHLON</t>
  </si>
  <si>
    <t>Monitor BENQ 14</t>
  </si>
  <si>
    <t>Komputer YDSX</t>
  </si>
  <si>
    <t>Monitor LCD 19</t>
  </si>
  <si>
    <t>Komputer SDS-C2800</t>
  </si>
  <si>
    <t>Komputer FAVORIT 3000IM BTX</t>
  </si>
  <si>
    <t>Monitor  MAG 17"LDC</t>
  </si>
  <si>
    <t>Kserokopiarka  ZR1018</t>
  </si>
  <si>
    <t>Drukarka HP LasertJet szt.2</t>
  </si>
  <si>
    <t>Komputer FAVORIT 3000IM BTX    szt.5</t>
  </si>
  <si>
    <t>Drukarka HP LJ1018  szt.2</t>
  </si>
  <si>
    <t>UPS zasilacz awaryjny</t>
  </si>
  <si>
    <t>Drukarka Minolta MC</t>
  </si>
  <si>
    <t xml:space="preserve">Laptop NOT ASUS A6U </t>
  </si>
  <si>
    <t>Nazwa jednostki    ZESPÓŁ SZKÓŁ MORSKICH</t>
  </si>
  <si>
    <t>Zespół Szkół Morskich</t>
  </si>
  <si>
    <t>Sejf,kraty w oknie,krata w okienku kasowym,alarm, krata na drzwiach,dozór całodobowy</t>
  </si>
  <si>
    <t>2 x w miesiącu</t>
  </si>
  <si>
    <t>przeprawa promowa 3km</t>
  </si>
  <si>
    <t>konwój Firmy Ochroniarskiej ARGUS</t>
  </si>
  <si>
    <t>Specjalny Ośrodek Szkolno - Wychowawczy</t>
  </si>
  <si>
    <t>gaśnice, hydranty, dozór pracowniczy przez</t>
  </si>
  <si>
    <t>72-600 Świnoujście,  Piastowska 55</t>
  </si>
  <si>
    <t xml:space="preserve">część doby, kraty w oknach, </t>
  </si>
  <si>
    <t>drzwi antywłamaniowe</t>
  </si>
  <si>
    <t xml:space="preserve">Hala Sportowa 72-600 Świnoujście </t>
  </si>
  <si>
    <t>gaśnice, hydranty</t>
  </si>
  <si>
    <t>ul.Piłsudskiego</t>
  </si>
  <si>
    <t xml:space="preserve">Pływalnia kryta 72-600 Świnoujście </t>
  </si>
  <si>
    <t>ul.Żeromskiego</t>
  </si>
  <si>
    <t>11.</t>
  </si>
  <si>
    <t>Lodowisko Sztuczne 72-600 Świnoujście</t>
  </si>
  <si>
    <t>12.</t>
  </si>
  <si>
    <t>ul.Matejki</t>
  </si>
  <si>
    <t>13.</t>
  </si>
  <si>
    <t>14.</t>
  </si>
  <si>
    <t xml:space="preserve">Stadion sportowy 72-600 Świnoujście </t>
  </si>
  <si>
    <t>15.</t>
  </si>
  <si>
    <t>budynek szkolny</t>
  </si>
  <si>
    <t>około 1912</t>
  </si>
  <si>
    <t>GP-6-10 szt., GS 5X -1 szt, hydrant, dozór pracowniczy przez część doby</t>
  </si>
  <si>
    <t>72-600 Świonujście, Piastowska 55</t>
  </si>
  <si>
    <t>budynek internatu "A"</t>
  </si>
  <si>
    <t>GP-6-9 szt., CS 6X-1szt., GS 5X-1 szt., hydrant, dozór pracowniczy przez część doby</t>
  </si>
  <si>
    <t>budynek internatu "B" - biurowy</t>
  </si>
  <si>
    <t>GP-6-8 szt., hydrant, dozór pracowniczy przez część doby, krata</t>
  </si>
  <si>
    <t>budynek internatu "C"</t>
  </si>
  <si>
    <t>GP-6-8 szt., dozór pracowniczy przez część doby, krata</t>
  </si>
  <si>
    <t>budynek gospodarczy, zagłębiony w ziemi</t>
  </si>
  <si>
    <t>dozór pracowniczy przez część doby</t>
  </si>
  <si>
    <t>budynek magazynu</t>
  </si>
  <si>
    <t>PG-6-1 szt., dozór pracowniczy przez część doby, krata</t>
  </si>
  <si>
    <t>budynek - pralnia, garaż</t>
  </si>
  <si>
    <t>GS 5X-3 szt., GP-6-1 szt., GP-6-1,hydrant, dozór pracowniczy przez część doby</t>
  </si>
  <si>
    <t>portiernia</t>
  </si>
  <si>
    <t>GP-6-1 szt, dozór pracowniczy przez część doby</t>
  </si>
  <si>
    <t>garaż   5-cio boksowy</t>
  </si>
  <si>
    <t>inne budowle - ogrodzenie murowane</t>
  </si>
  <si>
    <t>inne budowle- ogrodzenie</t>
  </si>
  <si>
    <t>budowle sportowe - boisko</t>
  </si>
  <si>
    <t>Monitor 17' Marvin</t>
  </si>
  <si>
    <t>Monitor 17' Hyundai V 770 (4x464,-)</t>
  </si>
  <si>
    <t>Monitor 17' FZ00B/17</t>
  </si>
  <si>
    <t>Komputer AC Intel Pentium</t>
  </si>
  <si>
    <t>Komputer EVOD310V (3x1720,-)</t>
  </si>
  <si>
    <t>Kasa Elzabet Jota NG</t>
  </si>
  <si>
    <t>Komputer Maxdata</t>
  </si>
  <si>
    <t>Drukarka Laserowa HPIJ1012</t>
  </si>
  <si>
    <t>Drukarka Laserowa HPLaserJet</t>
  </si>
  <si>
    <t>TELEFAX  Panasonic</t>
  </si>
  <si>
    <t>Komputer ABCE S2600</t>
  </si>
  <si>
    <t>Monitor CRT Samsung 793 DF</t>
  </si>
  <si>
    <t>Komputer serwer</t>
  </si>
  <si>
    <t>komputer (9x1629,-)</t>
  </si>
  <si>
    <t xml:space="preserve">Komputer </t>
  </si>
  <si>
    <t xml:space="preserve">Drukarka laserowa sieciowa SAMSUNG ML 2251NP </t>
  </si>
  <si>
    <t>Videoprojektor NEC VT 47</t>
  </si>
  <si>
    <t>Monitor LCD BenQ Q7T4XA10DS (11x900,-)</t>
  </si>
  <si>
    <t>Drukarka Laserowa HP J 1018</t>
  </si>
  <si>
    <t>Drukarka Laserowa</t>
  </si>
  <si>
    <t>Komputer (3x1503,-)</t>
  </si>
  <si>
    <t>Monitor AG NEOVO 17'</t>
  </si>
  <si>
    <t>Kserokopiarka</t>
  </si>
  <si>
    <t>Komputer PROKOMP</t>
  </si>
  <si>
    <t>Monitor LCD HYUNDAY</t>
  </si>
  <si>
    <t>Monitor LCD</t>
  </si>
  <si>
    <t>Zestaw Kompuerowy</t>
  </si>
  <si>
    <t>Programy komputerowe</t>
  </si>
  <si>
    <t>Mikrofon bezprzewodowy</t>
  </si>
  <si>
    <t>Aparat cyfrowy HP PhotoSmart 620</t>
  </si>
  <si>
    <t>Komputer przenośny Notebok</t>
  </si>
  <si>
    <t>Komputer przenośny Notebok TOSHIBA L- 10-204</t>
  </si>
  <si>
    <t>Komputer przenośny Notebok MAXDATA 4100IW15</t>
  </si>
  <si>
    <t>Komputer przenośny Notebok ASUS</t>
  </si>
  <si>
    <t>Nazwa jednostki: Specjany Ośrodek Szkolno - Wychowawczy</t>
  </si>
  <si>
    <t>kasa</t>
  </si>
  <si>
    <t>kasa pancerna wolno stojąca nie jest przymocowana do podłogi i ściany, drzwi antywłamaniowe, krata w oknie</t>
  </si>
  <si>
    <t>teren miasta</t>
  </si>
  <si>
    <t>pieszo, samochód służbowy</t>
  </si>
  <si>
    <t>Poradnia Psychologiczno-Pedagogiczna</t>
  </si>
  <si>
    <t>ul.Piastowska 54 72-600 Świnoujście</t>
  </si>
  <si>
    <t>gaśnice-2szt.,  hydrant-2szt.</t>
  </si>
  <si>
    <t xml:space="preserve">        monitoring wewnętrzny,               </t>
  </si>
  <si>
    <t>Budynek Poradni</t>
  </si>
  <si>
    <t>Drukarka HPdj 610 Color</t>
  </si>
  <si>
    <t>Komputer AC AMD +WIN XP</t>
  </si>
  <si>
    <t>Monitor 17 Hyundai 0770</t>
  </si>
  <si>
    <t>HDD MAXTOR</t>
  </si>
  <si>
    <t>SWICH ( przyrząd do odbioru internetu )</t>
  </si>
  <si>
    <t>kasa OPTIMUS</t>
  </si>
  <si>
    <t>projektor Hitachi Cp - S210</t>
  </si>
  <si>
    <t>FAX panasonic</t>
  </si>
  <si>
    <t>Drukarka Brother HL - 5250 DN</t>
  </si>
  <si>
    <t>Monitor LG L 1753S - SF ( 11 szt )</t>
  </si>
  <si>
    <t>Projektor - BenQMP 721c</t>
  </si>
  <si>
    <t>Skaner - HP ScanJet 3800</t>
  </si>
  <si>
    <t>Uczniowskie stacje robocze, w skład których wchodzx:</t>
  </si>
  <si>
    <t>13a</t>
  </si>
  <si>
    <t>komputer ADAX Delta PC360 + 9 szt</t>
  </si>
  <si>
    <t>13b</t>
  </si>
  <si>
    <t>klawiatura TakeMe OPUS Win PS/2 ( szt 9 )</t>
  </si>
  <si>
    <t>13c</t>
  </si>
  <si>
    <t>Mysz PS/2 Optyczna ( 9 szt )</t>
  </si>
  <si>
    <t>13d</t>
  </si>
  <si>
    <t>Sluchawki Tracer TRS - SL 100 V ( 18 szt )</t>
  </si>
  <si>
    <t>13e</t>
  </si>
  <si>
    <t>Mikrofon TakeMe MC2 ( szt 9 )</t>
  </si>
  <si>
    <t>13f</t>
  </si>
  <si>
    <t>13g</t>
  </si>
  <si>
    <t>Rozdzielacz do słuchawek AB-AV 105 ( 9 szt )</t>
  </si>
  <si>
    <t>14a</t>
  </si>
  <si>
    <t>komputer ADAX Delta PC360 + FW</t>
  </si>
  <si>
    <t>14b</t>
  </si>
  <si>
    <t xml:space="preserve">klawiatura TakeMe OPUS Win PS/2 </t>
  </si>
  <si>
    <t>14c</t>
  </si>
  <si>
    <t xml:space="preserve">Mysz  PS/2 optyczna </t>
  </si>
  <si>
    <t>14d</t>
  </si>
  <si>
    <t>Głośnik Tracer Contesso</t>
  </si>
  <si>
    <t>14e</t>
  </si>
  <si>
    <t>Słuchawki Tracer TRS-SL100V  ( 2 szt )</t>
  </si>
  <si>
    <t>14f</t>
  </si>
  <si>
    <t>14g</t>
  </si>
  <si>
    <t>Przedłużacz do słuchawek AK 203</t>
  </si>
  <si>
    <t>14h</t>
  </si>
  <si>
    <t xml:space="preserve">Rozdzielacz do słuchawek AB-AV 105 </t>
  </si>
  <si>
    <t>Serwer ADAX Delta PP925 + klawiatura + mysz</t>
  </si>
  <si>
    <t>Przełącznik 48 - porty - LinkSys</t>
  </si>
  <si>
    <t>Szafka sieciowa</t>
  </si>
  <si>
    <t>Krosownica 48 - NEXANS PATCHPANEL 48</t>
  </si>
  <si>
    <t>Materiały do budowy sieci</t>
  </si>
  <si>
    <t>System sygnalizacji alarmowej</t>
  </si>
  <si>
    <t>Komputer PC MBES Celeron</t>
  </si>
  <si>
    <t>zestaw komputerowy ELITE ECT-2</t>
  </si>
  <si>
    <t>Monitor Philips "17"</t>
  </si>
  <si>
    <t>Zestaw komputerowy PC LIBRO</t>
  </si>
  <si>
    <t>Monitor</t>
  </si>
  <si>
    <t xml:space="preserve">Wielofunkcyjne urządzenie </t>
  </si>
  <si>
    <t>Drukarka Konica Minolta PagePro 1350 W</t>
  </si>
  <si>
    <t>oddtwarzacz DVD</t>
  </si>
  <si>
    <t>Notebook - ASUS PRO31F ( z systemem operacyjnym, myszą i torbą w komplecie )</t>
  </si>
  <si>
    <t>Aparat KODAK</t>
  </si>
  <si>
    <t>Głośniki Tracer Contesso</t>
  </si>
  <si>
    <r>
      <t>R</t>
    </r>
    <r>
      <rPr>
        <b/>
        <sz val="10"/>
        <rFont val="Arial"/>
        <family val="2"/>
      </rPr>
      <t>azem:</t>
    </r>
  </si>
  <si>
    <t xml:space="preserve">   -</t>
  </si>
  <si>
    <t>budynek szkoły I piętro</t>
  </si>
  <si>
    <t>80.000</t>
  </si>
  <si>
    <t>10.000</t>
  </si>
  <si>
    <t>kasa pancerna</t>
  </si>
  <si>
    <t>dwa razy w miesiącu</t>
  </si>
  <si>
    <t>bank-szkoła</t>
  </si>
  <si>
    <t>samochodem z ochroną  - firma SEKRET</t>
  </si>
  <si>
    <t>Gimnazjum Publiczne Nr 2</t>
  </si>
  <si>
    <t>Gimnazjum Publiczne nr 3 w Świnoujściu</t>
  </si>
  <si>
    <t>Gaśnice proszkowe sz.11,</t>
  </si>
  <si>
    <t>Gimnazjum  Publiczne nr 3 ul. Norweska 12</t>
  </si>
  <si>
    <t>czujnik i urządzenia alarmowe,</t>
  </si>
  <si>
    <t>72-602 Świnoujście</t>
  </si>
  <si>
    <t>monitoring całodobowy.</t>
  </si>
  <si>
    <t>Gimnazjum  Publiczne  nr 3 w  Świnoujściu</t>
  </si>
  <si>
    <t>Budynek  szkolny</t>
  </si>
  <si>
    <t>poniemiecki, przedwojenny</t>
  </si>
  <si>
    <t>p.poż - gaśnice proszkowe 11 szt.,przeciwkradzieżowe - czujniki i urządzenia alarmowe, monitoring całodobowy</t>
  </si>
  <si>
    <t>ul. Norweska 12, 72-602 Świnoujście</t>
  </si>
  <si>
    <t>Telewizor Daewoo  DTL2950K</t>
  </si>
  <si>
    <t>Telewizor LG 29</t>
  </si>
  <si>
    <t>Monitor LCD "19" TS 902D DVI SPK</t>
  </si>
  <si>
    <t>Projektor ACER PD 115DLP/SVGA/2100 nr seryjny 230200160200280RG00</t>
  </si>
  <si>
    <t>Komputer PC Libro nr seryjny 6295010391</t>
  </si>
  <si>
    <t>Komputer PC Libro nr seryjny 6295010188</t>
  </si>
  <si>
    <t>Komputer PC Libro nr seryjny 6295010191</t>
  </si>
  <si>
    <t>Komputer PC Libro nr seryjny 6295010375</t>
  </si>
  <si>
    <t>Monitor LG T710PH nr seryjny 606DICR20779</t>
  </si>
  <si>
    <t>Monitor LG T710PH nr seryjny 606DINU20599</t>
  </si>
  <si>
    <t>Monitor LG T710PH nr seryjny 606DITC20569</t>
  </si>
  <si>
    <t>Monitor LG T710PH nr seryjny 606DIJX20604</t>
  </si>
  <si>
    <t>Wielofunkcyjne urządzenie sieciowe SCNCJ083805</t>
  </si>
  <si>
    <t>Drukarka laserowa Konica Minolta 1300 W seria 6251856959 Tokyo,Japan</t>
  </si>
  <si>
    <t>Monitor LCD "17" Samsung model 710 VC GS17HSGXC 19972R szt.1</t>
  </si>
  <si>
    <t>Monitor LCD "17" Samsung model 710 VC GS17HSGXC 19978L szt.1</t>
  </si>
  <si>
    <t>Komputer ODSX C2660/P4M266/40GB CD-RW szt.1</t>
  </si>
  <si>
    <t>Centrala telefon. ELMEG C4BNET</t>
  </si>
  <si>
    <t>Komputer SDS - C2400/EP845ET/256D/80ST/A64/T/CDRN</t>
  </si>
  <si>
    <t>Komputer SDS-C1700/PUM/256D/40S/t/CD52szt.2x1306,00=2612,00</t>
  </si>
  <si>
    <t>Aparat cyfrowy "OLYMPUS"FE -200/7</t>
  </si>
  <si>
    <t>Komputer ACER AS5102 WLMI 15,4 WMC TURIONTL 50</t>
  </si>
  <si>
    <t>Komputer Optomus SMART model 8640 SMART M-M</t>
  </si>
  <si>
    <t>Rok wpisu</t>
  </si>
  <si>
    <t>Grupa ubezpieczeniowa</t>
  </si>
  <si>
    <t>Suma odszkodowań</t>
  </si>
  <si>
    <t>2006</t>
  </si>
  <si>
    <t>02 Ogień i inne żywioły - mienie j.g.</t>
  </si>
  <si>
    <t>2007</t>
  </si>
  <si>
    <t>2005</t>
  </si>
  <si>
    <t>09 Szyby i szkło od stłuczenia</t>
  </si>
  <si>
    <t>26 Kradzież i rabunek - mienie j.g.</t>
  </si>
  <si>
    <t>50 OC ogólne</t>
  </si>
  <si>
    <t>70 Auto-casco (od 2006 - klient ind. i małe/średn.przeds.)</t>
  </si>
  <si>
    <t>03 Sprzęt elektroniczny</t>
  </si>
  <si>
    <t>SPZOZ ZPO</t>
  </si>
  <si>
    <t>Budynek "Fregata"</t>
  </si>
  <si>
    <t>72-600 Świnoujście,ul.Żeromskiego 21</t>
  </si>
  <si>
    <t>Centrala telefoniczna MCT 1.248.1-8/0</t>
  </si>
  <si>
    <t>VIFOR JPS System CLINIC COMP LEX</t>
  </si>
  <si>
    <t>Kseropkopiarka</t>
  </si>
  <si>
    <t>Koncentraton tlenu Oxymat dla dorosłych</t>
  </si>
  <si>
    <t>Aparat do elektroterapii MADYN D-61</t>
  </si>
  <si>
    <t>Kardiomonitor FX2000 z wyposażeniem</t>
  </si>
  <si>
    <t>Laptop-IBM N100, DVD TY031PB</t>
  </si>
  <si>
    <t>Pompa infuzyjna 2-strzykawkowa AP22 33.10.1</t>
  </si>
  <si>
    <t>Wydzielone pomieszczenie kasowe</t>
  </si>
  <si>
    <t>Pomieszczenie wyposażone jest w kasę pancerną i dodatkowo zabezpieczone zamykaną kratą</t>
  </si>
  <si>
    <t>3 do 4 razy w miesiącu</t>
  </si>
  <si>
    <t>zabezpieczenia
(znane zabiezpieczenia p-poż i przeciw kradzieżowe)                                      (2)</t>
  </si>
  <si>
    <t>lokalizacja (adres)</t>
  </si>
  <si>
    <t>RAZEM</t>
  </si>
  <si>
    <t>Nazwa jednostki</t>
  </si>
  <si>
    <t>Liczba szkód</t>
  </si>
  <si>
    <t>Lp.</t>
  </si>
  <si>
    <t>Lokalizacja (adres)</t>
  </si>
  <si>
    <t>Muzeum Rybołówstwa Morskiego w Świnoujściu plac Rybaka 1</t>
  </si>
  <si>
    <t>72-600 Świnoujście plac Rybaka 1</t>
  </si>
  <si>
    <t>budynek przedwojenny</t>
  </si>
  <si>
    <t>gaśnice-2szt.hydrant-2szt. Monitoring wewnętrzny,system alarmowy/dozór agencji ochrony/</t>
  </si>
  <si>
    <t>Wartość odtworzeniowa 235,4m x 3.500,- zł = 823.900,-</t>
  </si>
  <si>
    <t xml:space="preserve">przeciwpożarowe:
-gaśnica GP-6        -szt. 9
-gaśnica GS-5x      -szt. 2
-dźwiękowa sygnalizacja alarmowa*
-hydranty                -szt. 4
Dozór pracowniczy całodobowy,      </t>
  </si>
  <si>
    <t>wartość otworzeniowa         (1)</t>
  </si>
  <si>
    <t>Kopiarka cyfrowa Aficio 1113 CHN</t>
  </si>
  <si>
    <t>Zestaw komputerowy /DelOptiPlex Gx620/</t>
  </si>
  <si>
    <t>Drukarka laserowa /Lexmark E 342 N/</t>
  </si>
  <si>
    <t>Aparat EEG Bioffedback Digi Track</t>
  </si>
  <si>
    <t>Komputer CA 6900 przenośny</t>
  </si>
  <si>
    <t>Komputer przenośny Dell Latitude  D 510</t>
  </si>
  <si>
    <t>Nazwa jednostki Poradnia Psychologiczno-Pedagogiczna</t>
  </si>
  <si>
    <t>Kasa w budynku Poradni</t>
  </si>
  <si>
    <t>3.000,00.</t>
  </si>
  <si>
    <t>3.000,00</t>
  </si>
  <si>
    <t>system alarmowy, sejf</t>
  </si>
  <si>
    <t>do 2 x w roku</t>
  </si>
  <si>
    <t>Świnoujście,ul.Monte Cassino 8</t>
  </si>
  <si>
    <t>gaśnice proszkowe 10 szt.kraty w oknach,całodobowy dozór ochronny,urządzenia alarmowe</t>
  </si>
  <si>
    <t>Świnoujście,ul.Grunwaldzka 41</t>
  </si>
  <si>
    <t>całodobowy dozór ochronny,urządzenia alarmowe.kraty w oknach</t>
  </si>
  <si>
    <t>Świnoujscie,ul.Dąbrowskiego 4</t>
  </si>
  <si>
    <t>Świnoujscie,ul.Jaracza 65a</t>
  </si>
  <si>
    <t>Nazwa jednostki  ZAKŁAD GOSPODARKI MIESZKANIOWEJ</t>
  </si>
  <si>
    <t>Komputer</t>
  </si>
  <si>
    <t>Bud.mieszk.Armii Krajowej 4A</t>
  </si>
  <si>
    <t>Bud.mieszk.Boh.Września 7</t>
  </si>
  <si>
    <t>Bud.mieszk.Bol.Chrobrego 26-28</t>
  </si>
  <si>
    <t>Bud.mieszk.Grunwaldzka 58</t>
  </si>
  <si>
    <t>Bud.mieszk.Grunwaldzka 62A</t>
  </si>
  <si>
    <t>Bud.mieszk.Grunwaldzka 62B</t>
  </si>
  <si>
    <t>Bud.mieszk.Grunwaldzka 64</t>
  </si>
  <si>
    <t>Bud.mieszk.Grunwaldzka 67</t>
  </si>
  <si>
    <t>Bud.mieszk.Konstytucji 3 Maja 15A</t>
  </si>
  <si>
    <t>Bud.mieszk.Kujawska 9</t>
  </si>
  <si>
    <t>Bud.mieszk.Lutycka 7</t>
  </si>
  <si>
    <t>Bud.mieszk.Lutycka 16</t>
  </si>
  <si>
    <t>Bud.mieszk.Lutycka 17</t>
  </si>
  <si>
    <t>Bud.mieszk.Łużycka 1</t>
  </si>
  <si>
    <t>gaśnice, alarm antywłamaniowy, dozór agencji ochrony</t>
  </si>
  <si>
    <r>
      <t xml:space="preserve"> </t>
    </r>
    <r>
      <rPr>
        <b/>
        <sz val="12"/>
        <rFont val="Arial"/>
        <family val="2"/>
      </rPr>
      <t>Muzeum Rybołówstwa Morskiego, 72-600 plac Rybaka 1</t>
    </r>
  </si>
  <si>
    <t>Budynek zabytkowy wpisany do rejestru zabytków - stary Ratusz</t>
  </si>
  <si>
    <r>
      <t xml:space="preserve">gaśnice śniegowe </t>
    </r>
    <r>
      <rPr>
        <b/>
        <i/>
        <sz val="10"/>
        <rFont val="Arial"/>
        <family val="2"/>
      </rPr>
      <t>11</t>
    </r>
    <r>
      <rPr>
        <i/>
        <sz val="10"/>
        <rFont val="Arial"/>
        <family val="2"/>
      </rPr>
      <t xml:space="preserve"> sztuk</t>
    </r>
  </si>
  <si>
    <r>
      <t xml:space="preserve">gaśnice pianowe </t>
    </r>
    <r>
      <rPr>
        <b/>
        <i/>
        <sz val="10"/>
        <rFont val="Arial"/>
        <family val="2"/>
      </rPr>
      <t>1</t>
    </r>
    <r>
      <rPr>
        <i/>
        <sz val="10"/>
        <rFont val="Arial"/>
        <family val="2"/>
      </rPr>
      <t xml:space="preserve"> sztuka</t>
    </r>
  </si>
  <si>
    <t>kraty w oknach na parterze</t>
  </si>
  <si>
    <t>alarm antywłamaniowy</t>
  </si>
  <si>
    <t>dozór agencji ochrony</t>
  </si>
  <si>
    <t xml:space="preserve">Zegar wieżowy - 2 mechanizmy </t>
  </si>
  <si>
    <t xml:space="preserve">Kasa fiskalna </t>
  </si>
  <si>
    <t xml:space="preserve">Program finansowy </t>
  </si>
  <si>
    <t xml:space="preserve">Program graficzny </t>
  </si>
  <si>
    <t xml:space="preserve">Program tłumacz </t>
  </si>
  <si>
    <t>Urządzenie alarmowe -  monitoring</t>
  </si>
  <si>
    <t xml:space="preserve">Centrala telefoniczna </t>
  </si>
  <si>
    <t>Wieża radiowa Sony</t>
  </si>
  <si>
    <t>Mikrofon bezprzewodowy z głośnikiem</t>
  </si>
  <si>
    <t>Cyfrowy aparat fotograficzny Nikon D40X</t>
  </si>
  <si>
    <r>
      <t xml:space="preserve">Grupa VI </t>
    </r>
    <r>
      <rPr>
        <b/>
        <sz val="9"/>
        <rFont val="Arial"/>
        <family val="2"/>
      </rPr>
      <t>(bez sprzętów elektronicznych wykazanych w tabeli nr 2 -muzealia )</t>
    </r>
  </si>
  <si>
    <t>Nazwa jednostki: Muzeum Rybołówstwa Morskiego w Świnoujściu plac Rybaka 1</t>
  </si>
  <si>
    <t>3.000,00 zł</t>
  </si>
  <si>
    <t>alarm antywłamaniowy, sejf</t>
  </si>
  <si>
    <t>5.000,00 zł</t>
  </si>
  <si>
    <t>1 raz/ m-c</t>
  </si>
  <si>
    <t>400 mb</t>
  </si>
  <si>
    <t>przeciwpożarowe: urządzenie alarmowe,</t>
  </si>
  <si>
    <t>hydranty, gaśnice szt. 10</t>
  </si>
  <si>
    <t>komputer P4 Tracer</t>
  </si>
  <si>
    <t>komputer Celeron 2</t>
  </si>
  <si>
    <t>zestaw komputerowy P IV</t>
  </si>
  <si>
    <t>zestaw komputerowy Celeron 2,4 GHz</t>
  </si>
  <si>
    <t>Zestaw komputerowy P IV serwer</t>
  </si>
  <si>
    <t xml:space="preserve">kserokopiarka Rexrotary  </t>
  </si>
  <si>
    <t>komputer Compaq Dx6120</t>
  </si>
  <si>
    <t>komputer HP Dx6120</t>
  </si>
  <si>
    <t>monitor LCD</t>
  </si>
  <si>
    <t>drukarka Laser Jett 1022W</t>
  </si>
  <si>
    <t>niszczarka IDEAL 2250CC</t>
  </si>
  <si>
    <t>cyfrowa centrala telefoniczna</t>
  </si>
  <si>
    <t>niszczarka IDEAL 2350</t>
  </si>
  <si>
    <t>monitor Samsung</t>
  </si>
  <si>
    <t>niszczarka C-320</t>
  </si>
  <si>
    <t>niszczarka Fellowes PS-70</t>
  </si>
  <si>
    <t>zestaw komputerowy ACTINA</t>
  </si>
  <si>
    <t>monitor LCD 17 LG</t>
  </si>
  <si>
    <t>komputer HP DX 2300</t>
  </si>
  <si>
    <t>serwer IBM X3400</t>
  </si>
  <si>
    <t>zasilacz awaryjny Eaton</t>
  </si>
  <si>
    <t>notebook TOSHIBA L30-134</t>
  </si>
  <si>
    <t>notebook MAXDATA ECO 4510 IW</t>
  </si>
  <si>
    <t>Świnoujście ul.Matejki 22</t>
  </si>
  <si>
    <t>gaśnice proszkowe, hydrant, dozór pracown.część doby</t>
  </si>
  <si>
    <t>drukarka HP 1018</t>
  </si>
  <si>
    <t>kopiarka cyfrowa CANON iR 2018</t>
  </si>
  <si>
    <t>Notebook AMILO PRO</t>
  </si>
  <si>
    <r>
      <t xml:space="preserve">Grupa VIII    </t>
    </r>
    <r>
      <rPr>
        <b/>
        <sz val="9"/>
        <rFont val="Arial"/>
        <family val="2"/>
      </rPr>
      <t>(bez sprzętów elektronicznych wykazanych w tabeli nr 2) - urządzenia placu zabaw</t>
    </r>
  </si>
  <si>
    <t>W budynku Miejskiego Domu Kultury przy ul. Wojska Polskiego 1/1 znajduje się galeria sztuki współczesnej. Działalność obejmuje:                                                                                                                                                                               - pozyskiwanie i ekspozycję obrazów artystów malarzy z Polski i zagranicy na czas określony tj. na okres od 2 do 8 tygodni,                     - przyjmowanie w komis i pośrednictwo w sprzedarzy obrazów - na czas nieokreślony.                                                                                 Można przyjąć, na podstawie danych z ostatnich 3 lat, że wartoś obrazów znajdujących się w galerii waha się od 100 do 300 tys. zł.</t>
  </si>
  <si>
    <t>Rzeźba szklana (75.396 zł - rzeźba szklana, 23.747,76 - oświetlenie, 3.964,41 łańcuchy zabezpieczające)</t>
  </si>
  <si>
    <t xml:space="preserve">Świnoujście - Promenada </t>
  </si>
  <si>
    <t>Świnoujście ul. Żeromskiego 48</t>
  </si>
  <si>
    <t>gaśnice proszkowe, hydrant, dozór pracown.całodobowy</t>
  </si>
  <si>
    <t>Świnoujście ul. Piłsudskiego 9</t>
  </si>
  <si>
    <t>Świnoujście ul. Matejki 17A</t>
  </si>
  <si>
    <t>Świnoujście ul.Jachtowa -MARINA na Basenie Pół.</t>
  </si>
  <si>
    <t>Świnoujście- plaża- kąpielisko morskie</t>
  </si>
  <si>
    <t>dozór pracown.część doby</t>
  </si>
  <si>
    <t>Budynek administracyjny</t>
  </si>
  <si>
    <t>Bud.mieszk.Łużycka 3</t>
  </si>
  <si>
    <t>16.</t>
  </si>
  <si>
    <t>Bud.mieszk.Łużycka 4</t>
  </si>
  <si>
    <t>17.</t>
  </si>
  <si>
    <t>Bud.mieszk.Łużycka 5</t>
  </si>
  <si>
    <t>18.</t>
  </si>
  <si>
    <t>Bud.mieszk.Paderewskiego 9</t>
  </si>
  <si>
    <t>19.</t>
  </si>
  <si>
    <t>Bud.mieszk.Piastowska 61</t>
  </si>
  <si>
    <t>20.</t>
  </si>
  <si>
    <t>Bud.mieszk.Piłsudskiego 6</t>
  </si>
  <si>
    <t>21.</t>
  </si>
  <si>
    <t>Bud.mieszk.Piłsudskiego 7-7A</t>
  </si>
  <si>
    <t>22.</t>
  </si>
  <si>
    <t>Bud.mieszk.Piłsudskiego 19A</t>
  </si>
  <si>
    <t>23.</t>
  </si>
  <si>
    <t>Bud.mieszk.Steyera 11-13-15-17</t>
  </si>
  <si>
    <t>24.</t>
  </si>
  <si>
    <t>Bud.mieszk.Steyera 19-21-23-25</t>
  </si>
  <si>
    <t>25.</t>
  </si>
  <si>
    <t>Bud.mieszk.Steyera 27-29-31-33</t>
  </si>
  <si>
    <t>26.</t>
  </si>
  <si>
    <t>Bud.mieszk.Toruńska 5</t>
  </si>
  <si>
    <t>27.</t>
  </si>
  <si>
    <t>Bud.mieszk.Wojska Polskiego 23-25</t>
  </si>
  <si>
    <t>28.</t>
  </si>
  <si>
    <t>Bud.mieszk.Wyb.Władysława IV 8</t>
  </si>
  <si>
    <t>29.</t>
  </si>
  <si>
    <t>Bud.mieszk.Wyszyńskiego 2</t>
  </si>
  <si>
    <t>30.</t>
  </si>
  <si>
    <t>Bud.mieszk.Wyszyńskiego 7</t>
  </si>
  <si>
    <t>31.</t>
  </si>
  <si>
    <t>Bud.mieszk.Wyszyńskiego 8</t>
  </si>
  <si>
    <t>32.</t>
  </si>
  <si>
    <t>Bud.mieszk.Krzywa 4</t>
  </si>
  <si>
    <t>33.</t>
  </si>
  <si>
    <t>Bud.mieszk.Norweska 8</t>
  </si>
  <si>
    <t>34.</t>
  </si>
  <si>
    <t>Bud.mieszk.Barlickiego 6</t>
  </si>
  <si>
    <t>35.</t>
  </si>
  <si>
    <t>Bud.mieszk.Barlickiego 13</t>
  </si>
  <si>
    <t>36.</t>
  </si>
  <si>
    <t>Bud.mieszk.Bunkrowa 2</t>
  </si>
  <si>
    <t>37.</t>
  </si>
  <si>
    <t>Bud.biurowy  Jaracza 65A</t>
  </si>
  <si>
    <t>gaśnice proszkowe 10 szt,kraty w oknach,całodobowy dozór ochronny,urządzenia alarmowe</t>
  </si>
  <si>
    <t>38.</t>
  </si>
  <si>
    <t>Bud.mieszk.Norweska  1</t>
  </si>
  <si>
    <t>39.</t>
  </si>
  <si>
    <t>Bud.mieszk.Jaracza 65</t>
  </si>
  <si>
    <t>40.</t>
  </si>
  <si>
    <t>Bud.mieszk.1-go Maja 17</t>
  </si>
  <si>
    <t>41.</t>
  </si>
  <si>
    <t>Bud.mieszk.Holenderska 2A</t>
  </si>
  <si>
    <t>42.</t>
  </si>
  <si>
    <t>Bud.mieszk.Holenderska 2</t>
  </si>
  <si>
    <t>43.</t>
  </si>
  <si>
    <t>Bud.mieszk.Węgierska 3</t>
  </si>
  <si>
    <t>44.</t>
  </si>
  <si>
    <t>Bud.mieszk.Wrzosowa 1</t>
  </si>
  <si>
    <t>45.</t>
  </si>
  <si>
    <t>Bud.mieszk.Brzozowa 6</t>
  </si>
  <si>
    <t>46.</t>
  </si>
  <si>
    <t>bud.mieszk.Brzozowa 10</t>
  </si>
  <si>
    <t>47.</t>
  </si>
  <si>
    <t>Bud.mieszk.Łąkowa 4</t>
  </si>
  <si>
    <t>48.</t>
  </si>
  <si>
    <t>Bud.mieszk.Mostowa 4</t>
  </si>
  <si>
    <t>49.</t>
  </si>
  <si>
    <t>Bud.mieszk.1-go Maja 49</t>
  </si>
  <si>
    <t>50.</t>
  </si>
  <si>
    <t>Bud.mieszk.Pogodna 3</t>
  </si>
  <si>
    <t>51.</t>
  </si>
  <si>
    <t>Bud.mieszk.Miodowa 8</t>
  </si>
  <si>
    <t>52.</t>
  </si>
  <si>
    <t>Bud.mieszk.Trzcinowa 9</t>
  </si>
  <si>
    <t>53.</t>
  </si>
  <si>
    <t>Bud.mieszk.Modrzejewskiej 20</t>
  </si>
  <si>
    <t>54.</t>
  </si>
  <si>
    <t>Bud.mieszk.Barlickiego 7</t>
  </si>
  <si>
    <t>55.</t>
  </si>
  <si>
    <t>Bud.mieszk.Czeska 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</si>
</sst>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00\-000"/>
    <numFmt numFmtId="171" formatCode="dd/mm/yy"/>
    <numFmt numFmtId="172" formatCode="#,##0.00_ ;[Red]\-#,##0.00\ "/>
    <numFmt numFmtId="173" formatCode="#,##0.00_ ;\-#,##0.00\ "/>
    <numFmt numFmtId="174" formatCode="0.0"/>
    <numFmt numFmtId="175" formatCode="0.000000"/>
    <numFmt numFmtId="176" formatCode="d\-mmm\-yyyy"/>
    <numFmt numFmtId="177" formatCode="#,##0.0"/>
  </numFmts>
  <fonts count="3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Times New Roman"/>
      <family val="1"/>
    </font>
    <font>
      <i/>
      <sz val="8"/>
      <name val="Arial"/>
      <family val="2"/>
    </font>
    <font>
      <sz val="10"/>
      <color indexed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vertAlign val="superscript"/>
      <sz val="10"/>
      <name val="Arial"/>
      <family val="2"/>
    </font>
    <font>
      <b/>
      <sz val="16"/>
      <name val="Times New Roman"/>
      <family val="1"/>
    </font>
    <font>
      <sz val="16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0" fillId="0" borderId="1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/>
    </xf>
    <xf numFmtId="0" fontId="16" fillId="0" borderId="4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2" xfId="0" applyNumberFormat="1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vertical="center" wrapText="1"/>
    </xf>
    <xf numFmtId="43" fontId="0" fillId="0" borderId="2" xfId="0" applyNumberFormat="1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4" fontId="0" fillId="0" borderId="2" xfId="0" applyNumberFormat="1" applyFont="1" applyFill="1" applyBorder="1" applyAlignment="1">
      <alignment vertical="center" wrapText="1"/>
    </xf>
    <xf numFmtId="44" fontId="0" fillId="0" borderId="2" xfId="2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4" fontId="0" fillId="0" borderId="0" xfId="0" applyNumberFormat="1" applyFont="1" applyFill="1" applyAlignment="1">
      <alignment/>
    </xf>
    <xf numFmtId="44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 wrapText="1"/>
    </xf>
    <xf numFmtId="43" fontId="0" fillId="0" borderId="2" xfId="15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2" fontId="0" fillId="0" borderId="6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14" fontId="0" fillId="0" borderId="2" xfId="0" applyNumberFormat="1" applyFont="1" applyFill="1" applyBorder="1" applyAlignment="1">
      <alignment vertical="center" wrapText="1"/>
    </xf>
    <xf numFmtId="14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24" fillId="0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168" fontId="0" fillId="0" borderId="2" xfId="0" applyNumberFormat="1" applyFont="1" applyFill="1" applyBorder="1" applyAlignment="1">
      <alignment vertical="center" wrapText="1"/>
    </xf>
    <xf numFmtId="44" fontId="13" fillId="0" borderId="2" xfId="20" applyFont="1" applyFill="1" applyBorder="1" applyAlignment="1">
      <alignment horizontal="center" vertical="center"/>
    </xf>
    <xf numFmtId="44" fontId="5" fillId="0" borderId="2" xfId="20" applyFont="1" applyFill="1" applyBorder="1" applyAlignment="1">
      <alignment horizontal="center"/>
    </xf>
    <xf numFmtId="44" fontId="5" fillId="0" borderId="2" xfId="2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0" xfId="0" applyFont="1" applyAlignment="1">
      <alignment horizontal="right"/>
    </xf>
    <xf numFmtId="44" fontId="0" fillId="0" borderId="2" xfId="2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4" fontId="1" fillId="0" borderId="2" xfId="2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/>
    </xf>
    <xf numFmtId="44" fontId="0" fillId="0" borderId="0" xfId="20" applyFill="1" applyAlignment="1">
      <alignment vertical="center"/>
    </xf>
    <xf numFmtId="44" fontId="0" fillId="0" borderId="2" xfId="20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6" fontId="0" fillId="0" borderId="2" xfId="0" applyNumberFormat="1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6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7" fillId="0" borderId="7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5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6" fillId="0" borderId="14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5" xfId="0" applyFont="1" applyFill="1" applyBorder="1" applyAlignment="1">
      <alignment vertical="center"/>
    </xf>
    <xf numFmtId="44" fontId="0" fillId="0" borderId="5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/>
    </xf>
    <xf numFmtId="44" fontId="0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2" xfId="0" applyFont="1" applyFill="1" applyBorder="1" applyAlignment="1">
      <alignment horizontal="left"/>
    </xf>
    <xf numFmtId="0" fontId="0" fillId="0" borderId="2" xfId="0" applyFont="1" applyBorder="1" applyAlignment="1">
      <alignment/>
    </xf>
    <xf numFmtId="0" fontId="10" fillId="0" borderId="2" xfId="0" applyFont="1" applyFill="1" applyBorder="1" applyAlignment="1">
      <alignment horizontal="left" vertical="center"/>
    </xf>
    <xf numFmtId="0" fontId="11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12" fillId="0" borderId="2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0" fontId="10" fillId="0" borderId="2" xfId="0" applyFont="1" applyFill="1" applyBorder="1" applyAlignment="1">
      <alignment horizontal="left"/>
    </xf>
    <xf numFmtId="0" fontId="0" fillId="0" borderId="2" xfId="0" applyBorder="1" applyAlignment="1">
      <alignment wrapText="1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44" fontId="1" fillId="0" borderId="2" xfId="20" applyFont="1" applyFill="1" applyBorder="1" applyAlignment="1">
      <alignment horizontal="center" vertical="center" wrapText="1"/>
    </xf>
    <xf numFmtId="44" fontId="0" fillId="0" borderId="2" xfId="20" applyFont="1" applyFill="1" applyBorder="1" applyAlignment="1">
      <alignment horizontal="right" vertical="center" wrapText="1"/>
    </xf>
    <xf numFmtId="44" fontId="0" fillId="0" borderId="2" xfId="20" applyFont="1" applyFill="1" applyBorder="1" applyAlignment="1">
      <alignment/>
    </xf>
    <xf numFmtId="44" fontId="0" fillId="0" borderId="0" xfId="20" applyFont="1" applyFill="1" applyAlignment="1">
      <alignment/>
    </xf>
    <xf numFmtId="44" fontId="1" fillId="0" borderId="2" xfId="20" applyFont="1" applyFill="1" applyBorder="1" applyAlignment="1">
      <alignment horizontal="right" vertical="center" wrapText="1"/>
    </xf>
    <xf numFmtId="44" fontId="19" fillId="0" borderId="2" xfId="20" applyFont="1" applyBorder="1" applyAlignment="1">
      <alignment horizontal="right" vertical="center" wrapText="1"/>
    </xf>
    <xf numFmtId="0" fontId="0" fillId="2" borderId="0" xfId="0" applyFont="1" applyFill="1" applyAlignment="1">
      <alignment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right" vertical="top" wrapText="1"/>
    </xf>
    <xf numFmtId="44" fontId="0" fillId="0" borderId="2" xfId="20" applyFont="1" applyBorder="1" applyAlignment="1">
      <alignment horizontal="right" vertical="top" wrapText="1"/>
    </xf>
    <xf numFmtId="0" fontId="1" fillId="0" borderId="2" xfId="0" applyFont="1" applyBorder="1" applyAlignment="1">
      <alignment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12" fillId="0" borderId="7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17" xfId="0" applyBorder="1" applyAlignment="1">
      <alignment horizontal="left" vertical="center"/>
    </xf>
    <xf numFmtId="0" fontId="12" fillId="0" borderId="4" xfId="0" applyFont="1" applyBorder="1" applyAlignment="1">
      <alignment/>
    </xf>
    <xf numFmtId="0" fontId="1" fillId="0" borderId="0" xfId="0" applyFont="1" applyFill="1" applyBorder="1" applyAlignment="1">
      <alignment/>
    </xf>
    <xf numFmtId="8" fontId="0" fillId="0" borderId="2" xfId="20" applyNumberFormat="1" applyFont="1" applyFill="1" applyBorder="1" applyAlignment="1">
      <alignment horizontal="center" vertical="center" wrapText="1"/>
    </xf>
    <xf numFmtId="8" fontId="1" fillId="0" borderId="2" xfId="2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4" fontId="1" fillId="0" borderId="2" xfId="2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vertical="center" wrapText="1"/>
    </xf>
    <xf numFmtId="44" fontId="1" fillId="2" borderId="2" xfId="2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44" fontId="0" fillId="0" borderId="2" xfId="2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" fontId="25" fillId="0" borderId="2" xfId="0" applyNumberFormat="1" applyFont="1" applyFill="1" applyBorder="1" applyAlignment="1">
      <alignment horizontal="left"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/>
    </xf>
    <xf numFmtId="4" fontId="23" fillId="0" borderId="2" xfId="0" applyNumberFormat="1" applyFont="1" applyFill="1" applyBorder="1" applyAlignment="1">
      <alignment vertical="center" wrapText="1"/>
    </xf>
    <xf numFmtId="44" fontId="1" fillId="0" borderId="11" xfId="2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44" fontId="1" fillId="0" borderId="1" xfId="2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/>
    </xf>
    <xf numFmtId="0" fontId="9" fillId="0" borderId="2" xfId="0" applyFont="1" applyFill="1" applyBorder="1" applyAlignment="1">
      <alignment horizontal="left" vertical="center" wrapText="1"/>
    </xf>
    <xf numFmtId="44" fontId="1" fillId="0" borderId="2" xfId="0" applyNumberFormat="1" applyFont="1" applyFill="1" applyBorder="1" applyAlignment="1">
      <alignment vertical="center" wrapText="1"/>
    </xf>
    <xf numFmtId="0" fontId="12" fillId="0" borderId="18" xfId="0" applyFont="1" applyFill="1" applyBorder="1" applyAlignment="1">
      <alignment/>
    </xf>
    <xf numFmtId="44" fontId="12" fillId="0" borderId="18" xfId="20" applyFont="1" applyFill="1" applyBorder="1" applyAlignment="1">
      <alignment/>
    </xf>
    <xf numFmtId="0" fontId="16" fillId="0" borderId="19" xfId="0" applyFont="1" applyFill="1" applyBorder="1" applyAlignment="1">
      <alignment horizontal="right"/>
    </xf>
    <xf numFmtId="44" fontId="0" fillId="0" borderId="2" xfId="20" applyFont="1" applyFill="1" applyBorder="1" applyAlignment="1">
      <alignment vertical="top" wrapText="1"/>
    </xf>
    <xf numFmtId="44" fontId="0" fillId="0" borderId="2" xfId="20" applyFont="1" applyFill="1" applyBorder="1" applyAlignment="1">
      <alignment horizontal="left" vertical="center" wrapText="1"/>
    </xf>
    <xf numFmtId="44" fontId="4" fillId="0" borderId="0" xfId="20" applyFont="1" applyFill="1" applyBorder="1" applyAlignment="1">
      <alignment horizontal="right"/>
    </xf>
    <xf numFmtId="8" fontId="0" fillId="0" borderId="2" xfId="20" applyNumberFormat="1" applyFont="1" applyFill="1" applyBorder="1" applyAlignment="1">
      <alignment vertical="top" wrapText="1"/>
    </xf>
    <xf numFmtId="8" fontId="1" fillId="0" borderId="2" xfId="20" applyNumberFormat="1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44" fontId="16" fillId="0" borderId="0" xfId="20" applyFont="1" applyFill="1" applyBorder="1" applyAlignment="1">
      <alignment horizontal="right"/>
    </xf>
    <xf numFmtId="44" fontId="16" fillId="0" borderId="19" xfId="20" applyFont="1" applyFill="1" applyBorder="1" applyAlignment="1">
      <alignment horizontal="right"/>
    </xf>
    <xf numFmtId="0" fontId="12" fillId="0" borderId="17" xfId="0" applyFont="1" applyFill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44" fontId="0" fillId="0" borderId="2" xfId="20" applyFill="1" applyBorder="1" applyAlignment="1">
      <alignment horizontal="right" vertical="center"/>
    </xf>
    <xf numFmtId="44" fontId="0" fillId="0" borderId="2" xfId="20" applyBorder="1" applyAlignment="1">
      <alignment horizontal="right" vertical="center"/>
    </xf>
    <xf numFmtId="44" fontId="1" fillId="0" borderId="2" xfId="20" applyFont="1" applyFill="1" applyBorder="1" applyAlignment="1">
      <alignment horizontal="center" vertical="center"/>
    </xf>
    <xf numFmtId="44" fontId="5" fillId="0" borderId="2" xfId="20" applyFont="1" applyFill="1" applyBorder="1" applyAlignment="1">
      <alignment vertical="center"/>
    </xf>
    <xf numFmtId="44" fontId="1" fillId="0" borderId="2" xfId="20" applyFont="1" applyFill="1" applyBorder="1" applyAlignment="1">
      <alignment vertical="center"/>
    </xf>
    <xf numFmtId="44" fontId="1" fillId="0" borderId="2" xfId="20" applyFont="1" applyFill="1" applyBorder="1" applyAlignment="1">
      <alignment horizontal="right" vertical="center"/>
    </xf>
    <xf numFmtId="44" fontId="0" fillId="0" borderId="2" xfId="20" applyFont="1" applyFill="1" applyBorder="1" applyAlignment="1">
      <alignment vertical="center"/>
    </xf>
    <xf numFmtId="44" fontId="1" fillId="0" borderId="2" xfId="2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/>
    </xf>
    <xf numFmtId="44" fontId="4" fillId="0" borderId="2" xfId="20" applyFont="1" applyFill="1" applyBorder="1" applyAlignment="1">
      <alignment horizontal="right" vertical="center"/>
    </xf>
    <xf numFmtId="44" fontId="1" fillId="0" borderId="2" xfId="2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44" fontId="0" fillId="0" borderId="2" xfId="2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44" fontId="0" fillId="0" borderId="2" xfId="20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vertical="center" wrapText="1"/>
    </xf>
    <xf numFmtId="44" fontId="1" fillId="0" borderId="2" xfId="20" applyFont="1" applyFill="1" applyBorder="1" applyAlignment="1">
      <alignment horizontal="right" vertical="center"/>
    </xf>
    <xf numFmtId="8" fontId="1" fillId="0" borderId="2" xfId="20" applyNumberFormat="1" applyFont="1" applyFill="1" applyBorder="1" applyAlignment="1">
      <alignment vertical="center"/>
    </xf>
    <xf numFmtId="8" fontId="0" fillId="0" borderId="2" xfId="20" applyNumberFormat="1" applyFont="1" applyFill="1" applyBorder="1" applyAlignment="1">
      <alignment vertical="center"/>
    </xf>
    <xf numFmtId="44" fontId="0" fillId="0" borderId="2" xfId="20" applyFont="1" applyFill="1" applyBorder="1" applyAlignment="1">
      <alignment vertical="center"/>
    </xf>
    <xf numFmtId="0" fontId="0" fillId="3" borderId="0" xfId="0" applyFill="1" applyAlignment="1">
      <alignment vertical="center"/>
    </xf>
    <xf numFmtId="8" fontId="0" fillId="0" borderId="2" xfId="20" applyNumberFormat="1" applyFill="1" applyBorder="1" applyAlignment="1">
      <alignment vertical="center"/>
    </xf>
    <xf numFmtId="8" fontId="0" fillId="0" borderId="2" xfId="20" applyNumberFormat="1" applyFont="1" applyFill="1" applyBorder="1" applyAlignment="1">
      <alignment vertical="center"/>
    </xf>
    <xf numFmtId="8" fontId="1" fillId="0" borderId="2" xfId="20" applyNumberFormat="1" applyFont="1" applyFill="1" applyBorder="1" applyAlignment="1">
      <alignment vertical="center"/>
    </xf>
    <xf numFmtId="44" fontId="13" fillId="0" borderId="2" xfId="2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4" fontId="1" fillId="0" borderId="1" xfId="20" applyFont="1" applyFill="1" applyBorder="1" applyAlignment="1">
      <alignment horizontal="center" vertical="center" wrapText="1"/>
    </xf>
    <xf numFmtId="44" fontId="12" fillId="0" borderId="19" xfId="2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1" fillId="0" borderId="0" xfId="0" applyFont="1" applyAlignment="1">
      <alignment/>
    </xf>
    <xf numFmtId="0" fontId="1" fillId="0" borderId="5" xfId="0" applyFont="1" applyBorder="1" applyAlignment="1">
      <alignment horizontal="center" vertical="center" wrapText="1"/>
    </xf>
    <xf numFmtId="49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4" fontId="0" fillId="0" borderId="5" xfId="0" applyNumberFormat="1" applyBorder="1" applyAlignment="1">
      <alignment horizontal="right"/>
    </xf>
    <xf numFmtId="0" fontId="1" fillId="0" borderId="22" xfId="0" applyFont="1" applyFill="1" applyBorder="1" applyAlignment="1">
      <alignment/>
    </xf>
    <xf numFmtId="4" fontId="1" fillId="0" borderId="0" xfId="0" applyNumberFormat="1" applyFont="1" applyAlignment="1">
      <alignment/>
    </xf>
    <xf numFmtId="16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1" fillId="0" borderId="0" xfId="0" applyFont="1" applyAlignment="1">
      <alignment/>
    </xf>
    <xf numFmtId="44" fontId="0" fillId="0" borderId="2" xfId="20" applyFont="1" applyBorder="1" applyAlignment="1">
      <alignment horizontal="right" vertical="top" wrapText="1"/>
    </xf>
    <xf numFmtId="0" fontId="0" fillId="3" borderId="17" xfId="0" applyFill="1" applyBorder="1" applyAlignment="1">
      <alignment horizontal="left" vertical="center" wrapText="1"/>
    </xf>
    <xf numFmtId="0" fontId="0" fillId="3" borderId="19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4" fontId="9" fillId="0" borderId="2" xfId="0" applyNumberFormat="1" applyFont="1" applyFill="1" applyBorder="1" applyAlignment="1">
      <alignment vertical="center" wrapText="1"/>
    </xf>
    <xf numFmtId="44" fontId="0" fillId="0" borderId="2" xfId="20" applyFont="1" applyFill="1" applyBorder="1" applyAlignment="1">
      <alignment horizontal="center" vertical="center" wrapText="1"/>
    </xf>
    <xf numFmtId="44" fontId="0" fillId="0" borderId="2" xfId="2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top" wrapText="1"/>
    </xf>
    <xf numFmtId="0" fontId="12" fillId="0" borderId="3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44" fontId="1" fillId="2" borderId="2" xfId="20" applyFont="1" applyFill="1" applyBorder="1" applyAlignment="1">
      <alignment vertical="center"/>
    </xf>
    <xf numFmtId="44" fontId="1" fillId="2" borderId="2" xfId="20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172" fontId="0" fillId="0" borderId="23" xfId="0" applyNumberFormat="1" applyFont="1" applyFill="1" applyBorder="1" applyAlignment="1">
      <alignment vertical="center" wrapText="1"/>
    </xf>
    <xf numFmtId="172" fontId="0" fillId="0" borderId="5" xfId="0" applyNumberFormat="1" applyFont="1" applyFill="1" applyBorder="1" applyAlignment="1">
      <alignment vertical="center" wrapText="1"/>
    </xf>
    <xf numFmtId="44" fontId="1" fillId="2" borderId="2" xfId="20" applyFont="1" applyFill="1" applyBorder="1" applyAlignment="1">
      <alignment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2" fontId="0" fillId="0" borderId="23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2" fontId="0" fillId="0" borderId="5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right" vertical="center" wrapText="1"/>
    </xf>
    <xf numFmtId="4" fontId="0" fillId="0" borderId="5" xfId="0" applyNumberFormat="1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vertical="center" wrapText="1"/>
    </xf>
    <xf numFmtId="3" fontId="0" fillId="0" borderId="5" xfId="0" applyNumberForma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Fill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 wrapText="1"/>
    </xf>
    <xf numFmtId="168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8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6" fontId="0" fillId="0" borderId="2" xfId="0" applyNumberFormat="1" applyFill="1" applyBorder="1" applyAlignment="1">
      <alignment horizontal="center" vertical="center" wrapText="1"/>
    </xf>
    <xf numFmtId="6" fontId="0" fillId="0" borderId="2" xfId="0" applyNumberFormat="1" applyFont="1" applyFill="1" applyBorder="1" applyAlignment="1">
      <alignment horizontal="center" vertical="center" wrapText="1"/>
    </xf>
    <xf numFmtId="0" fontId="2" fillId="0" borderId="2" xfId="17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center" vertical="center"/>
    </xf>
    <xf numFmtId="12" fontId="0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8" fontId="0" fillId="0" borderId="2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ZSWX@&amp;!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0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3.57421875" style="149" bestFit="1" customWidth="1"/>
    <col min="2" max="2" width="53.28125" style="27" customWidth="1"/>
    <col min="3" max="3" width="48.8515625" style="27" customWidth="1"/>
    <col min="4" max="16384" width="9.140625" style="27" customWidth="1"/>
  </cols>
  <sheetData>
    <row r="2" spans="1:3" ht="25.5">
      <c r="A2" s="147" t="s">
        <v>1897</v>
      </c>
      <c r="B2" s="9" t="s">
        <v>1898</v>
      </c>
      <c r="C2" s="85" t="s">
        <v>574</v>
      </c>
    </row>
    <row r="3" spans="1:3" ht="15.75">
      <c r="A3" s="146" t="s">
        <v>1224</v>
      </c>
      <c r="B3" s="97"/>
      <c r="C3" s="97"/>
    </row>
    <row r="4" spans="1:3" ht="12.75">
      <c r="A4" s="105">
        <v>1</v>
      </c>
      <c r="B4" s="106" t="s">
        <v>1213</v>
      </c>
      <c r="C4" s="285"/>
    </row>
    <row r="5" spans="1:3" ht="12.75">
      <c r="A5" s="105">
        <v>2</v>
      </c>
      <c r="B5" s="106" t="s">
        <v>1214</v>
      </c>
      <c r="C5" s="285"/>
    </row>
    <row r="6" spans="1:3" ht="25.5">
      <c r="A6" s="105">
        <v>3</v>
      </c>
      <c r="B6" s="106" t="s">
        <v>1215</v>
      </c>
      <c r="C6" s="106"/>
    </row>
    <row r="7" spans="1:3" ht="12.75">
      <c r="A7" s="105">
        <v>4</v>
      </c>
      <c r="B7" s="106" t="s">
        <v>1216</v>
      </c>
      <c r="C7" s="285" t="s">
        <v>1223</v>
      </c>
    </row>
    <row r="8" spans="1:3" ht="12.75">
      <c r="A8" s="105">
        <v>5</v>
      </c>
      <c r="B8" s="106" t="s">
        <v>1217</v>
      </c>
      <c r="C8" s="285"/>
    </row>
    <row r="9" spans="1:3" ht="12.75">
      <c r="A9" s="105">
        <v>6</v>
      </c>
      <c r="B9" s="106" t="s">
        <v>1218</v>
      </c>
      <c r="C9" s="285"/>
    </row>
    <row r="10" spans="1:3" ht="12.75">
      <c r="A10" s="105">
        <v>7</v>
      </c>
      <c r="B10" s="106" t="s">
        <v>1219</v>
      </c>
      <c r="C10" s="285"/>
    </row>
    <row r="11" spans="1:3" ht="12.75">
      <c r="A11" s="105">
        <v>8</v>
      </c>
      <c r="B11" s="106" t="s">
        <v>1220</v>
      </c>
      <c r="C11" s="285"/>
    </row>
    <row r="12" spans="1:3" ht="12.75">
      <c r="A12" s="105">
        <v>9</v>
      </c>
      <c r="B12" s="106" t="s">
        <v>1221</v>
      </c>
      <c r="C12" s="285"/>
    </row>
    <row r="13" spans="1:3" ht="25.5">
      <c r="A13" s="105"/>
      <c r="B13" s="106" t="s">
        <v>1222</v>
      </c>
      <c r="C13" s="106" t="s">
        <v>902</v>
      </c>
    </row>
    <row r="14" spans="1:3" ht="15.75">
      <c r="A14" s="146" t="s">
        <v>620</v>
      </c>
      <c r="B14" s="87"/>
      <c r="C14" s="87"/>
    </row>
    <row r="15" spans="1:3" ht="25.5">
      <c r="A15" s="70" t="s">
        <v>609</v>
      </c>
      <c r="B15" s="86" t="s">
        <v>603</v>
      </c>
      <c r="C15" s="86" t="s">
        <v>604</v>
      </c>
    </row>
    <row r="16" spans="1:3" ht="25.5">
      <c r="A16" s="70" t="s">
        <v>575</v>
      </c>
      <c r="B16" s="86" t="s">
        <v>622</v>
      </c>
      <c r="C16" s="86" t="s">
        <v>605</v>
      </c>
    </row>
    <row r="17" spans="1:3" ht="25.5">
      <c r="A17" s="93" t="s">
        <v>610</v>
      </c>
      <c r="B17" s="86" t="s">
        <v>623</v>
      </c>
      <c r="C17" s="86" t="s">
        <v>607</v>
      </c>
    </row>
    <row r="18" spans="1:3" ht="25.5">
      <c r="A18" s="148" t="s">
        <v>611</v>
      </c>
      <c r="B18" s="86" t="s">
        <v>626</v>
      </c>
      <c r="C18" s="86" t="s">
        <v>606</v>
      </c>
    </row>
    <row r="19" spans="1:3" ht="25.5">
      <c r="A19" s="70" t="s">
        <v>612</v>
      </c>
      <c r="B19" s="86" t="s">
        <v>624</v>
      </c>
      <c r="C19" s="86" t="s">
        <v>608</v>
      </c>
    </row>
    <row r="20" spans="1:3" ht="25.5">
      <c r="A20" s="70" t="s">
        <v>613</v>
      </c>
      <c r="B20" s="86" t="s">
        <v>625</v>
      </c>
      <c r="C20" s="86" t="s">
        <v>606</v>
      </c>
    </row>
    <row r="21" spans="1:4" ht="18">
      <c r="A21" s="154" t="s">
        <v>1941</v>
      </c>
      <c r="B21" s="54"/>
      <c r="C21" s="54"/>
      <c r="D21" s="98"/>
    </row>
    <row r="22" spans="1:3" ht="12.75">
      <c r="A22" s="143" t="s">
        <v>628</v>
      </c>
      <c r="B22" s="155" t="s">
        <v>1900</v>
      </c>
      <c r="C22" s="151" t="s">
        <v>1940</v>
      </c>
    </row>
    <row r="23" spans="1:3" s="88" customFormat="1" ht="15.75">
      <c r="A23" s="156" t="s">
        <v>627</v>
      </c>
      <c r="B23" s="157"/>
      <c r="C23" s="157"/>
    </row>
    <row r="24" spans="1:3" ht="38.25">
      <c r="A24" s="150" t="s">
        <v>628</v>
      </c>
      <c r="B24" s="86" t="s">
        <v>629</v>
      </c>
      <c r="C24" s="86" t="s">
        <v>630</v>
      </c>
    </row>
    <row r="25" spans="1:3" ht="63.75">
      <c r="A25" s="150" t="s">
        <v>575</v>
      </c>
      <c r="B25" s="87" t="s">
        <v>631</v>
      </c>
      <c r="C25" s="86" t="s">
        <v>632</v>
      </c>
    </row>
    <row r="26" spans="1:3" ht="63.75">
      <c r="A26" s="150" t="s">
        <v>633</v>
      </c>
      <c r="B26" s="87" t="s">
        <v>634</v>
      </c>
      <c r="C26" s="86" t="s">
        <v>635</v>
      </c>
    </row>
    <row r="27" spans="1:3" ht="25.5">
      <c r="A27" s="150" t="s">
        <v>636</v>
      </c>
      <c r="B27" s="86" t="s">
        <v>637</v>
      </c>
      <c r="C27" s="87" t="s">
        <v>638</v>
      </c>
    </row>
    <row r="28" spans="1:3" ht="25.5">
      <c r="A28" s="150" t="s">
        <v>639</v>
      </c>
      <c r="B28" s="86" t="s">
        <v>640</v>
      </c>
      <c r="C28" s="86" t="s">
        <v>641</v>
      </c>
    </row>
    <row r="29" spans="1:3" ht="51">
      <c r="A29" s="150" t="s">
        <v>642</v>
      </c>
      <c r="B29" s="86" t="s">
        <v>643</v>
      </c>
      <c r="C29" s="86" t="s">
        <v>644</v>
      </c>
    </row>
    <row r="30" spans="1:3" ht="38.25">
      <c r="A30" s="150" t="s">
        <v>645</v>
      </c>
      <c r="B30" s="87" t="s">
        <v>646</v>
      </c>
      <c r="C30" s="86" t="s">
        <v>647</v>
      </c>
    </row>
    <row r="31" spans="1:3" ht="15.75">
      <c r="A31" s="158" t="s">
        <v>563</v>
      </c>
      <c r="B31" s="87"/>
      <c r="C31" s="87"/>
    </row>
    <row r="32" spans="1:3" ht="12.75">
      <c r="A32" s="288" t="s">
        <v>628</v>
      </c>
      <c r="B32" s="286" t="s">
        <v>694</v>
      </c>
      <c r="C32" s="89" t="s">
        <v>695</v>
      </c>
    </row>
    <row r="33" spans="1:3" ht="12.75">
      <c r="A33" s="288"/>
      <c r="B33" s="286"/>
      <c r="C33" s="89" t="s">
        <v>696</v>
      </c>
    </row>
    <row r="34" spans="1:3" ht="12.75">
      <c r="A34" s="288"/>
      <c r="B34" s="286"/>
      <c r="C34" s="89" t="s">
        <v>697</v>
      </c>
    </row>
    <row r="35" spans="1:3" ht="12.75">
      <c r="A35" s="288"/>
      <c r="B35" s="286"/>
      <c r="C35" s="89" t="s">
        <v>698</v>
      </c>
    </row>
    <row r="36" spans="1:3" ht="12.75">
      <c r="A36" s="288"/>
      <c r="B36" s="286"/>
      <c r="C36" s="89" t="s">
        <v>699</v>
      </c>
    </row>
    <row r="37" spans="1:3" s="90" customFormat="1" ht="15.75">
      <c r="A37" s="159" t="s">
        <v>903</v>
      </c>
      <c r="B37" s="142"/>
      <c r="C37" s="142"/>
    </row>
    <row r="38" spans="1:3" s="90" customFormat="1" ht="12.75">
      <c r="A38" s="291" t="s">
        <v>628</v>
      </c>
      <c r="B38" s="290" t="s">
        <v>715</v>
      </c>
      <c r="C38" s="160" t="s">
        <v>716</v>
      </c>
    </row>
    <row r="39" spans="1:3" s="90" customFormat="1" ht="12.75">
      <c r="A39" s="291"/>
      <c r="B39" s="290"/>
      <c r="C39" s="160" t="s">
        <v>717</v>
      </c>
    </row>
    <row r="40" spans="1:3" s="90" customFormat="1" ht="12.75">
      <c r="A40" s="291"/>
      <c r="B40" s="290"/>
      <c r="C40" s="160" t="s">
        <v>718</v>
      </c>
    </row>
    <row r="41" spans="1:3" s="90" customFormat="1" ht="12.75">
      <c r="A41" s="291"/>
      <c r="B41" s="290"/>
      <c r="C41" s="160" t="s">
        <v>719</v>
      </c>
    </row>
    <row r="42" spans="1:3" s="90" customFormat="1" ht="12.75">
      <c r="A42" s="291"/>
      <c r="B42" s="290"/>
      <c r="C42" s="160" t="s">
        <v>720</v>
      </c>
    </row>
    <row r="43" spans="1:3" s="90" customFormat="1" ht="25.5">
      <c r="A43" s="291"/>
      <c r="B43" s="290"/>
      <c r="C43" s="161" t="s">
        <v>565</v>
      </c>
    </row>
    <row r="44" spans="1:3" ht="15.75">
      <c r="A44" s="156" t="s">
        <v>566</v>
      </c>
      <c r="B44" s="87"/>
      <c r="C44" s="87"/>
    </row>
    <row r="45" spans="1:3" ht="12.75">
      <c r="A45" s="287" t="s">
        <v>628</v>
      </c>
      <c r="B45" s="287" t="s">
        <v>753</v>
      </c>
      <c r="C45" s="89" t="s">
        <v>754</v>
      </c>
    </row>
    <row r="46" spans="1:3" ht="12.75">
      <c r="A46" s="287"/>
      <c r="B46" s="287"/>
      <c r="C46" s="89" t="s">
        <v>755</v>
      </c>
    </row>
    <row r="47" spans="1:3" ht="12.75">
      <c r="A47" s="287"/>
      <c r="B47" s="287"/>
      <c r="C47" s="89" t="s">
        <v>756</v>
      </c>
    </row>
    <row r="48" spans="1:3" ht="12.75">
      <c r="A48" s="287"/>
      <c r="B48" s="287"/>
      <c r="C48" s="89" t="s">
        <v>757</v>
      </c>
    </row>
    <row r="49" spans="1:3" ht="12.75">
      <c r="A49" s="287"/>
      <c r="B49" s="287"/>
      <c r="C49" s="89" t="s">
        <v>758</v>
      </c>
    </row>
    <row r="50" spans="1:4" ht="15.75">
      <c r="A50" s="162" t="s">
        <v>1009</v>
      </c>
      <c r="B50" s="54"/>
      <c r="C50" s="87"/>
      <c r="D50" s="100"/>
    </row>
    <row r="51" spans="1:3" ht="12.75">
      <c r="A51" s="163" t="s">
        <v>628</v>
      </c>
      <c r="B51" s="54" t="s">
        <v>1010</v>
      </c>
      <c r="C51" s="37" t="s">
        <v>1011</v>
      </c>
    </row>
    <row r="52" spans="1:3" ht="15.75">
      <c r="A52" s="158" t="s">
        <v>567</v>
      </c>
      <c r="B52" s="87"/>
      <c r="C52" s="87"/>
    </row>
    <row r="53" spans="1:3" ht="12.75">
      <c r="A53" s="93" t="s">
        <v>628</v>
      </c>
      <c r="B53" s="87" t="s">
        <v>785</v>
      </c>
      <c r="C53" s="89" t="s">
        <v>786</v>
      </c>
    </row>
    <row r="54" spans="1:3" ht="12.75">
      <c r="A54" s="93"/>
      <c r="B54" s="87"/>
      <c r="C54" s="89" t="s">
        <v>787</v>
      </c>
    </row>
    <row r="55" spans="1:3" ht="12.75">
      <c r="A55" s="93" t="s">
        <v>575</v>
      </c>
      <c r="B55" s="87" t="s">
        <v>788</v>
      </c>
      <c r="C55" s="89"/>
    </row>
    <row r="56" spans="1:3" ht="15.75">
      <c r="A56" s="158" t="s">
        <v>966</v>
      </c>
      <c r="B56" s="87"/>
      <c r="C56" s="87"/>
    </row>
    <row r="57" spans="1:3" ht="114.75">
      <c r="A57" s="93" t="s">
        <v>628</v>
      </c>
      <c r="B57" s="5" t="s">
        <v>967</v>
      </c>
      <c r="C57" s="202" t="s">
        <v>1030</v>
      </c>
    </row>
    <row r="58" spans="1:3" s="16" customFormat="1" ht="15.75">
      <c r="A58" s="156" t="s">
        <v>804</v>
      </c>
      <c r="B58" s="17"/>
      <c r="C58" s="41"/>
    </row>
    <row r="59" spans="1:3" ht="12.75">
      <c r="A59" s="287">
        <v>1</v>
      </c>
      <c r="B59" s="286" t="s">
        <v>805</v>
      </c>
      <c r="C59" s="89" t="s">
        <v>806</v>
      </c>
    </row>
    <row r="60" spans="1:3" ht="12.75">
      <c r="A60" s="287"/>
      <c r="B60" s="286"/>
      <c r="C60" s="89" t="s">
        <v>807</v>
      </c>
    </row>
    <row r="61" spans="1:3" ht="12.75">
      <c r="A61" s="287"/>
      <c r="B61" s="286"/>
      <c r="C61" s="89" t="s">
        <v>808</v>
      </c>
    </row>
    <row r="62" spans="1:3" ht="12.75">
      <c r="A62" s="287"/>
      <c r="B62" s="286"/>
      <c r="C62" s="89" t="s">
        <v>809</v>
      </c>
    </row>
    <row r="63" spans="1:3" ht="12.75">
      <c r="A63" s="287"/>
      <c r="B63" s="286"/>
      <c r="C63" s="89" t="s">
        <v>810</v>
      </c>
    </row>
    <row r="64" spans="1:3" ht="12.75">
      <c r="A64" s="287"/>
      <c r="B64" s="286"/>
      <c r="C64" s="89" t="s">
        <v>811</v>
      </c>
    </row>
    <row r="65" spans="1:3" ht="18">
      <c r="A65" s="164" t="s">
        <v>568</v>
      </c>
      <c r="B65" s="87"/>
      <c r="C65" s="87"/>
    </row>
    <row r="66" spans="1:3" ht="51">
      <c r="A66" s="150" t="s">
        <v>628</v>
      </c>
      <c r="B66" s="87" t="s">
        <v>824</v>
      </c>
      <c r="C66" s="92" t="s">
        <v>825</v>
      </c>
    </row>
    <row r="67" spans="1:3" ht="18">
      <c r="A67" s="165" t="s">
        <v>569</v>
      </c>
      <c r="B67" s="87"/>
      <c r="C67" s="87"/>
    </row>
    <row r="68" spans="1:3" ht="12.75">
      <c r="A68" s="288" t="s">
        <v>628</v>
      </c>
      <c r="B68" s="286" t="s">
        <v>1352</v>
      </c>
      <c r="C68" s="89" t="s">
        <v>1353</v>
      </c>
    </row>
    <row r="69" spans="1:3" ht="12.75">
      <c r="A69" s="288"/>
      <c r="B69" s="286"/>
      <c r="C69" s="93" t="s">
        <v>1354</v>
      </c>
    </row>
    <row r="70" spans="1:3" ht="12.75">
      <c r="A70" s="93">
        <v>2</v>
      </c>
      <c r="B70" s="87" t="s">
        <v>1355</v>
      </c>
      <c r="C70" s="89" t="s">
        <v>1356</v>
      </c>
    </row>
    <row r="71" spans="1:3" ht="12.75">
      <c r="A71" s="93">
        <v>3</v>
      </c>
      <c r="B71" s="87" t="s">
        <v>1357</v>
      </c>
      <c r="C71" s="89" t="s">
        <v>1358</v>
      </c>
    </row>
    <row r="72" spans="1:3" ht="18">
      <c r="A72" s="164" t="s">
        <v>570</v>
      </c>
      <c r="B72" s="87"/>
      <c r="C72" s="87"/>
    </row>
    <row r="73" spans="1:3" ht="12.75">
      <c r="A73" s="287" t="s">
        <v>628</v>
      </c>
      <c r="B73" s="286" t="s">
        <v>1397</v>
      </c>
      <c r="C73" s="89" t="s">
        <v>1398</v>
      </c>
    </row>
    <row r="74" spans="1:3" ht="12.75">
      <c r="A74" s="287"/>
      <c r="B74" s="286"/>
      <c r="C74" s="89" t="s">
        <v>1399</v>
      </c>
    </row>
    <row r="75" spans="1:3" ht="12.75">
      <c r="A75" s="287"/>
      <c r="B75" s="286"/>
      <c r="C75" s="89" t="s">
        <v>1400</v>
      </c>
    </row>
    <row r="76" spans="1:3" ht="12.75">
      <c r="A76" s="287"/>
      <c r="B76" s="286"/>
      <c r="C76" s="166" t="s">
        <v>1401</v>
      </c>
    </row>
    <row r="77" spans="1:3" ht="12.75">
      <c r="A77" s="287"/>
      <c r="B77" s="286"/>
      <c r="C77" s="89" t="s">
        <v>1402</v>
      </c>
    </row>
    <row r="78" spans="1:3" ht="12.75">
      <c r="A78" s="150">
        <v>2</v>
      </c>
      <c r="B78" s="87" t="s">
        <v>1403</v>
      </c>
      <c r="C78" s="89"/>
    </row>
    <row r="79" spans="1:3" ht="12.75">
      <c r="A79" s="150">
        <v>3</v>
      </c>
      <c r="B79" s="87" t="s">
        <v>1405</v>
      </c>
      <c r="C79" s="89"/>
    </row>
    <row r="80" spans="1:3" ht="12.75">
      <c r="A80" s="150">
        <v>4</v>
      </c>
      <c r="B80" s="87" t="s">
        <v>1407</v>
      </c>
      <c r="C80" s="89"/>
    </row>
    <row r="81" spans="1:3" ht="12.75">
      <c r="A81" s="150">
        <v>5</v>
      </c>
      <c r="B81" s="87" t="s">
        <v>1409</v>
      </c>
      <c r="C81" s="89"/>
    </row>
    <row r="82" spans="1:3" ht="18">
      <c r="A82" s="165" t="s">
        <v>571</v>
      </c>
      <c r="B82" s="87"/>
      <c r="C82" s="87"/>
    </row>
    <row r="83" spans="1:3" ht="12.75">
      <c r="A83" s="288" t="s">
        <v>628</v>
      </c>
      <c r="B83" s="289" t="s">
        <v>1433</v>
      </c>
      <c r="C83" s="89" t="s">
        <v>1434</v>
      </c>
    </row>
    <row r="84" spans="1:3" ht="12.75">
      <c r="A84" s="288"/>
      <c r="B84" s="289"/>
      <c r="C84" s="89" t="s">
        <v>1435</v>
      </c>
    </row>
    <row r="85" spans="1:3" ht="12.75">
      <c r="A85" s="288"/>
      <c r="B85" s="289"/>
      <c r="C85" s="89" t="s">
        <v>1436</v>
      </c>
    </row>
    <row r="86" spans="1:3" ht="12.75">
      <c r="A86" s="93" t="s">
        <v>575</v>
      </c>
      <c r="B86" s="87" t="s">
        <v>1437</v>
      </c>
      <c r="C86" s="89"/>
    </row>
    <row r="87" spans="1:3" ht="12.75">
      <c r="A87" s="93" t="s">
        <v>633</v>
      </c>
      <c r="B87" s="87" t="s">
        <v>1438</v>
      </c>
      <c r="C87" s="89"/>
    </row>
    <row r="88" spans="1:3" ht="15.75">
      <c r="A88" s="146" t="s">
        <v>1832</v>
      </c>
      <c r="B88" s="87"/>
      <c r="C88" s="87"/>
    </row>
    <row r="89" spans="1:3" ht="12.75">
      <c r="A89" s="287" t="s">
        <v>628</v>
      </c>
      <c r="B89" s="286" t="s">
        <v>1834</v>
      </c>
      <c r="C89" s="89" t="s">
        <v>1833</v>
      </c>
    </row>
    <row r="90" spans="1:3" ht="12.75">
      <c r="A90" s="287"/>
      <c r="B90" s="286"/>
      <c r="C90" s="89" t="s">
        <v>1835</v>
      </c>
    </row>
    <row r="91" spans="1:3" ht="12.75">
      <c r="A91" s="287"/>
      <c r="B91" s="87" t="s">
        <v>1836</v>
      </c>
      <c r="C91" s="89" t="s">
        <v>1837</v>
      </c>
    </row>
    <row r="92" spans="1:3" ht="15.75">
      <c r="A92" s="156" t="s">
        <v>1598</v>
      </c>
      <c r="B92" s="87"/>
      <c r="C92" s="87"/>
    </row>
    <row r="93" spans="1:3" ht="63.75">
      <c r="A93" s="93" t="s">
        <v>628</v>
      </c>
      <c r="B93" s="87" t="s">
        <v>1546</v>
      </c>
      <c r="C93" s="70" t="s">
        <v>1547</v>
      </c>
    </row>
    <row r="94" spans="1:3" ht="15.75">
      <c r="A94" s="146" t="s">
        <v>1588</v>
      </c>
      <c r="B94" s="87"/>
      <c r="C94" s="87"/>
    </row>
    <row r="95" spans="1:3" ht="12.75">
      <c r="A95" s="286" t="s">
        <v>628</v>
      </c>
      <c r="B95" s="286" t="s">
        <v>1590</v>
      </c>
      <c r="C95" s="89" t="s">
        <v>1591</v>
      </c>
    </row>
    <row r="96" spans="1:3" ht="12.75">
      <c r="A96" s="286" t="s">
        <v>575</v>
      </c>
      <c r="B96" s="286"/>
      <c r="C96" s="89" t="s">
        <v>1592</v>
      </c>
    </row>
    <row r="97" spans="1:3" ht="12.75">
      <c r="A97" s="286" t="s">
        <v>633</v>
      </c>
      <c r="B97" s="286"/>
      <c r="C97" s="89" t="s">
        <v>1593</v>
      </c>
    </row>
    <row r="98" spans="1:3" ht="12.75">
      <c r="A98" s="286" t="s">
        <v>636</v>
      </c>
      <c r="B98" s="286"/>
      <c r="C98" s="89" t="s">
        <v>1594</v>
      </c>
    </row>
    <row r="99" spans="1:3" ht="12.75">
      <c r="A99" s="286" t="s">
        <v>639</v>
      </c>
      <c r="B99" s="286"/>
      <c r="C99" s="89" t="s">
        <v>1595</v>
      </c>
    </row>
    <row r="100" spans="1:3" ht="12.75">
      <c r="A100" s="286" t="s">
        <v>642</v>
      </c>
      <c r="B100" s="286"/>
      <c r="C100" s="89" t="s">
        <v>1596</v>
      </c>
    </row>
    <row r="101" spans="1:3" ht="12.75">
      <c r="A101" s="286" t="s">
        <v>645</v>
      </c>
      <c r="B101" s="286"/>
      <c r="C101" s="89" t="s">
        <v>1597</v>
      </c>
    </row>
    <row r="102" spans="1:3" s="88" customFormat="1" ht="15.75">
      <c r="A102" s="156" t="s">
        <v>572</v>
      </c>
      <c r="B102" s="157"/>
      <c r="C102" s="157"/>
    </row>
    <row r="103" spans="1:3" ht="12.75">
      <c r="A103" s="286" t="s">
        <v>628</v>
      </c>
      <c r="B103" s="286" t="s">
        <v>1617</v>
      </c>
      <c r="C103" s="87" t="s">
        <v>1618</v>
      </c>
    </row>
    <row r="104" spans="1:3" ht="12.75">
      <c r="A104" s="286"/>
      <c r="B104" s="286"/>
      <c r="C104" s="87" t="s">
        <v>1619</v>
      </c>
    </row>
    <row r="105" spans="1:3" ht="12.75">
      <c r="A105" s="286"/>
      <c r="B105" s="286"/>
      <c r="C105" s="97" t="s">
        <v>1620</v>
      </c>
    </row>
    <row r="106" spans="1:3" ht="12.75">
      <c r="A106" s="286"/>
      <c r="B106" s="286"/>
      <c r="C106" s="97" t="s">
        <v>573</v>
      </c>
    </row>
    <row r="107" spans="1:3" ht="12.75">
      <c r="A107" s="286"/>
      <c r="B107" s="286"/>
      <c r="C107" s="97" t="s">
        <v>1621</v>
      </c>
    </row>
    <row r="108" spans="1:3" s="152" customFormat="1" ht="15.75">
      <c r="A108" s="158" t="s">
        <v>1680</v>
      </c>
      <c r="B108" s="167"/>
      <c r="C108" s="167"/>
    </row>
    <row r="109" spans="1:3" ht="12.75">
      <c r="A109" s="93" t="s">
        <v>628</v>
      </c>
      <c r="B109" s="87" t="s">
        <v>1680</v>
      </c>
      <c r="C109" s="87" t="s">
        <v>1681</v>
      </c>
    </row>
    <row r="110" spans="1:3" ht="12.75">
      <c r="A110" s="93"/>
      <c r="B110" s="87" t="s">
        <v>1682</v>
      </c>
      <c r="C110" s="87" t="s">
        <v>1683</v>
      </c>
    </row>
    <row r="111" spans="1:3" ht="12.75">
      <c r="A111" s="93"/>
      <c r="B111" s="87"/>
      <c r="C111" s="87" t="s">
        <v>1684</v>
      </c>
    </row>
    <row r="112" spans="1:3" ht="12.75">
      <c r="A112" s="93">
        <v>2</v>
      </c>
      <c r="B112" s="87" t="s">
        <v>1685</v>
      </c>
      <c r="C112" s="93" t="s">
        <v>1686</v>
      </c>
    </row>
    <row r="113" spans="1:3" ht="12.75">
      <c r="A113" s="93"/>
      <c r="B113" s="87" t="s">
        <v>1687</v>
      </c>
      <c r="C113" s="89"/>
    </row>
    <row r="114" spans="1:3" ht="12.75">
      <c r="A114" s="93">
        <v>3</v>
      </c>
      <c r="B114" s="87" t="s">
        <v>1688</v>
      </c>
      <c r="C114" s="93" t="s">
        <v>1686</v>
      </c>
    </row>
    <row r="115" spans="1:3" ht="12.75">
      <c r="A115" s="93"/>
      <c r="B115" s="87" t="s">
        <v>1689</v>
      </c>
      <c r="C115" s="89"/>
    </row>
    <row r="116" spans="1:3" ht="12.75">
      <c r="A116" s="93">
        <v>4</v>
      </c>
      <c r="B116" s="87" t="s">
        <v>1691</v>
      </c>
      <c r="C116" s="93" t="s">
        <v>1686</v>
      </c>
    </row>
    <row r="117" spans="1:3" ht="12.75">
      <c r="A117" s="93"/>
      <c r="B117" s="87" t="s">
        <v>1693</v>
      </c>
      <c r="C117" s="89"/>
    </row>
    <row r="118" spans="1:3" ht="12.75">
      <c r="A118" s="93">
        <v>5</v>
      </c>
      <c r="B118" s="87" t="s">
        <v>1696</v>
      </c>
      <c r="C118" s="93" t="s">
        <v>1686</v>
      </c>
    </row>
    <row r="119" spans="1:3" ht="12.75">
      <c r="A119" s="93"/>
      <c r="B119" s="87" t="s">
        <v>1693</v>
      </c>
      <c r="C119" s="89"/>
    </row>
    <row r="120" spans="1:3" s="152" customFormat="1" ht="15.75">
      <c r="A120" s="158" t="s">
        <v>1060</v>
      </c>
      <c r="B120" s="167"/>
      <c r="C120" s="167"/>
    </row>
    <row r="121" spans="1:3" ht="25.5">
      <c r="A121" s="93">
        <v>1</v>
      </c>
      <c r="B121" s="86" t="s">
        <v>1061</v>
      </c>
      <c r="C121" s="86" t="s">
        <v>1062</v>
      </c>
    </row>
    <row r="122" spans="1:3" ht="25.5">
      <c r="A122" s="93">
        <v>2</v>
      </c>
      <c r="B122" s="86" t="s">
        <v>1063</v>
      </c>
      <c r="C122" s="86" t="s">
        <v>1064</v>
      </c>
    </row>
    <row r="123" spans="1:3" ht="15.75">
      <c r="A123" s="146" t="s">
        <v>1759</v>
      </c>
      <c r="B123" s="87"/>
      <c r="C123" s="87"/>
    </row>
    <row r="124" spans="1:3" ht="12.75">
      <c r="A124" s="286" t="s">
        <v>628</v>
      </c>
      <c r="B124" s="286" t="s">
        <v>1760</v>
      </c>
      <c r="C124" s="89" t="s">
        <v>1761</v>
      </c>
    </row>
    <row r="125" spans="1:3" ht="12.75">
      <c r="A125" s="286"/>
      <c r="B125" s="286"/>
      <c r="C125" s="89" t="s">
        <v>1762</v>
      </c>
    </row>
    <row r="126" spans="1:3" ht="15.75">
      <c r="A126" s="158" t="s">
        <v>904</v>
      </c>
      <c r="B126" s="87"/>
      <c r="C126" s="87"/>
    </row>
    <row r="127" spans="1:3" ht="25.5">
      <c r="A127" s="147" t="s">
        <v>1897</v>
      </c>
      <c r="B127" s="9" t="s">
        <v>1898</v>
      </c>
      <c r="C127" s="92" t="s">
        <v>574</v>
      </c>
    </row>
    <row r="128" spans="1:3" ht="12.75">
      <c r="A128" s="93" t="s">
        <v>628</v>
      </c>
      <c r="B128" s="87" t="s">
        <v>1990</v>
      </c>
      <c r="C128" s="94" t="s">
        <v>1991</v>
      </c>
    </row>
    <row r="129" spans="1:3" ht="12.75">
      <c r="A129" s="93" t="s">
        <v>575</v>
      </c>
      <c r="B129" s="87" t="s">
        <v>1999</v>
      </c>
      <c r="C129" s="94" t="s">
        <v>2000</v>
      </c>
    </row>
    <row r="130" spans="1:3" ht="12.75">
      <c r="A130" s="93" t="s">
        <v>633</v>
      </c>
      <c r="B130" s="87" t="s">
        <v>2001</v>
      </c>
      <c r="C130" s="94" t="s">
        <v>2000</v>
      </c>
    </row>
    <row r="131" spans="1:3" ht="12.75">
      <c r="A131" s="93" t="s">
        <v>636</v>
      </c>
      <c r="B131" s="87" t="s">
        <v>2002</v>
      </c>
      <c r="C131" s="94" t="s">
        <v>1991</v>
      </c>
    </row>
    <row r="132" spans="1:3" ht="12.75">
      <c r="A132" s="93" t="s">
        <v>639</v>
      </c>
      <c r="B132" s="87" t="s">
        <v>2003</v>
      </c>
      <c r="C132" s="94" t="s">
        <v>2000</v>
      </c>
    </row>
    <row r="133" spans="1:3" ht="12.75">
      <c r="A133" s="93" t="s">
        <v>642</v>
      </c>
      <c r="B133" s="87" t="s">
        <v>2004</v>
      </c>
      <c r="C133" s="94" t="s">
        <v>2005</v>
      </c>
    </row>
    <row r="134" spans="1:3" s="152" customFormat="1" ht="15.75">
      <c r="A134" s="158" t="s">
        <v>905</v>
      </c>
      <c r="B134" s="167"/>
      <c r="C134" s="167"/>
    </row>
    <row r="135" spans="1:3" ht="25.5">
      <c r="A135" s="93" t="s">
        <v>628</v>
      </c>
      <c r="B135" s="87" t="s">
        <v>1918</v>
      </c>
      <c r="C135" s="70" t="s">
        <v>1919</v>
      </c>
    </row>
    <row r="136" spans="1:3" ht="25.5">
      <c r="A136" s="93" t="s">
        <v>575</v>
      </c>
      <c r="B136" s="87" t="s">
        <v>1920</v>
      </c>
      <c r="C136" s="70" t="s">
        <v>1921</v>
      </c>
    </row>
    <row r="137" spans="1:3" ht="25.5">
      <c r="A137" s="93" t="s">
        <v>633</v>
      </c>
      <c r="B137" s="87" t="s">
        <v>1922</v>
      </c>
      <c r="C137" s="70" t="s">
        <v>1921</v>
      </c>
    </row>
    <row r="138" spans="1:3" ht="25.5">
      <c r="A138" s="93" t="s">
        <v>636</v>
      </c>
      <c r="B138" s="87" t="s">
        <v>1923</v>
      </c>
      <c r="C138" s="70" t="s">
        <v>1921</v>
      </c>
    </row>
    <row r="139" spans="1:3" ht="15.75">
      <c r="A139" s="107" t="s">
        <v>1005</v>
      </c>
      <c r="B139" s="87"/>
      <c r="C139" s="87"/>
    </row>
    <row r="140" spans="1:3" ht="12.75">
      <c r="A140" s="93" t="s">
        <v>628</v>
      </c>
      <c r="B140" s="87" t="s">
        <v>1006</v>
      </c>
      <c r="C140" s="89" t="s">
        <v>1007</v>
      </c>
    </row>
    <row r="141" spans="1:3" ht="12.75">
      <c r="A141" s="93"/>
      <c r="B141" s="87"/>
      <c r="C141" s="89" t="s">
        <v>1008</v>
      </c>
    </row>
    <row r="142" spans="1:3" ht="12.75">
      <c r="A142" s="93"/>
      <c r="B142" s="87"/>
      <c r="C142" s="89" t="s">
        <v>1965</v>
      </c>
    </row>
    <row r="143" spans="1:3" ht="12.75">
      <c r="A143" s="93"/>
      <c r="B143" s="87"/>
      <c r="C143" s="89" t="s">
        <v>1966</v>
      </c>
    </row>
    <row r="144" spans="1:3" ht="15.75">
      <c r="A144" s="156" t="s">
        <v>906</v>
      </c>
      <c r="B144" s="87"/>
      <c r="C144" s="87"/>
    </row>
    <row r="145" spans="1:3" ht="12.75">
      <c r="A145" s="287" t="s">
        <v>628</v>
      </c>
      <c r="B145" s="292" t="s">
        <v>907</v>
      </c>
      <c r="C145" s="150" t="s">
        <v>954</v>
      </c>
    </row>
    <row r="146" spans="1:3" ht="12.75">
      <c r="A146" s="287"/>
      <c r="B146" s="292"/>
      <c r="C146" s="150" t="s">
        <v>955</v>
      </c>
    </row>
    <row r="147" spans="1:3" ht="12.75">
      <c r="A147" s="287"/>
      <c r="B147" s="292"/>
      <c r="C147" s="150" t="s">
        <v>956</v>
      </c>
    </row>
    <row r="148" spans="1:3" ht="12.75">
      <c r="A148" s="287"/>
      <c r="B148" s="292"/>
      <c r="C148" s="150" t="s">
        <v>957</v>
      </c>
    </row>
    <row r="149" spans="1:3" ht="12.75">
      <c r="A149" s="287"/>
      <c r="B149" s="292"/>
      <c r="C149" s="150" t="s">
        <v>958</v>
      </c>
    </row>
    <row r="150" spans="1:3" ht="12.75">
      <c r="A150" s="287"/>
      <c r="B150" s="292"/>
      <c r="C150" s="150" t="s">
        <v>959</v>
      </c>
    </row>
    <row r="151" spans="1:3" ht="12.75">
      <c r="A151" s="287"/>
      <c r="B151" s="292"/>
      <c r="C151" s="150" t="s">
        <v>1472</v>
      </c>
    </row>
    <row r="152" spans="1:3" ht="12.75">
      <c r="A152" s="287"/>
      <c r="B152" s="292"/>
      <c r="C152" s="150" t="s">
        <v>1473</v>
      </c>
    </row>
    <row r="153" spans="1:3" ht="12.75">
      <c r="A153" s="287"/>
      <c r="B153" s="292"/>
      <c r="C153" s="150" t="s">
        <v>1474</v>
      </c>
    </row>
    <row r="154" spans="1:3" ht="12.75">
      <c r="A154" s="150">
        <v>2</v>
      </c>
      <c r="B154" s="97" t="s">
        <v>1475</v>
      </c>
      <c r="C154" s="150" t="s">
        <v>1476</v>
      </c>
    </row>
    <row r="155" spans="1:3" ht="12.75">
      <c r="A155" s="150"/>
      <c r="B155" s="97" t="s">
        <v>1477</v>
      </c>
      <c r="C155" s="150" t="s">
        <v>954</v>
      </c>
    </row>
    <row r="156" spans="1:3" ht="12.75">
      <c r="A156" s="150"/>
      <c r="B156" s="97" t="s">
        <v>1478</v>
      </c>
      <c r="C156" s="150" t="s">
        <v>1479</v>
      </c>
    </row>
    <row r="157" spans="1:3" ht="12.75">
      <c r="A157" s="150"/>
      <c r="B157" s="97" t="s">
        <v>1480</v>
      </c>
      <c r="C157" s="150" t="s">
        <v>957</v>
      </c>
    </row>
    <row r="158" spans="1:3" ht="12.75">
      <c r="A158" s="150"/>
      <c r="B158" s="97"/>
      <c r="C158" s="150" t="s">
        <v>1474</v>
      </c>
    </row>
    <row r="159" spans="1:3" ht="12.75">
      <c r="A159" s="150"/>
      <c r="B159" s="87"/>
      <c r="C159" s="145" t="s">
        <v>1473</v>
      </c>
    </row>
    <row r="160" spans="1:3" s="153" customFormat="1" ht="15.75">
      <c r="A160" s="284" t="s">
        <v>908</v>
      </c>
      <c r="B160" s="284"/>
      <c r="C160" s="284"/>
    </row>
    <row r="161" spans="1:3" ht="22.5">
      <c r="A161" s="93" t="s">
        <v>628</v>
      </c>
      <c r="B161" s="87" t="s">
        <v>1525</v>
      </c>
      <c r="C161" s="95" t="s">
        <v>474</v>
      </c>
    </row>
    <row r="162" spans="1:3" ht="22.5">
      <c r="A162" s="93" t="s">
        <v>575</v>
      </c>
      <c r="B162" s="87" t="s">
        <v>1526</v>
      </c>
      <c r="C162" s="95" t="s">
        <v>1527</v>
      </c>
    </row>
    <row r="163" spans="1:3" ht="33.75">
      <c r="A163" s="93" t="s">
        <v>633</v>
      </c>
      <c r="B163" s="87" t="s">
        <v>1528</v>
      </c>
      <c r="C163" s="95" t="s">
        <v>1529</v>
      </c>
    </row>
    <row r="164" spans="1:3" ht="22.5">
      <c r="A164" s="93" t="s">
        <v>636</v>
      </c>
      <c r="B164" s="87" t="s">
        <v>1530</v>
      </c>
      <c r="C164" s="95" t="s">
        <v>1531</v>
      </c>
    </row>
    <row r="165" spans="1:3" ht="33.75">
      <c r="A165" s="93" t="s">
        <v>639</v>
      </c>
      <c r="B165" s="87" t="s">
        <v>1532</v>
      </c>
      <c r="C165" s="95" t="s">
        <v>1533</v>
      </c>
    </row>
    <row r="166" spans="1:3" ht="22.5">
      <c r="A166" s="93" t="s">
        <v>642</v>
      </c>
      <c r="B166" s="87" t="s">
        <v>1534</v>
      </c>
      <c r="C166" s="95" t="s">
        <v>1535</v>
      </c>
    </row>
    <row r="167" spans="1:3" ht="12.75">
      <c r="A167" s="93" t="s">
        <v>645</v>
      </c>
      <c r="B167" s="87" t="s">
        <v>1536</v>
      </c>
      <c r="C167" s="95" t="s">
        <v>1537</v>
      </c>
    </row>
    <row r="168" spans="1:3" ht="25.5">
      <c r="A168" s="93" t="s">
        <v>1404</v>
      </c>
      <c r="B168" s="86" t="s">
        <v>1538</v>
      </c>
      <c r="C168" s="95" t="s">
        <v>1539</v>
      </c>
    </row>
    <row r="169" spans="1:3" ht="22.5">
      <c r="A169" s="93" t="s">
        <v>1406</v>
      </c>
      <c r="B169" s="87" t="s">
        <v>1540</v>
      </c>
      <c r="C169" s="95" t="s">
        <v>1541</v>
      </c>
    </row>
    <row r="170" spans="1:3" ht="22.5">
      <c r="A170" s="93" t="s">
        <v>1408</v>
      </c>
      <c r="B170" s="87" t="s">
        <v>1542</v>
      </c>
      <c r="C170" s="95" t="s">
        <v>1543</v>
      </c>
    </row>
    <row r="171" spans="1:3" ht="22.5">
      <c r="A171" s="93" t="s">
        <v>1690</v>
      </c>
      <c r="B171" s="87" t="s">
        <v>1544</v>
      </c>
      <c r="C171" s="95" t="s">
        <v>465</v>
      </c>
    </row>
    <row r="172" spans="1:3" ht="22.5">
      <c r="A172" s="93" t="s">
        <v>1692</v>
      </c>
      <c r="B172" s="87" t="s">
        <v>466</v>
      </c>
      <c r="C172" s="95" t="s">
        <v>1541</v>
      </c>
    </row>
    <row r="173" spans="1:3" ht="12.75">
      <c r="A173" s="93" t="s">
        <v>1694</v>
      </c>
      <c r="B173" s="87" t="s">
        <v>467</v>
      </c>
      <c r="C173" s="95" t="s">
        <v>1537</v>
      </c>
    </row>
    <row r="174" spans="1:3" ht="22.5">
      <c r="A174" s="93" t="s">
        <v>1695</v>
      </c>
      <c r="B174" s="87" t="s">
        <v>468</v>
      </c>
      <c r="C174" s="95" t="s">
        <v>469</v>
      </c>
    </row>
    <row r="175" spans="1:3" ht="22.5">
      <c r="A175" s="93" t="s">
        <v>1697</v>
      </c>
      <c r="B175" s="87" t="s">
        <v>470</v>
      </c>
      <c r="C175" s="95" t="s">
        <v>471</v>
      </c>
    </row>
    <row r="176" spans="1:3" ht="12.75">
      <c r="A176" s="93" t="s">
        <v>2008</v>
      </c>
      <c r="B176" s="96" t="s">
        <v>472</v>
      </c>
      <c r="C176" s="95" t="s">
        <v>473</v>
      </c>
    </row>
    <row r="177" spans="1:3" ht="12.75">
      <c r="A177" s="93" t="s">
        <v>2010</v>
      </c>
      <c r="B177" s="87" t="s">
        <v>540</v>
      </c>
      <c r="C177" s="89" t="s">
        <v>541</v>
      </c>
    </row>
    <row r="178" spans="1:4" ht="15.75">
      <c r="A178" s="168" t="s">
        <v>909</v>
      </c>
      <c r="B178" s="54"/>
      <c r="C178" s="54"/>
      <c r="D178" s="98"/>
    </row>
    <row r="179" spans="1:3" s="114" customFormat="1" ht="127.5">
      <c r="A179" s="93" t="s">
        <v>628</v>
      </c>
      <c r="B179" s="93" t="s">
        <v>1314</v>
      </c>
      <c r="C179" s="113" t="s">
        <v>1315</v>
      </c>
    </row>
    <row r="180" spans="1:3" ht="12.75">
      <c r="A180" s="93" t="s">
        <v>575</v>
      </c>
      <c r="B180" s="169" t="s">
        <v>1316</v>
      </c>
      <c r="C180" s="70" t="s">
        <v>1317</v>
      </c>
    </row>
    <row r="181" spans="1:3" ht="25.5">
      <c r="A181" s="93" t="s">
        <v>633</v>
      </c>
      <c r="B181" s="87" t="s">
        <v>1318</v>
      </c>
      <c r="C181" s="113" t="s">
        <v>1319</v>
      </c>
    </row>
    <row r="182" spans="1:3" ht="12.75">
      <c r="A182" s="143" t="s">
        <v>636</v>
      </c>
      <c r="B182" s="54" t="s">
        <v>1320</v>
      </c>
      <c r="C182" s="93" t="s">
        <v>1317</v>
      </c>
    </row>
    <row r="183" spans="1:3" ht="51">
      <c r="A183" s="93" t="s">
        <v>639</v>
      </c>
      <c r="B183" s="87" t="s">
        <v>1321</v>
      </c>
      <c r="C183" s="70" t="s">
        <v>1322</v>
      </c>
    </row>
    <row r="184" spans="1:3" ht="102">
      <c r="A184" s="93" t="s">
        <v>642</v>
      </c>
      <c r="B184" s="87" t="s">
        <v>1323</v>
      </c>
      <c r="C184" s="169" t="s">
        <v>1324</v>
      </c>
    </row>
    <row r="185" spans="1:4" ht="18">
      <c r="A185" s="154" t="s">
        <v>832</v>
      </c>
      <c r="B185" s="54"/>
      <c r="C185" s="54"/>
      <c r="D185" s="98"/>
    </row>
    <row r="186" spans="1:3" s="114" customFormat="1" ht="12.75">
      <c r="A186" s="143" t="s">
        <v>628</v>
      </c>
      <c r="B186" s="143" t="s">
        <v>827</v>
      </c>
      <c r="C186" s="143" t="s">
        <v>828</v>
      </c>
    </row>
    <row r="187" spans="1:3" ht="12.75">
      <c r="A187" s="143" t="s">
        <v>575</v>
      </c>
      <c r="B187" s="54"/>
      <c r="C187" s="143" t="s">
        <v>829</v>
      </c>
    </row>
    <row r="188" spans="1:3" ht="13.5" thickBot="1">
      <c r="A188" s="143" t="s">
        <v>633</v>
      </c>
      <c r="B188" s="54" t="s">
        <v>830</v>
      </c>
      <c r="C188" s="143" t="s">
        <v>831</v>
      </c>
    </row>
    <row r="189" spans="1:4" ht="18.75" thickBot="1">
      <c r="A189" s="187" t="s">
        <v>1003</v>
      </c>
      <c r="B189" s="185"/>
      <c r="D189" s="98"/>
    </row>
    <row r="190" spans="1:3" ht="91.5" customHeight="1">
      <c r="A190" s="93" t="s">
        <v>628</v>
      </c>
      <c r="B190" s="186" t="s">
        <v>1004</v>
      </c>
      <c r="C190" s="70" t="s">
        <v>1904</v>
      </c>
    </row>
  </sheetData>
  <mergeCells count="27">
    <mergeCell ref="B124:B125"/>
    <mergeCell ref="A124:A125"/>
    <mergeCell ref="A145:A153"/>
    <mergeCell ref="B145:B153"/>
    <mergeCell ref="B95:B101"/>
    <mergeCell ref="A95:A101"/>
    <mergeCell ref="B103:B107"/>
    <mergeCell ref="A103:A107"/>
    <mergeCell ref="A32:A36"/>
    <mergeCell ref="B83:B85"/>
    <mergeCell ref="A83:A85"/>
    <mergeCell ref="A89:A91"/>
    <mergeCell ref="B89:B90"/>
    <mergeCell ref="B38:B43"/>
    <mergeCell ref="A38:A43"/>
    <mergeCell ref="A45:A49"/>
    <mergeCell ref="B45:B49"/>
    <mergeCell ref="A160:C160"/>
    <mergeCell ref="C7:C12"/>
    <mergeCell ref="C4:C5"/>
    <mergeCell ref="B59:B64"/>
    <mergeCell ref="A59:A64"/>
    <mergeCell ref="B73:B77"/>
    <mergeCell ref="A73:A77"/>
    <mergeCell ref="A68:A69"/>
    <mergeCell ref="B68:B69"/>
    <mergeCell ref="B32:B36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2"/>
  <sheetViews>
    <sheetView view="pageBreakPreview" zoomScaleSheetLayoutView="100" workbookViewId="0" topLeftCell="A376">
      <selection activeCell="D41" sqref="D41"/>
    </sheetView>
  </sheetViews>
  <sheetFormatPr defaultColWidth="9.140625" defaultRowHeight="12.75"/>
  <cols>
    <col min="1" max="1" width="4.140625" style="1" customWidth="1"/>
    <col min="2" max="2" width="46.8515625" style="1" customWidth="1"/>
    <col min="3" max="3" width="13.00390625" style="1" customWidth="1"/>
    <col min="4" max="4" width="17.57421875" style="175" customWidth="1"/>
    <col min="5" max="5" width="51.28125" style="1" customWidth="1"/>
    <col min="6" max="6" width="34.8515625" style="1" customWidth="1"/>
    <col min="7" max="16384" width="9.140625" style="1" customWidth="1"/>
  </cols>
  <sheetData>
    <row r="1" spans="1:6" s="170" customFormat="1" ht="18.75">
      <c r="A1" s="209" t="s">
        <v>1089</v>
      </c>
      <c r="B1" s="212"/>
      <c r="C1" s="212"/>
      <c r="D1" s="213"/>
      <c r="E1" s="212"/>
      <c r="F1" s="214"/>
    </row>
    <row r="2" spans="1:6" ht="51">
      <c r="A2" s="15" t="s">
        <v>1519</v>
      </c>
      <c r="B2" s="15" t="s">
        <v>1520</v>
      </c>
      <c r="C2" s="15" t="s">
        <v>1521</v>
      </c>
      <c r="D2" s="172" t="s">
        <v>1522</v>
      </c>
      <c r="E2" s="15" t="s">
        <v>1892</v>
      </c>
      <c r="F2" s="15" t="s">
        <v>1893</v>
      </c>
    </row>
    <row r="3" spans="1:6" ht="12.75">
      <c r="A3" s="15"/>
      <c r="B3" s="15" t="s">
        <v>1205</v>
      </c>
      <c r="C3" s="15"/>
      <c r="D3" s="172"/>
      <c r="E3" s="15"/>
      <c r="F3" s="15"/>
    </row>
    <row r="4" spans="1:6" ht="51">
      <c r="A4" s="5">
        <v>1</v>
      </c>
      <c r="B4" s="5" t="s">
        <v>1090</v>
      </c>
      <c r="C4" s="5">
        <v>1911</v>
      </c>
      <c r="D4" s="173">
        <v>3243441.91</v>
      </c>
      <c r="E4" s="102" t="s">
        <v>1091</v>
      </c>
      <c r="F4" s="5" t="s">
        <v>1092</v>
      </c>
    </row>
    <row r="5" spans="1:6" ht="38.25">
      <c r="A5" s="5">
        <v>2</v>
      </c>
      <c r="B5" s="5" t="s">
        <v>1093</v>
      </c>
      <c r="C5" s="5">
        <v>1910</v>
      </c>
      <c r="D5" s="39">
        <v>576070.47</v>
      </c>
      <c r="E5" s="6" t="s">
        <v>1094</v>
      </c>
      <c r="F5" s="5" t="s">
        <v>1095</v>
      </c>
    </row>
    <row r="6" spans="1:6" ht="38.25">
      <c r="A6" s="5">
        <v>3</v>
      </c>
      <c r="B6" s="5" t="s">
        <v>1096</v>
      </c>
      <c r="C6" s="5">
        <v>1910</v>
      </c>
      <c r="D6" s="39">
        <v>656790.32</v>
      </c>
      <c r="E6" s="6" t="s">
        <v>1097</v>
      </c>
      <c r="F6" s="5" t="s">
        <v>1098</v>
      </c>
    </row>
    <row r="7" spans="1:6" ht="12.75">
      <c r="A7" s="5"/>
      <c r="B7" s="7" t="s">
        <v>1894</v>
      </c>
      <c r="C7" s="5"/>
      <c r="D7" s="101">
        <f>SUM(D4:D6)</f>
        <v>4476302.7</v>
      </c>
      <c r="E7" s="6"/>
      <c r="F7" s="5"/>
    </row>
    <row r="8" spans="1:6" ht="12.75">
      <c r="A8" s="23"/>
      <c r="B8" s="110" t="s">
        <v>1206</v>
      </c>
      <c r="C8" s="23"/>
      <c r="D8" s="174"/>
      <c r="E8" s="23"/>
      <c r="F8" s="193"/>
    </row>
    <row r="9" spans="1:6" ht="25.5">
      <c r="A9" s="5">
        <v>1</v>
      </c>
      <c r="B9" s="5" t="s">
        <v>1207</v>
      </c>
      <c r="C9" s="5">
        <v>1945</v>
      </c>
      <c r="D9" s="39">
        <v>13328.1</v>
      </c>
      <c r="E9" s="102" t="s">
        <v>1208</v>
      </c>
      <c r="F9" s="5" t="s">
        <v>1209</v>
      </c>
    </row>
    <row r="10" spans="1:6" ht="12.75">
      <c r="A10" s="5">
        <v>2</v>
      </c>
      <c r="B10" s="5" t="s">
        <v>1210</v>
      </c>
      <c r="C10" s="5">
        <v>1945</v>
      </c>
      <c r="D10" s="39">
        <v>19819.85</v>
      </c>
      <c r="E10" s="6" t="s">
        <v>1211</v>
      </c>
      <c r="F10" s="5" t="s">
        <v>1212</v>
      </c>
    </row>
    <row r="11" spans="1:6" ht="12.75">
      <c r="A11" s="5"/>
      <c r="B11" s="7" t="s">
        <v>1894</v>
      </c>
      <c r="C11" s="5"/>
      <c r="D11" s="101">
        <f>SUM(D9:D10)</f>
        <v>33147.95</v>
      </c>
      <c r="E11" s="6"/>
      <c r="F11" s="5"/>
    </row>
    <row r="12" spans="1:6" ht="30" customHeight="1">
      <c r="A12" s="23"/>
      <c r="B12" s="112" t="s">
        <v>1301</v>
      </c>
      <c r="C12" s="5"/>
      <c r="D12" s="39"/>
      <c r="E12" s="6"/>
      <c r="F12" s="5"/>
    </row>
    <row r="13" spans="1:6" ht="12.75">
      <c r="A13" s="293">
        <v>1</v>
      </c>
      <c r="B13" s="5" t="s">
        <v>1302</v>
      </c>
      <c r="C13" s="5">
        <v>1912</v>
      </c>
      <c r="D13" s="295">
        <v>619597.01</v>
      </c>
      <c r="E13" s="294" t="s">
        <v>1309</v>
      </c>
      <c r="F13" s="293" t="s">
        <v>1306</v>
      </c>
    </row>
    <row r="14" spans="1:6" ht="12.75">
      <c r="A14" s="293"/>
      <c r="B14" s="65" t="s">
        <v>1303</v>
      </c>
      <c r="C14" s="5">
        <v>1960</v>
      </c>
      <c r="D14" s="295"/>
      <c r="E14" s="294"/>
      <c r="F14" s="293"/>
    </row>
    <row r="15" spans="1:6" ht="25.5">
      <c r="A15" s="293"/>
      <c r="B15" s="65" t="s">
        <v>1304</v>
      </c>
      <c r="C15" s="5" t="s">
        <v>1305</v>
      </c>
      <c r="D15" s="295"/>
      <c r="E15" s="294"/>
      <c r="F15" s="293"/>
    </row>
    <row r="16" spans="1:6" ht="25.5">
      <c r="A16" s="5">
        <v>2</v>
      </c>
      <c r="B16" s="5" t="s">
        <v>1307</v>
      </c>
      <c r="C16" s="5" t="s">
        <v>1308</v>
      </c>
      <c r="D16" s="39">
        <v>300000</v>
      </c>
      <c r="E16" s="102" t="s">
        <v>1310</v>
      </c>
      <c r="F16" s="293"/>
    </row>
    <row r="17" spans="1:6" ht="38.25">
      <c r="A17" s="5">
        <v>3</v>
      </c>
      <c r="B17" s="5" t="s">
        <v>1311</v>
      </c>
      <c r="C17" s="5">
        <v>2006</v>
      </c>
      <c r="D17" s="39">
        <v>2017109.88</v>
      </c>
      <c r="E17" s="102" t="s">
        <v>1312</v>
      </c>
      <c r="F17" s="5" t="s">
        <v>1313</v>
      </c>
    </row>
    <row r="18" spans="1:6" ht="12.75">
      <c r="A18" s="5"/>
      <c r="B18" s="7" t="s">
        <v>1894</v>
      </c>
      <c r="C18" s="5"/>
      <c r="D18" s="101">
        <f>SUM(D13:D17)</f>
        <v>2936706.8899999997</v>
      </c>
      <c r="E18" s="6"/>
      <c r="F18" s="5"/>
    </row>
    <row r="19" spans="1:6" s="170" customFormat="1" ht="18.75">
      <c r="A19" s="209" t="s">
        <v>614</v>
      </c>
      <c r="B19" s="212"/>
      <c r="C19" s="212"/>
      <c r="D19" s="213"/>
      <c r="E19" s="212"/>
      <c r="F19" s="214"/>
    </row>
    <row r="20" spans="1:6" ht="51">
      <c r="A20" s="15" t="s">
        <v>1519</v>
      </c>
      <c r="B20" s="15" t="s">
        <v>1520</v>
      </c>
      <c r="C20" s="15" t="s">
        <v>1521</v>
      </c>
      <c r="D20" s="172" t="s">
        <v>1522</v>
      </c>
      <c r="E20" s="15" t="s">
        <v>1892</v>
      </c>
      <c r="F20" s="15" t="s">
        <v>1893</v>
      </c>
    </row>
    <row r="21" spans="1:6" s="28" customFormat="1" ht="52.5" customHeight="1">
      <c r="A21" s="29">
        <v>1</v>
      </c>
      <c r="B21" s="30" t="s">
        <v>615</v>
      </c>
      <c r="C21" s="31" t="s">
        <v>616</v>
      </c>
      <c r="D21" s="39">
        <v>1156562</v>
      </c>
      <c r="E21" s="31" t="s">
        <v>604</v>
      </c>
      <c r="F21" s="31" t="s">
        <v>617</v>
      </c>
    </row>
    <row r="22" spans="1:6" s="28" customFormat="1" ht="12.75">
      <c r="A22" s="5"/>
      <c r="B22" s="7" t="s">
        <v>1894</v>
      </c>
      <c r="C22" s="5"/>
      <c r="D22" s="101">
        <v>1156562</v>
      </c>
      <c r="E22" s="6"/>
      <c r="F22" s="5"/>
    </row>
    <row r="23" spans="1:6" s="170" customFormat="1" ht="18.75">
      <c r="A23" s="209" t="s">
        <v>1899</v>
      </c>
      <c r="B23" s="212"/>
      <c r="C23" s="212"/>
      <c r="D23" s="213"/>
      <c r="E23" s="212"/>
      <c r="F23" s="214"/>
    </row>
    <row r="24" spans="1:6" ht="51">
      <c r="A24" s="15" t="s">
        <v>1519</v>
      </c>
      <c r="B24" s="15" t="s">
        <v>1520</v>
      </c>
      <c r="C24" s="15" t="s">
        <v>1521</v>
      </c>
      <c r="D24" s="172" t="s">
        <v>1522</v>
      </c>
      <c r="E24" s="15" t="s">
        <v>1892</v>
      </c>
      <c r="F24" s="15" t="s">
        <v>1893</v>
      </c>
    </row>
    <row r="25" spans="1:6" ht="25.5">
      <c r="A25" s="5">
        <v>1</v>
      </c>
      <c r="B25" s="13" t="s">
        <v>1942</v>
      </c>
      <c r="C25" s="13">
        <v>1805</v>
      </c>
      <c r="D25" s="189">
        <v>1700000</v>
      </c>
      <c r="E25" s="102" t="s">
        <v>1943</v>
      </c>
      <c r="F25" s="5" t="s">
        <v>1900</v>
      </c>
    </row>
    <row r="26" spans="1:6" ht="12.75">
      <c r="A26" s="5">
        <v>2</v>
      </c>
      <c r="B26" s="5"/>
      <c r="C26" s="5"/>
      <c r="D26" s="39"/>
      <c r="E26" s="6" t="s">
        <v>1944</v>
      </c>
      <c r="F26" s="5"/>
    </row>
    <row r="27" spans="1:6" ht="12.75">
      <c r="A27" s="5">
        <v>3</v>
      </c>
      <c r="B27" s="5"/>
      <c r="C27" s="5"/>
      <c r="D27" s="39"/>
      <c r="E27" s="6" t="s">
        <v>1945</v>
      </c>
      <c r="F27" s="5"/>
    </row>
    <row r="28" spans="1:6" ht="12.75">
      <c r="A28" s="5">
        <v>4</v>
      </c>
      <c r="B28" s="5"/>
      <c r="C28" s="5"/>
      <c r="D28" s="39"/>
      <c r="E28" s="6" t="s">
        <v>1946</v>
      </c>
      <c r="F28" s="5"/>
    </row>
    <row r="29" spans="1:6" ht="12.75">
      <c r="A29" s="5">
        <v>5</v>
      </c>
      <c r="B29" s="5"/>
      <c r="C29" s="5"/>
      <c r="D29" s="39"/>
      <c r="E29" s="6" t="s">
        <v>1947</v>
      </c>
      <c r="F29" s="5"/>
    </row>
    <row r="30" spans="1:6" ht="12.75">
      <c r="A30" s="5"/>
      <c r="B30" s="7" t="s">
        <v>1894</v>
      </c>
      <c r="C30" s="5"/>
      <c r="D30" s="190">
        <f>SUM(D25:D29)</f>
        <v>1700000</v>
      </c>
      <c r="E30" s="6"/>
      <c r="F30" s="5"/>
    </row>
    <row r="31" spans="1:6" s="170" customFormat="1" ht="18.75">
      <c r="A31" s="209" t="s">
        <v>627</v>
      </c>
      <c r="B31" s="212"/>
      <c r="C31" s="212"/>
      <c r="D31" s="213"/>
      <c r="E31" s="212"/>
      <c r="F31" s="214"/>
    </row>
    <row r="32" spans="1:6" ht="48.75" customHeight="1">
      <c r="A32" s="15" t="s">
        <v>1519</v>
      </c>
      <c r="B32" s="15" t="s">
        <v>1520</v>
      </c>
      <c r="C32" s="15" t="s">
        <v>1521</v>
      </c>
      <c r="D32" s="172" t="s">
        <v>1522</v>
      </c>
      <c r="E32" s="15" t="s">
        <v>1892</v>
      </c>
      <c r="F32" s="15" t="s">
        <v>1893</v>
      </c>
    </row>
    <row r="33" spans="1:6" ht="38.25">
      <c r="A33" s="13">
        <v>1</v>
      </c>
      <c r="B33" s="5" t="s">
        <v>627</v>
      </c>
      <c r="C33" s="13" t="s">
        <v>648</v>
      </c>
      <c r="D33" s="99">
        <v>2369939.34</v>
      </c>
      <c r="E33" s="102" t="s">
        <v>630</v>
      </c>
      <c r="F33" s="13" t="s">
        <v>649</v>
      </c>
    </row>
    <row r="34" spans="1:6" ht="63.75">
      <c r="A34" s="13">
        <v>2</v>
      </c>
      <c r="B34" s="5" t="s">
        <v>650</v>
      </c>
      <c r="C34" s="13" t="s">
        <v>648</v>
      </c>
      <c r="D34" s="99">
        <v>2936952.48</v>
      </c>
      <c r="E34" s="6" t="s">
        <v>651</v>
      </c>
      <c r="F34" s="13" t="s">
        <v>652</v>
      </c>
    </row>
    <row r="35" spans="1:6" ht="51">
      <c r="A35" s="13">
        <v>3</v>
      </c>
      <c r="B35" s="5" t="s">
        <v>653</v>
      </c>
      <c r="C35" s="13">
        <v>1972</v>
      </c>
      <c r="D35" s="99">
        <v>1607496.07</v>
      </c>
      <c r="E35" s="6" t="s">
        <v>635</v>
      </c>
      <c r="F35" s="13" t="s">
        <v>654</v>
      </c>
    </row>
    <row r="36" spans="1:6" ht="25.5">
      <c r="A36" s="13">
        <v>4</v>
      </c>
      <c r="B36" s="5" t="s">
        <v>655</v>
      </c>
      <c r="C36" s="13" t="s">
        <v>656</v>
      </c>
      <c r="D36" s="99">
        <v>122190.48</v>
      </c>
      <c r="E36" s="6" t="s">
        <v>638</v>
      </c>
      <c r="F36" s="13" t="s">
        <v>657</v>
      </c>
    </row>
    <row r="37" spans="1:6" ht="25.5">
      <c r="A37" s="13">
        <v>5</v>
      </c>
      <c r="B37" s="5" t="s">
        <v>658</v>
      </c>
      <c r="C37" s="13">
        <v>1958</v>
      </c>
      <c r="D37" s="99">
        <v>1410073.67</v>
      </c>
      <c r="E37" s="6" t="s">
        <v>641</v>
      </c>
      <c r="F37" s="13" t="s">
        <v>659</v>
      </c>
    </row>
    <row r="38" spans="1:6" ht="38.25">
      <c r="A38" s="13">
        <v>6</v>
      </c>
      <c r="B38" s="5" t="s">
        <v>660</v>
      </c>
      <c r="C38" s="13">
        <v>2005</v>
      </c>
      <c r="D38" s="99">
        <v>1069388.01</v>
      </c>
      <c r="E38" s="6" t="s">
        <v>644</v>
      </c>
      <c r="F38" s="13" t="s">
        <v>661</v>
      </c>
    </row>
    <row r="39" spans="1:6" s="178" customFormat="1" ht="38.25">
      <c r="A39" s="140">
        <v>7</v>
      </c>
      <c r="B39" s="194" t="s">
        <v>662</v>
      </c>
      <c r="C39" s="141" t="s">
        <v>663</v>
      </c>
      <c r="D39" s="195" t="s">
        <v>663</v>
      </c>
      <c r="E39" s="196" t="s">
        <v>664</v>
      </c>
      <c r="F39" s="140" t="s">
        <v>665</v>
      </c>
    </row>
    <row r="40" spans="1:6" ht="38.25">
      <c r="A40" s="13">
        <v>8</v>
      </c>
      <c r="B40" s="5" t="s">
        <v>1997</v>
      </c>
      <c r="C40" s="13">
        <v>2007</v>
      </c>
      <c r="D40" s="99">
        <f>75396+23747.76+3964.41</f>
        <v>103108.17</v>
      </c>
      <c r="E40" s="6"/>
      <c r="F40" s="13" t="s">
        <v>1998</v>
      </c>
    </row>
    <row r="41" spans="1:6" ht="12.75">
      <c r="A41" s="5"/>
      <c r="B41" s="7" t="s">
        <v>1894</v>
      </c>
      <c r="C41" s="5"/>
      <c r="D41" s="195">
        <f>SUM(D33:D40)</f>
        <v>9619148.22</v>
      </c>
      <c r="E41" s="6"/>
      <c r="F41" s="5"/>
    </row>
    <row r="42" spans="1:6" s="170" customFormat="1" ht="18.75">
      <c r="A42" s="209" t="s">
        <v>910</v>
      </c>
      <c r="B42" s="212"/>
      <c r="C42" s="212"/>
      <c r="D42" s="213"/>
      <c r="E42" s="212"/>
      <c r="F42" s="214"/>
    </row>
    <row r="43" spans="1:6" ht="51">
      <c r="A43" s="15" t="s">
        <v>1519</v>
      </c>
      <c r="B43" s="15" t="s">
        <v>1520</v>
      </c>
      <c r="C43" s="15" t="s">
        <v>1521</v>
      </c>
      <c r="D43" s="172" t="s">
        <v>1522</v>
      </c>
      <c r="E43" s="15" t="s">
        <v>1892</v>
      </c>
      <c r="F43" s="15" t="s">
        <v>1893</v>
      </c>
    </row>
    <row r="44" spans="1:6" ht="63.75">
      <c r="A44" s="5">
        <v>1</v>
      </c>
      <c r="B44" s="5" t="s">
        <v>700</v>
      </c>
      <c r="C44" s="5" t="s">
        <v>701</v>
      </c>
      <c r="D44" s="296">
        <v>314488</v>
      </c>
      <c r="E44" s="102" t="s">
        <v>702</v>
      </c>
      <c r="F44" s="5" t="s">
        <v>703</v>
      </c>
    </row>
    <row r="45" spans="1:6" ht="25.5">
      <c r="A45" s="5">
        <v>2</v>
      </c>
      <c r="B45" s="5" t="s">
        <v>704</v>
      </c>
      <c r="C45" s="5"/>
      <c r="D45" s="296"/>
      <c r="E45" s="6"/>
      <c r="F45" s="5"/>
    </row>
    <row r="46" spans="1:6" ht="12.75">
      <c r="A46" s="5">
        <v>3</v>
      </c>
      <c r="B46" s="5" t="s">
        <v>705</v>
      </c>
      <c r="C46" s="5"/>
      <c r="D46" s="296"/>
      <c r="E46" s="6"/>
      <c r="F46" s="5"/>
    </row>
    <row r="47" spans="1:6" ht="12.75">
      <c r="A47" s="5">
        <v>4</v>
      </c>
      <c r="B47" s="5" t="s">
        <v>706</v>
      </c>
      <c r="C47" s="5"/>
      <c r="D47" s="296"/>
      <c r="E47" s="6"/>
      <c r="F47" s="5"/>
    </row>
    <row r="48" spans="1:6" ht="12.75">
      <c r="A48" s="5"/>
      <c r="B48" s="5"/>
      <c r="C48" s="5"/>
      <c r="D48" s="101">
        <f>SUM(D44:D47)</f>
        <v>314488</v>
      </c>
      <c r="E48" s="6"/>
      <c r="F48" s="5"/>
    </row>
    <row r="49" spans="1:6" s="170" customFormat="1" ht="18.75">
      <c r="A49" s="209" t="s">
        <v>564</v>
      </c>
      <c r="B49" s="212"/>
      <c r="C49" s="212"/>
      <c r="D49" s="213"/>
      <c r="E49" s="212"/>
      <c r="F49" s="214"/>
    </row>
    <row r="50" spans="1:6" s="42" customFormat="1" ht="51">
      <c r="A50" s="191" t="s">
        <v>1519</v>
      </c>
      <c r="B50" s="191" t="s">
        <v>1520</v>
      </c>
      <c r="C50" s="191" t="s">
        <v>1521</v>
      </c>
      <c r="D50" s="192" t="s">
        <v>1522</v>
      </c>
      <c r="E50" s="191" t="s">
        <v>721</v>
      </c>
      <c r="F50" s="191" t="s">
        <v>1893</v>
      </c>
    </row>
    <row r="51" spans="1:6" s="42" customFormat="1" ht="179.25" customHeight="1">
      <c r="A51" s="197">
        <v>1</v>
      </c>
      <c r="B51" s="197" t="s">
        <v>722</v>
      </c>
      <c r="C51" s="197">
        <v>1945</v>
      </c>
      <c r="D51" s="198">
        <v>375106.77</v>
      </c>
      <c r="E51" s="199" t="s">
        <v>723</v>
      </c>
      <c r="F51" s="197" t="s">
        <v>724</v>
      </c>
    </row>
    <row r="52" spans="1:6" s="42" customFormat="1" ht="12.75">
      <c r="A52" s="197"/>
      <c r="B52" s="200" t="s">
        <v>1894</v>
      </c>
      <c r="C52" s="197"/>
      <c r="D52" s="101">
        <f>SUM(D51)</f>
        <v>375106.77</v>
      </c>
      <c r="E52" s="201"/>
      <c r="F52" s="197"/>
    </row>
    <row r="53" spans="1:6" s="170" customFormat="1" ht="18.75">
      <c r="A53" s="209" t="s">
        <v>911</v>
      </c>
      <c r="B53" s="212"/>
      <c r="C53" s="212"/>
      <c r="D53" s="213"/>
      <c r="E53" s="212"/>
      <c r="F53" s="214"/>
    </row>
    <row r="54" spans="1:6" ht="48.75" customHeight="1">
      <c r="A54" s="15" t="s">
        <v>1519</v>
      </c>
      <c r="B54" s="15" t="s">
        <v>1520</v>
      </c>
      <c r="C54" s="15" t="s">
        <v>1521</v>
      </c>
      <c r="D54" s="172" t="s">
        <v>1522</v>
      </c>
      <c r="E54" s="15" t="s">
        <v>1892</v>
      </c>
      <c r="F54" s="15" t="s">
        <v>1893</v>
      </c>
    </row>
    <row r="55" spans="1:6" ht="12.75">
      <c r="A55" s="5">
        <v>1</v>
      </c>
      <c r="B55" s="5" t="s">
        <v>760</v>
      </c>
      <c r="C55" s="5">
        <v>1964</v>
      </c>
      <c r="D55" s="39">
        <v>314990.67</v>
      </c>
      <c r="E55" s="102" t="s">
        <v>761</v>
      </c>
      <c r="F55" s="5" t="s">
        <v>762</v>
      </c>
    </row>
    <row r="56" spans="1:6" ht="12.75">
      <c r="A56" s="5"/>
      <c r="B56" s="5"/>
      <c r="C56" s="5"/>
      <c r="D56" s="39"/>
      <c r="E56" s="6" t="s">
        <v>763</v>
      </c>
      <c r="F56" s="5" t="s">
        <v>764</v>
      </c>
    </row>
    <row r="57" spans="1:6" ht="12.75">
      <c r="A57" s="5"/>
      <c r="B57" s="5"/>
      <c r="C57" s="5"/>
      <c r="D57" s="39"/>
      <c r="E57" s="6" t="s">
        <v>765</v>
      </c>
      <c r="F57" s="5"/>
    </row>
    <row r="58" spans="1:6" ht="12.75">
      <c r="A58" s="5"/>
      <c r="B58" s="5"/>
      <c r="C58" s="5"/>
      <c r="D58" s="39"/>
      <c r="E58" s="6" t="s">
        <v>766</v>
      </c>
      <c r="F58" s="5"/>
    </row>
    <row r="59" spans="1:6" ht="12.75">
      <c r="A59" s="5"/>
      <c r="B59" s="5"/>
      <c r="C59" s="5"/>
      <c r="D59" s="39"/>
      <c r="E59" s="6" t="s">
        <v>767</v>
      </c>
      <c r="F59" s="5"/>
    </row>
    <row r="60" spans="1:6" ht="12.75">
      <c r="A60" s="5"/>
      <c r="B60" s="5"/>
      <c r="C60" s="5"/>
      <c r="D60" s="39"/>
      <c r="E60" s="6" t="s">
        <v>758</v>
      </c>
      <c r="F60" s="5"/>
    </row>
    <row r="61" spans="1:6" ht="12.75">
      <c r="A61" s="69"/>
      <c r="B61" s="111" t="s">
        <v>1894</v>
      </c>
      <c r="C61" s="69"/>
      <c r="D61" s="206">
        <f>SUM(D55:D60)</f>
        <v>314990.67</v>
      </c>
      <c r="E61" s="207"/>
      <c r="F61" s="69"/>
    </row>
    <row r="62" spans="1:6" s="170" customFormat="1" ht="18.75">
      <c r="A62" s="209" t="s">
        <v>1009</v>
      </c>
      <c r="B62" s="212"/>
      <c r="C62" s="212"/>
      <c r="D62" s="213"/>
      <c r="E62" s="212"/>
      <c r="F62" s="214"/>
    </row>
    <row r="63" spans="1:6" ht="48.75" customHeight="1">
      <c r="A63" s="11" t="s">
        <v>1519</v>
      </c>
      <c r="B63" s="11" t="s">
        <v>1520</v>
      </c>
      <c r="C63" s="11" t="s">
        <v>1521</v>
      </c>
      <c r="D63" s="208" t="s">
        <v>387</v>
      </c>
      <c r="E63" s="11" t="s">
        <v>1892</v>
      </c>
      <c r="F63" s="11" t="s">
        <v>1893</v>
      </c>
    </row>
    <row r="64" spans="1:6" ht="12.75">
      <c r="A64" s="5">
        <v>1</v>
      </c>
      <c r="B64" s="5" t="s">
        <v>1012</v>
      </c>
      <c r="C64" s="5">
        <v>1973</v>
      </c>
      <c r="D64" s="39">
        <v>2154000</v>
      </c>
      <c r="E64" s="102" t="s">
        <v>1013</v>
      </c>
      <c r="F64" s="5" t="s">
        <v>1014</v>
      </c>
    </row>
    <row r="65" spans="1:6" ht="12.75">
      <c r="A65" s="5">
        <v>2</v>
      </c>
      <c r="B65" s="39" t="s">
        <v>386</v>
      </c>
      <c r="C65" s="5"/>
      <c r="D65" s="39"/>
      <c r="E65" s="6"/>
      <c r="F65" s="5"/>
    </row>
    <row r="66" spans="1:6" ht="12.75">
      <c r="A66" s="5">
        <v>3</v>
      </c>
      <c r="B66" s="39"/>
      <c r="C66" s="5"/>
      <c r="D66" s="39"/>
      <c r="E66" s="6"/>
      <c r="F66" s="5"/>
    </row>
    <row r="67" spans="1:6" ht="12.75">
      <c r="A67" s="5"/>
      <c r="B67" s="7" t="s">
        <v>1894</v>
      </c>
      <c r="C67" s="5"/>
      <c r="D67" s="101">
        <f>SUM(D64:D66)</f>
        <v>2154000</v>
      </c>
      <c r="E67" s="6"/>
      <c r="F67" s="5"/>
    </row>
    <row r="68" spans="1:6" s="170" customFormat="1" ht="18.75">
      <c r="A68" s="209" t="s">
        <v>912</v>
      </c>
      <c r="B68" s="212"/>
      <c r="C68" s="212"/>
      <c r="D68" s="213"/>
      <c r="E68" s="212"/>
      <c r="F68" s="214"/>
    </row>
    <row r="69" spans="1:6" ht="51">
      <c r="A69" s="15" t="s">
        <v>1519</v>
      </c>
      <c r="B69" s="15" t="s">
        <v>1520</v>
      </c>
      <c r="C69" s="15" t="s">
        <v>1521</v>
      </c>
      <c r="D69" s="172" t="s">
        <v>1522</v>
      </c>
      <c r="E69" s="15" t="s">
        <v>1892</v>
      </c>
      <c r="F69" s="15" t="s">
        <v>1893</v>
      </c>
    </row>
    <row r="70" spans="1:6" ht="12.75">
      <c r="A70" s="5">
        <v>1</v>
      </c>
      <c r="B70" s="5" t="s">
        <v>789</v>
      </c>
      <c r="C70" s="5">
        <v>1954</v>
      </c>
      <c r="D70" s="39">
        <v>150516</v>
      </c>
      <c r="E70" s="102" t="s">
        <v>790</v>
      </c>
      <c r="F70" s="5" t="s">
        <v>791</v>
      </c>
    </row>
    <row r="71" spans="1:6" ht="12.75">
      <c r="A71" s="5"/>
      <c r="B71" s="5"/>
      <c r="C71" s="5"/>
      <c r="D71" s="39"/>
      <c r="E71" s="6" t="s">
        <v>792</v>
      </c>
      <c r="F71" s="5"/>
    </row>
    <row r="72" spans="1:6" ht="12.75">
      <c r="A72" s="5"/>
      <c r="B72" s="5"/>
      <c r="C72" s="5"/>
      <c r="D72" s="39"/>
      <c r="E72" s="6" t="s">
        <v>793</v>
      </c>
      <c r="F72" s="5"/>
    </row>
    <row r="73" spans="1:6" ht="12.75">
      <c r="A73" s="5"/>
      <c r="B73" s="5"/>
      <c r="C73" s="5"/>
      <c r="D73" s="39"/>
      <c r="E73" s="6" t="s">
        <v>794</v>
      </c>
      <c r="F73" s="5"/>
    </row>
    <row r="74" spans="1:6" ht="12.75">
      <c r="A74" s="5"/>
      <c r="B74" s="7" t="s">
        <v>1894</v>
      </c>
      <c r="C74" s="5"/>
      <c r="D74" s="101">
        <f>SUM(D70:D73)</f>
        <v>150516</v>
      </c>
      <c r="E74" s="6"/>
      <c r="F74" s="5"/>
    </row>
    <row r="75" spans="1:6" s="170" customFormat="1" ht="18.75">
      <c r="A75" s="209" t="s">
        <v>1026</v>
      </c>
      <c r="B75" s="212"/>
      <c r="C75" s="212"/>
      <c r="D75" s="213"/>
      <c r="E75" s="212"/>
      <c r="F75" s="214"/>
    </row>
    <row r="76" spans="1:6" ht="51">
      <c r="A76" s="15" t="s">
        <v>1519</v>
      </c>
      <c r="B76" s="15" t="s">
        <v>1027</v>
      </c>
      <c r="C76" s="15" t="s">
        <v>1521</v>
      </c>
      <c r="D76" s="172" t="s">
        <v>1522</v>
      </c>
      <c r="E76" s="15" t="s">
        <v>1892</v>
      </c>
      <c r="F76" s="15" t="s">
        <v>1893</v>
      </c>
    </row>
    <row r="77" spans="1:6" ht="102">
      <c r="A77" s="5">
        <v>1</v>
      </c>
      <c r="B77" s="5" t="s">
        <v>1028</v>
      </c>
      <c r="C77" s="5" t="s">
        <v>1029</v>
      </c>
      <c r="D77" s="39">
        <v>259726</v>
      </c>
      <c r="E77" s="202" t="s">
        <v>1030</v>
      </c>
      <c r="F77" s="5" t="s">
        <v>1031</v>
      </c>
    </row>
    <row r="78" spans="1:6" ht="12.75">
      <c r="A78" s="5"/>
      <c r="B78" s="7"/>
      <c r="C78" s="5"/>
      <c r="D78" s="101">
        <f>SUM(D77)</f>
        <v>259726</v>
      </c>
      <c r="E78" s="6"/>
      <c r="F78" s="5"/>
    </row>
    <row r="79" spans="1:6" s="170" customFormat="1" ht="18.75">
      <c r="A79" s="209" t="s">
        <v>804</v>
      </c>
      <c r="B79" s="212"/>
      <c r="C79" s="212"/>
      <c r="D79" s="213"/>
      <c r="E79" s="212"/>
      <c r="F79" s="214"/>
    </row>
    <row r="80" spans="1:6" ht="48.75" customHeight="1">
      <c r="A80" s="15" t="s">
        <v>1519</v>
      </c>
      <c r="B80" s="15" t="s">
        <v>1520</v>
      </c>
      <c r="C80" s="15" t="s">
        <v>1521</v>
      </c>
      <c r="D80" s="172" t="s">
        <v>1522</v>
      </c>
      <c r="E80" s="15" t="s">
        <v>1892</v>
      </c>
      <c r="F80" s="15" t="s">
        <v>1893</v>
      </c>
    </row>
    <row r="81" spans="1:6" ht="12.75">
      <c r="A81" s="5">
        <v>1</v>
      </c>
      <c r="B81" s="5" t="s">
        <v>812</v>
      </c>
      <c r="C81" s="5">
        <v>1980</v>
      </c>
      <c r="D81" s="39">
        <v>391245.29</v>
      </c>
      <c r="E81" s="37" t="s">
        <v>806</v>
      </c>
      <c r="F81" s="5" t="s">
        <v>813</v>
      </c>
    </row>
    <row r="82" spans="1:6" ht="12.75">
      <c r="A82" s="5">
        <v>2</v>
      </c>
      <c r="B82" s="5"/>
      <c r="C82" s="5"/>
      <c r="D82" s="39"/>
      <c r="E82" s="37" t="s">
        <v>807</v>
      </c>
      <c r="F82" s="5"/>
    </row>
    <row r="83" spans="1:6" ht="12.75">
      <c r="A83" s="5">
        <v>3</v>
      </c>
      <c r="B83" s="5"/>
      <c r="C83" s="5"/>
      <c r="D83" s="39"/>
      <c r="E83" s="37" t="s">
        <v>808</v>
      </c>
      <c r="F83" s="5"/>
    </row>
    <row r="84" spans="1:6" ht="12.75">
      <c r="A84" s="5">
        <v>4</v>
      </c>
      <c r="B84" s="5"/>
      <c r="C84" s="5"/>
      <c r="D84" s="39"/>
      <c r="E84" s="37" t="s">
        <v>809</v>
      </c>
      <c r="F84" s="5"/>
    </row>
    <row r="85" spans="1:6" ht="12.75">
      <c r="A85" s="5">
        <v>5</v>
      </c>
      <c r="B85" s="5"/>
      <c r="C85" s="5"/>
      <c r="D85" s="39"/>
      <c r="E85" s="37" t="s">
        <v>810</v>
      </c>
      <c r="F85" s="5"/>
    </row>
    <row r="86" spans="1:6" ht="12.75">
      <c r="A86" s="5">
        <v>6</v>
      </c>
      <c r="B86" s="5"/>
      <c r="C86" s="5"/>
      <c r="D86" s="39"/>
      <c r="E86" s="37" t="s">
        <v>811</v>
      </c>
      <c r="F86" s="5"/>
    </row>
    <row r="87" spans="1:6" ht="12.75">
      <c r="A87" s="5"/>
      <c r="B87" s="7" t="s">
        <v>1894</v>
      </c>
      <c r="C87" s="5"/>
      <c r="D87" s="101">
        <f>SUM(D81:D86)</f>
        <v>391245.29</v>
      </c>
      <c r="E87" s="6"/>
      <c r="F87" s="5"/>
    </row>
    <row r="88" spans="1:6" s="170" customFormat="1" ht="18.75">
      <c r="A88" s="209" t="s">
        <v>568</v>
      </c>
      <c r="B88" s="212"/>
      <c r="C88" s="212"/>
      <c r="D88" s="213"/>
      <c r="E88" s="212"/>
      <c r="F88" s="214"/>
    </row>
    <row r="89" spans="1:6" ht="48.75" customHeight="1">
      <c r="A89" s="15" t="s">
        <v>1519</v>
      </c>
      <c r="B89" s="15" t="s">
        <v>1520</v>
      </c>
      <c r="C89" s="15" t="s">
        <v>1521</v>
      </c>
      <c r="D89" s="172" t="s">
        <v>1522</v>
      </c>
      <c r="E89" s="15" t="s">
        <v>1892</v>
      </c>
      <c r="F89" s="15" t="s">
        <v>1893</v>
      </c>
    </row>
    <row r="90" spans="1:6" ht="38.25">
      <c r="A90" s="5">
        <v>1</v>
      </c>
      <c r="B90" s="5" t="s">
        <v>826</v>
      </c>
      <c r="C90" s="5">
        <v>1908</v>
      </c>
      <c r="D90" s="39">
        <v>2901602.34</v>
      </c>
      <c r="E90" s="102" t="s">
        <v>1340</v>
      </c>
      <c r="F90" s="5" t="s">
        <v>1341</v>
      </c>
    </row>
    <row r="91" spans="1:6" ht="12.75">
      <c r="A91" s="5"/>
      <c r="B91" s="7" t="s">
        <v>1894</v>
      </c>
      <c r="C91" s="5"/>
      <c r="D91" s="101">
        <f>SUM(D90)</f>
        <v>2901602.34</v>
      </c>
      <c r="E91" s="6"/>
      <c r="F91" s="5"/>
    </row>
    <row r="92" spans="1:6" s="170" customFormat="1" ht="18.75">
      <c r="A92" s="209" t="s">
        <v>913</v>
      </c>
      <c r="B92" s="212"/>
      <c r="C92" s="212"/>
      <c r="D92" s="213"/>
      <c r="E92" s="212"/>
      <c r="F92" s="214"/>
    </row>
    <row r="93" spans="1:6" ht="51">
      <c r="A93" s="15" t="s">
        <v>1519</v>
      </c>
      <c r="B93" s="15" t="s">
        <v>1520</v>
      </c>
      <c r="C93" s="15" t="s">
        <v>1521</v>
      </c>
      <c r="D93" s="172" t="s">
        <v>1522</v>
      </c>
      <c r="E93" s="15" t="s">
        <v>1892</v>
      </c>
      <c r="F93" s="15" t="s">
        <v>1893</v>
      </c>
    </row>
    <row r="94" spans="1:6" ht="12.75">
      <c r="A94" s="5">
        <v>1</v>
      </c>
      <c r="B94" s="5" t="s">
        <v>1359</v>
      </c>
      <c r="C94" s="13">
        <v>1965</v>
      </c>
      <c r="D94" s="39">
        <v>540301.85</v>
      </c>
      <c r="E94" s="203" t="s">
        <v>1360</v>
      </c>
      <c r="F94" s="5" t="s">
        <v>1361</v>
      </c>
    </row>
    <row r="95" spans="1:6" ht="12.75">
      <c r="A95" s="5"/>
      <c r="B95" s="5" t="s">
        <v>1362</v>
      </c>
      <c r="C95" s="5"/>
      <c r="D95" s="39"/>
      <c r="E95" s="6" t="s">
        <v>1363</v>
      </c>
      <c r="F95" s="5"/>
    </row>
    <row r="96" spans="1:6" ht="12.75">
      <c r="A96" s="5"/>
      <c r="B96" s="5" t="s">
        <v>1364</v>
      </c>
      <c r="C96" s="5"/>
      <c r="D96" s="39"/>
      <c r="E96" s="6" t="s">
        <v>1365</v>
      </c>
      <c r="F96" s="5"/>
    </row>
    <row r="97" spans="1:6" ht="12.75">
      <c r="A97" s="5"/>
      <c r="B97" s="5" t="s">
        <v>1366</v>
      </c>
      <c r="C97" s="5"/>
      <c r="D97" s="39"/>
      <c r="E97" s="6" t="s">
        <v>1367</v>
      </c>
      <c r="F97" s="5"/>
    </row>
    <row r="98" spans="1:6" ht="12.75">
      <c r="A98" s="5"/>
      <c r="B98" s="5"/>
      <c r="C98" s="5"/>
      <c r="D98" s="39"/>
      <c r="E98" s="6" t="s">
        <v>1368</v>
      </c>
      <c r="F98" s="5"/>
    </row>
    <row r="99" spans="1:6" ht="12.75">
      <c r="A99" s="5"/>
      <c r="B99" s="5"/>
      <c r="C99" s="5"/>
      <c r="D99" s="39"/>
      <c r="E99" s="49" t="s">
        <v>576</v>
      </c>
      <c r="F99" s="5"/>
    </row>
    <row r="100" spans="1:6" ht="12.75">
      <c r="A100" s="5"/>
      <c r="B100" s="5"/>
      <c r="C100" s="5"/>
      <c r="D100" s="39"/>
      <c r="E100" s="6" t="s">
        <v>1369</v>
      </c>
      <c r="F100" s="5"/>
    </row>
    <row r="101" spans="1:6" ht="12.75">
      <c r="A101" s="5"/>
      <c r="B101" s="5"/>
      <c r="C101" s="5"/>
      <c r="D101" s="39"/>
      <c r="E101" s="6" t="s">
        <v>1370</v>
      </c>
      <c r="F101" s="5"/>
    </row>
    <row r="102" spans="1:6" ht="12.75">
      <c r="A102" s="5"/>
      <c r="B102" s="7" t="s">
        <v>1894</v>
      </c>
      <c r="C102" s="5"/>
      <c r="D102" s="101">
        <f>SUM(D94:D101)</f>
        <v>540301.85</v>
      </c>
      <c r="E102" s="6"/>
      <c r="F102" s="5"/>
    </row>
    <row r="103" spans="1:6" s="170" customFormat="1" ht="18.75">
      <c r="A103" s="209" t="s">
        <v>914</v>
      </c>
      <c r="B103" s="212"/>
      <c r="C103" s="212"/>
      <c r="D103" s="213"/>
      <c r="E103" s="212"/>
      <c r="F103" s="214"/>
    </row>
    <row r="104" spans="1:6" ht="48.75" customHeight="1">
      <c r="A104" s="15" t="s">
        <v>1519</v>
      </c>
      <c r="B104" s="15" t="s">
        <v>1520</v>
      </c>
      <c r="C104" s="15" t="s">
        <v>1521</v>
      </c>
      <c r="D104" s="172" t="s">
        <v>1522</v>
      </c>
      <c r="E104" s="15" t="s">
        <v>1892</v>
      </c>
      <c r="F104" s="15" t="s">
        <v>1893</v>
      </c>
    </row>
    <row r="105" spans="1:6" ht="12.75">
      <c r="A105" s="5">
        <v>1</v>
      </c>
      <c r="B105" s="5" t="s">
        <v>1410</v>
      </c>
      <c r="C105" s="5">
        <v>1964</v>
      </c>
      <c r="D105" s="39">
        <v>772605.34</v>
      </c>
      <c r="E105" s="102" t="s">
        <v>1398</v>
      </c>
      <c r="F105" s="5"/>
    </row>
    <row r="106" spans="1:6" ht="12.75">
      <c r="A106" s="5"/>
      <c r="B106" s="5"/>
      <c r="C106" s="5"/>
      <c r="D106" s="39"/>
      <c r="E106" s="6" t="s">
        <v>1399</v>
      </c>
      <c r="F106" s="5"/>
    </row>
    <row r="107" spans="1:6" ht="12.75">
      <c r="A107" s="5"/>
      <c r="B107" s="5"/>
      <c r="C107" s="5"/>
      <c r="D107" s="39"/>
      <c r="E107" s="6" t="s">
        <v>1400</v>
      </c>
      <c r="F107" s="5"/>
    </row>
    <row r="108" spans="1:6" ht="12.75">
      <c r="A108" s="5"/>
      <c r="B108" s="5"/>
      <c r="C108" s="5"/>
      <c r="D108" s="39"/>
      <c r="E108" s="297" t="s">
        <v>1411</v>
      </c>
      <c r="F108" s="5"/>
    </row>
    <row r="109" spans="1:6" ht="12.75">
      <c r="A109" s="5"/>
      <c r="B109" s="5"/>
      <c r="C109" s="5"/>
      <c r="D109" s="39"/>
      <c r="E109" s="297"/>
      <c r="F109" s="5"/>
    </row>
    <row r="110" spans="1:6" ht="12.75">
      <c r="A110" s="5"/>
      <c r="B110" s="5"/>
      <c r="C110" s="5"/>
      <c r="D110" s="39"/>
      <c r="E110" s="6" t="s">
        <v>1402</v>
      </c>
      <c r="F110" s="5"/>
    </row>
    <row r="111" spans="1:6" ht="12.75">
      <c r="A111" s="5">
        <v>2</v>
      </c>
      <c r="B111" s="5" t="s">
        <v>1412</v>
      </c>
      <c r="C111" s="5">
        <v>1964</v>
      </c>
      <c r="D111" s="39">
        <v>126088.36</v>
      </c>
      <c r="E111" s="6"/>
      <c r="F111" s="5"/>
    </row>
    <row r="112" spans="1:6" ht="12.75">
      <c r="A112" s="5">
        <v>3</v>
      </c>
      <c r="B112" s="5" t="s">
        <v>1413</v>
      </c>
      <c r="C112" s="5">
        <v>1964</v>
      </c>
      <c r="D112" s="39">
        <v>18292.85</v>
      </c>
      <c r="E112" s="6"/>
      <c r="F112" s="5"/>
    </row>
    <row r="113" spans="1:6" ht="12.75">
      <c r="A113" s="5"/>
      <c r="B113" s="7" t="s">
        <v>1894</v>
      </c>
      <c r="C113" s="5"/>
      <c r="D113" s="101">
        <f>SUM(D105:D112)</f>
        <v>916986.5499999999</v>
      </c>
      <c r="E113" s="6"/>
      <c r="F113" s="5"/>
    </row>
    <row r="114" spans="1:6" s="170" customFormat="1" ht="18.75">
      <c r="A114" s="209" t="s">
        <v>915</v>
      </c>
      <c r="B114" s="212"/>
      <c r="C114" s="212"/>
      <c r="D114" s="213"/>
      <c r="E114" s="212"/>
      <c r="F114" s="214"/>
    </row>
    <row r="115" spans="1:6" ht="51">
      <c r="A115" s="15" t="s">
        <v>1519</v>
      </c>
      <c r="B115" s="15" t="s">
        <v>1520</v>
      </c>
      <c r="C115" s="15" t="s">
        <v>1521</v>
      </c>
      <c r="D115" s="172" t="s">
        <v>1522</v>
      </c>
      <c r="E115" s="15" t="s">
        <v>1892</v>
      </c>
      <c r="F115" s="15" t="s">
        <v>1893</v>
      </c>
    </row>
    <row r="116" spans="1:6" ht="12.75">
      <c r="A116" s="5">
        <v>1</v>
      </c>
      <c r="B116" s="5" t="s">
        <v>1439</v>
      </c>
      <c r="C116" s="5" t="s">
        <v>1440</v>
      </c>
      <c r="D116" s="39">
        <v>4389591.36</v>
      </c>
      <c r="E116" s="37" t="s">
        <v>1434</v>
      </c>
      <c r="F116" s="5" t="s">
        <v>1441</v>
      </c>
    </row>
    <row r="117" spans="1:6" ht="12.75">
      <c r="A117" s="5"/>
      <c r="B117" s="5"/>
      <c r="C117" s="5"/>
      <c r="D117" s="39"/>
      <c r="E117" s="37" t="s">
        <v>1435</v>
      </c>
      <c r="F117" s="5"/>
    </row>
    <row r="118" spans="1:6" ht="12.75">
      <c r="A118" s="5"/>
      <c r="B118" s="5"/>
      <c r="C118" s="5"/>
      <c r="D118" s="39"/>
      <c r="E118" s="37" t="s">
        <v>1436</v>
      </c>
      <c r="F118" s="5"/>
    </row>
    <row r="119" spans="1:6" ht="12.75">
      <c r="A119" s="5"/>
      <c r="B119" s="7" t="s">
        <v>1894</v>
      </c>
      <c r="C119" s="5"/>
      <c r="D119" s="101">
        <f>SUM(D116:D118)</f>
        <v>4389591.36</v>
      </c>
      <c r="E119" s="6"/>
      <c r="F119" s="5"/>
    </row>
    <row r="120" spans="1:6" s="170" customFormat="1" ht="18.75">
      <c r="A120" s="209" t="s">
        <v>1458</v>
      </c>
      <c r="B120" s="212"/>
      <c r="C120" s="212"/>
      <c r="D120" s="213"/>
      <c r="E120" s="212"/>
      <c r="F120" s="214"/>
    </row>
    <row r="121" spans="1:6" ht="48.75" customHeight="1">
      <c r="A121" s="15" t="s">
        <v>1519</v>
      </c>
      <c r="B121" s="15" t="s">
        <v>1459</v>
      </c>
      <c r="C121" s="15" t="s">
        <v>1521</v>
      </c>
      <c r="D121" s="172" t="s">
        <v>1522</v>
      </c>
      <c r="E121" s="15" t="s">
        <v>1892</v>
      </c>
      <c r="F121" s="15" t="s">
        <v>1893</v>
      </c>
    </row>
    <row r="122" spans="1:6" ht="12.75">
      <c r="A122" s="5">
        <v>1</v>
      </c>
      <c r="B122" s="5" t="s">
        <v>1460</v>
      </c>
      <c r="C122" s="5">
        <v>1986</v>
      </c>
      <c r="D122" s="39">
        <v>3698322.98</v>
      </c>
      <c r="E122" s="102" t="s">
        <v>1461</v>
      </c>
      <c r="F122" s="5" t="s">
        <v>1462</v>
      </c>
    </row>
    <row r="123" spans="1:6" ht="12.75">
      <c r="A123" s="5">
        <v>2</v>
      </c>
      <c r="B123" s="5" t="s">
        <v>1463</v>
      </c>
      <c r="C123" s="5">
        <v>1989</v>
      </c>
      <c r="D123" s="39">
        <v>934424.56</v>
      </c>
      <c r="E123" s="6"/>
      <c r="F123" s="5" t="s">
        <v>1464</v>
      </c>
    </row>
    <row r="124" spans="1:6" ht="12.75">
      <c r="A124" s="5">
        <v>3</v>
      </c>
      <c r="B124" s="5" t="s">
        <v>1465</v>
      </c>
      <c r="C124" s="5">
        <v>1991</v>
      </c>
      <c r="D124" s="39">
        <v>3902233.39</v>
      </c>
      <c r="E124" s="6"/>
      <c r="F124" s="5" t="s">
        <v>1466</v>
      </c>
    </row>
    <row r="125" spans="1:6" ht="12.75">
      <c r="A125" s="5">
        <v>4</v>
      </c>
      <c r="B125" s="5" t="s">
        <v>1467</v>
      </c>
      <c r="C125" s="5">
        <v>1999</v>
      </c>
      <c r="D125" s="39">
        <v>75464.53</v>
      </c>
      <c r="E125" s="6"/>
      <c r="F125" s="5" t="s">
        <v>1464</v>
      </c>
    </row>
    <row r="126" spans="1:6" ht="12.75">
      <c r="A126" s="5">
        <v>5</v>
      </c>
      <c r="B126" s="5" t="s">
        <v>1468</v>
      </c>
      <c r="C126" s="5">
        <v>2004</v>
      </c>
      <c r="D126" s="39">
        <v>3899133.89</v>
      </c>
      <c r="E126" s="6"/>
      <c r="F126" s="5" t="s">
        <v>1464</v>
      </c>
    </row>
    <row r="127" spans="1:6" ht="12.75">
      <c r="A127" s="5"/>
      <c r="B127" s="5"/>
      <c r="C127" s="5"/>
      <c r="D127" s="39"/>
      <c r="E127" s="6" t="s">
        <v>1469</v>
      </c>
      <c r="F127" s="5"/>
    </row>
    <row r="128" spans="1:6" ht="12.75">
      <c r="A128" s="5"/>
      <c r="B128" s="5"/>
      <c r="C128" s="5"/>
      <c r="D128" s="39"/>
      <c r="E128" s="6" t="s">
        <v>1470</v>
      </c>
      <c r="F128" s="5"/>
    </row>
    <row r="129" spans="1:6" ht="12.75">
      <c r="A129" s="5"/>
      <c r="B129" s="5"/>
      <c r="C129" s="5"/>
      <c r="D129" s="39"/>
      <c r="E129" s="6" t="s">
        <v>1471</v>
      </c>
      <c r="F129" s="5"/>
    </row>
    <row r="130" spans="1:6" ht="12.75">
      <c r="A130" s="5"/>
      <c r="B130" s="5"/>
      <c r="C130" s="5"/>
      <c r="D130" s="39"/>
      <c r="E130" s="6" t="s">
        <v>916</v>
      </c>
      <c r="F130" s="5"/>
    </row>
    <row r="131" spans="1:6" ht="12.75">
      <c r="A131" s="5"/>
      <c r="B131" s="5"/>
      <c r="C131" s="5"/>
      <c r="D131" s="39"/>
      <c r="E131" s="6" t="s">
        <v>917</v>
      </c>
      <c r="F131" s="5"/>
    </row>
    <row r="132" spans="1:6" ht="12.75">
      <c r="A132" s="5"/>
      <c r="B132" s="5"/>
      <c r="C132" s="5"/>
      <c r="D132" s="39"/>
      <c r="E132" s="6" t="s">
        <v>918</v>
      </c>
      <c r="F132" s="5"/>
    </row>
    <row r="133" spans="1:6" ht="12.75">
      <c r="A133" s="5"/>
      <c r="B133" s="7" t="s">
        <v>1894</v>
      </c>
      <c r="C133" s="5"/>
      <c r="D133" s="101">
        <f>SUM(D122:D132)</f>
        <v>12509579.35</v>
      </c>
      <c r="E133" s="6"/>
      <c r="F133" s="5"/>
    </row>
    <row r="134" spans="1:6" s="170" customFormat="1" ht="18.75">
      <c r="A134" s="209" t="s">
        <v>947</v>
      </c>
      <c r="B134" s="212"/>
      <c r="C134" s="212"/>
      <c r="D134" s="213"/>
      <c r="E134" s="212"/>
      <c r="F134" s="214"/>
    </row>
    <row r="135" spans="1:6" ht="51">
      <c r="A135" s="15" t="s">
        <v>1519</v>
      </c>
      <c r="B135" s="15" t="s">
        <v>1520</v>
      </c>
      <c r="C135" s="15" t="s">
        <v>1521</v>
      </c>
      <c r="D135" s="172" t="s">
        <v>1522</v>
      </c>
      <c r="E135" s="15" t="s">
        <v>1892</v>
      </c>
      <c r="F135" s="15" t="s">
        <v>1893</v>
      </c>
    </row>
    <row r="136" spans="1:6" ht="12.75">
      <c r="A136" s="5">
        <v>1</v>
      </c>
      <c r="B136" s="23" t="s">
        <v>1410</v>
      </c>
      <c r="C136" s="5">
        <v>1972</v>
      </c>
      <c r="D136" s="39">
        <v>785562</v>
      </c>
      <c r="E136" s="102" t="s">
        <v>948</v>
      </c>
      <c r="F136" s="5" t="s">
        <v>949</v>
      </c>
    </row>
    <row r="137" spans="1:6" ht="12.75">
      <c r="A137" s="5">
        <v>2</v>
      </c>
      <c r="B137" s="5" t="s">
        <v>950</v>
      </c>
      <c r="C137" s="5">
        <v>1982</v>
      </c>
      <c r="D137" s="39">
        <v>11086</v>
      </c>
      <c r="E137" s="6"/>
      <c r="F137" s="5" t="s">
        <v>949</v>
      </c>
    </row>
    <row r="138" spans="1:6" ht="12.75">
      <c r="A138" s="5">
        <v>3</v>
      </c>
      <c r="B138" s="5" t="s">
        <v>951</v>
      </c>
      <c r="C138" s="5">
        <v>1982</v>
      </c>
      <c r="D138" s="39">
        <v>30123</v>
      </c>
      <c r="E138" s="6"/>
      <c r="F138" s="5" t="s">
        <v>949</v>
      </c>
    </row>
    <row r="139" spans="1:6" ht="12.75">
      <c r="A139" s="5">
        <v>4</v>
      </c>
      <c r="B139" s="5" t="s">
        <v>952</v>
      </c>
      <c r="C139" s="5">
        <v>1982</v>
      </c>
      <c r="D139" s="39">
        <v>56940</v>
      </c>
      <c r="E139" s="6"/>
      <c r="F139" s="5" t="s">
        <v>949</v>
      </c>
    </row>
    <row r="140" spans="1:6" ht="12.75">
      <c r="A140" s="5">
        <v>5</v>
      </c>
      <c r="B140" s="5" t="s">
        <v>953</v>
      </c>
      <c r="C140" s="5">
        <v>2004</v>
      </c>
      <c r="D140" s="39">
        <v>74932</v>
      </c>
      <c r="E140" s="6"/>
      <c r="F140" s="5" t="s">
        <v>949</v>
      </c>
    </row>
    <row r="141" spans="1:6" ht="12.75">
      <c r="A141" s="5">
        <v>6</v>
      </c>
      <c r="B141" s="5" t="s">
        <v>952</v>
      </c>
      <c r="C141" s="5">
        <v>2005</v>
      </c>
      <c r="D141" s="39">
        <v>152093</v>
      </c>
      <c r="E141" s="6"/>
      <c r="F141" s="5" t="s">
        <v>949</v>
      </c>
    </row>
    <row r="142" spans="1:6" ht="12.75">
      <c r="A142" s="5"/>
      <c r="B142" s="7" t="s">
        <v>1894</v>
      </c>
      <c r="C142" s="5"/>
      <c r="D142" s="101">
        <f>SUM(D136:D141)</f>
        <v>1110736</v>
      </c>
      <c r="E142" s="6"/>
      <c r="F142" s="5"/>
    </row>
    <row r="143" spans="1:6" s="170" customFormat="1" ht="18.75">
      <c r="A143" s="209" t="s">
        <v>1838</v>
      </c>
      <c r="B143" s="212"/>
      <c r="C143" s="212"/>
      <c r="D143" s="213"/>
      <c r="E143" s="212"/>
      <c r="F143" s="214"/>
    </row>
    <row r="144" spans="1:6" ht="48.75" customHeight="1">
      <c r="A144" s="15" t="s">
        <v>1519</v>
      </c>
      <c r="B144" s="15" t="s">
        <v>1520</v>
      </c>
      <c r="C144" s="15" t="s">
        <v>1521</v>
      </c>
      <c r="D144" s="172" t="s">
        <v>1522</v>
      </c>
      <c r="E144" s="15" t="s">
        <v>1892</v>
      </c>
      <c r="F144" s="15" t="s">
        <v>1893</v>
      </c>
    </row>
    <row r="145" spans="1:6" ht="25.5">
      <c r="A145" s="5">
        <v>1</v>
      </c>
      <c r="B145" s="5" t="s">
        <v>1839</v>
      </c>
      <c r="C145" s="5" t="s">
        <v>1840</v>
      </c>
      <c r="D145" s="39">
        <v>261149.06</v>
      </c>
      <c r="E145" s="102" t="s">
        <v>1841</v>
      </c>
      <c r="F145" s="5" t="s">
        <v>1842</v>
      </c>
    </row>
    <row r="146" spans="1:6" ht="12.75">
      <c r="A146" s="5"/>
      <c r="B146" s="7" t="s">
        <v>1894</v>
      </c>
      <c r="C146" s="5"/>
      <c r="D146" s="101">
        <f>SUM(D145)</f>
        <v>261149.06</v>
      </c>
      <c r="E146" s="6"/>
      <c r="F146" s="5"/>
    </row>
    <row r="147" spans="1:6" s="170" customFormat="1" ht="18.75">
      <c r="A147" s="209" t="s">
        <v>1043</v>
      </c>
      <c r="B147" s="212"/>
      <c r="C147" s="212"/>
      <c r="D147" s="213"/>
      <c r="E147" s="212"/>
      <c r="F147" s="214"/>
    </row>
    <row r="148" spans="1:6" ht="51">
      <c r="A148" s="15" t="s">
        <v>1519</v>
      </c>
      <c r="B148" s="15" t="s">
        <v>1027</v>
      </c>
      <c r="C148" s="15" t="s">
        <v>1521</v>
      </c>
      <c r="D148" s="172" t="s">
        <v>1522</v>
      </c>
      <c r="E148" s="15" t="s">
        <v>1892</v>
      </c>
      <c r="F148" s="15" t="s">
        <v>1893</v>
      </c>
    </row>
    <row r="149" spans="1:6" ht="12.75">
      <c r="A149" s="5">
        <v>1</v>
      </c>
      <c r="B149" s="5" t="s">
        <v>1044</v>
      </c>
      <c r="C149" s="5">
        <v>1961</v>
      </c>
      <c r="D149" s="39">
        <f>1490135+1746932.66</f>
        <v>3237067.66</v>
      </c>
      <c r="E149" s="102" t="s">
        <v>1045</v>
      </c>
      <c r="F149" s="5" t="s">
        <v>1046</v>
      </c>
    </row>
    <row r="150" spans="1:6" ht="12.75">
      <c r="A150" s="5">
        <v>2</v>
      </c>
      <c r="B150" s="5" t="s">
        <v>1047</v>
      </c>
      <c r="C150" s="5">
        <v>1981</v>
      </c>
      <c r="D150" s="39">
        <v>4465</v>
      </c>
      <c r="E150" s="102" t="s">
        <v>1045</v>
      </c>
      <c r="F150" s="5" t="s">
        <v>1046</v>
      </c>
    </row>
    <row r="151" spans="1:6" ht="12.75">
      <c r="A151" s="5">
        <v>3</v>
      </c>
      <c r="B151" s="5" t="s">
        <v>1048</v>
      </c>
      <c r="C151" s="5">
        <v>1983</v>
      </c>
      <c r="D151" s="39">
        <v>1175</v>
      </c>
      <c r="E151" s="102" t="s">
        <v>1045</v>
      </c>
      <c r="F151" s="5" t="s">
        <v>1046</v>
      </c>
    </row>
    <row r="152" spans="1:6" ht="12.75">
      <c r="A152" s="5">
        <v>4</v>
      </c>
      <c r="B152" s="5" t="s">
        <v>1049</v>
      </c>
      <c r="C152" s="5">
        <v>1985</v>
      </c>
      <c r="D152" s="39">
        <v>289285</v>
      </c>
      <c r="E152" s="102" t="s">
        <v>1045</v>
      </c>
      <c r="F152" s="5" t="s">
        <v>1046</v>
      </c>
    </row>
    <row r="153" spans="1:6" ht="12.75">
      <c r="A153" s="5"/>
      <c r="B153" s="7" t="s">
        <v>1894</v>
      </c>
      <c r="C153" s="5"/>
      <c r="D153" s="101">
        <f>SUM(D149:D152)</f>
        <v>3531992.66</v>
      </c>
      <c r="E153" s="6"/>
      <c r="F153" s="5"/>
    </row>
    <row r="154" spans="1:6" s="170" customFormat="1" ht="18.75">
      <c r="A154" s="209" t="s">
        <v>1598</v>
      </c>
      <c r="B154" s="212"/>
      <c r="C154" s="212"/>
      <c r="D154" s="213"/>
      <c r="E154" s="212"/>
      <c r="F154" s="214"/>
    </row>
    <row r="155" spans="1:6" ht="51">
      <c r="A155" s="15" t="s">
        <v>1519</v>
      </c>
      <c r="B155" s="15" t="s">
        <v>1520</v>
      </c>
      <c r="C155" s="15" t="s">
        <v>1521</v>
      </c>
      <c r="D155" s="172" t="s">
        <v>1522</v>
      </c>
      <c r="E155" s="15" t="s">
        <v>1892</v>
      </c>
      <c r="F155" s="15" t="s">
        <v>1893</v>
      </c>
    </row>
    <row r="156" spans="1:6" ht="12.75">
      <c r="A156" s="5">
        <v>1</v>
      </c>
      <c r="B156" s="5" t="s">
        <v>1548</v>
      </c>
      <c r="C156" s="5">
        <v>1935</v>
      </c>
      <c r="D156" s="39">
        <v>2867923.56</v>
      </c>
      <c r="E156" s="102" t="s">
        <v>1549</v>
      </c>
      <c r="F156" s="5" t="s">
        <v>1550</v>
      </c>
    </row>
    <row r="157" spans="1:6" ht="12.75">
      <c r="A157" s="5">
        <v>2</v>
      </c>
      <c r="B157" s="5" t="s">
        <v>1551</v>
      </c>
      <c r="C157" s="5">
        <v>1935</v>
      </c>
      <c r="D157" s="39">
        <v>1333600.23</v>
      </c>
      <c r="E157" s="102" t="s">
        <v>1549</v>
      </c>
      <c r="F157" s="5" t="s">
        <v>1550</v>
      </c>
    </row>
    <row r="158" spans="1:6" ht="13.5" customHeight="1">
      <c r="A158" s="5"/>
      <c r="B158" s="7" t="s">
        <v>1894</v>
      </c>
      <c r="C158" s="5"/>
      <c r="D158" s="101">
        <f>SUM(D156:D157)</f>
        <v>4201523.79</v>
      </c>
      <c r="E158" s="6"/>
      <c r="F158" s="5"/>
    </row>
    <row r="159" spans="1:6" s="170" customFormat="1" ht="18.75">
      <c r="A159" s="209" t="s">
        <v>1588</v>
      </c>
      <c r="B159" s="212"/>
      <c r="C159" s="212"/>
      <c r="D159" s="213"/>
      <c r="E159" s="212"/>
      <c r="F159" s="214" t="s">
        <v>1589</v>
      </c>
    </row>
    <row r="160" spans="1:6" ht="51">
      <c r="A160" s="15" t="s">
        <v>1519</v>
      </c>
      <c r="B160" s="15" t="s">
        <v>1520</v>
      </c>
      <c r="C160" s="15" t="s">
        <v>1521</v>
      </c>
      <c r="D160" s="172" t="s">
        <v>1522</v>
      </c>
      <c r="E160" s="15" t="s">
        <v>1892</v>
      </c>
      <c r="F160" s="15" t="s">
        <v>1893</v>
      </c>
    </row>
    <row r="161" spans="1:6" ht="12.75">
      <c r="A161" s="5">
        <v>1</v>
      </c>
      <c r="B161" s="5" t="s">
        <v>1599</v>
      </c>
      <c r="C161" s="5">
        <v>1967</v>
      </c>
      <c r="D161" s="39">
        <v>1071479.37</v>
      </c>
      <c r="E161" s="102" t="s">
        <v>1600</v>
      </c>
      <c r="F161" s="5"/>
    </row>
    <row r="162" spans="1:6" ht="12.75">
      <c r="A162" s="5"/>
      <c r="B162" s="5"/>
      <c r="C162" s="5"/>
      <c r="D162" s="39"/>
      <c r="E162" s="6" t="s">
        <v>1592</v>
      </c>
      <c r="F162" s="5"/>
    </row>
    <row r="163" spans="1:6" ht="12.75">
      <c r="A163" s="5"/>
      <c r="B163" s="5"/>
      <c r="C163" s="5"/>
      <c r="D163" s="39"/>
      <c r="E163" s="6" t="s">
        <v>1601</v>
      </c>
      <c r="F163" s="5"/>
    </row>
    <row r="164" spans="1:6" ht="12.75">
      <c r="A164" s="5"/>
      <c r="B164" s="5"/>
      <c r="C164" s="5"/>
      <c r="D164" s="39"/>
      <c r="E164" s="6" t="s">
        <v>1602</v>
      </c>
      <c r="F164" s="5"/>
    </row>
    <row r="165" spans="1:6" ht="12.75">
      <c r="A165" s="5"/>
      <c r="B165" s="5"/>
      <c r="C165" s="5"/>
      <c r="D165" s="39"/>
      <c r="E165" s="6" t="s">
        <v>1597</v>
      </c>
      <c r="F165" s="5"/>
    </row>
    <row r="166" spans="1:6" ht="12.75">
      <c r="A166" s="5">
        <v>8</v>
      </c>
      <c r="B166" s="5" t="s">
        <v>1603</v>
      </c>
      <c r="C166" s="5">
        <v>1967</v>
      </c>
      <c r="D166" s="39">
        <v>244956.71</v>
      </c>
      <c r="E166" s="6" t="s">
        <v>1604</v>
      </c>
      <c r="F166" s="5"/>
    </row>
    <row r="167" spans="1:6" ht="12.75">
      <c r="A167" s="5"/>
      <c r="B167" s="5"/>
      <c r="C167" s="5"/>
      <c r="D167" s="39"/>
      <c r="E167" s="6" t="s">
        <v>1605</v>
      </c>
      <c r="F167" s="5"/>
    </row>
    <row r="168" spans="1:6" ht="12.75">
      <c r="A168" s="5"/>
      <c r="B168" s="5"/>
      <c r="C168" s="5"/>
      <c r="D168" s="39"/>
      <c r="E168" s="6" t="s">
        <v>1606</v>
      </c>
      <c r="F168" s="5"/>
    </row>
    <row r="169" spans="1:6" ht="12.75">
      <c r="A169" s="5"/>
      <c r="B169" s="5"/>
      <c r="C169" s="5"/>
      <c r="D169" s="39"/>
      <c r="E169" s="6" t="s">
        <v>1602</v>
      </c>
      <c r="F169" s="5"/>
    </row>
    <row r="170" spans="1:6" ht="12.75">
      <c r="A170" s="5"/>
      <c r="B170" s="5"/>
      <c r="C170" s="5"/>
      <c r="D170" s="39"/>
      <c r="E170" s="6" t="s">
        <v>1607</v>
      </c>
      <c r="F170" s="5"/>
    </row>
    <row r="171" spans="1:6" ht="12.75">
      <c r="A171" s="5"/>
      <c r="B171" s="7" t="s">
        <v>1894</v>
      </c>
      <c r="C171" s="5"/>
      <c r="D171" s="101">
        <f>SUM(D161:D170)</f>
        <v>1316436.08</v>
      </c>
      <c r="E171" s="6"/>
      <c r="F171" s="5"/>
    </row>
    <row r="172" spans="1:6" s="170" customFormat="1" ht="18.75">
      <c r="A172" s="209" t="s">
        <v>388</v>
      </c>
      <c r="B172" s="212"/>
      <c r="C172" s="212"/>
      <c r="D172" s="213"/>
      <c r="E172" s="212"/>
      <c r="F172" s="214"/>
    </row>
    <row r="173" spans="1:6" ht="51">
      <c r="A173" s="15" t="s">
        <v>1519</v>
      </c>
      <c r="B173" s="15" t="s">
        <v>1520</v>
      </c>
      <c r="C173" s="15" t="s">
        <v>1521</v>
      </c>
      <c r="D173" s="172" t="s">
        <v>1522</v>
      </c>
      <c r="E173" s="15" t="s">
        <v>1892</v>
      </c>
      <c r="F173" s="15" t="s">
        <v>1893</v>
      </c>
    </row>
    <row r="174" spans="1:6" ht="12.75">
      <c r="A174" s="5">
        <v>1</v>
      </c>
      <c r="B174" s="5" t="s">
        <v>1622</v>
      </c>
      <c r="C174" s="5">
        <v>1978</v>
      </c>
      <c r="D174" s="173">
        <v>506257</v>
      </c>
      <c r="E174" s="102" t="s">
        <v>1623</v>
      </c>
      <c r="F174" s="5" t="s">
        <v>1624</v>
      </c>
    </row>
    <row r="175" spans="1:6" ht="12.75">
      <c r="A175" s="5">
        <v>2</v>
      </c>
      <c r="B175" s="5" t="s">
        <v>1625</v>
      </c>
      <c r="C175" s="5">
        <v>1978</v>
      </c>
      <c r="D175" s="173">
        <v>411253</v>
      </c>
      <c r="E175" s="6" t="s">
        <v>1626</v>
      </c>
      <c r="F175" s="5" t="s">
        <v>1624</v>
      </c>
    </row>
    <row r="176" spans="1:6" ht="12.75">
      <c r="A176" s="5">
        <v>3</v>
      </c>
      <c r="B176" s="5" t="s">
        <v>1627</v>
      </c>
      <c r="C176" s="5">
        <v>1994</v>
      </c>
      <c r="D176" s="173">
        <v>363069</v>
      </c>
      <c r="E176" s="6" t="s">
        <v>1628</v>
      </c>
      <c r="F176" s="5" t="s">
        <v>1624</v>
      </c>
    </row>
    <row r="177" spans="1:6" ht="12.75">
      <c r="A177" s="5">
        <v>4</v>
      </c>
      <c r="B177" s="5" t="s">
        <v>1629</v>
      </c>
      <c r="C177" s="5">
        <v>1978</v>
      </c>
      <c r="D177" s="173">
        <v>267330</v>
      </c>
      <c r="E177" s="6" t="s">
        <v>1630</v>
      </c>
      <c r="F177" s="5" t="s">
        <v>1624</v>
      </c>
    </row>
    <row r="178" spans="1:6" ht="12.75">
      <c r="A178" s="5">
        <v>5</v>
      </c>
      <c r="B178" s="5" t="s">
        <v>1631</v>
      </c>
      <c r="C178" s="5">
        <v>1978</v>
      </c>
      <c r="D178" s="173">
        <v>156877</v>
      </c>
      <c r="E178" s="210" t="s">
        <v>1632</v>
      </c>
      <c r="F178" s="5" t="s">
        <v>1624</v>
      </c>
    </row>
    <row r="179" spans="1:6" ht="12.75">
      <c r="A179" s="5">
        <v>6</v>
      </c>
      <c r="B179" s="5" t="s">
        <v>1633</v>
      </c>
      <c r="C179" s="5" t="s">
        <v>1634</v>
      </c>
      <c r="D179" s="39">
        <v>143335</v>
      </c>
      <c r="E179" s="6" t="s">
        <v>1635</v>
      </c>
      <c r="F179" s="5" t="s">
        <v>1636</v>
      </c>
    </row>
    <row r="180" spans="1:6" ht="12.75">
      <c r="A180" s="5">
        <v>7</v>
      </c>
      <c r="B180" s="5" t="s">
        <v>1637</v>
      </c>
      <c r="C180" s="5" t="s">
        <v>1634</v>
      </c>
      <c r="D180" s="173">
        <v>145222</v>
      </c>
      <c r="E180" s="6" t="s">
        <v>1638</v>
      </c>
      <c r="F180" s="5" t="s">
        <v>1639</v>
      </c>
    </row>
    <row r="181" spans="1:6" ht="22.5" customHeight="1">
      <c r="A181" s="5">
        <v>8</v>
      </c>
      <c r="B181" s="5" t="s">
        <v>1640</v>
      </c>
      <c r="C181" s="5">
        <v>1978</v>
      </c>
      <c r="D181" s="173">
        <v>180912</v>
      </c>
      <c r="E181" s="298" t="s">
        <v>1641</v>
      </c>
      <c r="F181" s="5" t="s">
        <v>1624</v>
      </c>
    </row>
    <row r="182" spans="1:6" ht="12.75">
      <c r="A182" s="5">
        <v>9</v>
      </c>
      <c r="B182" s="5" t="s">
        <v>1642</v>
      </c>
      <c r="C182" s="5">
        <v>1978</v>
      </c>
      <c r="D182" s="173">
        <v>12467</v>
      </c>
      <c r="E182" s="299"/>
      <c r="F182" s="5" t="s">
        <v>1624</v>
      </c>
    </row>
    <row r="183" spans="1:6" ht="12.75">
      <c r="A183" s="5">
        <v>11</v>
      </c>
      <c r="B183" s="5" t="s">
        <v>1643</v>
      </c>
      <c r="C183" s="5">
        <v>1978</v>
      </c>
      <c r="D183" s="39">
        <v>101335</v>
      </c>
      <c r="E183" s="299"/>
      <c r="F183" s="5" t="s">
        <v>1624</v>
      </c>
    </row>
    <row r="184" spans="1:6" ht="12.75">
      <c r="A184" s="5">
        <v>12</v>
      </c>
      <c r="B184" s="5" t="s">
        <v>1644</v>
      </c>
      <c r="C184" s="5">
        <v>1978</v>
      </c>
      <c r="D184" s="39">
        <v>7351</v>
      </c>
      <c r="E184" s="299"/>
      <c r="F184" s="5" t="s">
        <v>1624</v>
      </c>
    </row>
    <row r="185" spans="1:6" ht="12.75">
      <c r="A185" s="5">
        <v>13</v>
      </c>
      <c r="B185" s="5" t="s">
        <v>1645</v>
      </c>
      <c r="C185" s="5">
        <v>1978</v>
      </c>
      <c r="D185" s="173">
        <v>79796</v>
      </c>
      <c r="E185" s="299"/>
      <c r="F185" s="5" t="s">
        <v>1624</v>
      </c>
    </row>
    <row r="186" spans="1:6" ht="12.75">
      <c r="A186" s="5"/>
      <c r="B186" s="7" t="s">
        <v>1894</v>
      </c>
      <c r="C186" s="5"/>
      <c r="D186" s="319">
        <f>SUM(D174:D185)</f>
        <v>2375204</v>
      </c>
      <c r="E186" s="300"/>
      <c r="F186" s="5"/>
    </row>
    <row r="187" spans="1:6" s="170" customFormat="1" ht="18.75">
      <c r="A187" s="209" t="s">
        <v>1680</v>
      </c>
      <c r="B187" s="212"/>
      <c r="C187" s="212"/>
      <c r="D187" s="213"/>
      <c r="E187" s="212"/>
      <c r="F187" s="214"/>
    </row>
    <row r="188" spans="1:6" ht="51">
      <c r="A188" s="15" t="s">
        <v>1519</v>
      </c>
      <c r="B188" s="15" t="s">
        <v>1520</v>
      </c>
      <c r="C188" s="15" t="s">
        <v>1521</v>
      </c>
      <c r="D188" s="172" t="s">
        <v>1522</v>
      </c>
      <c r="E188" s="15" t="s">
        <v>1892</v>
      </c>
      <c r="F188" s="15" t="s">
        <v>1893</v>
      </c>
    </row>
    <row r="189" spans="1:6" ht="25.5">
      <c r="A189" s="5">
        <v>1</v>
      </c>
      <c r="B189" s="66" t="s">
        <v>1698</v>
      </c>
      <c r="C189" s="67" t="s">
        <v>1699</v>
      </c>
      <c r="D189" s="177">
        <v>813265.04</v>
      </c>
      <c r="E189" s="66" t="s">
        <v>1700</v>
      </c>
      <c r="F189" s="67" t="s">
        <v>1701</v>
      </c>
    </row>
    <row r="190" spans="1:6" ht="25.5">
      <c r="A190" s="5">
        <v>2</v>
      </c>
      <c r="B190" s="66" t="s">
        <v>1702</v>
      </c>
      <c r="C190" s="67" t="s">
        <v>1699</v>
      </c>
      <c r="D190" s="177">
        <v>250050.48</v>
      </c>
      <c r="E190" s="66" t="s">
        <v>1703</v>
      </c>
      <c r="F190" s="67" t="s">
        <v>1701</v>
      </c>
    </row>
    <row r="191" spans="1:6" ht="25.5">
      <c r="A191" s="5">
        <v>3</v>
      </c>
      <c r="B191" s="66" t="s">
        <v>1704</v>
      </c>
      <c r="C191" s="67" t="s">
        <v>1699</v>
      </c>
      <c r="D191" s="177">
        <v>306499.31</v>
      </c>
      <c r="E191" s="66" t="s">
        <v>1705</v>
      </c>
      <c r="F191" s="67" t="s">
        <v>1701</v>
      </c>
    </row>
    <row r="192" spans="1:6" ht="12.75">
      <c r="A192" s="5">
        <v>4</v>
      </c>
      <c r="B192" s="66" t="s">
        <v>1706</v>
      </c>
      <c r="C192" s="67" t="s">
        <v>1699</v>
      </c>
      <c r="D192" s="177">
        <v>347068.92</v>
      </c>
      <c r="E192" s="66" t="s">
        <v>1707</v>
      </c>
      <c r="F192" s="67" t="s">
        <v>1701</v>
      </c>
    </row>
    <row r="193" spans="1:6" ht="12.75">
      <c r="A193" s="5">
        <v>5</v>
      </c>
      <c r="B193" s="66" t="s">
        <v>1708</v>
      </c>
      <c r="C193" s="67" t="s">
        <v>1699</v>
      </c>
      <c r="D193" s="177">
        <v>44643.09</v>
      </c>
      <c r="E193" s="66" t="s">
        <v>1709</v>
      </c>
      <c r="F193" s="67" t="s">
        <v>1701</v>
      </c>
    </row>
    <row r="194" spans="1:6" ht="12.75">
      <c r="A194" s="5">
        <v>6</v>
      </c>
      <c r="B194" s="66" t="s">
        <v>1710</v>
      </c>
      <c r="C194" s="67" t="s">
        <v>1699</v>
      </c>
      <c r="D194" s="177">
        <v>30578.34</v>
      </c>
      <c r="E194" s="66" t="s">
        <v>1711</v>
      </c>
      <c r="F194" s="67" t="s">
        <v>1701</v>
      </c>
    </row>
    <row r="195" spans="1:6" ht="25.5">
      <c r="A195" s="5">
        <v>7</v>
      </c>
      <c r="B195" s="66" t="s">
        <v>1712</v>
      </c>
      <c r="C195" s="67" t="s">
        <v>1699</v>
      </c>
      <c r="D195" s="177">
        <v>80119.07</v>
      </c>
      <c r="E195" s="66" t="s">
        <v>1713</v>
      </c>
      <c r="F195" s="67" t="s">
        <v>1701</v>
      </c>
    </row>
    <row r="196" spans="1:6" ht="12.75">
      <c r="A196" s="5">
        <v>8</v>
      </c>
      <c r="B196" s="66" t="s">
        <v>1714</v>
      </c>
      <c r="C196" s="67" t="s">
        <v>1699</v>
      </c>
      <c r="D196" s="177">
        <v>632.08</v>
      </c>
      <c r="E196" s="66" t="s">
        <v>1715</v>
      </c>
      <c r="F196" s="67" t="s">
        <v>1701</v>
      </c>
    </row>
    <row r="197" spans="1:6" ht="12.75">
      <c r="A197" s="5">
        <v>9</v>
      </c>
      <c r="B197" s="66" t="s">
        <v>1716</v>
      </c>
      <c r="C197" s="67">
        <v>1993</v>
      </c>
      <c r="D197" s="177">
        <v>96149.99</v>
      </c>
      <c r="E197" s="66" t="s">
        <v>1709</v>
      </c>
      <c r="F197" s="67" t="s">
        <v>1701</v>
      </c>
    </row>
    <row r="198" spans="1:6" ht="12.75">
      <c r="A198" s="5">
        <v>10</v>
      </c>
      <c r="B198" s="66" t="s">
        <v>1717</v>
      </c>
      <c r="C198" s="67">
        <v>1983</v>
      </c>
      <c r="D198" s="177">
        <v>14609.81</v>
      </c>
      <c r="E198" s="66" t="s">
        <v>1709</v>
      </c>
      <c r="F198" s="67" t="s">
        <v>1701</v>
      </c>
    </row>
    <row r="199" spans="1:6" ht="12.75">
      <c r="A199" s="5">
        <v>11</v>
      </c>
      <c r="B199" s="66" t="s">
        <v>1718</v>
      </c>
      <c r="C199" s="67">
        <v>1988</v>
      </c>
      <c r="D199" s="177">
        <v>31461.86</v>
      </c>
      <c r="E199" s="66" t="s">
        <v>1709</v>
      </c>
      <c r="F199" s="67" t="s">
        <v>1701</v>
      </c>
    </row>
    <row r="200" spans="1:6" ht="12.75">
      <c r="A200" s="5">
        <v>12</v>
      </c>
      <c r="B200" s="66" t="s">
        <v>1719</v>
      </c>
      <c r="C200" s="67">
        <v>1988</v>
      </c>
      <c r="D200" s="177">
        <v>56115.86</v>
      </c>
      <c r="E200" s="66" t="s">
        <v>1709</v>
      </c>
      <c r="F200" s="67" t="s">
        <v>1701</v>
      </c>
    </row>
    <row r="201" spans="1:6" ht="12.75">
      <c r="A201" s="5"/>
      <c r="B201" s="7" t="s">
        <v>1894</v>
      </c>
      <c r="C201" s="5"/>
      <c r="D201" s="101">
        <f>SUM(D189:D200)</f>
        <v>2071193.8500000006</v>
      </c>
      <c r="E201" s="6"/>
      <c r="F201" s="5"/>
    </row>
    <row r="202" spans="1:6" s="170" customFormat="1" ht="18.75">
      <c r="A202" s="209" t="s">
        <v>1065</v>
      </c>
      <c r="B202" s="212"/>
      <c r="C202" s="212"/>
      <c r="D202" s="213"/>
      <c r="E202" s="212"/>
      <c r="F202" s="214"/>
    </row>
    <row r="203" spans="1:6" ht="48.75" customHeight="1">
      <c r="A203" s="15" t="s">
        <v>1519</v>
      </c>
      <c r="B203" s="15" t="s">
        <v>1520</v>
      </c>
      <c r="C203" s="15" t="s">
        <v>1521</v>
      </c>
      <c r="D203" s="172" t="s">
        <v>1522</v>
      </c>
      <c r="E203" s="15" t="s">
        <v>1892</v>
      </c>
      <c r="F203" s="15" t="s">
        <v>1893</v>
      </c>
    </row>
    <row r="204" spans="1:6" ht="38.25">
      <c r="A204" s="5">
        <v>1</v>
      </c>
      <c r="B204" s="5" t="s">
        <v>1066</v>
      </c>
      <c r="C204" s="5">
        <v>1998</v>
      </c>
      <c r="D204" s="99">
        <v>312705</v>
      </c>
      <c r="E204" s="102" t="s">
        <v>1067</v>
      </c>
      <c r="F204" s="5" t="s">
        <v>1068</v>
      </c>
    </row>
    <row r="205" spans="1:6" ht="12.75">
      <c r="A205" s="5"/>
      <c r="B205" s="7" t="s">
        <v>1894</v>
      </c>
      <c r="C205" s="5"/>
      <c r="D205" s="172">
        <f>SUM(D204:D204)</f>
        <v>312705</v>
      </c>
      <c r="E205" s="6"/>
      <c r="F205" s="5"/>
    </row>
    <row r="206" spans="1:6" s="170" customFormat="1" ht="18.75">
      <c r="A206" s="209" t="s">
        <v>1759</v>
      </c>
      <c r="B206" s="212"/>
      <c r="C206" s="212"/>
      <c r="D206" s="213"/>
      <c r="E206" s="212"/>
      <c r="F206" s="214"/>
    </row>
    <row r="207" spans="1:6" ht="48.75" customHeight="1">
      <c r="A207" s="15" t="s">
        <v>1519</v>
      </c>
      <c r="B207" s="15" t="s">
        <v>1520</v>
      </c>
      <c r="C207" s="15" t="s">
        <v>1521</v>
      </c>
      <c r="D207" s="172" t="s">
        <v>1905</v>
      </c>
      <c r="E207" s="15" t="s">
        <v>1892</v>
      </c>
      <c r="F207" s="15" t="s">
        <v>1893</v>
      </c>
    </row>
    <row r="208" spans="1:6" ht="25.5">
      <c r="A208" s="5">
        <v>1</v>
      </c>
      <c r="B208" s="5" t="s">
        <v>1763</v>
      </c>
      <c r="C208" s="5" t="s">
        <v>1901</v>
      </c>
      <c r="D208" s="99">
        <v>823900</v>
      </c>
      <c r="E208" s="102" t="s">
        <v>1902</v>
      </c>
      <c r="F208" s="5" t="s">
        <v>1760</v>
      </c>
    </row>
    <row r="209" spans="1:6" ht="12.75">
      <c r="A209" s="5">
        <v>2</v>
      </c>
      <c r="B209" s="204" t="s">
        <v>1903</v>
      </c>
      <c r="C209" s="5"/>
      <c r="D209" s="39"/>
      <c r="E209" s="6"/>
      <c r="F209" s="5"/>
    </row>
    <row r="210" spans="1:6" ht="12.75">
      <c r="A210" s="5"/>
      <c r="B210" s="7" t="s">
        <v>1894</v>
      </c>
      <c r="C210" s="5"/>
      <c r="D210" s="172">
        <f>SUM(D208:D209)</f>
        <v>823900</v>
      </c>
      <c r="E210" s="6"/>
      <c r="F210" s="5"/>
    </row>
    <row r="211" spans="1:6" s="170" customFormat="1" ht="18.75">
      <c r="A211" s="209" t="s">
        <v>389</v>
      </c>
      <c r="B211" s="212"/>
      <c r="C211" s="212"/>
      <c r="D211" s="213"/>
      <c r="E211" s="212"/>
      <c r="F211" s="214"/>
    </row>
    <row r="212" spans="1:6" ht="51">
      <c r="A212" s="15" t="s">
        <v>1519</v>
      </c>
      <c r="B212" s="15" t="s">
        <v>1520</v>
      </c>
      <c r="C212" s="15" t="s">
        <v>1521</v>
      </c>
      <c r="D212" s="172" t="s">
        <v>1522</v>
      </c>
      <c r="E212" s="15" t="s">
        <v>1892</v>
      </c>
      <c r="F212" s="15" t="s">
        <v>1893</v>
      </c>
    </row>
    <row r="213" spans="1:6" ht="12.75">
      <c r="A213" s="5" t="s">
        <v>628</v>
      </c>
      <c r="B213" s="5" t="s">
        <v>2006</v>
      </c>
      <c r="C213" s="5">
        <v>1974</v>
      </c>
      <c r="D213" s="39">
        <v>116261</v>
      </c>
      <c r="E213" s="102" t="s">
        <v>410</v>
      </c>
      <c r="F213" s="5" t="s">
        <v>411</v>
      </c>
    </row>
    <row r="214" spans="1:6" ht="12.75">
      <c r="A214" s="5" t="s">
        <v>575</v>
      </c>
      <c r="B214" s="5" t="s">
        <v>412</v>
      </c>
      <c r="C214" s="5">
        <v>2007</v>
      </c>
      <c r="D214" s="39">
        <v>30900.53</v>
      </c>
      <c r="E214" s="102" t="s">
        <v>413</v>
      </c>
      <c r="F214" s="5" t="s">
        <v>411</v>
      </c>
    </row>
    <row r="215" spans="1:6" ht="12.75">
      <c r="A215" s="5" t="s">
        <v>633</v>
      </c>
      <c r="B215" s="5" t="s">
        <v>414</v>
      </c>
      <c r="C215" s="5">
        <v>1985</v>
      </c>
      <c r="D215" s="39">
        <v>78310</v>
      </c>
      <c r="E215" s="6" t="s">
        <v>415</v>
      </c>
      <c r="F215" s="5" t="s">
        <v>2001</v>
      </c>
    </row>
    <row r="216" spans="1:6" ht="15" customHeight="1">
      <c r="A216" s="5" t="s">
        <v>636</v>
      </c>
      <c r="B216" s="5" t="s">
        <v>416</v>
      </c>
      <c r="C216" s="5">
        <v>1990</v>
      </c>
      <c r="D216" s="39">
        <v>1110923</v>
      </c>
      <c r="E216" s="6" t="s">
        <v>417</v>
      </c>
      <c r="F216" s="5" t="s">
        <v>1999</v>
      </c>
    </row>
    <row r="217" spans="1:6" ht="12.75">
      <c r="A217" s="5" t="s">
        <v>639</v>
      </c>
      <c r="B217" s="5" t="s">
        <v>418</v>
      </c>
      <c r="C217" s="5">
        <v>1979</v>
      </c>
      <c r="D217" s="39">
        <v>236329</v>
      </c>
      <c r="E217" s="6" t="s">
        <v>419</v>
      </c>
      <c r="F217" s="5" t="s">
        <v>2002</v>
      </c>
    </row>
    <row r="218" spans="1:6" ht="12.75">
      <c r="A218" s="5" t="s">
        <v>642</v>
      </c>
      <c r="B218" s="5" t="s">
        <v>420</v>
      </c>
      <c r="C218" s="5">
        <v>1991</v>
      </c>
      <c r="D218" s="39">
        <v>34138</v>
      </c>
      <c r="E218" s="6" t="s">
        <v>421</v>
      </c>
      <c r="F218" s="5" t="s">
        <v>422</v>
      </c>
    </row>
    <row r="219" spans="1:6" ht="12.75">
      <c r="A219" s="5" t="s">
        <v>645</v>
      </c>
      <c r="B219" s="5" t="s">
        <v>423</v>
      </c>
      <c r="C219" s="5">
        <v>1900</v>
      </c>
      <c r="D219" s="39">
        <f>39972.43+20599.68</f>
        <v>60572.11</v>
      </c>
      <c r="E219" s="6" t="s">
        <v>424</v>
      </c>
      <c r="F219" s="5" t="s">
        <v>425</v>
      </c>
    </row>
    <row r="220" spans="1:6" ht="12.75">
      <c r="A220" s="5" t="s">
        <v>1404</v>
      </c>
      <c r="B220" s="5" t="s">
        <v>426</v>
      </c>
      <c r="C220" s="5">
        <v>1900</v>
      </c>
      <c r="D220" s="39">
        <v>78630.29</v>
      </c>
      <c r="E220" s="6" t="s">
        <v>424</v>
      </c>
      <c r="F220" s="5" t="s">
        <v>425</v>
      </c>
    </row>
    <row r="221" spans="1:6" ht="12.75">
      <c r="A221" s="5" t="s">
        <v>1406</v>
      </c>
      <c r="B221" s="5" t="s">
        <v>427</v>
      </c>
      <c r="C221" s="5">
        <v>1900</v>
      </c>
      <c r="D221" s="39">
        <v>62599.69</v>
      </c>
      <c r="E221" s="6" t="s">
        <v>424</v>
      </c>
      <c r="F221" s="5" t="s">
        <v>425</v>
      </c>
    </row>
    <row r="222" spans="1:6" ht="12.75">
      <c r="A222" s="5" t="s">
        <v>1408</v>
      </c>
      <c r="B222" s="5" t="s">
        <v>428</v>
      </c>
      <c r="C222" s="5">
        <v>1900</v>
      </c>
      <c r="D222" s="39">
        <v>12000</v>
      </c>
      <c r="E222" s="6" t="s">
        <v>424</v>
      </c>
      <c r="F222" s="5" t="s">
        <v>425</v>
      </c>
    </row>
    <row r="223" spans="1:6" ht="12.75">
      <c r="A223" s="5" t="s">
        <v>1690</v>
      </c>
      <c r="B223" s="5" t="s">
        <v>429</v>
      </c>
      <c r="C223" s="5">
        <v>2006</v>
      </c>
      <c r="D223" s="39">
        <v>203710</v>
      </c>
      <c r="E223" s="6" t="s">
        <v>413</v>
      </c>
      <c r="F223" s="5" t="s">
        <v>430</v>
      </c>
    </row>
    <row r="224" spans="1:6" ht="12.75">
      <c r="A224" s="5" t="s">
        <v>1692</v>
      </c>
      <c r="B224" s="5" t="s">
        <v>431</v>
      </c>
      <c r="C224" s="5">
        <v>2005</v>
      </c>
      <c r="D224" s="39">
        <v>662566</v>
      </c>
      <c r="E224" s="6" t="s">
        <v>413</v>
      </c>
      <c r="F224" s="5" t="s">
        <v>411</v>
      </c>
    </row>
    <row r="225" spans="1:6" ht="12.75">
      <c r="A225" s="5" t="s">
        <v>1694</v>
      </c>
      <c r="B225" s="5" t="s">
        <v>432</v>
      </c>
      <c r="C225" s="5">
        <v>2005</v>
      </c>
      <c r="D225" s="39">
        <v>29137</v>
      </c>
      <c r="E225" s="6" t="s">
        <v>413</v>
      </c>
      <c r="F225" s="5" t="s">
        <v>411</v>
      </c>
    </row>
    <row r="226" spans="1:6" ht="12.75">
      <c r="A226" s="5" t="s">
        <v>1695</v>
      </c>
      <c r="B226" s="5" t="s">
        <v>433</v>
      </c>
      <c r="C226" s="5">
        <v>2006</v>
      </c>
      <c r="D226" s="39">
        <v>1197824</v>
      </c>
      <c r="E226" s="6" t="s">
        <v>413</v>
      </c>
      <c r="F226" s="5" t="s">
        <v>434</v>
      </c>
    </row>
    <row r="227" spans="1:6" ht="12.75">
      <c r="A227" s="5" t="s">
        <v>1697</v>
      </c>
      <c r="B227" s="5" t="s">
        <v>435</v>
      </c>
      <c r="C227" s="5">
        <v>2006</v>
      </c>
      <c r="D227" s="39">
        <v>322063</v>
      </c>
      <c r="E227" s="6" t="s">
        <v>413</v>
      </c>
      <c r="F227" s="5" t="s">
        <v>411</v>
      </c>
    </row>
    <row r="228" spans="1:6" ht="12.75">
      <c r="A228" s="5" t="s">
        <v>2008</v>
      </c>
      <c r="B228" s="5" t="s">
        <v>436</v>
      </c>
      <c r="C228" s="5">
        <v>2006</v>
      </c>
      <c r="D228" s="39">
        <v>370406</v>
      </c>
      <c r="E228" s="6" t="s">
        <v>413</v>
      </c>
      <c r="F228" s="5" t="s">
        <v>2002</v>
      </c>
    </row>
    <row r="229" spans="1:6" ht="12.75">
      <c r="A229" s="5" t="s">
        <v>2010</v>
      </c>
      <c r="B229" s="5" t="s">
        <v>437</v>
      </c>
      <c r="C229" s="5">
        <v>2006</v>
      </c>
      <c r="D229" s="39">
        <v>15493</v>
      </c>
      <c r="E229" s="6" t="s">
        <v>413</v>
      </c>
      <c r="F229" s="5" t="s">
        <v>438</v>
      </c>
    </row>
    <row r="230" spans="1:6" ht="12.75">
      <c r="A230" s="5" t="s">
        <v>2012</v>
      </c>
      <c r="B230" s="5" t="s">
        <v>439</v>
      </c>
      <c r="C230" s="5">
        <v>2006</v>
      </c>
      <c r="D230" s="39">
        <v>8044</v>
      </c>
      <c r="E230" s="6" t="s">
        <v>413</v>
      </c>
      <c r="F230" s="5" t="s">
        <v>438</v>
      </c>
    </row>
    <row r="231" spans="1:6" ht="12.75">
      <c r="A231" s="5" t="s">
        <v>2014</v>
      </c>
      <c r="B231" s="5" t="s">
        <v>440</v>
      </c>
      <c r="C231" s="5">
        <v>2006</v>
      </c>
      <c r="D231" s="39">
        <v>9978</v>
      </c>
      <c r="E231" s="6" t="s">
        <v>413</v>
      </c>
      <c r="F231" s="5" t="s">
        <v>438</v>
      </c>
    </row>
    <row r="232" spans="1:6" ht="12.75">
      <c r="A232" s="5" t="s">
        <v>2016</v>
      </c>
      <c r="B232" s="5" t="s">
        <v>441</v>
      </c>
      <c r="C232" s="5">
        <v>2006</v>
      </c>
      <c r="D232" s="39">
        <v>18736</v>
      </c>
      <c r="E232" s="6" t="s">
        <v>413</v>
      </c>
      <c r="F232" s="5" t="s">
        <v>438</v>
      </c>
    </row>
    <row r="233" spans="1:6" ht="12.75">
      <c r="A233" s="5" t="s">
        <v>2018</v>
      </c>
      <c r="B233" s="179" t="s">
        <v>960</v>
      </c>
      <c r="C233" s="180">
        <v>1972</v>
      </c>
      <c r="D233" s="181">
        <v>6005</v>
      </c>
      <c r="E233" s="179" t="s">
        <v>1317</v>
      </c>
      <c r="F233" s="179" t="s">
        <v>961</v>
      </c>
    </row>
    <row r="234" spans="1:6" ht="12.75">
      <c r="A234" s="5" t="s">
        <v>2020</v>
      </c>
      <c r="B234" s="179" t="s">
        <v>962</v>
      </c>
      <c r="C234" s="180">
        <v>1970</v>
      </c>
      <c r="D234" s="181">
        <v>48099</v>
      </c>
      <c r="E234" s="179"/>
      <c r="F234" s="179" t="s">
        <v>961</v>
      </c>
    </row>
    <row r="235" spans="1:6" ht="12.75">
      <c r="A235" s="5" t="s">
        <v>2022</v>
      </c>
      <c r="B235" s="179" t="s">
        <v>963</v>
      </c>
      <c r="C235" s="180">
        <v>1970</v>
      </c>
      <c r="D235" s="181">
        <v>19599</v>
      </c>
      <c r="E235" s="179"/>
      <c r="F235" s="179" t="s">
        <v>961</v>
      </c>
    </row>
    <row r="236" spans="1:6" ht="12.75">
      <c r="A236" s="5" t="s">
        <v>2024</v>
      </c>
      <c r="B236" s="179" t="s">
        <v>964</v>
      </c>
      <c r="C236" s="180">
        <v>1970</v>
      </c>
      <c r="D236" s="181">
        <v>48028</v>
      </c>
      <c r="E236" s="179"/>
      <c r="F236" s="179" t="s">
        <v>961</v>
      </c>
    </row>
    <row r="237" spans="1:6" ht="38.25">
      <c r="A237" s="5" t="s">
        <v>2026</v>
      </c>
      <c r="B237" s="179" t="s">
        <v>965</v>
      </c>
      <c r="C237" s="180">
        <v>1972</v>
      </c>
      <c r="D237" s="181">
        <v>133315</v>
      </c>
      <c r="E237" s="179" t="s">
        <v>975</v>
      </c>
      <c r="F237" s="179" t="s">
        <v>961</v>
      </c>
    </row>
    <row r="238" spans="1:6" ht="12.75">
      <c r="A238" s="293" t="s">
        <v>2028</v>
      </c>
      <c r="B238" s="301" t="s">
        <v>976</v>
      </c>
      <c r="C238" s="180" t="s">
        <v>977</v>
      </c>
      <c r="D238" s="276">
        <v>364203</v>
      </c>
      <c r="E238" s="301" t="s">
        <v>979</v>
      </c>
      <c r="F238" s="301" t="s">
        <v>961</v>
      </c>
    </row>
    <row r="239" spans="1:6" ht="12.75">
      <c r="A239" s="293"/>
      <c r="B239" s="301"/>
      <c r="C239" s="180" t="s">
        <v>978</v>
      </c>
      <c r="D239" s="276"/>
      <c r="E239" s="301"/>
      <c r="F239" s="301"/>
    </row>
    <row r="240" spans="1:6" ht="12.75">
      <c r="A240" s="293" t="s">
        <v>2030</v>
      </c>
      <c r="B240" s="301" t="s">
        <v>980</v>
      </c>
      <c r="C240" s="180" t="s">
        <v>981</v>
      </c>
      <c r="D240" s="276">
        <v>236712</v>
      </c>
      <c r="E240" s="301" t="s">
        <v>983</v>
      </c>
      <c r="F240" s="301" t="s">
        <v>961</v>
      </c>
    </row>
    <row r="241" spans="1:6" ht="12.75">
      <c r="A241" s="293"/>
      <c r="B241" s="301"/>
      <c r="C241" s="180" t="s">
        <v>982</v>
      </c>
      <c r="D241" s="276"/>
      <c r="E241" s="301"/>
      <c r="F241" s="301"/>
    </row>
    <row r="242" spans="1:6" ht="12.75">
      <c r="A242" s="5" t="s">
        <v>2032</v>
      </c>
      <c r="B242" s="179" t="s">
        <v>984</v>
      </c>
      <c r="C242" s="180">
        <v>1972</v>
      </c>
      <c r="D242" s="181">
        <v>47940</v>
      </c>
      <c r="E242" s="179" t="s">
        <v>985</v>
      </c>
      <c r="F242" s="179" t="s">
        <v>961</v>
      </c>
    </row>
    <row r="243" spans="1:6" ht="12.75">
      <c r="A243" s="5" t="s">
        <v>2034</v>
      </c>
      <c r="B243" s="179" t="s">
        <v>986</v>
      </c>
      <c r="C243" s="180">
        <v>1972</v>
      </c>
      <c r="D243" s="181">
        <v>22000</v>
      </c>
      <c r="E243" s="179" t="s">
        <v>1317</v>
      </c>
      <c r="F243" s="179" t="s">
        <v>961</v>
      </c>
    </row>
    <row r="244" spans="1:6" ht="12.75">
      <c r="A244" s="5" t="s">
        <v>2036</v>
      </c>
      <c r="B244" s="179" t="s">
        <v>987</v>
      </c>
      <c r="C244" s="180">
        <v>2003</v>
      </c>
      <c r="D244" s="181">
        <v>35688</v>
      </c>
      <c r="E244" s="179" t="s">
        <v>1317</v>
      </c>
      <c r="F244" s="179" t="s">
        <v>961</v>
      </c>
    </row>
    <row r="245" spans="1:6" ht="12.75">
      <c r="A245" s="5" t="s">
        <v>2038</v>
      </c>
      <c r="B245" s="179" t="s">
        <v>988</v>
      </c>
      <c r="C245" s="180">
        <v>2002</v>
      </c>
      <c r="D245" s="181">
        <v>85081</v>
      </c>
      <c r="E245" s="179" t="s">
        <v>1317</v>
      </c>
      <c r="F245" s="179" t="s">
        <v>961</v>
      </c>
    </row>
    <row r="246" spans="1:6" ht="12.75">
      <c r="A246" s="5" t="s">
        <v>2040</v>
      </c>
      <c r="B246" s="179" t="s">
        <v>989</v>
      </c>
      <c r="C246" s="180"/>
      <c r="D246" s="181">
        <v>23358</v>
      </c>
      <c r="E246" s="179" t="s">
        <v>1317</v>
      </c>
      <c r="F246" s="179" t="s">
        <v>961</v>
      </c>
    </row>
    <row r="247" spans="1:6" ht="12.75">
      <c r="A247" s="5" t="s">
        <v>2042</v>
      </c>
      <c r="B247" s="179" t="s">
        <v>990</v>
      </c>
      <c r="C247" s="180">
        <v>2003</v>
      </c>
      <c r="D247" s="181">
        <v>29000</v>
      </c>
      <c r="E247" s="179" t="s">
        <v>1317</v>
      </c>
      <c r="F247" s="179" t="s">
        <v>961</v>
      </c>
    </row>
    <row r="248" spans="1:6" ht="12.75">
      <c r="A248" s="5" t="s">
        <v>2044</v>
      </c>
      <c r="B248" s="179" t="s">
        <v>991</v>
      </c>
      <c r="C248" s="180">
        <v>1989</v>
      </c>
      <c r="D248" s="181">
        <v>25000</v>
      </c>
      <c r="E248" s="179" t="s">
        <v>992</v>
      </c>
      <c r="F248" s="179" t="s">
        <v>961</v>
      </c>
    </row>
    <row r="249" spans="1:6" ht="12.75">
      <c r="A249" s="179"/>
      <c r="B249" s="182" t="s">
        <v>1894</v>
      </c>
      <c r="C249" s="179"/>
      <c r="D249" s="183">
        <f>SUM(D213:D248)</f>
        <v>5782648.62</v>
      </c>
      <c r="E249" s="179"/>
      <c r="F249" s="179"/>
    </row>
    <row r="250" spans="1:6" s="170" customFormat="1" ht="18.75">
      <c r="A250" s="209" t="s">
        <v>390</v>
      </c>
      <c r="B250" s="212"/>
      <c r="C250" s="212"/>
      <c r="D250" s="213"/>
      <c r="E250" s="212"/>
      <c r="F250" s="214"/>
    </row>
    <row r="251" spans="1:6" ht="51">
      <c r="A251" s="15" t="s">
        <v>1519</v>
      </c>
      <c r="B251" s="15" t="s">
        <v>1520</v>
      </c>
      <c r="C251" s="15" t="s">
        <v>1521</v>
      </c>
      <c r="D251" s="15" t="s">
        <v>1522</v>
      </c>
      <c r="E251" s="15" t="s">
        <v>1892</v>
      </c>
      <c r="F251" s="15" t="s">
        <v>1893</v>
      </c>
    </row>
    <row r="252" spans="1:6" ht="12.75">
      <c r="A252" s="5" t="s">
        <v>628</v>
      </c>
      <c r="B252" s="5" t="s">
        <v>1926</v>
      </c>
      <c r="C252" s="5"/>
      <c r="D252" s="99">
        <v>25218.51</v>
      </c>
      <c r="E252" s="102"/>
      <c r="F252" s="5" t="str">
        <f>B252</f>
        <v>Bud.mieszk.Armii Krajowej 4A</v>
      </c>
    </row>
    <row r="253" spans="1:6" ht="12.75">
      <c r="A253" s="5" t="s">
        <v>575</v>
      </c>
      <c r="B253" s="5" t="s">
        <v>1927</v>
      </c>
      <c r="C253" s="5"/>
      <c r="D253" s="99">
        <v>63294.21</v>
      </c>
      <c r="E253" s="6"/>
      <c r="F253" s="5" t="str">
        <f aca="true" t="shared" si="0" ref="F253:F265">B253</f>
        <v>Bud.mieszk.Boh.Września 7</v>
      </c>
    </row>
    <row r="254" spans="1:6" ht="12.75">
      <c r="A254" s="5" t="s">
        <v>633</v>
      </c>
      <c r="B254" s="5" t="s">
        <v>1928</v>
      </c>
      <c r="C254" s="5"/>
      <c r="D254" s="99">
        <v>115547.17</v>
      </c>
      <c r="E254" s="6"/>
      <c r="F254" s="5" t="str">
        <f t="shared" si="0"/>
        <v>Bud.mieszk.Bol.Chrobrego 26-28</v>
      </c>
    </row>
    <row r="255" spans="1:6" ht="12.75">
      <c r="A255" s="5" t="s">
        <v>636</v>
      </c>
      <c r="B255" s="5" t="s">
        <v>1929</v>
      </c>
      <c r="C255" s="5"/>
      <c r="D255" s="99">
        <v>43317.66</v>
      </c>
      <c r="E255" s="6"/>
      <c r="F255" s="5" t="str">
        <f t="shared" si="0"/>
        <v>Bud.mieszk.Grunwaldzka 58</v>
      </c>
    </row>
    <row r="256" spans="1:6" ht="12.75">
      <c r="A256" s="5" t="s">
        <v>639</v>
      </c>
      <c r="B256" s="5" t="s">
        <v>1930</v>
      </c>
      <c r="C256" s="5"/>
      <c r="D256" s="99">
        <v>56254.08</v>
      </c>
      <c r="E256" s="6"/>
      <c r="F256" s="5" t="str">
        <f t="shared" si="0"/>
        <v>Bud.mieszk.Grunwaldzka 62A</v>
      </c>
    </row>
    <row r="257" spans="1:6" ht="12.75">
      <c r="A257" s="5" t="s">
        <v>642</v>
      </c>
      <c r="B257" s="5" t="s">
        <v>1931</v>
      </c>
      <c r="C257" s="5"/>
      <c r="D257" s="99">
        <v>68314.92</v>
      </c>
      <c r="E257" s="6"/>
      <c r="F257" s="5" t="str">
        <f t="shared" si="0"/>
        <v>Bud.mieszk.Grunwaldzka 62B</v>
      </c>
    </row>
    <row r="258" spans="1:6" ht="12.75">
      <c r="A258" s="5" t="s">
        <v>645</v>
      </c>
      <c r="B258" s="5" t="s">
        <v>1932</v>
      </c>
      <c r="C258" s="5"/>
      <c r="D258" s="99">
        <v>72020.94</v>
      </c>
      <c r="E258" s="6"/>
      <c r="F258" s="5" t="str">
        <f t="shared" si="0"/>
        <v>Bud.mieszk.Grunwaldzka 64</v>
      </c>
    </row>
    <row r="259" spans="1:6" ht="12.75">
      <c r="A259" s="5" t="s">
        <v>1404</v>
      </c>
      <c r="B259" s="5" t="s">
        <v>1933</v>
      </c>
      <c r="C259" s="5"/>
      <c r="D259" s="99">
        <v>59497.48</v>
      </c>
      <c r="E259" s="6"/>
      <c r="F259" s="5" t="str">
        <f t="shared" si="0"/>
        <v>Bud.mieszk.Grunwaldzka 67</v>
      </c>
    </row>
    <row r="260" spans="1:6" ht="12.75">
      <c r="A260" s="5" t="s">
        <v>1406</v>
      </c>
      <c r="B260" s="5" t="s">
        <v>1934</v>
      </c>
      <c r="C260" s="5"/>
      <c r="D260" s="99">
        <v>68712.56</v>
      </c>
      <c r="E260" s="6"/>
      <c r="F260" s="5" t="str">
        <f t="shared" si="0"/>
        <v>Bud.mieszk.Konstytucji 3 Maja 15A</v>
      </c>
    </row>
    <row r="261" spans="1:6" ht="12.75">
      <c r="A261" s="5" t="s">
        <v>1408</v>
      </c>
      <c r="B261" s="5" t="s">
        <v>1935</v>
      </c>
      <c r="C261" s="5"/>
      <c r="D261" s="99">
        <v>21485.72</v>
      </c>
      <c r="E261" s="6"/>
      <c r="F261" s="5" t="str">
        <f t="shared" si="0"/>
        <v>Bud.mieszk.Kujawska 9</v>
      </c>
    </row>
    <row r="262" spans="1:6" ht="12.75">
      <c r="A262" s="5" t="s">
        <v>1690</v>
      </c>
      <c r="B262" s="5" t="s">
        <v>1936</v>
      </c>
      <c r="C262" s="5"/>
      <c r="D262" s="99">
        <v>35646.96</v>
      </c>
      <c r="E262" s="6"/>
      <c r="F262" s="5" t="str">
        <f t="shared" si="0"/>
        <v>Bud.mieszk.Lutycka 7</v>
      </c>
    </row>
    <row r="263" spans="1:6" ht="12.75">
      <c r="A263" s="5" t="s">
        <v>1692</v>
      </c>
      <c r="B263" s="5" t="s">
        <v>1937</v>
      </c>
      <c r="C263" s="5"/>
      <c r="D263" s="99">
        <v>34667.01</v>
      </c>
      <c r="E263" s="6"/>
      <c r="F263" s="5" t="str">
        <f t="shared" si="0"/>
        <v>Bud.mieszk.Lutycka 16</v>
      </c>
    </row>
    <row r="264" spans="1:6" ht="12.75">
      <c r="A264" s="5" t="s">
        <v>1694</v>
      </c>
      <c r="B264" s="5" t="s">
        <v>1938</v>
      </c>
      <c r="C264" s="5"/>
      <c r="D264" s="99">
        <v>34037.14</v>
      </c>
      <c r="E264" s="6"/>
      <c r="F264" s="5" t="str">
        <f t="shared" si="0"/>
        <v>Bud.mieszk.Lutycka 17</v>
      </c>
    </row>
    <row r="265" spans="1:6" ht="12.75">
      <c r="A265" s="5" t="s">
        <v>1695</v>
      </c>
      <c r="B265" s="5" t="s">
        <v>1939</v>
      </c>
      <c r="C265" s="5"/>
      <c r="D265" s="99">
        <v>97024.05</v>
      </c>
      <c r="E265" s="6"/>
      <c r="F265" s="5" t="str">
        <f t="shared" si="0"/>
        <v>Bud.mieszk.Łużycka 1</v>
      </c>
    </row>
    <row r="266" spans="1:6" ht="12.75">
      <c r="A266" s="5" t="s">
        <v>1697</v>
      </c>
      <c r="B266" s="5" t="s">
        <v>2007</v>
      </c>
      <c r="C266" s="5"/>
      <c r="D266" s="99">
        <v>42887.66</v>
      </c>
      <c r="E266" s="6"/>
      <c r="F266" s="5" t="str">
        <f aca="true" t="shared" si="1" ref="F266:F344">B266</f>
        <v>Bud.mieszk.Łużycka 3</v>
      </c>
    </row>
    <row r="267" spans="1:6" ht="12.75">
      <c r="A267" s="5" t="s">
        <v>2008</v>
      </c>
      <c r="B267" s="5" t="s">
        <v>2009</v>
      </c>
      <c r="C267" s="5"/>
      <c r="D267" s="99">
        <v>48531.26</v>
      </c>
      <c r="E267" s="6"/>
      <c r="F267" s="5" t="str">
        <f t="shared" si="1"/>
        <v>Bud.mieszk.Łużycka 4</v>
      </c>
    </row>
    <row r="268" spans="1:6" ht="12.75">
      <c r="A268" s="5" t="s">
        <v>2010</v>
      </c>
      <c r="B268" s="5" t="s">
        <v>2011</v>
      </c>
      <c r="C268" s="5"/>
      <c r="D268" s="99">
        <v>52880.38</v>
      </c>
      <c r="E268" s="6"/>
      <c r="F268" s="5" t="str">
        <f t="shared" si="1"/>
        <v>Bud.mieszk.Łużycka 5</v>
      </c>
    </row>
    <row r="269" spans="1:6" ht="12.75">
      <c r="A269" s="5" t="s">
        <v>2012</v>
      </c>
      <c r="B269" s="5" t="s">
        <v>2013</v>
      </c>
      <c r="C269" s="5"/>
      <c r="D269" s="99">
        <v>104208.87</v>
      </c>
      <c r="E269" s="6"/>
      <c r="F269" s="5" t="str">
        <f t="shared" si="1"/>
        <v>Bud.mieszk.Paderewskiego 9</v>
      </c>
    </row>
    <row r="270" spans="1:6" ht="12.75">
      <c r="A270" s="5" t="s">
        <v>2014</v>
      </c>
      <c r="B270" s="5" t="s">
        <v>2015</v>
      </c>
      <c r="C270" s="5"/>
      <c r="D270" s="99">
        <v>64624.1</v>
      </c>
      <c r="E270" s="6"/>
      <c r="F270" s="5" t="str">
        <f t="shared" si="1"/>
        <v>Bud.mieszk.Piastowska 61</v>
      </c>
    </row>
    <row r="271" spans="1:6" ht="12.75">
      <c r="A271" s="5" t="s">
        <v>2016</v>
      </c>
      <c r="B271" s="5" t="s">
        <v>2017</v>
      </c>
      <c r="C271" s="5"/>
      <c r="D271" s="99">
        <v>71612.67</v>
      </c>
      <c r="E271" s="6"/>
      <c r="F271" s="5" t="str">
        <f t="shared" si="1"/>
        <v>Bud.mieszk.Piłsudskiego 6</v>
      </c>
    </row>
    <row r="272" spans="1:6" ht="12.75">
      <c r="A272" s="5" t="s">
        <v>2018</v>
      </c>
      <c r="B272" s="5" t="s">
        <v>2019</v>
      </c>
      <c r="C272" s="5"/>
      <c r="D272" s="99">
        <v>127784.14</v>
      </c>
      <c r="E272" s="6"/>
      <c r="F272" s="5" t="str">
        <f t="shared" si="1"/>
        <v>Bud.mieszk.Piłsudskiego 7-7A</v>
      </c>
    </row>
    <row r="273" spans="1:6" ht="12.75">
      <c r="A273" s="5" t="s">
        <v>2020</v>
      </c>
      <c r="B273" s="5" t="s">
        <v>2021</v>
      </c>
      <c r="C273" s="5"/>
      <c r="D273" s="99">
        <v>23264.22</v>
      </c>
      <c r="E273" s="6"/>
      <c r="F273" s="5" t="str">
        <f t="shared" si="1"/>
        <v>Bud.mieszk.Piłsudskiego 19A</v>
      </c>
    </row>
    <row r="274" spans="1:6" ht="12.75">
      <c r="A274" s="5" t="s">
        <v>2022</v>
      </c>
      <c r="B274" s="5" t="s">
        <v>2023</v>
      </c>
      <c r="C274" s="5"/>
      <c r="D274" s="99">
        <v>161335.53</v>
      </c>
      <c r="E274" s="6"/>
      <c r="F274" s="5" t="str">
        <f t="shared" si="1"/>
        <v>Bud.mieszk.Steyera 11-13-15-17</v>
      </c>
    </row>
    <row r="275" spans="1:6" ht="12.75">
      <c r="A275" s="5" t="s">
        <v>2024</v>
      </c>
      <c r="B275" s="5" t="s">
        <v>2025</v>
      </c>
      <c r="C275" s="5"/>
      <c r="D275" s="99">
        <v>192224.45</v>
      </c>
      <c r="E275" s="6"/>
      <c r="F275" s="5" t="str">
        <f t="shared" si="1"/>
        <v>Bud.mieszk.Steyera 19-21-23-25</v>
      </c>
    </row>
    <row r="276" spans="1:6" ht="12.75">
      <c r="A276" s="5" t="s">
        <v>2026</v>
      </c>
      <c r="B276" s="5" t="s">
        <v>2027</v>
      </c>
      <c r="C276" s="5"/>
      <c r="D276" s="99">
        <v>145234.34</v>
      </c>
      <c r="E276" s="6"/>
      <c r="F276" s="5" t="str">
        <f t="shared" si="1"/>
        <v>Bud.mieszk.Steyera 27-29-31-33</v>
      </c>
    </row>
    <row r="277" spans="1:6" ht="12.75">
      <c r="A277" s="5" t="s">
        <v>2028</v>
      </c>
      <c r="B277" s="5" t="s">
        <v>2029</v>
      </c>
      <c r="C277" s="5"/>
      <c r="D277" s="99">
        <v>29438.47</v>
      </c>
      <c r="E277" s="6"/>
      <c r="F277" s="5" t="str">
        <f t="shared" si="1"/>
        <v>Bud.mieszk.Toruńska 5</v>
      </c>
    </row>
    <row r="278" spans="1:6" ht="12.75">
      <c r="A278" s="5" t="s">
        <v>2030</v>
      </c>
      <c r="B278" s="5" t="s">
        <v>2031</v>
      </c>
      <c r="C278" s="5"/>
      <c r="D278" s="99">
        <v>379516</v>
      </c>
      <c r="E278" s="6"/>
      <c r="F278" s="5" t="str">
        <f t="shared" si="1"/>
        <v>Bud.mieszk.Wojska Polskiego 23-25</v>
      </c>
    </row>
    <row r="279" spans="1:6" ht="12.75">
      <c r="A279" s="5" t="s">
        <v>2032</v>
      </c>
      <c r="B279" s="5" t="s">
        <v>2033</v>
      </c>
      <c r="C279" s="5"/>
      <c r="D279" s="99">
        <v>162025.12</v>
      </c>
      <c r="E279" s="6"/>
      <c r="F279" s="5" t="str">
        <f t="shared" si="1"/>
        <v>Bud.mieszk.Wyb.Władysława IV 8</v>
      </c>
    </row>
    <row r="280" spans="1:6" ht="12.75">
      <c r="A280" s="5" t="s">
        <v>2034</v>
      </c>
      <c r="B280" s="5" t="s">
        <v>2035</v>
      </c>
      <c r="C280" s="5"/>
      <c r="D280" s="99">
        <v>147118.38</v>
      </c>
      <c r="E280" s="6"/>
      <c r="F280" s="5" t="str">
        <f t="shared" si="1"/>
        <v>Bud.mieszk.Wyszyńskiego 2</v>
      </c>
    </row>
    <row r="281" spans="1:6" ht="12.75">
      <c r="A281" s="5" t="s">
        <v>2036</v>
      </c>
      <c r="B281" s="5" t="s">
        <v>2037</v>
      </c>
      <c r="C281" s="5"/>
      <c r="D281" s="99">
        <v>124012.55</v>
      </c>
      <c r="E281" s="6"/>
      <c r="F281" s="5" t="str">
        <f t="shared" si="1"/>
        <v>Bud.mieszk.Wyszyńskiego 7</v>
      </c>
    </row>
    <row r="282" spans="1:6" ht="12.75">
      <c r="A282" s="5" t="s">
        <v>2038</v>
      </c>
      <c r="B282" s="5" t="s">
        <v>2039</v>
      </c>
      <c r="C282" s="5"/>
      <c r="D282" s="99">
        <v>162127.15</v>
      </c>
      <c r="E282" s="6"/>
      <c r="F282" s="5" t="str">
        <f t="shared" si="1"/>
        <v>Bud.mieszk.Wyszyńskiego 8</v>
      </c>
    </row>
    <row r="283" spans="1:6" ht="12.75">
      <c r="A283" s="5" t="s">
        <v>2040</v>
      </c>
      <c r="B283" s="5" t="s">
        <v>2041</v>
      </c>
      <c r="C283" s="5"/>
      <c r="D283" s="99">
        <v>37502.03</v>
      </c>
      <c r="E283" s="6"/>
      <c r="F283" s="5" t="str">
        <f t="shared" si="1"/>
        <v>Bud.mieszk.Krzywa 4</v>
      </c>
    </row>
    <row r="284" spans="1:6" ht="12.75">
      <c r="A284" s="5" t="s">
        <v>2042</v>
      </c>
      <c r="B284" s="5" t="s">
        <v>2043</v>
      </c>
      <c r="C284" s="5"/>
      <c r="D284" s="99">
        <v>27023.68</v>
      </c>
      <c r="E284" s="6"/>
      <c r="F284" s="5" t="str">
        <f t="shared" si="1"/>
        <v>Bud.mieszk.Norweska 8</v>
      </c>
    </row>
    <row r="285" spans="1:6" ht="12.75">
      <c r="A285" s="5" t="s">
        <v>2044</v>
      </c>
      <c r="B285" s="5" t="s">
        <v>2045</v>
      </c>
      <c r="C285" s="5"/>
      <c r="D285" s="99">
        <v>103731.98</v>
      </c>
      <c r="E285" s="6"/>
      <c r="F285" s="5" t="str">
        <f t="shared" si="1"/>
        <v>Bud.mieszk.Barlickiego 6</v>
      </c>
    </row>
    <row r="286" spans="1:6" ht="12.75">
      <c r="A286" s="5" t="s">
        <v>2046</v>
      </c>
      <c r="B286" s="5" t="s">
        <v>2047</v>
      </c>
      <c r="C286" s="5"/>
      <c r="D286" s="99">
        <v>41129.98</v>
      </c>
      <c r="E286" s="6"/>
      <c r="F286" s="5" t="str">
        <f t="shared" si="1"/>
        <v>Bud.mieszk.Barlickiego 13</v>
      </c>
    </row>
    <row r="287" spans="1:6" ht="12.75">
      <c r="A287" s="5" t="s">
        <v>2048</v>
      </c>
      <c r="B287" s="5" t="s">
        <v>2049</v>
      </c>
      <c r="C287" s="5"/>
      <c r="D287" s="99">
        <v>42451.69</v>
      </c>
      <c r="E287" s="6"/>
      <c r="F287" s="5" t="str">
        <f t="shared" si="1"/>
        <v>Bud.mieszk.Bunkrowa 2</v>
      </c>
    </row>
    <row r="288" spans="1:6" ht="25.5">
      <c r="A288" s="5" t="s">
        <v>2050</v>
      </c>
      <c r="B288" s="5" t="s">
        <v>2051</v>
      </c>
      <c r="C288" s="5"/>
      <c r="D288" s="99">
        <v>23054.55</v>
      </c>
      <c r="E288" s="6" t="s">
        <v>2052</v>
      </c>
      <c r="F288" s="5" t="str">
        <f t="shared" si="1"/>
        <v>Bud.biurowy  Jaracza 65A</v>
      </c>
    </row>
    <row r="289" spans="1:6" ht="12.75">
      <c r="A289" s="5" t="s">
        <v>2053</v>
      </c>
      <c r="B289" s="5" t="s">
        <v>2054</v>
      </c>
      <c r="C289" s="5"/>
      <c r="D289" s="99">
        <v>54262.86</v>
      </c>
      <c r="E289" s="6"/>
      <c r="F289" s="5" t="str">
        <f t="shared" si="1"/>
        <v>Bud.mieszk.Norweska  1</v>
      </c>
    </row>
    <row r="290" spans="1:6" ht="12.75">
      <c r="A290" s="5" t="s">
        <v>2055</v>
      </c>
      <c r="B290" s="5" t="s">
        <v>2056</v>
      </c>
      <c r="C290" s="5"/>
      <c r="D290" s="99">
        <v>52185.18</v>
      </c>
      <c r="E290" s="6"/>
      <c r="F290" s="5" t="str">
        <f t="shared" si="1"/>
        <v>Bud.mieszk.Jaracza 65</v>
      </c>
    </row>
    <row r="291" spans="1:6" ht="12.75">
      <c r="A291" s="5" t="s">
        <v>2057</v>
      </c>
      <c r="B291" s="5" t="s">
        <v>2058</v>
      </c>
      <c r="C291" s="5"/>
      <c r="D291" s="99">
        <v>96033</v>
      </c>
      <c r="E291" s="6"/>
      <c r="F291" s="5" t="str">
        <f t="shared" si="1"/>
        <v>Bud.mieszk.1-go Maja 17</v>
      </c>
    </row>
    <row r="292" spans="1:6" ht="12.75">
      <c r="A292" s="5" t="s">
        <v>2059</v>
      </c>
      <c r="B292" s="5" t="s">
        <v>2060</v>
      </c>
      <c r="C292" s="5"/>
      <c r="D292" s="99">
        <v>800028.13</v>
      </c>
      <c r="E292" s="6"/>
      <c r="F292" s="5" t="str">
        <f t="shared" si="1"/>
        <v>Bud.mieszk.Holenderska 2A</v>
      </c>
    </row>
    <row r="293" spans="1:6" ht="12.75">
      <c r="A293" s="5" t="s">
        <v>2061</v>
      </c>
      <c r="B293" s="5" t="s">
        <v>2062</v>
      </c>
      <c r="C293" s="5"/>
      <c r="D293" s="99">
        <v>853381.45</v>
      </c>
      <c r="E293" s="6"/>
      <c r="F293" s="5" t="str">
        <f t="shared" si="1"/>
        <v>Bud.mieszk.Holenderska 2</v>
      </c>
    </row>
    <row r="294" spans="1:6" ht="12.75">
      <c r="A294" s="5" t="s">
        <v>2063</v>
      </c>
      <c r="B294" s="5" t="s">
        <v>2064</v>
      </c>
      <c r="C294" s="5"/>
      <c r="D294" s="99">
        <v>953140.96</v>
      </c>
      <c r="E294" s="6"/>
      <c r="F294" s="5" t="str">
        <f t="shared" si="1"/>
        <v>Bud.mieszk.Węgierska 3</v>
      </c>
    </row>
    <row r="295" spans="1:6" ht="12.75">
      <c r="A295" s="5" t="s">
        <v>2065</v>
      </c>
      <c r="B295" s="5" t="s">
        <v>2066</v>
      </c>
      <c r="C295" s="5"/>
      <c r="D295" s="99">
        <v>32618.51</v>
      </c>
      <c r="E295" s="6"/>
      <c r="F295" s="5" t="str">
        <f t="shared" si="1"/>
        <v>Bud.mieszk.Wrzosowa 1</v>
      </c>
    </row>
    <row r="296" spans="1:6" ht="12.75">
      <c r="A296" s="5" t="s">
        <v>2067</v>
      </c>
      <c r="B296" s="5" t="s">
        <v>2068</v>
      </c>
      <c r="C296" s="5"/>
      <c r="D296" s="99">
        <v>51039.38</v>
      </c>
      <c r="E296" s="6"/>
      <c r="F296" s="5" t="str">
        <f t="shared" si="1"/>
        <v>Bud.mieszk.Brzozowa 6</v>
      </c>
    </row>
    <row r="297" spans="1:6" ht="12.75">
      <c r="A297" s="5" t="s">
        <v>2069</v>
      </c>
      <c r="B297" s="5" t="s">
        <v>2070</v>
      </c>
      <c r="C297" s="5"/>
      <c r="D297" s="99">
        <v>24539.54</v>
      </c>
      <c r="E297" s="6"/>
      <c r="F297" s="5" t="str">
        <f t="shared" si="1"/>
        <v>bud.mieszk.Brzozowa 10</v>
      </c>
    </row>
    <row r="298" spans="1:6" ht="12.75">
      <c r="A298" s="5" t="s">
        <v>2071</v>
      </c>
      <c r="B298" s="5" t="s">
        <v>2072</v>
      </c>
      <c r="C298" s="5"/>
      <c r="D298" s="99">
        <v>43246.83</v>
      </c>
      <c r="E298" s="6"/>
      <c r="F298" s="5" t="str">
        <f t="shared" si="1"/>
        <v>Bud.mieszk.Łąkowa 4</v>
      </c>
    </row>
    <row r="299" spans="1:6" ht="12.75">
      <c r="A299" s="5" t="s">
        <v>2073</v>
      </c>
      <c r="B299" s="5" t="s">
        <v>2074</v>
      </c>
      <c r="C299" s="5"/>
      <c r="D299" s="99">
        <v>42693.9</v>
      </c>
      <c r="E299" s="6"/>
      <c r="F299" s="5" t="str">
        <f t="shared" si="1"/>
        <v>Bud.mieszk.Mostowa 4</v>
      </c>
    </row>
    <row r="300" spans="1:6" ht="12.75">
      <c r="A300" s="5" t="s">
        <v>2075</v>
      </c>
      <c r="B300" s="5" t="s">
        <v>2076</v>
      </c>
      <c r="C300" s="5"/>
      <c r="D300" s="99">
        <v>47962.72</v>
      </c>
      <c r="E300" s="6"/>
      <c r="F300" s="5" t="str">
        <f t="shared" si="1"/>
        <v>Bud.mieszk.1-go Maja 49</v>
      </c>
    </row>
    <row r="301" spans="1:6" ht="12.75">
      <c r="A301" s="5" t="s">
        <v>2077</v>
      </c>
      <c r="B301" s="5" t="s">
        <v>2078</v>
      </c>
      <c r="C301" s="5"/>
      <c r="D301" s="99">
        <v>11379.02</v>
      </c>
      <c r="E301" s="6"/>
      <c r="F301" s="5" t="str">
        <f t="shared" si="1"/>
        <v>Bud.mieszk.Pogodna 3</v>
      </c>
    </row>
    <row r="302" spans="1:6" ht="12.75">
      <c r="A302" s="5" t="s">
        <v>2079</v>
      </c>
      <c r="B302" s="5" t="s">
        <v>2080</v>
      </c>
      <c r="C302" s="5"/>
      <c r="D302" s="99">
        <v>32977.48</v>
      </c>
      <c r="E302" s="6"/>
      <c r="F302" s="5" t="str">
        <f t="shared" si="1"/>
        <v>Bud.mieszk.Miodowa 8</v>
      </c>
    </row>
    <row r="303" spans="1:6" ht="12.75">
      <c r="A303" s="5" t="s">
        <v>2081</v>
      </c>
      <c r="B303" s="5" t="s">
        <v>2082</v>
      </c>
      <c r="C303" s="5"/>
      <c r="D303" s="99">
        <v>17590.95</v>
      </c>
      <c r="E303" s="6"/>
      <c r="F303" s="5" t="str">
        <f t="shared" si="1"/>
        <v>Bud.mieszk.Trzcinowa 9</v>
      </c>
    </row>
    <row r="304" spans="1:6" ht="12.75">
      <c r="A304" s="5" t="s">
        <v>2083</v>
      </c>
      <c r="B304" s="5" t="s">
        <v>2084</v>
      </c>
      <c r="C304" s="5"/>
      <c r="D304" s="99">
        <v>4125051.2</v>
      </c>
      <c r="E304" s="6"/>
      <c r="F304" s="5" t="str">
        <f t="shared" si="1"/>
        <v>Bud.mieszk.Modrzejewskiej 20</v>
      </c>
    </row>
    <row r="305" spans="1:6" ht="12.75">
      <c r="A305" s="5" t="s">
        <v>2085</v>
      </c>
      <c r="B305" s="5" t="s">
        <v>2086</v>
      </c>
      <c r="C305" s="5"/>
      <c r="D305" s="99">
        <v>53285.94</v>
      </c>
      <c r="E305" s="6"/>
      <c r="F305" s="5" t="str">
        <f t="shared" si="1"/>
        <v>Bud.mieszk.Barlickiego 7</v>
      </c>
    </row>
    <row r="306" spans="1:6" ht="12.75">
      <c r="A306" s="5" t="s">
        <v>2087</v>
      </c>
      <c r="B306" s="5" t="s">
        <v>2088</v>
      </c>
      <c r="C306" s="5"/>
      <c r="D306" s="99">
        <v>30000</v>
      </c>
      <c r="E306" s="6"/>
      <c r="F306" s="5" t="str">
        <f t="shared" si="1"/>
        <v>Bud.mieszk.Czeska 6</v>
      </c>
    </row>
    <row r="307" spans="1:6" ht="25.5">
      <c r="A307" s="5" t="s">
        <v>308</v>
      </c>
      <c r="B307" s="5" t="s">
        <v>309</v>
      </c>
      <c r="C307" s="5"/>
      <c r="D307" s="99">
        <v>226936.72</v>
      </c>
      <c r="E307" s="6" t="s">
        <v>310</v>
      </c>
      <c r="F307" s="5" t="str">
        <f t="shared" si="1"/>
        <v>Pawilon handlowy Grunwaldzka 1A</v>
      </c>
    </row>
    <row r="308" spans="1:6" ht="12.75">
      <c r="A308" s="5" t="s">
        <v>311</v>
      </c>
      <c r="B308" s="5" t="s">
        <v>312</v>
      </c>
      <c r="C308" s="5"/>
      <c r="D308" s="99">
        <v>204775.42</v>
      </c>
      <c r="E308" s="6"/>
      <c r="F308" s="5" t="str">
        <f t="shared" si="1"/>
        <v>Plac Słowiański 9,mieszk-użytkowy</v>
      </c>
    </row>
    <row r="309" spans="1:6" ht="12.75">
      <c r="A309" s="5" t="s">
        <v>313</v>
      </c>
      <c r="B309" s="5" t="s">
        <v>314</v>
      </c>
      <c r="C309" s="5"/>
      <c r="D309" s="99">
        <v>36554.87</v>
      </c>
      <c r="E309" s="6"/>
      <c r="F309" s="5" t="str">
        <f t="shared" si="1"/>
        <v>Niecała 2A,lok.użytkowy</v>
      </c>
    </row>
    <row r="310" spans="1:6" ht="12.75">
      <c r="A310" s="5" t="s">
        <v>315</v>
      </c>
      <c r="B310" s="5" t="s">
        <v>316</v>
      </c>
      <c r="C310" s="5"/>
      <c r="D310" s="99">
        <v>2000000</v>
      </c>
      <c r="E310" s="6"/>
      <c r="F310" s="5" t="str">
        <f t="shared" si="1"/>
        <v>Powst.Śląskich 8,bud użytkowy</v>
      </c>
    </row>
    <row r="311" spans="1:6" ht="12.75">
      <c r="A311" s="5" t="s">
        <v>317</v>
      </c>
      <c r="B311" s="5" t="s">
        <v>318</v>
      </c>
      <c r="C311" s="5"/>
      <c r="D311" s="99">
        <v>8279.82</v>
      </c>
      <c r="E311" s="6"/>
      <c r="F311" s="5" t="str">
        <f t="shared" si="1"/>
        <v>Warsztaty Jaracza 65A</v>
      </c>
    </row>
    <row r="312" spans="1:6" ht="12.75">
      <c r="A312" s="5" t="s">
        <v>319</v>
      </c>
      <c r="B312" s="5" t="s">
        <v>320</v>
      </c>
      <c r="C312" s="5"/>
      <c r="D312" s="99">
        <v>9093.84</v>
      </c>
      <c r="E312" s="6"/>
      <c r="F312" s="5" t="str">
        <f t="shared" si="1"/>
        <v>Grunwaldzka 47 KALISZANKA</v>
      </c>
    </row>
    <row r="313" spans="1:6" ht="12.75">
      <c r="A313" s="5" t="s">
        <v>321</v>
      </c>
      <c r="B313" s="5" t="s">
        <v>322</v>
      </c>
      <c r="C313" s="5"/>
      <c r="D313" s="99">
        <v>278972.84</v>
      </c>
      <c r="E313" s="6"/>
      <c r="F313" s="5" t="str">
        <f t="shared" si="1"/>
        <v>Hala produkc.Karsiborska 12</v>
      </c>
    </row>
    <row r="314" spans="1:6" ht="12.75">
      <c r="A314" s="5" t="s">
        <v>323</v>
      </c>
      <c r="B314" s="5" t="s">
        <v>324</v>
      </c>
      <c r="C314" s="5"/>
      <c r="D314" s="99">
        <v>62944.41</v>
      </c>
      <c r="E314" s="6"/>
      <c r="F314" s="5" t="str">
        <f t="shared" si="1"/>
        <v>Bud.produkc.Karsiborska 12</v>
      </c>
    </row>
    <row r="315" spans="1:6" ht="12.75">
      <c r="A315" s="5" t="s">
        <v>325</v>
      </c>
      <c r="B315" s="5" t="s">
        <v>326</v>
      </c>
      <c r="C315" s="5"/>
      <c r="D315" s="99">
        <v>4151.86</v>
      </c>
      <c r="E315" s="6"/>
      <c r="F315" s="5" t="str">
        <f t="shared" si="1"/>
        <v>Bud.portierni Karsiborska 12</v>
      </c>
    </row>
    <row r="316" spans="1:6" ht="12.75">
      <c r="A316" s="5" t="s">
        <v>327</v>
      </c>
      <c r="B316" s="5" t="s">
        <v>328</v>
      </c>
      <c r="C316" s="5"/>
      <c r="D316" s="99">
        <v>32543.52</v>
      </c>
      <c r="E316" s="6"/>
      <c r="F316" s="5" t="str">
        <f t="shared" si="1"/>
        <v>Mag.materiałow Karsiborska 12</v>
      </c>
    </row>
    <row r="317" spans="1:6" ht="12.75">
      <c r="A317" s="5" t="s">
        <v>329</v>
      </c>
      <c r="B317" s="5" t="s">
        <v>328</v>
      </c>
      <c r="C317" s="5"/>
      <c r="D317" s="99">
        <v>1939.38</v>
      </c>
      <c r="E317" s="6"/>
      <c r="F317" s="5" t="str">
        <f t="shared" si="1"/>
        <v>Mag.materiałow Karsiborska 12</v>
      </c>
    </row>
    <row r="318" spans="1:6" ht="12.75">
      <c r="A318" s="5" t="s">
        <v>330</v>
      </c>
      <c r="B318" s="5" t="s">
        <v>331</v>
      </c>
      <c r="C318" s="5"/>
      <c r="D318" s="99">
        <v>449002</v>
      </c>
      <c r="E318" s="6"/>
      <c r="F318" s="5" t="str">
        <f t="shared" si="1"/>
        <v>Bud.mieszl.Lutycka 2A</v>
      </c>
    </row>
    <row r="319" spans="1:6" ht="12.75">
      <c r="A319" s="5" t="s">
        <v>332</v>
      </c>
      <c r="B319" s="5" t="s">
        <v>333</v>
      </c>
      <c r="C319" s="5"/>
      <c r="D319" s="99">
        <v>3938.62</v>
      </c>
      <c r="E319" s="6"/>
      <c r="F319" s="5" t="str">
        <f t="shared" si="1"/>
        <v>Wiata Karsiborska 12</v>
      </c>
    </row>
    <row r="320" spans="1:6" ht="12.75">
      <c r="A320" s="5" t="s">
        <v>334</v>
      </c>
      <c r="B320" s="5" t="s">
        <v>333</v>
      </c>
      <c r="C320" s="5"/>
      <c r="D320" s="99">
        <v>67607.86</v>
      </c>
      <c r="E320" s="6"/>
      <c r="F320" s="5" t="str">
        <f t="shared" si="1"/>
        <v>Wiata Karsiborska 12</v>
      </c>
    </row>
    <row r="321" spans="1:6" ht="12.75">
      <c r="A321" s="5" t="s">
        <v>335</v>
      </c>
      <c r="B321" s="5" t="s">
        <v>336</v>
      </c>
      <c r="C321" s="5"/>
      <c r="D321" s="99">
        <v>2063.88</v>
      </c>
      <c r="E321" s="6"/>
      <c r="F321" s="5" t="str">
        <f t="shared" si="1"/>
        <v>Magazyn Jachtowa 2</v>
      </c>
    </row>
    <row r="322" spans="1:6" ht="12.75">
      <c r="A322" s="5" t="s">
        <v>337</v>
      </c>
      <c r="B322" s="5" t="s">
        <v>338</v>
      </c>
      <c r="C322" s="5"/>
      <c r="D322" s="99">
        <v>11291.26</v>
      </c>
      <c r="E322" s="6"/>
      <c r="F322" s="5" t="str">
        <f t="shared" si="1"/>
        <v>Bud.gospod.-mag.Jachtowa 2</v>
      </c>
    </row>
    <row r="323" spans="1:6" ht="12.75">
      <c r="A323" s="5" t="s">
        <v>339</v>
      </c>
      <c r="B323" s="5" t="s">
        <v>338</v>
      </c>
      <c r="C323" s="5"/>
      <c r="D323" s="99">
        <v>4185.51</v>
      </c>
      <c r="E323" s="6"/>
      <c r="F323" s="5" t="str">
        <f t="shared" si="1"/>
        <v>Bud.gospod.-mag.Jachtowa 2</v>
      </c>
    </row>
    <row r="324" spans="1:6" ht="12.75">
      <c r="A324" s="5" t="s">
        <v>340</v>
      </c>
      <c r="B324" s="5" t="s">
        <v>341</v>
      </c>
      <c r="C324" s="5"/>
      <c r="D324" s="99">
        <v>6257.88</v>
      </c>
      <c r="E324" s="6"/>
      <c r="F324" s="5" t="str">
        <f t="shared" si="1"/>
        <v>Bud.administr.Jachtowa 2</v>
      </c>
    </row>
    <row r="325" spans="1:6" ht="12.75">
      <c r="A325" s="5" t="s">
        <v>342</v>
      </c>
      <c r="B325" s="5" t="s">
        <v>343</v>
      </c>
      <c r="C325" s="5"/>
      <c r="D325" s="99">
        <v>2720.23</v>
      </c>
      <c r="E325" s="6"/>
      <c r="F325" s="5" t="str">
        <f t="shared" si="1"/>
        <v>Wiata Jachtowa 2</v>
      </c>
    </row>
    <row r="326" spans="1:6" ht="12.75">
      <c r="A326" s="5" t="s">
        <v>344</v>
      </c>
      <c r="B326" s="5" t="s">
        <v>338</v>
      </c>
      <c r="C326" s="5"/>
      <c r="D326" s="99">
        <v>2684.63</v>
      </c>
      <c r="E326" s="6"/>
      <c r="F326" s="5" t="str">
        <f t="shared" si="1"/>
        <v>Bud.gospod.-mag.Jachtowa 2</v>
      </c>
    </row>
    <row r="327" spans="1:6" ht="12.75">
      <c r="A327" s="5" t="s">
        <v>345</v>
      </c>
      <c r="B327" s="5" t="s">
        <v>346</v>
      </c>
      <c r="C327" s="5"/>
      <c r="D327" s="99">
        <v>5742.74</v>
      </c>
      <c r="E327" s="6"/>
      <c r="F327" s="5" t="str">
        <f t="shared" si="1"/>
        <v>Bud.biurowy Jachtowa 2</v>
      </c>
    </row>
    <row r="328" spans="1:6" ht="12.75">
      <c r="A328" s="5" t="s">
        <v>347</v>
      </c>
      <c r="B328" s="5" t="s">
        <v>348</v>
      </c>
      <c r="C328" s="5"/>
      <c r="D328" s="99">
        <v>85077.72</v>
      </c>
      <c r="E328" s="6"/>
      <c r="F328" s="5" t="str">
        <f t="shared" si="1"/>
        <v>Bud.magaz-warsztat.Jachtowa 2</v>
      </c>
    </row>
    <row r="329" spans="1:6" ht="12.75">
      <c r="A329" s="5" t="s">
        <v>349</v>
      </c>
      <c r="B329" s="5" t="s">
        <v>350</v>
      </c>
      <c r="C329" s="5"/>
      <c r="D329" s="99">
        <v>4090.15</v>
      </c>
      <c r="E329" s="6"/>
      <c r="F329" s="5" t="str">
        <f t="shared" si="1"/>
        <v>Bud.gospod.-warsztat.Jachtowa 2</v>
      </c>
    </row>
    <row r="330" spans="1:6" ht="12.75">
      <c r="A330" s="5" t="s">
        <v>351</v>
      </c>
      <c r="B330" s="5" t="s">
        <v>348</v>
      </c>
      <c r="C330" s="5"/>
      <c r="D330" s="99">
        <v>44018.75</v>
      </c>
      <c r="E330" s="6"/>
      <c r="F330" s="5" t="str">
        <f t="shared" si="1"/>
        <v>Bud.magaz-warsztat.Jachtowa 2</v>
      </c>
    </row>
    <row r="331" spans="1:6" ht="12.75">
      <c r="A331" s="5" t="s">
        <v>352</v>
      </c>
      <c r="B331" s="5" t="s">
        <v>353</v>
      </c>
      <c r="C331" s="5"/>
      <c r="D331" s="99">
        <v>34449.53</v>
      </c>
      <c r="E331" s="6"/>
      <c r="F331" s="5" t="str">
        <f t="shared" si="1"/>
        <v>Bud.hydrofornii Sikorskiego 2</v>
      </c>
    </row>
    <row r="332" spans="1:6" ht="12.75">
      <c r="A332" s="5" t="s">
        <v>354</v>
      </c>
      <c r="B332" s="5" t="s">
        <v>355</v>
      </c>
      <c r="C332" s="5"/>
      <c r="D332" s="99">
        <v>41133.54</v>
      </c>
      <c r="E332" s="6"/>
      <c r="F332" s="5" t="str">
        <f t="shared" si="1"/>
        <v>Bud.pom.węzła Sikorskiego 2</v>
      </c>
    </row>
    <row r="333" spans="1:6" ht="12.75">
      <c r="A333" s="5" t="s">
        <v>356</v>
      </c>
      <c r="B333" s="5" t="s">
        <v>357</v>
      </c>
      <c r="C333" s="5"/>
      <c r="D333" s="99">
        <v>6135.64</v>
      </c>
      <c r="E333" s="6"/>
      <c r="F333" s="5" t="str">
        <f t="shared" si="1"/>
        <v>Garaż blaszany Jaracza 65A</v>
      </c>
    </row>
    <row r="334" spans="1:6" ht="12.75">
      <c r="A334" s="5" t="s">
        <v>358</v>
      </c>
      <c r="B334" s="5" t="s">
        <v>359</v>
      </c>
      <c r="C334" s="5"/>
      <c r="D334" s="99">
        <v>69542.12</v>
      </c>
      <c r="E334" s="6"/>
      <c r="F334" s="5" t="str">
        <f t="shared" si="1"/>
        <v>Bud.prod-magaz.Lutycka 5A</v>
      </c>
    </row>
    <row r="335" spans="1:6" ht="12.75">
      <c r="A335" s="5" t="s">
        <v>360</v>
      </c>
      <c r="B335" s="5" t="s">
        <v>361</v>
      </c>
      <c r="C335" s="5"/>
      <c r="D335" s="99">
        <v>115019.09</v>
      </c>
      <c r="E335" s="6" t="s">
        <v>362</v>
      </c>
      <c r="F335" s="5" t="str">
        <f t="shared" si="1"/>
        <v>Garaż murowany M.Cassino 8</v>
      </c>
    </row>
    <row r="336" spans="1:6" ht="25.5">
      <c r="A336" s="5" t="s">
        <v>363</v>
      </c>
      <c r="B336" s="5" t="s">
        <v>364</v>
      </c>
      <c r="C336" s="5"/>
      <c r="D336" s="99">
        <v>537110</v>
      </c>
      <c r="E336" s="6" t="s">
        <v>2052</v>
      </c>
      <c r="F336" s="5" t="str">
        <f t="shared" si="1"/>
        <v>Budynek biurowy M.Cassino 8</v>
      </c>
    </row>
    <row r="337" spans="1:6" ht="12.75">
      <c r="A337" s="5" t="s">
        <v>365</v>
      </c>
      <c r="B337" s="5" t="s">
        <v>366</v>
      </c>
      <c r="C337" s="5"/>
      <c r="D337" s="99">
        <v>15430.57</v>
      </c>
      <c r="E337" s="6"/>
      <c r="F337" s="5" t="str">
        <f t="shared" si="1"/>
        <v>Bud.Kołłątaja 4 zapl.techn.socjalne</v>
      </c>
    </row>
    <row r="338" spans="1:6" ht="12.75">
      <c r="A338" s="5" t="s">
        <v>367</v>
      </c>
      <c r="B338" s="5" t="s">
        <v>368</v>
      </c>
      <c r="C338" s="5"/>
      <c r="D338" s="99">
        <v>8074.27</v>
      </c>
      <c r="E338" s="6"/>
      <c r="F338" s="5" t="str">
        <f t="shared" si="1"/>
        <v>Bud.Magazynowy Kołłątaja 4</v>
      </c>
    </row>
    <row r="339" spans="1:6" ht="12.75">
      <c r="A339" s="5" t="s">
        <v>369</v>
      </c>
      <c r="B339" s="5" t="s">
        <v>370</v>
      </c>
      <c r="C339" s="5"/>
      <c r="D339" s="99">
        <v>33791.19</v>
      </c>
      <c r="E339" s="6"/>
      <c r="F339" s="5" t="str">
        <f t="shared" si="1"/>
        <v>Bud.socjalno-bytowy Kołłątaja 4</v>
      </c>
    </row>
    <row r="340" spans="1:6" ht="12.75">
      <c r="A340" s="5" t="s">
        <v>371</v>
      </c>
      <c r="B340" s="5" t="s">
        <v>372</v>
      </c>
      <c r="C340" s="5"/>
      <c r="D340" s="99">
        <v>412.43</v>
      </c>
      <c r="E340" s="6"/>
      <c r="F340" s="5" t="str">
        <f t="shared" si="1"/>
        <v>Bud.portiernii Kołłątaja 4</v>
      </c>
    </row>
    <row r="341" spans="1:6" ht="12.75">
      <c r="A341" s="5" t="s">
        <v>373</v>
      </c>
      <c r="B341" s="5" t="s">
        <v>374</v>
      </c>
      <c r="C341" s="5"/>
      <c r="D341" s="99">
        <v>2922059.45</v>
      </c>
      <c r="E341" s="6"/>
      <c r="F341" s="5" t="str">
        <f t="shared" si="1"/>
        <v>Bud.przychodnia-Dąbrowskiego 4</v>
      </c>
    </row>
    <row r="342" spans="1:6" ht="12.75">
      <c r="A342" s="5" t="s">
        <v>375</v>
      </c>
      <c r="B342" s="5" t="s">
        <v>376</v>
      </c>
      <c r="C342" s="5"/>
      <c r="D342" s="99">
        <v>181392</v>
      </c>
      <c r="E342" s="6"/>
      <c r="F342" s="5" t="str">
        <f t="shared" si="1"/>
        <v>Bud.przychodnia-Sosnowa 2</v>
      </c>
    </row>
    <row r="343" spans="1:6" ht="12.75">
      <c r="A343" s="5" t="s">
        <v>377</v>
      </c>
      <c r="B343" s="5" t="s">
        <v>378</v>
      </c>
      <c r="C343" s="5"/>
      <c r="D343" s="99">
        <v>11607</v>
      </c>
      <c r="E343" s="6"/>
      <c r="F343" s="5" t="str">
        <f t="shared" si="1"/>
        <v>Garaż murowany Lutycka 2A</v>
      </c>
    </row>
    <row r="344" spans="1:6" ht="19.5" customHeight="1">
      <c r="A344" s="5"/>
      <c r="B344" s="7" t="s">
        <v>1894</v>
      </c>
      <c r="C344" s="5"/>
      <c r="D344" s="172">
        <f>SUM(D237:D343)</f>
        <v>24746151.02</v>
      </c>
      <c r="E344" s="6"/>
      <c r="F344" s="5" t="str">
        <f t="shared" si="1"/>
        <v>RAZEM</v>
      </c>
    </row>
    <row r="345" spans="1:6" s="170" customFormat="1" ht="18.75">
      <c r="A345" s="209" t="s">
        <v>908</v>
      </c>
      <c r="B345" s="212"/>
      <c r="C345" s="212"/>
      <c r="D345" s="213"/>
      <c r="E345" s="212"/>
      <c r="F345" s="214"/>
    </row>
    <row r="346" spans="1:6" ht="51">
      <c r="A346" s="15" t="s">
        <v>1519</v>
      </c>
      <c r="B346" s="15" t="s">
        <v>1520</v>
      </c>
      <c r="C346" s="15" t="s">
        <v>475</v>
      </c>
      <c r="D346" s="172" t="s">
        <v>1522</v>
      </c>
      <c r="E346" s="15" t="s">
        <v>1892</v>
      </c>
      <c r="F346" s="15" t="s">
        <v>1893</v>
      </c>
    </row>
    <row r="347" spans="1:6" ht="12.75">
      <c r="A347" s="5">
        <v>1</v>
      </c>
      <c r="B347" s="5" t="s">
        <v>476</v>
      </c>
      <c r="C347" s="13">
        <v>1998</v>
      </c>
      <c r="D347" s="39">
        <v>1108711.49</v>
      </c>
      <c r="E347" s="205" t="s">
        <v>477</v>
      </c>
      <c r="F347" s="205" t="s">
        <v>477</v>
      </c>
    </row>
    <row r="348" spans="1:6" ht="12.75">
      <c r="A348" s="5">
        <v>2</v>
      </c>
      <c r="B348" s="5" t="s">
        <v>478</v>
      </c>
      <c r="C348" s="13">
        <v>1980</v>
      </c>
      <c r="D348" s="39">
        <v>172441.43</v>
      </c>
      <c r="E348" s="205" t="s">
        <v>479</v>
      </c>
      <c r="F348" s="205" t="s">
        <v>479</v>
      </c>
    </row>
    <row r="349" spans="1:6" ht="12.75">
      <c r="A349" s="5">
        <v>3</v>
      </c>
      <c r="B349" s="5" t="s">
        <v>480</v>
      </c>
      <c r="C349" s="13">
        <v>1980</v>
      </c>
      <c r="D349" s="39">
        <v>48054.84</v>
      </c>
      <c r="E349" s="205" t="s">
        <v>479</v>
      </c>
      <c r="F349" s="205" t="s">
        <v>479</v>
      </c>
    </row>
    <row r="350" spans="1:6" ht="12.75">
      <c r="A350" s="5">
        <v>4</v>
      </c>
      <c r="B350" s="5" t="s">
        <v>481</v>
      </c>
      <c r="C350" s="13">
        <v>1981</v>
      </c>
      <c r="D350" s="39">
        <v>23653.31</v>
      </c>
      <c r="E350" s="205" t="s">
        <v>479</v>
      </c>
      <c r="F350" s="205" t="s">
        <v>479</v>
      </c>
    </row>
    <row r="351" spans="1:6" ht="12.75">
      <c r="A351" s="5">
        <v>5</v>
      </c>
      <c r="B351" s="5" t="s">
        <v>482</v>
      </c>
      <c r="C351" s="13">
        <v>1998</v>
      </c>
      <c r="D351" s="39">
        <v>1527730.69</v>
      </c>
      <c r="E351" s="205" t="s">
        <v>483</v>
      </c>
      <c r="F351" s="205" t="s">
        <v>483</v>
      </c>
    </row>
    <row r="352" spans="1:6" ht="12.75">
      <c r="A352" s="5">
        <v>6</v>
      </c>
      <c r="B352" s="5" t="s">
        <v>484</v>
      </c>
      <c r="C352" s="13">
        <v>1998</v>
      </c>
      <c r="D352" s="39">
        <v>498915</v>
      </c>
      <c r="E352" s="205" t="s">
        <v>483</v>
      </c>
      <c r="F352" s="205" t="s">
        <v>483</v>
      </c>
    </row>
    <row r="353" spans="1:6" ht="12.75">
      <c r="A353" s="5">
        <v>7</v>
      </c>
      <c r="B353" s="5" t="s">
        <v>485</v>
      </c>
      <c r="C353" s="13">
        <v>1998</v>
      </c>
      <c r="D353" s="39">
        <v>143781</v>
      </c>
      <c r="E353" s="205" t="s">
        <v>483</v>
      </c>
      <c r="F353" s="205" t="s">
        <v>483</v>
      </c>
    </row>
    <row r="354" spans="1:6" ht="12.75">
      <c r="A354" s="5">
        <v>8</v>
      </c>
      <c r="B354" s="5" t="s">
        <v>486</v>
      </c>
      <c r="C354" s="13">
        <v>1998</v>
      </c>
      <c r="D354" s="39">
        <v>113685.44</v>
      </c>
      <c r="E354" s="205" t="s">
        <v>487</v>
      </c>
      <c r="F354" s="205" t="s">
        <v>487</v>
      </c>
    </row>
    <row r="355" spans="1:6" ht="12.75">
      <c r="A355" s="5">
        <v>9</v>
      </c>
      <c r="B355" s="5" t="s">
        <v>488</v>
      </c>
      <c r="C355" s="13">
        <v>1981</v>
      </c>
      <c r="D355" s="39">
        <v>42469.15</v>
      </c>
      <c r="E355" s="205" t="s">
        <v>489</v>
      </c>
      <c r="F355" s="205" t="s">
        <v>489</v>
      </c>
    </row>
    <row r="356" spans="1:6" ht="12.75">
      <c r="A356" s="5">
        <v>10</v>
      </c>
      <c r="B356" s="5" t="s">
        <v>490</v>
      </c>
      <c r="C356" s="13">
        <v>1961</v>
      </c>
      <c r="D356" s="39">
        <v>81815.44</v>
      </c>
      <c r="E356" s="205" t="s">
        <v>489</v>
      </c>
      <c r="F356" s="205" t="s">
        <v>489</v>
      </c>
    </row>
    <row r="357" spans="1:6" ht="12.75">
      <c r="A357" s="5">
        <v>11</v>
      </c>
      <c r="B357" s="5" t="s">
        <v>491</v>
      </c>
      <c r="C357" s="13">
        <v>1961</v>
      </c>
      <c r="D357" s="39">
        <v>42598.44</v>
      </c>
      <c r="E357" s="205" t="s">
        <v>489</v>
      </c>
      <c r="F357" s="205" t="s">
        <v>489</v>
      </c>
    </row>
    <row r="358" spans="1:6" ht="12.75">
      <c r="A358" s="5">
        <v>12</v>
      </c>
      <c r="B358" s="5" t="s">
        <v>492</v>
      </c>
      <c r="C358" s="13">
        <v>1961</v>
      </c>
      <c r="D358" s="39">
        <v>9652.55</v>
      </c>
      <c r="E358" s="205" t="s">
        <v>489</v>
      </c>
      <c r="F358" s="205" t="s">
        <v>489</v>
      </c>
    </row>
    <row r="359" spans="1:6" ht="12.75">
      <c r="A359" s="5">
        <v>13</v>
      </c>
      <c r="B359" s="5" t="s">
        <v>493</v>
      </c>
      <c r="C359" s="13">
        <v>1961</v>
      </c>
      <c r="D359" s="39">
        <v>7695.5</v>
      </c>
      <c r="E359" s="205" t="s">
        <v>489</v>
      </c>
      <c r="F359" s="205" t="s">
        <v>489</v>
      </c>
    </row>
    <row r="360" spans="1:6" ht="12.75">
      <c r="A360" s="5">
        <v>14</v>
      </c>
      <c r="B360" s="5" t="s">
        <v>494</v>
      </c>
      <c r="C360" s="13">
        <v>1998</v>
      </c>
      <c r="D360" s="39">
        <v>4021688.07</v>
      </c>
      <c r="E360" s="205" t="s">
        <v>495</v>
      </c>
      <c r="F360" s="205" t="s">
        <v>495</v>
      </c>
    </row>
    <row r="361" spans="1:6" ht="12.75">
      <c r="A361" s="5">
        <v>15</v>
      </c>
      <c r="B361" s="5" t="s">
        <v>496</v>
      </c>
      <c r="C361" s="13">
        <v>1979</v>
      </c>
      <c r="D361" s="39">
        <v>69475.92</v>
      </c>
      <c r="E361" s="205" t="s">
        <v>497</v>
      </c>
      <c r="F361" s="205" t="s">
        <v>497</v>
      </c>
    </row>
    <row r="362" spans="1:6" ht="12.75">
      <c r="A362" s="5">
        <v>16</v>
      </c>
      <c r="B362" s="5" t="s">
        <v>498</v>
      </c>
      <c r="C362" s="13">
        <v>1979</v>
      </c>
      <c r="D362" s="39">
        <v>512396.55</v>
      </c>
      <c r="E362" s="205" t="s">
        <v>497</v>
      </c>
      <c r="F362" s="205" t="s">
        <v>497</v>
      </c>
    </row>
    <row r="363" spans="1:6" ht="12.75">
      <c r="A363" s="5">
        <v>17</v>
      </c>
      <c r="B363" s="5" t="s">
        <v>499</v>
      </c>
      <c r="C363" s="13">
        <v>1979</v>
      </c>
      <c r="D363" s="39">
        <v>19880.72</v>
      </c>
      <c r="E363" s="205" t="s">
        <v>497</v>
      </c>
      <c r="F363" s="205" t="s">
        <v>497</v>
      </c>
    </row>
    <row r="364" spans="1:6" ht="12.75">
      <c r="A364" s="5">
        <v>18</v>
      </c>
      <c r="B364" s="54" t="s">
        <v>500</v>
      </c>
      <c r="C364" s="37">
        <v>1961</v>
      </c>
      <c r="D364" s="39">
        <v>53713.41</v>
      </c>
      <c r="E364" s="205" t="s">
        <v>501</v>
      </c>
      <c r="F364" s="205" t="s">
        <v>501</v>
      </c>
    </row>
    <row r="365" spans="1:6" ht="12.75">
      <c r="A365" s="5">
        <v>19</v>
      </c>
      <c r="B365" s="54" t="s">
        <v>502</v>
      </c>
      <c r="C365" s="37">
        <v>1961</v>
      </c>
      <c r="D365" s="39">
        <v>54190.15</v>
      </c>
      <c r="E365" s="205" t="s">
        <v>501</v>
      </c>
      <c r="F365" s="205" t="s">
        <v>501</v>
      </c>
    </row>
    <row r="366" spans="1:6" ht="12.75">
      <c r="A366" s="5">
        <v>20</v>
      </c>
      <c r="B366" s="54" t="s">
        <v>503</v>
      </c>
      <c r="C366" s="37">
        <v>1963</v>
      </c>
      <c r="D366" s="39">
        <v>20960.22</v>
      </c>
      <c r="E366" s="205" t="s">
        <v>501</v>
      </c>
      <c r="F366" s="205" t="s">
        <v>501</v>
      </c>
    </row>
    <row r="367" spans="1:6" ht="12.75">
      <c r="A367" s="5">
        <v>21</v>
      </c>
      <c r="B367" s="54" t="s">
        <v>504</v>
      </c>
      <c r="C367" s="37">
        <v>1961</v>
      </c>
      <c r="D367" s="39">
        <v>78754.74</v>
      </c>
      <c r="E367" s="205" t="s">
        <v>501</v>
      </c>
      <c r="F367" s="205" t="s">
        <v>501</v>
      </c>
    </row>
    <row r="368" spans="1:6" ht="12.75">
      <c r="A368" s="5">
        <v>22</v>
      </c>
      <c r="B368" s="5" t="s">
        <v>505</v>
      </c>
      <c r="C368" s="13">
        <v>1998</v>
      </c>
      <c r="D368" s="39">
        <v>362463</v>
      </c>
      <c r="E368" s="205" t="s">
        <v>506</v>
      </c>
      <c r="F368" s="205" t="s">
        <v>506</v>
      </c>
    </row>
    <row r="369" spans="1:6" ht="12.75">
      <c r="A369" s="5">
        <v>23</v>
      </c>
      <c r="B369" s="5" t="s">
        <v>507</v>
      </c>
      <c r="C369" s="13">
        <v>1998</v>
      </c>
      <c r="D369" s="39">
        <v>1589467.33</v>
      </c>
      <c r="E369" s="205" t="s">
        <v>508</v>
      </c>
      <c r="F369" s="205" t="s">
        <v>508</v>
      </c>
    </row>
    <row r="370" spans="1:6" ht="25.5">
      <c r="A370" s="5">
        <v>24</v>
      </c>
      <c r="B370" s="5" t="s">
        <v>542</v>
      </c>
      <c r="C370" s="5">
        <v>1991</v>
      </c>
      <c r="D370" s="39">
        <v>58085.47</v>
      </c>
      <c r="E370" s="102" t="s">
        <v>543</v>
      </c>
      <c r="F370" s="5" t="s">
        <v>544</v>
      </c>
    </row>
    <row r="371" spans="1:6" ht="38.25">
      <c r="A371" s="5">
        <v>25</v>
      </c>
      <c r="B371" s="5" t="s">
        <v>545</v>
      </c>
      <c r="C371" s="5" t="s">
        <v>546</v>
      </c>
      <c r="D371" s="39">
        <v>120446.71</v>
      </c>
      <c r="E371" s="102" t="s">
        <v>547</v>
      </c>
      <c r="F371" s="5" t="s">
        <v>548</v>
      </c>
    </row>
    <row r="372" spans="1:6" ht="25.5">
      <c r="A372" s="5">
        <v>26</v>
      </c>
      <c r="B372" s="5" t="s">
        <v>549</v>
      </c>
      <c r="C372" s="5">
        <v>1993</v>
      </c>
      <c r="D372" s="39">
        <v>19620.84</v>
      </c>
      <c r="E372" s="102" t="s">
        <v>550</v>
      </c>
      <c r="F372" s="5" t="s">
        <v>544</v>
      </c>
    </row>
    <row r="373" spans="1:6" ht="25.5">
      <c r="A373" s="5">
        <v>27</v>
      </c>
      <c r="B373" s="5" t="s">
        <v>551</v>
      </c>
      <c r="C373" s="5">
        <v>1991</v>
      </c>
      <c r="D373" s="39">
        <v>23054.27</v>
      </c>
      <c r="E373" s="102" t="s">
        <v>552</v>
      </c>
      <c r="F373" s="5" t="s">
        <v>544</v>
      </c>
    </row>
    <row r="374" spans="1:6" ht="12.75">
      <c r="A374" s="5">
        <v>28</v>
      </c>
      <c r="B374" s="5" t="s">
        <v>551</v>
      </c>
      <c r="C374" s="5">
        <v>2004</v>
      </c>
      <c r="D374" s="39">
        <v>20500</v>
      </c>
      <c r="E374" s="6" t="s">
        <v>553</v>
      </c>
      <c r="F374" s="5" t="s">
        <v>544</v>
      </c>
    </row>
    <row r="375" spans="1:6" ht="17.25" customHeight="1">
      <c r="A375" s="5"/>
      <c r="B375" s="7" t="s">
        <v>1894</v>
      </c>
      <c r="C375" s="13"/>
      <c r="D375" s="101">
        <f>SUM(D347:D374)</f>
        <v>10845901.680000003</v>
      </c>
      <c r="E375" s="6"/>
      <c r="F375" s="5"/>
    </row>
    <row r="376" spans="1:6" s="170" customFormat="1" ht="18.75">
      <c r="A376" s="209" t="s">
        <v>832</v>
      </c>
      <c r="B376" s="212"/>
      <c r="C376" s="212"/>
      <c r="D376" s="213"/>
      <c r="E376" s="212"/>
      <c r="F376" s="214"/>
    </row>
    <row r="377" spans="1:6" ht="51">
      <c r="A377" s="15" t="s">
        <v>1519</v>
      </c>
      <c r="B377" s="15" t="s">
        <v>1520</v>
      </c>
      <c r="C377" s="15" t="s">
        <v>1521</v>
      </c>
      <c r="D377" s="172" t="s">
        <v>1522</v>
      </c>
      <c r="E377" s="15" t="s">
        <v>1892</v>
      </c>
      <c r="F377" s="15" t="s">
        <v>1893</v>
      </c>
    </row>
    <row r="378" spans="1:6" ht="12.75">
      <c r="A378" s="5">
        <v>1</v>
      </c>
      <c r="B378" s="5" t="s">
        <v>833</v>
      </c>
      <c r="C378" s="5"/>
      <c r="D378" s="39">
        <v>992229.35</v>
      </c>
      <c r="E378" s="102"/>
      <c r="F378" s="5" t="s">
        <v>834</v>
      </c>
    </row>
    <row r="379" spans="1:6" ht="12.75">
      <c r="A379" s="5">
        <v>2</v>
      </c>
      <c r="B379" s="5" t="s">
        <v>835</v>
      </c>
      <c r="C379" s="5"/>
      <c r="D379" s="39">
        <v>102634.96</v>
      </c>
      <c r="E379" s="6"/>
      <c r="F379" s="5" t="s">
        <v>834</v>
      </c>
    </row>
    <row r="380" spans="1:6" ht="12.75">
      <c r="A380" s="5">
        <v>3</v>
      </c>
      <c r="B380" s="5" t="s">
        <v>836</v>
      </c>
      <c r="C380" s="5"/>
      <c r="D380" s="39">
        <v>9378.16</v>
      </c>
      <c r="E380" s="6"/>
      <c r="F380" s="5" t="s">
        <v>834</v>
      </c>
    </row>
    <row r="381" spans="1:6" ht="12.75">
      <c r="A381" s="5">
        <v>4</v>
      </c>
      <c r="B381" s="5" t="s">
        <v>837</v>
      </c>
      <c r="C381" s="5"/>
      <c r="D381" s="39">
        <v>49797.77</v>
      </c>
      <c r="E381" s="6"/>
      <c r="F381" s="5" t="s">
        <v>834</v>
      </c>
    </row>
    <row r="382" spans="1:6" ht="12.75">
      <c r="A382" s="5">
        <v>5</v>
      </c>
      <c r="B382" s="5" t="s">
        <v>838</v>
      </c>
      <c r="C382" s="5"/>
      <c r="D382" s="39">
        <v>1725.97</v>
      </c>
      <c r="E382" s="6"/>
      <c r="F382" s="5" t="s">
        <v>834</v>
      </c>
    </row>
    <row r="383" spans="1:6" ht="12.75">
      <c r="A383" s="5">
        <v>6</v>
      </c>
      <c r="B383" s="5" t="s">
        <v>839</v>
      </c>
      <c r="C383" s="5"/>
      <c r="D383" s="39">
        <v>119157.03</v>
      </c>
      <c r="E383" s="6"/>
      <c r="F383" s="5" t="s">
        <v>840</v>
      </c>
    </row>
    <row r="384" spans="1:6" ht="12.75">
      <c r="A384" s="5">
        <v>7</v>
      </c>
      <c r="B384" s="5" t="s">
        <v>841</v>
      </c>
      <c r="C384" s="5"/>
      <c r="D384" s="39">
        <v>909487.47</v>
      </c>
      <c r="E384" s="6"/>
      <c r="F384" s="5" t="s">
        <v>842</v>
      </c>
    </row>
    <row r="385" spans="1:6" ht="12.75">
      <c r="A385" s="5">
        <v>8</v>
      </c>
      <c r="B385" s="5" t="s">
        <v>836</v>
      </c>
      <c r="C385" s="5"/>
      <c r="D385" s="39">
        <v>1052.69</v>
      </c>
      <c r="E385" s="6"/>
      <c r="F385" s="5" t="s">
        <v>843</v>
      </c>
    </row>
    <row r="386" spans="1:6" ht="12.75">
      <c r="A386" s="5">
        <v>9</v>
      </c>
      <c r="B386" s="5" t="s">
        <v>844</v>
      </c>
      <c r="C386" s="5"/>
      <c r="D386" s="39">
        <v>13238</v>
      </c>
      <c r="E386" s="6"/>
      <c r="F386" s="5" t="s">
        <v>845</v>
      </c>
    </row>
    <row r="387" spans="1:6" ht="12.75">
      <c r="A387" s="5">
        <v>10</v>
      </c>
      <c r="B387" s="5" t="s">
        <v>846</v>
      </c>
      <c r="C387" s="5"/>
      <c r="D387" s="39">
        <v>10230</v>
      </c>
      <c r="E387" s="6"/>
      <c r="F387" s="5" t="s">
        <v>845</v>
      </c>
    </row>
    <row r="388" spans="1:6" ht="12.75">
      <c r="A388" s="5"/>
      <c r="B388" s="7" t="s">
        <v>1894</v>
      </c>
      <c r="C388" s="5"/>
      <c r="D388" s="101">
        <v>2208931.4</v>
      </c>
      <c r="E388" s="6"/>
      <c r="F388" s="5"/>
    </row>
    <row r="389" spans="1:6" s="170" customFormat="1" ht="18.75">
      <c r="A389" s="209" t="s">
        <v>1878</v>
      </c>
      <c r="B389" s="212"/>
      <c r="C389" s="212"/>
      <c r="D389" s="213"/>
      <c r="E389" s="212"/>
      <c r="F389" s="214"/>
    </row>
    <row r="390" spans="1:6" ht="51">
      <c r="A390" s="15" t="s">
        <v>1519</v>
      </c>
      <c r="B390" s="15" t="s">
        <v>1520</v>
      </c>
      <c r="C390" s="15" t="s">
        <v>1521</v>
      </c>
      <c r="D390" s="15" t="s">
        <v>1522</v>
      </c>
      <c r="E390" s="15" t="s">
        <v>1892</v>
      </c>
      <c r="F390" s="15" t="s">
        <v>1893</v>
      </c>
    </row>
    <row r="391" spans="1:6" ht="76.5" customHeight="1">
      <c r="A391" s="5">
        <v>1</v>
      </c>
      <c r="B391" s="13" t="s">
        <v>1879</v>
      </c>
      <c r="C391" s="13"/>
      <c r="D391" s="99">
        <v>1445240</v>
      </c>
      <c r="E391" s="70" t="s">
        <v>1904</v>
      </c>
      <c r="F391" s="68" t="s">
        <v>1880</v>
      </c>
    </row>
    <row r="392" spans="1:6" ht="12.75">
      <c r="A392" s="5"/>
      <c r="B392" s="7" t="s">
        <v>1894</v>
      </c>
      <c r="C392" s="5"/>
      <c r="D392" s="211">
        <f>SUM(D391:D391)</f>
        <v>1445240</v>
      </c>
      <c r="E392" s="6"/>
      <c r="F392" s="5"/>
    </row>
  </sheetData>
  <mergeCells count="17">
    <mergeCell ref="F238:F239"/>
    <mergeCell ref="A240:A241"/>
    <mergeCell ref="B240:B241"/>
    <mergeCell ref="D240:D241"/>
    <mergeCell ref="E240:E241"/>
    <mergeCell ref="F240:F241"/>
    <mergeCell ref="D44:D47"/>
    <mergeCell ref="E108:E109"/>
    <mergeCell ref="E181:E186"/>
    <mergeCell ref="A238:A239"/>
    <mergeCell ref="B238:B239"/>
    <mergeCell ref="D238:D239"/>
    <mergeCell ref="E238:E239"/>
    <mergeCell ref="F13:F16"/>
    <mergeCell ref="E13:E15"/>
    <mergeCell ref="D13:D15"/>
    <mergeCell ref="A13:A15"/>
  </mergeCells>
  <printOptions/>
  <pageMargins left="0.75" right="0.75" top="1" bottom="1" header="0.5" footer="0.5"/>
  <pageSetup horizontalDpi="600" verticalDpi="600" orientation="landscape" paperSize="9" scale="65" r:id="rId1"/>
  <rowBreaks count="11" manualBreakCount="11">
    <brk id="18" max="5" man="1"/>
    <brk id="41" max="5" man="1"/>
    <brk id="61" max="5" man="1"/>
    <brk id="87" max="5" man="1"/>
    <brk id="119" max="5" man="1"/>
    <brk id="153" max="5" man="1"/>
    <brk id="186" max="5" man="1"/>
    <brk id="210" max="5" man="1"/>
    <brk id="249" max="5" man="1"/>
    <brk id="344" max="5" man="1"/>
    <brk id="38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371"/>
  <sheetViews>
    <sheetView view="pageBreakPreview" zoomScaleNormal="150" zoomScaleSheetLayoutView="100" workbookViewId="0" topLeftCell="A343">
      <selection activeCell="B103" sqref="B103"/>
    </sheetView>
  </sheetViews>
  <sheetFormatPr defaultColWidth="9.140625" defaultRowHeight="12.75"/>
  <cols>
    <col min="1" max="1" width="61.00390625" style="16" customWidth="1"/>
    <col min="2" max="2" width="46.8515625" style="115" customWidth="1"/>
    <col min="3" max="3" width="6.00390625" style="16" customWidth="1"/>
    <col min="4" max="4" width="9.140625" style="16" hidden="1" customWidth="1"/>
    <col min="5" max="16384" width="9.140625" style="16" customWidth="1"/>
  </cols>
  <sheetData>
    <row r="1" spans="1:2" s="103" customFormat="1" ht="18">
      <c r="A1" s="227" t="s">
        <v>1100</v>
      </c>
      <c r="B1" s="258"/>
    </row>
    <row r="2" spans="1:2" ht="38.25">
      <c r="A2" s="256" t="s">
        <v>581</v>
      </c>
      <c r="B2" s="257" t="s">
        <v>582</v>
      </c>
    </row>
    <row r="3" spans="1:2" ht="12.75">
      <c r="A3" s="17" t="s">
        <v>583</v>
      </c>
      <c r="B3" s="229">
        <v>80564.06</v>
      </c>
    </row>
    <row r="4" spans="1:2" ht="12.75">
      <c r="A4" s="17" t="s">
        <v>584</v>
      </c>
      <c r="B4" s="229">
        <v>880089.72</v>
      </c>
    </row>
    <row r="5" spans="1:2" ht="12.75">
      <c r="A5" s="17" t="s">
        <v>585</v>
      </c>
      <c r="B5" s="116"/>
    </row>
    <row r="6" spans="1:2" ht="12.75">
      <c r="A6" s="17" t="s">
        <v>586</v>
      </c>
      <c r="B6" s="229">
        <v>39583.05</v>
      </c>
    </row>
    <row r="7" spans="1:2" ht="12.75">
      <c r="A7" s="17" t="s">
        <v>587</v>
      </c>
      <c r="B7" s="229" t="s">
        <v>1099</v>
      </c>
    </row>
    <row r="8" spans="1:2" ht="12.75">
      <c r="A8" s="17" t="s">
        <v>588</v>
      </c>
      <c r="B8" s="116">
        <v>357424.85</v>
      </c>
    </row>
    <row r="9" spans="1:2" ht="24.75">
      <c r="A9" s="18" t="s">
        <v>589</v>
      </c>
      <c r="B9" s="116">
        <v>1289622.22</v>
      </c>
    </row>
    <row r="10" spans="1:2" ht="12.75">
      <c r="A10" s="17" t="s">
        <v>590</v>
      </c>
      <c r="B10" s="116"/>
    </row>
    <row r="11" spans="1:2" ht="12.75">
      <c r="A11" s="10" t="s">
        <v>591</v>
      </c>
      <c r="B11" s="234">
        <f>SUM(B3:B9)</f>
        <v>2647283.9000000004</v>
      </c>
    </row>
    <row r="12" spans="1:2" s="103" customFormat="1" ht="18">
      <c r="A12" s="227" t="s">
        <v>1206</v>
      </c>
      <c r="B12" s="258"/>
    </row>
    <row r="13" spans="1:2" ht="38.25">
      <c r="A13" s="19" t="s">
        <v>581</v>
      </c>
      <c r="B13" s="236" t="s">
        <v>582</v>
      </c>
    </row>
    <row r="14" spans="1:2" ht="12.75">
      <c r="A14" s="17" t="s">
        <v>583</v>
      </c>
      <c r="B14" s="230">
        <v>4469.7</v>
      </c>
    </row>
    <row r="15" spans="1:2" ht="12.75">
      <c r="A15" s="17" t="s">
        <v>584</v>
      </c>
      <c r="B15" s="230">
        <v>10962.56</v>
      </c>
    </row>
    <row r="16" spans="1:2" ht="12.75">
      <c r="A16" s="17" t="s">
        <v>585</v>
      </c>
      <c r="B16" s="230">
        <v>0</v>
      </c>
    </row>
    <row r="17" spans="1:2" ht="12.75">
      <c r="A17" s="17" t="s">
        <v>586</v>
      </c>
      <c r="B17" s="230">
        <v>2500</v>
      </c>
    </row>
    <row r="18" spans="1:2" ht="12.75">
      <c r="A18" s="17" t="s">
        <v>587</v>
      </c>
      <c r="B18" s="230">
        <v>111874.21</v>
      </c>
    </row>
    <row r="19" spans="1:2" ht="12.75">
      <c r="A19" s="17" t="s">
        <v>588</v>
      </c>
      <c r="B19" s="230">
        <v>0</v>
      </c>
    </row>
    <row r="20" spans="1:2" ht="24.75">
      <c r="A20" s="18" t="s">
        <v>589</v>
      </c>
      <c r="B20" s="230">
        <v>40474.69</v>
      </c>
    </row>
    <row r="21" spans="1:2" ht="12.75">
      <c r="A21" s="17" t="s">
        <v>590</v>
      </c>
      <c r="B21" s="230">
        <v>0</v>
      </c>
    </row>
    <row r="22" spans="1:2" ht="12.75">
      <c r="A22" s="10" t="s">
        <v>591</v>
      </c>
      <c r="B22" s="239">
        <f>SUM(B14:B21)</f>
        <v>170281.16</v>
      </c>
    </row>
    <row r="23" spans="1:2" s="103" customFormat="1" ht="18">
      <c r="A23" s="227" t="s">
        <v>1301</v>
      </c>
      <c r="B23" s="258"/>
    </row>
    <row r="24" spans="1:2" ht="12.75">
      <c r="A24" s="10" t="s">
        <v>591</v>
      </c>
      <c r="B24" s="239">
        <f>20997.2+6131.72</f>
        <v>27128.920000000002</v>
      </c>
    </row>
    <row r="25" spans="1:2" s="103" customFormat="1" ht="18">
      <c r="A25" s="227" t="s">
        <v>614</v>
      </c>
      <c r="B25" s="258"/>
    </row>
    <row r="26" spans="1:2" ht="38.25">
      <c r="A26" s="19" t="s">
        <v>581</v>
      </c>
      <c r="B26" s="236" t="s">
        <v>582</v>
      </c>
    </row>
    <row r="27" spans="1:2" ht="12.75">
      <c r="A27" s="17" t="s">
        <v>583</v>
      </c>
      <c r="B27" s="116"/>
    </row>
    <row r="28" spans="1:2" ht="12.75">
      <c r="A28" s="17" t="s">
        <v>584</v>
      </c>
      <c r="B28" s="116"/>
    </row>
    <row r="29" spans="1:2" ht="12.75">
      <c r="A29" s="17" t="s">
        <v>585</v>
      </c>
      <c r="B29" s="116"/>
    </row>
    <row r="30" spans="1:2" ht="12.75">
      <c r="A30" s="17" t="s">
        <v>586</v>
      </c>
      <c r="B30" s="116"/>
    </row>
    <row r="31" spans="1:2" ht="12.75">
      <c r="A31" s="17" t="s">
        <v>587</v>
      </c>
      <c r="B31" s="116"/>
    </row>
    <row r="32" spans="1:2" ht="12.75">
      <c r="A32" s="17" t="s">
        <v>588</v>
      </c>
      <c r="B32" s="116"/>
    </row>
    <row r="33" spans="1:2" ht="24.75">
      <c r="A33" s="18" t="s">
        <v>589</v>
      </c>
      <c r="B33" s="116">
        <v>223717</v>
      </c>
    </row>
    <row r="34" spans="1:2" ht="12.75">
      <c r="A34" s="17" t="s">
        <v>590</v>
      </c>
      <c r="B34" s="116">
        <v>1063420</v>
      </c>
    </row>
    <row r="35" spans="1:2" ht="12.75">
      <c r="A35" s="10" t="s">
        <v>591</v>
      </c>
      <c r="B35" s="233">
        <f>SUM(B27:B34)</f>
        <v>1287137</v>
      </c>
    </row>
    <row r="36" spans="1:2" s="103" customFormat="1" ht="18">
      <c r="A36" s="227" t="s">
        <v>1899</v>
      </c>
      <c r="B36" s="258"/>
    </row>
    <row r="37" spans="1:2" ht="38.25">
      <c r="A37" s="19" t="s">
        <v>581</v>
      </c>
      <c r="B37" s="236" t="s">
        <v>582</v>
      </c>
    </row>
    <row r="38" spans="1:2" ht="12.75">
      <c r="A38" s="17" t="s">
        <v>583</v>
      </c>
      <c r="B38" s="249">
        <v>9123</v>
      </c>
    </row>
    <row r="39" spans="1:2" ht="12.75">
      <c r="A39" s="17" t="s">
        <v>584</v>
      </c>
      <c r="B39" s="250"/>
    </row>
    <row r="40" spans="1:2" ht="12.75">
      <c r="A40" s="17" t="s">
        <v>585</v>
      </c>
      <c r="B40" s="250"/>
    </row>
    <row r="41" spans="1:2" ht="12.75">
      <c r="A41" s="17" t="s">
        <v>1958</v>
      </c>
      <c r="B41" s="249">
        <v>135836</v>
      </c>
    </row>
    <row r="42" spans="1:2" ht="12.75">
      <c r="A42" s="17" t="s">
        <v>587</v>
      </c>
      <c r="B42" s="250"/>
    </row>
    <row r="43" spans="1:2" ht="12.75">
      <c r="A43" s="17" t="s">
        <v>588</v>
      </c>
      <c r="B43" s="250"/>
    </row>
    <row r="44" spans="1:2" ht="24.75">
      <c r="A44" s="18" t="s">
        <v>589</v>
      </c>
      <c r="B44" s="249">
        <v>131665</v>
      </c>
    </row>
    <row r="45" spans="1:2" ht="12.75">
      <c r="A45" s="17" t="s">
        <v>590</v>
      </c>
      <c r="B45" s="249">
        <v>3062</v>
      </c>
    </row>
    <row r="46" spans="1:2" ht="12.75">
      <c r="A46" s="10" t="s">
        <v>591</v>
      </c>
      <c r="B46" s="248">
        <f>SUM(B38:B45)</f>
        <v>279686</v>
      </c>
    </row>
    <row r="47" spans="1:2" s="103" customFormat="1" ht="18">
      <c r="A47" s="227" t="s">
        <v>627</v>
      </c>
      <c r="B47" s="258"/>
    </row>
    <row r="48" spans="1:2" ht="38.25">
      <c r="A48" s="10" t="s">
        <v>581</v>
      </c>
      <c r="B48" s="172" t="s">
        <v>582</v>
      </c>
    </row>
    <row r="49" spans="1:2" ht="12.75">
      <c r="A49" s="240" t="s">
        <v>583</v>
      </c>
      <c r="B49" s="241">
        <v>80468.82</v>
      </c>
    </row>
    <row r="50" spans="1:2" ht="12.75">
      <c r="A50" s="240" t="s">
        <v>686</v>
      </c>
      <c r="B50" s="241">
        <v>0</v>
      </c>
    </row>
    <row r="51" spans="1:2" ht="12.75">
      <c r="A51" s="240" t="s">
        <v>585</v>
      </c>
      <c r="B51" s="241">
        <v>0</v>
      </c>
    </row>
    <row r="52" spans="1:2" ht="12.75">
      <c r="A52" s="240" t="s">
        <v>586</v>
      </c>
      <c r="B52" s="241">
        <v>126102.6</v>
      </c>
    </row>
    <row r="53" spans="1:2" ht="12.75">
      <c r="A53" s="240" t="s">
        <v>587</v>
      </c>
      <c r="B53" s="241">
        <v>48990</v>
      </c>
    </row>
    <row r="54" spans="1:2" ht="12.75">
      <c r="A54" s="240" t="s">
        <v>588</v>
      </c>
      <c r="B54" s="241">
        <v>271581</v>
      </c>
    </row>
    <row r="55" spans="1:2" ht="24.75">
      <c r="A55" s="242" t="s">
        <v>589</v>
      </c>
      <c r="B55" s="241">
        <v>499674.39</v>
      </c>
    </row>
    <row r="56" spans="1:2" ht="12.75">
      <c r="A56" s="240" t="s">
        <v>590</v>
      </c>
      <c r="B56" s="241">
        <v>0</v>
      </c>
    </row>
    <row r="57" spans="1:2" ht="12.75">
      <c r="A57" s="10" t="s">
        <v>591</v>
      </c>
      <c r="B57" s="231">
        <f>SUM(B49:B56)</f>
        <v>1026816.81</v>
      </c>
    </row>
    <row r="58" spans="1:2" s="251" customFormat="1" ht="102" customHeight="1">
      <c r="A58" s="277" t="s">
        <v>1996</v>
      </c>
      <c r="B58" s="278"/>
    </row>
    <row r="59" spans="1:2" s="103" customFormat="1" ht="18">
      <c r="A59" s="227" t="s">
        <v>405</v>
      </c>
      <c r="B59" s="258"/>
    </row>
    <row r="60" spans="1:2" ht="38.25">
      <c r="A60" s="19" t="s">
        <v>581</v>
      </c>
      <c r="B60" s="236" t="s">
        <v>582</v>
      </c>
    </row>
    <row r="61" spans="1:2" ht="12.75">
      <c r="A61" s="17" t="s">
        <v>583</v>
      </c>
      <c r="B61" s="116">
        <v>14498.76</v>
      </c>
    </row>
    <row r="62" spans="1:2" ht="12.75">
      <c r="A62" s="17" t="s">
        <v>584</v>
      </c>
      <c r="B62" s="116"/>
    </row>
    <row r="63" spans="1:2" ht="12.75">
      <c r="A63" s="17" t="s">
        <v>585</v>
      </c>
      <c r="B63" s="116"/>
    </row>
    <row r="64" spans="1:2" ht="12.75">
      <c r="A64" s="17" t="s">
        <v>586</v>
      </c>
      <c r="B64" s="116"/>
    </row>
    <row r="65" spans="1:2" ht="12.75">
      <c r="A65" s="17" t="s">
        <v>587</v>
      </c>
      <c r="B65" s="116"/>
    </row>
    <row r="66" spans="1:2" ht="32.25" customHeight="1">
      <c r="A66" s="18" t="s">
        <v>1995</v>
      </c>
      <c r="B66" s="116">
        <v>10187</v>
      </c>
    </row>
    <row r="67" spans="1:2" ht="24.75">
      <c r="A67" s="18" t="s">
        <v>589</v>
      </c>
      <c r="B67" s="116">
        <v>71459.73</v>
      </c>
    </row>
    <row r="68" spans="1:2" ht="12.75">
      <c r="A68" s="17" t="s">
        <v>590</v>
      </c>
      <c r="B68" s="116"/>
    </row>
    <row r="69" spans="1:2" ht="12.75">
      <c r="A69" s="10" t="s">
        <v>591</v>
      </c>
      <c r="B69" s="116">
        <v>96145.49</v>
      </c>
    </row>
    <row r="70" spans="1:2" s="103" customFormat="1" ht="18">
      <c r="A70" s="227" t="s">
        <v>391</v>
      </c>
      <c r="B70" s="258"/>
    </row>
    <row r="71" spans="1:2" s="44" customFormat="1" ht="38.25">
      <c r="A71" s="244" t="s">
        <v>581</v>
      </c>
      <c r="B71" s="192" t="s">
        <v>582</v>
      </c>
    </row>
    <row r="72" spans="1:2" s="44" customFormat="1" ht="12.75">
      <c r="A72" s="245" t="s">
        <v>583</v>
      </c>
      <c r="B72" s="243"/>
    </row>
    <row r="73" spans="1:2" s="44" customFormat="1" ht="12.75">
      <c r="A73" s="245" t="s">
        <v>733</v>
      </c>
      <c r="B73" s="243"/>
    </row>
    <row r="74" spans="1:2" s="44" customFormat="1" ht="12.75">
      <c r="A74" s="245" t="s">
        <v>585</v>
      </c>
      <c r="B74" s="243">
        <v>15725.8</v>
      </c>
    </row>
    <row r="75" spans="1:2" s="44" customFormat="1" ht="12.75">
      <c r="A75" s="245" t="s">
        <v>734</v>
      </c>
      <c r="B75" s="243"/>
    </row>
    <row r="76" spans="1:2" s="44" customFormat="1" ht="12.75">
      <c r="A76" s="245" t="s">
        <v>735</v>
      </c>
      <c r="B76" s="243"/>
    </row>
    <row r="77" spans="1:2" s="44" customFormat="1" ht="12.75">
      <c r="A77" s="245" t="s">
        <v>736</v>
      </c>
      <c r="B77" s="243">
        <v>9882</v>
      </c>
    </row>
    <row r="78" spans="1:2" s="44" customFormat="1" ht="24.75">
      <c r="A78" s="246" t="s">
        <v>737</v>
      </c>
      <c r="B78" s="243">
        <v>74852.55</v>
      </c>
    </row>
    <row r="79" spans="1:2" s="44" customFormat="1" ht="12.75">
      <c r="A79" s="245" t="s">
        <v>590</v>
      </c>
      <c r="B79" s="243"/>
    </row>
    <row r="80" spans="1:2" s="44" customFormat="1" ht="12.75">
      <c r="A80" s="244" t="s">
        <v>591</v>
      </c>
      <c r="B80" s="233">
        <f>SUM(B72:B79)</f>
        <v>100460.35</v>
      </c>
    </row>
    <row r="81" spans="1:2" s="103" customFormat="1" ht="18">
      <c r="A81" s="227" t="s">
        <v>566</v>
      </c>
      <c r="B81" s="258"/>
    </row>
    <row r="82" spans="1:2" ht="38.25">
      <c r="A82" s="10" t="s">
        <v>581</v>
      </c>
      <c r="B82" s="172" t="s">
        <v>582</v>
      </c>
    </row>
    <row r="83" spans="1:2" ht="12.75">
      <c r="A83" s="240" t="s">
        <v>583</v>
      </c>
      <c r="B83" s="116"/>
    </row>
    <row r="84" spans="1:2" ht="12.75">
      <c r="A84" s="240" t="s">
        <v>686</v>
      </c>
      <c r="B84" s="116">
        <v>2165.5</v>
      </c>
    </row>
    <row r="85" spans="1:2" ht="12.75">
      <c r="A85" s="240" t="s">
        <v>585</v>
      </c>
      <c r="B85" s="116">
        <v>13729.01</v>
      </c>
    </row>
    <row r="86" spans="1:2" ht="12.75">
      <c r="A86" s="240" t="s">
        <v>586</v>
      </c>
      <c r="B86" s="116"/>
    </row>
    <row r="87" spans="1:2" ht="12.75">
      <c r="A87" s="240" t="s">
        <v>587</v>
      </c>
      <c r="B87" s="116"/>
    </row>
    <row r="88" spans="1:2" ht="12.75">
      <c r="A88" s="240" t="s">
        <v>588</v>
      </c>
      <c r="B88" s="116">
        <v>5549</v>
      </c>
    </row>
    <row r="89" spans="1:2" ht="24.75">
      <c r="A89" s="242" t="s">
        <v>589</v>
      </c>
      <c r="B89" s="116">
        <v>81369.36</v>
      </c>
    </row>
    <row r="90" spans="1:2" ht="12.75">
      <c r="A90" s="240" t="s">
        <v>590</v>
      </c>
      <c r="B90" s="116"/>
    </row>
    <row r="91" spans="1:2" ht="12.75">
      <c r="A91" s="10" t="s">
        <v>591</v>
      </c>
      <c r="B91" s="233">
        <f>SUM(B83:B90)</f>
        <v>102812.87</v>
      </c>
    </row>
    <row r="92" spans="1:2" s="103" customFormat="1" ht="18">
      <c r="A92" s="227" t="s">
        <v>1021</v>
      </c>
      <c r="B92" s="258"/>
    </row>
    <row r="93" spans="1:2" ht="38.25">
      <c r="A93" s="10" t="s">
        <v>581</v>
      </c>
      <c r="B93" s="172" t="s">
        <v>582</v>
      </c>
    </row>
    <row r="94" spans="1:2" ht="12.75">
      <c r="A94" s="240" t="s">
        <v>583</v>
      </c>
      <c r="B94" s="116"/>
    </row>
    <row r="95" spans="1:2" ht="12.75">
      <c r="A95" s="240" t="s">
        <v>686</v>
      </c>
      <c r="B95" s="116"/>
    </row>
    <row r="96" spans="1:2" ht="12.75">
      <c r="A96" s="240" t="s">
        <v>585</v>
      </c>
      <c r="B96" s="116"/>
    </row>
    <row r="97" spans="1:2" ht="12.75">
      <c r="A97" s="240" t="s">
        <v>586</v>
      </c>
      <c r="B97" s="116"/>
    </row>
    <row r="98" spans="1:2" ht="12.75">
      <c r="A98" s="240" t="s">
        <v>587</v>
      </c>
      <c r="B98" s="116"/>
    </row>
    <row r="99" spans="1:2" ht="12.75">
      <c r="A99" s="240" t="s">
        <v>588</v>
      </c>
      <c r="B99" s="116"/>
    </row>
    <row r="100" spans="1:2" ht="24.75">
      <c r="A100" s="242" t="s">
        <v>589</v>
      </c>
      <c r="B100" s="116">
        <v>113535.03</v>
      </c>
    </row>
    <row r="101" spans="1:2" ht="12.75">
      <c r="A101" s="240" t="s">
        <v>590</v>
      </c>
      <c r="B101" s="116"/>
    </row>
    <row r="102" spans="1:2" ht="12.75">
      <c r="A102" s="17" t="s">
        <v>1116</v>
      </c>
      <c r="B102" s="116">
        <v>33938.16</v>
      </c>
    </row>
    <row r="103" spans="1:2" ht="12.75">
      <c r="A103" s="10" t="s">
        <v>591</v>
      </c>
      <c r="B103" s="318">
        <f>SUM(B94:B102)</f>
        <v>147473.19</v>
      </c>
    </row>
    <row r="104" spans="1:2" s="103" customFormat="1" ht="18">
      <c r="A104" s="227" t="s">
        <v>406</v>
      </c>
      <c r="B104" s="258"/>
    </row>
    <row r="105" spans="1:2" ht="38.25">
      <c r="A105" s="19" t="s">
        <v>581</v>
      </c>
      <c r="B105" s="236" t="s">
        <v>582</v>
      </c>
    </row>
    <row r="106" spans="1:2" ht="12.75">
      <c r="A106" s="17" t="s">
        <v>583</v>
      </c>
      <c r="B106" s="116" t="s">
        <v>798</v>
      </c>
    </row>
    <row r="107" spans="1:2" ht="12.75">
      <c r="A107" s="17" t="s">
        <v>584</v>
      </c>
      <c r="B107" s="116" t="s">
        <v>798</v>
      </c>
    </row>
    <row r="108" spans="1:2" ht="12.75">
      <c r="A108" s="17" t="s">
        <v>585</v>
      </c>
      <c r="B108" s="116">
        <v>25927.3</v>
      </c>
    </row>
    <row r="109" spans="1:2" ht="12.75">
      <c r="A109" s="17" t="s">
        <v>586</v>
      </c>
      <c r="B109" s="116" t="s">
        <v>798</v>
      </c>
    </row>
    <row r="110" spans="1:2" ht="12.75">
      <c r="A110" s="17" t="s">
        <v>587</v>
      </c>
      <c r="B110" s="116" t="s">
        <v>798</v>
      </c>
    </row>
    <row r="111" spans="1:2" ht="12.75">
      <c r="A111" s="17" t="s">
        <v>588</v>
      </c>
      <c r="B111" s="116">
        <f>8898.41+25000</f>
        <v>33898.41</v>
      </c>
    </row>
    <row r="112" spans="1:2" ht="24.75">
      <c r="A112" s="18" t="s">
        <v>589</v>
      </c>
      <c r="B112" s="116">
        <v>41536.91</v>
      </c>
    </row>
    <row r="113" spans="1:2" ht="12.75">
      <c r="A113" s="17" t="s">
        <v>590</v>
      </c>
      <c r="B113" s="116" t="s">
        <v>798</v>
      </c>
    </row>
    <row r="114" spans="1:2" ht="12.75">
      <c r="A114" s="10" t="s">
        <v>591</v>
      </c>
      <c r="B114" s="318">
        <f>SUM(B108:B113)</f>
        <v>101362.62000000001</v>
      </c>
    </row>
    <row r="115" spans="1:2" s="103" customFormat="1" ht="18">
      <c r="A115" s="227" t="s">
        <v>393</v>
      </c>
      <c r="B115" s="258"/>
    </row>
    <row r="116" spans="1:2" ht="38.25">
      <c r="A116" s="19" t="s">
        <v>581</v>
      </c>
      <c r="B116" s="236" t="s">
        <v>582</v>
      </c>
    </row>
    <row r="117" spans="1:2" ht="12.75">
      <c r="A117" s="17" t="s">
        <v>583</v>
      </c>
      <c r="B117" s="116" t="s">
        <v>1041</v>
      </c>
    </row>
    <row r="118" spans="1:2" ht="12.75">
      <c r="A118" s="17" t="s">
        <v>584</v>
      </c>
      <c r="B118" s="252">
        <v>7073.56</v>
      </c>
    </row>
    <row r="119" spans="1:2" ht="12.75">
      <c r="A119" s="17" t="s">
        <v>585</v>
      </c>
      <c r="B119" s="252">
        <v>40258.45</v>
      </c>
    </row>
    <row r="120" spans="1:2" ht="12.75">
      <c r="A120" s="17" t="s">
        <v>586</v>
      </c>
      <c r="B120" s="253">
        <v>1181.47</v>
      </c>
    </row>
    <row r="121" spans="1:2" ht="12.75">
      <c r="A121" s="17" t="s">
        <v>587</v>
      </c>
      <c r="B121" s="116" t="s">
        <v>1042</v>
      </c>
    </row>
    <row r="122" spans="1:2" ht="12.75">
      <c r="A122" s="17" t="s">
        <v>588</v>
      </c>
      <c r="B122" s="252">
        <v>131078.57</v>
      </c>
    </row>
    <row r="123" spans="1:2" ht="24.75">
      <c r="A123" s="18" t="s">
        <v>589</v>
      </c>
      <c r="B123" s="116" t="s">
        <v>1042</v>
      </c>
    </row>
    <row r="124" spans="1:2" ht="12.75">
      <c r="A124" s="17" t="s">
        <v>590</v>
      </c>
      <c r="B124" s="116" t="s">
        <v>1042</v>
      </c>
    </row>
    <row r="125" spans="1:2" ht="12.75">
      <c r="A125" s="10" t="s">
        <v>591</v>
      </c>
      <c r="B125" s="254">
        <f>SUM(B118:B124)</f>
        <v>179592.05</v>
      </c>
    </row>
    <row r="126" spans="1:2" s="103" customFormat="1" ht="18">
      <c r="A126" s="227" t="s">
        <v>804</v>
      </c>
      <c r="B126" s="258"/>
    </row>
    <row r="127" spans="1:2" ht="38.25">
      <c r="A127" s="10" t="s">
        <v>581</v>
      </c>
      <c r="B127" s="172" t="s">
        <v>582</v>
      </c>
    </row>
    <row r="128" spans="1:2" ht="12.75">
      <c r="A128" s="240" t="s">
        <v>583</v>
      </c>
      <c r="B128" s="116"/>
    </row>
    <row r="129" spans="1:2" ht="12.75">
      <c r="A129" s="240" t="s">
        <v>686</v>
      </c>
      <c r="B129" s="116">
        <v>6292</v>
      </c>
    </row>
    <row r="130" spans="1:2" ht="12.75">
      <c r="A130" s="240" t="s">
        <v>585</v>
      </c>
      <c r="B130" s="116">
        <v>14391.54</v>
      </c>
    </row>
    <row r="131" spans="1:2" ht="12.75">
      <c r="A131" s="240" t="s">
        <v>586</v>
      </c>
      <c r="B131" s="116"/>
    </row>
    <row r="132" spans="1:2" ht="12.75">
      <c r="A132" s="240" t="s">
        <v>587</v>
      </c>
      <c r="B132" s="116"/>
    </row>
    <row r="133" spans="1:2" ht="12.75">
      <c r="A133" s="240" t="s">
        <v>588</v>
      </c>
      <c r="B133" s="116"/>
    </row>
    <row r="134" spans="1:2" ht="24.75">
      <c r="A134" s="242" t="s">
        <v>589</v>
      </c>
      <c r="B134" s="116">
        <v>43826.2</v>
      </c>
    </row>
    <row r="135" spans="1:2" ht="12.75">
      <c r="A135" s="240" t="s">
        <v>590</v>
      </c>
      <c r="B135" s="116"/>
    </row>
    <row r="136" spans="1:2" ht="12.75">
      <c r="A136" s="10" t="s">
        <v>591</v>
      </c>
      <c r="B136" s="233">
        <f>SUM(B128:B135)</f>
        <v>64509.74</v>
      </c>
    </row>
    <row r="137" spans="1:2" s="103" customFormat="1" ht="18">
      <c r="A137" s="227" t="s">
        <v>394</v>
      </c>
      <c r="B137" s="258"/>
    </row>
    <row r="138" spans="1:2" ht="38.25">
      <c r="A138" s="10" t="s">
        <v>581</v>
      </c>
      <c r="B138" s="172" t="s">
        <v>582</v>
      </c>
    </row>
    <row r="139" spans="1:2" ht="12.75">
      <c r="A139" s="240" t="s">
        <v>583</v>
      </c>
      <c r="B139" s="116"/>
    </row>
    <row r="140" spans="1:2" ht="12.75">
      <c r="A140" s="240" t="s">
        <v>686</v>
      </c>
      <c r="B140" s="116">
        <v>129987.26</v>
      </c>
    </row>
    <row r="141" spans="1:2" ht="12.75">
      <c r="A141" s="240" t="s">
        <v>585</v>
      </c>
      <c r="B141" s="116"/>
    </row>
    <row r="142" spans="1:2" ht="12.75">
      <c r="A142" s="240" t="s">
        <v>586</v>
      </c>
      <c r="B142" s="116"/>
    </row>
    <row r="143" spans="1:2" ht="12.75">
      <c r="A143" s="240" t="s">
        <v>587</v>
      </c>
      <c r="B143" s="116"/>
    </row>
    <row r="144" spans="1:2" ht="12.75">
      <c r="A144" s="240" t="s">
        <v>588</v>
      </c>
      <c r="B144" s="116"/>
    </row>
    <row r="145" spans="1:2" ht="24.75">
      <c r="A145" s="242" t="s">
        <v>589</v>
      </c>
      <c r="B145" s="116">
        <v>196798.21</v>
      </c>
    </row>
    <row r="146" spans="1:2" ht="12.75">
      <c r="A146" s="240" t="s">
        <v>590</v>
      </c>
      <c r="B146" s="116">
        <v>33815.45</v>
      </c>
    </row>
    <row r="147" spans="1:2" ht="12.75">
      <c r="A147" s="10" t="s">
        <v>591</v>
      </c>
      <c r="B147" s="233">
        <f>SUM(B140:B146)</f>
        <v>360600.92</v>
      </c>
    </row>
    <row r="148" spans="1:2" s="103" customFormat="1" ht="18">
      <c r="A148" s="227" t="s">
        <v>913</v>
      </c>
      <c r="B148" s="258"/>
    </row>
    <row r="149" spans="1:2" ht="38.25">
      <c r="A149" s="19" t="s">
        <v>581</v>
      </c>
      <c r="B149" s="236" t="s">
        <v>582</v>
      </c>
    </row>
    <row r="150" spans="1:2" ht="14.25">
      <c r="A150" s="17" t="s">
        <v>583</v>
      </c>
      <c r="B150" s="232">
        <v>68667.23</v>
      </c>
    </row>
    <row r="151" spans="1:2" ht="14.25">
      <c r="A151" s="17" t="s">
        <v>584</v>
      </c>
      <c r="B151" s="232">
        <v>1827.56</v>
      </c>
    </row>
    <row r="152" spans="1:2" ht="14.25">
      <c r="A152" s="17" t="s">
        <v>585</v>
      </c>
      <c r="B152" s="232">
        <v>0</v>
      </c>
    </row>
    <row r="153" spans="1:2" ht="14.25">
      <c r="A153" s="17" t="s">
        <v>586</v>
      </c>
      <c r="B153" s="232">
        <v>0</v>
      </c>
    </row>
    <row r="154" spans="1:2" ht="14.25">
      <c r="A154" s="17" t="s">
        <v>587</v>
      </c>
      <c r="B154" s="232">
        <v>0</v>
      </c>
    </row>
    <row r="155" spans="1:2" ht="14.25">
      <c r="A155" s="17" t="s">
        <v>588</v>
      </c>
      <c r="B155" s="232">
        <v>0</v>
      </c>
    </row>
    <row r="156" spans="1:2" ht="24.75">
      <c r="A156" s="18" t="s">
        <v>589</v>
      </c>
      <c r="B156" s="232">
        <v>224507.18</v>
      </c>
    </row>
    <row r="157" spans="1:2" ht="14.25">
      <c r="A157" s="17" t="s">
        <v>590</v>
      </c>
      <c r="B157" s="232">
        <v>14337.3</v>
      </c>
    </row>
    <row r="158" spans="1:2" ht="15">
      <c r="A158" s="10" t="s">
        <v>591</v>
      </c>
      <c r="B158" s="255">
        <f>SUM(B150:B157)</f>
        <v>309339.26999999996</v>
      </c>
    </row>
    <row r="159" spans="1:2" s="103" customFormat="1" ht="18">
      <c r="A159" s="227" t="s">
        <v>914</v>
      </c>
      <c r="B159" s="258"/>
    </row>
    <row r="160" spans="1:2" ht="38.25">
      <c r="A160" s="10" t="s">
        <v>581</v>
      </c>
      <c r="B160" s="172" t="s">
        <v>582</v>
      </c>
    </row>
    <row r="161" spans="1:2" ht="12.75">
      <c r="A161" s="240" t="s">
        <v>583</v>
      </c>
      <c r="B161" s="116"/>
    </row>
    <row r="162" spans="1:2" ht="12.75">
      <c r="A162" s="240" t="s">
        <v>686</v>
      </c>
      <c r="B162" s="116">
        <v>88000</v>
      </c>
    </row>
    <row r="163" spans="1:2" ht="12.75">
      <c r="A163" s="240" t="s">
        <v>585</v>
      </c>
      <c r="B163" s="116">
        <v>6710</v>
      </c>
    </row>
    <row r="164" spans="1:2" ht="12.75">
      <c r="A164" s="240" t="s">
        <v>586</v>
      </c>
      <c r="B164" s="116"/>
    </row>
    <row r="165" spans="1:2" ht="12.75">
      <c r="A165" s="240" t="s">
        <v>587</v>
      </c>
      <c r="B165" s="116"/>
    </row>
    <row r="166" spans="1:2" ht="12.75">
      <c r="A166" s="240" t="s">
        <v>588</v>
      </c>
      <c r="B166" s="116"/>
    </row>
    <row r="167" spans="1:2" ht="24.75">
      <c r="A167" s="242" t="s">
        <v>589</v>
      </c>
      <c r="B167" s="116">
        <v>204000</v>
      </c>
    </row>
    <row r="168" spans="1:2" ht="12.75">
      <c r="A168" s="240" t="s">
        <v>590</v>
      </c>
      <c r="B168" s="116">
        <v>42000</v>
      </c>
    </row>
    <row r="169" spans="1:2" ht="12.75">
      <c r="A169" s="10" t="s">
        <v>591</v>
      </c>
      <c r="B169" s="233">
        <f>SUM(B161:B168)</f>
        <v>340710</v>
      </c>
    </row>
    <row r="170" spans="1:2" s="103" customFormat="1" ht="18">
      <c r="A170" s="227" t="s">
        <v>1451</v>
      </c>
      <c r="B170" s="258"/>
    </row>
    <row r="171" spans="1:2" ht="38.25">
      <c r="A171" s="19" t="s">
        <v>581</v>
      </c>
      <c r="B171" s="236" t="s">
        <v>582</v>
      </c>
    </row>
    <row r="172" spans="1:2" ht="12.75">
      <c r="A172" s="17" t="s">
        <v>583</v>
      </c>
      <c r="B172" s="116">
        <v>269778.5</v>
      </c>
    </row>
    <row r="173" spans="1:2" ht="12.75">
      <c r="A173" s="17" t="s">
        <v>584</v>
      </c>
      <c r="B173" s="116">
        <v>7462.93</v>
      </c>
    </row>
    <row r="174" spans="1:2" ht="12.75">
      <c r="A174" s="17" t="s">
        <v>585</v>
      </c>
      <c r="B174" s="116">
        <v>72251.27</v>
      </c>
    </row>
    <row r="175" spans="1:2" ht="12.75">
      <c r="A175" s="17" t="s">
        <v>586</v>
      </c>
      <c r="B175" s="116">
        <v>0</v>
      </c>
    </row>
    <row r="176" spans="1:2" ht="12.75">
      <c r="A176" s="17" t="s">
        <v>587</v>
      </c>
      <c r="B176" s="116">
        <v>0</v>
      </c>
    </row>
    <row r="177" spans="1:2" ht="12.75">
      <c r="A177" s="17" t="s">
        <v>588</v>
      </c>
      <c r="B177" s="116">
        <v>4000</v>
      </c>
    </row>
    <row r="178" spans="1:2" ht="24.75">
      <c r="A178" s="18" t="s">
        <v>589</v>
      </c>
      <c r="B178" s="116">
        <v>76529.44</v>
      </c>
    </row>
    <row r="179" spans="1:2" ht="12.75">
      <c r="A179" s="17" t="s">
        <v>590</v>
      </c>
      <c r="B179" s="116">
        <v>20250</v>
      </c>
    </row>
    <row r="180" spans="1:2" ht="12.75">
      <c r="A180" s="10" t="s">
        <v>591</v>
      </c>
      <c r="B180" s="233">
        <f>SUM(B172:B179)</f>
        <v>450272.14</v>
      </c>
    </row>
    <row r="181" spans="1:2" s="103" customFormat="1" ht="18">
      <c r="A181" s="227" t="s">
        <v>407</v>
      </c>
      <c r="B181" s="258"/>
    </row>
    <row r="182" spans="1:2" ht="38.25">
      <c r="A182" s="10" t="s">
        <v>581</v>
      </c>
      <c r="B182" s="172" t="s">
        <v>582</v>
      </c>
    </row>
    <row r="183" spans="1:2" ht="12.75">
      <c r="A183" s="240" t="s">
        <v>583</v>
      </c>
      <c r="B183" s="116"/>
    </row>
    <row r="184" spans="1:2" ht="12.75">
      <c r="A184" s="240" t="s">
        <v>686</v>
      </c>
      <c r="B184" s="116">
        <v>34443.4</v>
      </c>
    </row>
    <row r="185" spans="1:2" ht="12.75">
      <c r="A185" s="240" t="s">
        <v>585</v>
      </c>
      <c r="B185" s="116">
        <v>14906.06</v>
      </c>
    </row>
    <row r="186" spans="1:2" ht="12.75">
      <c r="A186" s="240" t="s">
        <v>586</v>
      </c>
      <c r="B186" s="116">
        <v>16573</v>
      </c>
    </row>
    <row r="187" spans="1:2" ht="12.75">
      <c r="A187" s="240" t="s">
        <v>587</v>
      </c>
      <c r="B187" s="116"/>
    </row>
    <row r="188" spans="1:2" ht="12.75">
      <c r="A188" s="240" t="s">
        <v>588</v>
      </c>
      <c r="B188" s="116">
        <v>8897.46</v>
      </c>
    </row>
    <row r="189" spans="1:2" ht="24.75">
      <c r="A189" s="242" t="s">
        <v>589</v>
      </c>
      <c r="B189" s="116">
        <v>213949.22</v>
      </c>
    </row>
    <row r="190" spans="1:2" ht="12.75">
      <c r="A190" s="240" t="s">
        <v>590</v>
      </c>
      <c r="B190" s="116">
        <v>31468.81</v>
      </c>
    </row>
    <row r="191" spans="1:2" ht="12.75">
      <c r="A191" s="10" t="s">
        <v>591</v>
      </c>
      <c r="B191" s="233">
        <f>SUM(B183:B190)</f>
        <v>320237.95</v>
      </c>
    </row>
    <row r="192" spans="1:2" ht="18">
      <c r="A192" s="237" t="s">
        <v>408</v>
      </c>
      <c r="B192" s="238"/>
    </row>
    <row r="193" spans="1:2" ht="38.25">
      <c r="A193" s="19" t="s">
        <v>581</v>
      </c>
      <c r="B193" s="236" t="s">
        <v>582</v>
      </c>
    </row>
    <row r="194" spans="1:2" ht="12.75">
      <c r="A194" s="17" t="s">
        <v>583</v>
      </c>
      <c r="B194" s="116" t="s">
        <v>1823</v>
      </c>
    </row>
    <row r="195" spans="1:2" ht="12.75">
      <c r="A195" s="17" t="s">
        <v>584</v>
      </c>
      <c r="B195" s="116">
        <v>5574</v>
      </c>
    </row>
    <row r="196" spans="1:2" ht="12.75">
      <c r="A196" s="17" t="s">
        <v>585</v>
      </c>
      <c r="B196" s="116" t="s">
        <v>1823</v>
      </c>
    </row>
    <row r="197" spans="1:2" ht="12.75">
      <c r="A197" s="17" t="s">
        <v>586</v>
      </c>
      <c r="B197" s="116" t="s">
        <v>1823</v>
      </c>
    </row>
    <row r="198" spans="1:2" ht="12.75">
      <c r="A198" s="17" t="s">
        <v>587</v>
      </c>
      <c r="B198" s="116" t="s">
        <v>1823</v>
      </c>
    </row>
    <row r="199" spans="1:2" ht="12.75">
      <c r="A199" s="17" t="s">
        <v>588</v>
      </c>
      <c r="B199" s="116">
        <v>20880</v>
      </c>
    </row>
    <row r="200" spans="1:2" ht="24.75">
      <c r="A200" s="18" t="s">
        <v>589</v>
      </c>
      <c r="B200" s="116">
        <v>328129</v>
      </c>
    </row>
    <row r="201" spans="1:2" ht="12.75">
      <c r="A201" s="17" t="s">
        <v>590</v>
      </c>
      <c r="B201" s="116">
        <v>34548</v>
      </c>
    </row>
    <row r="202" spans="1:2" ht="12.75">
      <c r="A202" s="10" t="s">
        <v>591</v>
      </c>
      <c r="B202" s="233">
        <f>SUM(B194:B201)</f>
        <v>389131</v>
      </c>
    </row>
    <row r="203" spans="1:2" ht="18">
      <c r="A203" s="237" t="s">
        <v>1832</v>
      </c>
      <c r="B203" s="238"/>
    </row>
    <row r="204" spans="1:2" ht="38.25">
      <c r="A204" s="10" t="s">
        <v>581</v>
      </c>
      <c r="B204" s="172" t="s">
        <v>582</v>
      </c>
    </row>
    <row r="205" spans="1:2" ht="12.75">
      <c r="A205" s="240" t="s">
        <v>583</v>
      </c>
      <c r="B205" s="116">
        <v>127477.44</v>
      </c>
    </row>
    <row r="206" spans="1:2" ht="12.75">
      <c r="A206" s="240" t="s">
        <v>686</v>
      </c>
      <c r="B206" s="116"/>
    </row>
    <row r="207" spans="1:2" ht="12.75">
      <c r="A207" s="240" t="s">
        <v>585</v>
      </c>
      <c r="B207" s="116"/>
    </row>
    <row r="208" spans="1:2" ht="12.75">
      <c r="A208" s="240" t="s">
        <v>586</v>
      </c>
      <c r="B208" s="116"/>
    </row>
    <row r="209" spans="1:2" ht="12.75">
      <c r="A209" s="240" t="s">
        <v>587</v>
      </c>
      <c r="B209" s="116"/>
    </row>
    <row r="210" spans="1:2" ht="12.75">
      <c r="A210" s="240" t="s">
        <v>588</v>
      </c>
      <c r="B210" s="116"/>
    </row>
    <row r="211" spans="1:2" ht="24.75">
      <c r="A211" s="242" t="s">
        <v>589</v>
      </c>
      <c r="B211" s="116">
        <v>196763.47</v>
      </c>
    </row>
    <row r="212" spans="1:2" ht="12.75">
      <c r="A212" s="240" t="s">
        <v>590</v>
      </c>
      <c r="B212" s="116">
        <v>17808.57</v>
      </c>
    </row>
    <row r="213" spans="1:2" ht="12.75">
      <c r="A213" s="10" t="s">
        <v>591</v>
      </c>
      <c r="B213" s="233">
        <f>SUM(B205:B212)</f>
        <v>342049.48000000004</v>
      </c>
    </row>
    <row r="214" spans="1:2" ht="18">
      <c r="A214" s="237" t="s">
        <v>1053</v>
      </c>
      <c r="B214" s="238"/>
    </row>
    <row r="215" spans="1:2" ht="38.25">
      <c r="A215" s="10" t="s">
        <v>581</v>
      </c>
      <c r="B215" s="172" t="s">
        <v>582</v>
      </c>
    </row>
    <row r="216" spans="1:2" ht="12.75">
      <c r="A216" s="240" t="s">
        <v>583</v>
      </c>
      <c r="B216" s="116"/>
    </row>
    <row r="217" spans="1:2" ht="12.75">
      <c r="A217" s="240" t="s">
        <v>686</v>
      </c>
      <c r="B217" s="116">
        <v>39634.78</v>
      </c>
    </row>
    <row r="218" spans="1:2" ht="12.75">
      <c r="A218" s="240" t="s">
        <v>585</v>
      </c>
      <c r="B218" s="116"/>
    </row>
    <row r="219" spans="1:2" ht="12.75">
      <c r="A219" s="240" t="s">
        <v>586</v>
      </c>
      <c r="B219" s="116">
        <v>20686.94</v>
      </c>
    </row>
    <row r="220" spans="1:2" ht="12.75">
      <c r="A220" s="240" t="s">
        <v>587</v>
      </c>
      <c r="B220" s="116"/>
    </row>
    <row r="221" spans="1:2" ht="12.75">
      <c r="A221" s="240" t="s">
        <v>588</v>
      </c>
      <c r="B221" s="116"/>
    </row>
    <row r="222" spans="1:2" ht="24.75">
      <c r="A222" s="242" t="s">
        <v>589</v>
      </c>
      <c r="B222" s="116">
        <v>294418.62</v>
      </c>
    </row>
    <row r="223" spans="1:2" ht="12.75">
      <c r="A223" s="240" t="s">
        <v>590</v>
      </c>
      <c r="B223" s="116">
        <v>42690</v>
      </c>
    </row>
    <row r="224" spans="1:2" ht="12.75">
      <c r="A224" s="10" t="s">
        <v>591</v>
      </c>
      <c r="B224" s="233">
        <f>SUM(B216:B223)</f>
        <v>397430.33999999997</v>
      </c>
    </row>
    <row r="225" spans="1:2" ht="18">
      <c r="A225" s="237" t="s">
        <v>1598</v>
      </c>
      <c r="B225" s="238"/>
    </row>
    <row r="226" spans="1:2" ht="38.25">
      <c r="A226" s="19" t="s">
        <v>581</v>
      </c>
      <c r="B226" s="236" t="s">
        <v>582</v>
      </c>
    </row>
    <row r="227" spans="1:2" ht="12.75">
      <c r="A227" s="17" t="s">
        <v>583</v>
      </c>
      <c r="B227" s="116"/>
    </row>
    <row r="228" spans="1:2" ht="12.75">
      <c r="A228" s="17" t="s">
        <v>584</v>
      </c>
      <c r="B228" s="116"/>
    </row>
    <row r="229" spans="1:2" ht="12.75">
      <c r="A229" s="17" t="s">
        <v>585</v>
      </c>
      <c r="B229" s="116"/>
    </row>
    <row r="230" spans="1:2" ht="12.75">
      <c r="A230" s="17" t="s">
        <v>586</v>
      </c>
      <c r="B230" s="116"/>
    </row>
    <row r="231" spans="1:2" ht="12.75">
      <c r="A231" s="17" t="s">
        <v>587</v>
      </c>
      <c r="B231" s="116"/>
    </row>
    <row r="232" spans="1:2" ht="12.75">
      <c r="A232" s="17" t="s">
        <v>588</v>
      </c>
      <c r="B232" s="116">
        <v>448731.35</v>
      </c>
    </row>
    <row r="233" spans="1:2" ht="24.75">
      <c r="A233" s="18" t="s">
        <v>589</v>
      </c>
      <c r="B233" s="116">
        <v>131185.23</v>
      </c>
    </row>
    <row r="234" spans="1:2" ht="12.75">
      <c r="A234" s="17" t="s">
        <v>590</v>
      </c>
      <c r="B234" s="116">
        <v>71821</v>
      </c>
    </row>
    <row r="235" spans="1:2" ht="12.75">
      <c r="A235" s="10" t="s">
        <v>591</v>
      </c>
      <c r="B235" s="233">
        <f>SUM(B232:B234)</f>
        <v>651737.58</v>
      </c>
    </row>
    <row r="236" spans="1:2" ht="18">
      <c r="A236" s="237" t="s">
        <v>1588</v>
      </c>
      <c r="B236" s="238"/>
    </row>
    <row r="237" spans="1:2" ht="38.25">
      <c r="A237" s="19" t="s">
        <v>581</v>
      </c>
      <c r="B237" s="236" t="s">
        <v>582</v>
      </c>
    </row>
    <row r="238" spans="1:2" ht="12.75">
      <c r="A238" s="17" t="s">
        <v>583</v>
      </c>
      <c r="B238" s="116"/>
    </row>
    <row r="239" spans="1:2" ht="12.75">
      <c r="A239" s="17" t="s">
        <v>584</v>
      </c>
      <c r="B239" s="116"/>
    </row>
    <row r="240" spans="1:2" ht="12.75">
      <c r="A240" s="17" t="s">
        <v>585</v>
      </c>
      <c r="B240" s="116">
        <v>55252.58</v>
      </c>
    </row>
    <row r="241" spans="1:2" ht="12.75">
      <c r="A241" s="17" t="s">
        <v>586</v>
      </c>
      <c r="B241" s="116"/>
    </row>
    <row r="242" spans="1:2" ht="12.75">
      <c r="A242" s="17" t="s">
        <v>587</v>
      </c>
      <c r="B242" s="116"/>
    </row>
    <row r="243" spans="1:2" ht="12.75">
      <c r="A243" s="17" t="s">
        <v>588</v>
      </c>
      <c r="B243" s="116">
        <v>6614</v>
      </c>
    </row>
    <row r="244" spans="1:2" ht="24.75">
      <c r="A244" s="18" t="s">
        <v>589</v>
      </c>
      <c r="B244" s="116">
        <v>151423.17</v>
      </c>
    </row>
    <row r="245" spans="1:2" ht="12.75">
      <c r="A245" s="17" t="s">
        <v>590</v>
      </c>
      <c r="B245" s="116">
        <v>18200.09</v>
      </c>
    </row>
    <row r="246" spans="1:2" ht="12.75">
      <c r="A246" s="10" t="s">
        <v>591</v>
      </c>
      <c r="B246" s="233">
        <f>SUM(B238:B245)</f>
        <v>231489.84</v>
      </c>
    </row>
    <row r="247" spans="1:2" ht="18">
      <c r="A247" s="237" t="s">
        <v>409</v>
      </c>
      <c r="B247" s="238"/>
    </row>
    <row r="248" spans="1:2" ht="38.25">
      <c r="A248" s="19" t="s">
        <v>581</v>
      </c>
      <c r="B248" s="236" t="s">
        <v>582</v>
      </c>
    </row>
    <row r="249" spans="1:2" ht="12.75">
      <c r="A249" s="17" t="s">
        <v>583</v>
      </c>
      <c r="B249" s="116"/>
    </row>
    <row r="250" spans="1:2" ht="12.75">
      <c r="A250" s="17" t="s">
        <v>584</v>
      </c>
      <c r="B250" s="116"/>
    </row>
    <row r="251" spans="1:2" ht="12.75">
      <c r="A251" s="17" t="s">
        <v>585</v>
      </c>
      <c r="B251" s="116"/>
    </row>
    <row r="252" spans="1:2" ht="12.75">
      <c r="A252" s="17" t="s">
        <v>586</v>
      </c>
      <c r="B252" s="116"/>
    </row>
    <row r="253" spans="1:2" ht="12.75">
      <c r="A253" s="17" t="s">
        <v>587</v>
      </c>
      <c r="B253" s="116"/>
    </row>
    <row r="254" spans="1:2" ht="12.75">
      <c r="A254" s="17" t="s">
        <v>588</v>
      </c>
      <c r="B254" s="116"/>
    </row>
    <row r="255" spans="1:2" ht="24.75">
      <c r="A255" s="18" t="s">
        <v>589</v>
      </c>
      <c r="B255" s="229">
        <v>2553456.53</v>
      </c>
    </row>
    <row r="256" spans="1:2" ht="12.75">
      <c r="A256" s="17" t="s">
        <v>590</v>
      </c>
      <c r="B256" s="229">
        <v>148162.85</v>
      </c>
    </row>
    <row r="257" spans="1:2" ht="12.75">
      <c r="A257" s="10" t="s">
        <v>591</v>
      </c>
      <c r="B257" s="234">
        <f>SUM(B249:B256)</f>
        <v>2701619.38</v>
      </c>
    </row>
    <row r="258" spans="1:2" ht="18">
      <c r="A258" s="237" t="s">
        <v>1680</v>
      </c>
      <c r="B258" s="238"/>
    </row>
    <row r="259" spans="1:2" ht="38.25">
      <c r="A259" s="19" t="s">
        <v>581</v>
      </c>
      <c r="B259" s="236" t="s">
        <v>582</v>
      </c>
    </row>
    <row r="260" spans="1:2" ht="12.75">
      <c r="A260" s="17" t="s">
        <v>583</v>
      </c>
      <c r="B260" s="116"/>
    </row>
    <row r="261" spans="1:2" ht="12.75">
      <c r="A261" s="17" t="s">
        <v>584</v>
      </c>
      <c r="B261" s="116">
        <v>101601.88</v>
      </c>
    </row>
    <row r="262" spans="1:2" ht="12.75">
      <c r="A262" s="17" t="s">
        <v>585</v>
      </c>
      <c r="B262" s="116">
        <v>37370.34</v>
      </c>
    </row>
    <row r="263" spans="1:2" ht="12.75">
      <c r="A263" s="17" t="s">
        <v>586</v>
      </c>
      <c r="B263" s="116">
        <v>46866.2</v>
      </c>
    </row>
    <row r="264" spans="1:2" ht="12.75">
      <c r="A264" s="17" t="s">
        <v>587</v>
      </c>
      <c r="B264" s="116">
        <v>0</v>
      </c>
    </row>
    <row r="265" spans="1:2" ht="12.75">
      <c r="A265" s="17" t="s">
        <v>588</v>
      </c>
      <c r="B265" s="116">
        <v>293877.92</v>
      </c>
    </row>
    <row r="266" spans="1:2" ht="24.75">
      <c r="A266" s="18" t="s">
        <v>589</v>
      </c>
      <c r="B266" s="116">
        <v>958935.72</v>
      </c>
    </row>
    <row r="267" spans="1:2" ht="12.75">
      <c r="A267" s="17" t="s">
        <v>590</v>
      </c>
      <c r="B267" s="116">
        <v>10493.18</v>
      </c>
    </row>
    <row r="268" spans="1:2" ht="12.75">
      <c r="A268" s="10" t="s">
        <v>591</v>
      </c>
      <c r="B268" s="233">
        <f>SUM(B261:B267)</f>
        <v>1449145.24</v>
      </c>
    </row>
    <row r="269" spans="1:2" ht="18">
      <c r="A269" s="237" t="s">
        <v>1065</v>
      </c>
      <c r="B269" s="238"/>
    </row>
    <row r="270" spans="1:2" ht="38.25">
      <c r="A270" s="10" t="s">
        <v>581</v>
      </c>
      <c r="B270" s="172" t="s">
        <v>582</v>
      </c>
    </row>
    <row r="271" spans="1:2" ht="12.75">
      <c r="A271" s="10" t="s">
        <v>591</v>
      </c>
      <c r="B271" s="231">
        <f>590742.83+14495.4</f>
        <v>605238.23</v>
      </c>
    </row>
    <row r="272" spans="1:2" ht="18">
      <c r="A272" s="237" t="s">
        <v>1759</v>
      </c>
      <c r="B272" s="238"/>
    </row>
    <row r="273" spans="1:2" ht="38.25">
      <c r="A273" s="10" t="s">
        <v>581</v>
      </c>
      <c r="B273" s="172" t="s">
        <v>582</v>
      </c>
    </row>
    <row r="274" spans="1:2" ht="12.75">
      <c r="A274" s="240" t="s">
        <v>583</v>
      </c>
      <c r="B274" s="116"/>
    </row>
    <row r="275" spans="1:2" ht="12.75">
      <c r="A275" s="240" t="s">
        <v>686</v>
      </c>
      <c r="B275" s="241">
        <v>8943</v>
      </c>
    </row>
    <row r="276" spans="1:2" ht="12.75">
      <c r="A276" s="240" t="s">
        <v>585</v>
      </c>
      <c r="B276" s="116"/>
    </row>
    <row r="277" spans="1:2" ht="12.75">
      <c r="A277" s="240" t="s">
        <v>586</v>
      </c>
      <c r="B277" s="116"/>
    </row>
    <row r="278" spans="1:2" ht="12.75">
      <c r="A278" s="240" t="s">
        <v>587</v>
      </c>
      <c r="B278" s="116"/>
    </row>
    <row r="279" spans="1:2" ht="12.75">
      <c r="A279" s="240" t="s">
        <v>588</v>
      </c>
      <c r="B279" s="116"/>
    </row>
    <row r="280" spans="1:2" ht="24.75">
      <c r="A280" s="242" t="s">
        <v>589</v>
      </c>
      <c r="B280" s="241">
        <v>52937</v>
      </c>
    </row>
    <row r="281" spans="1:2" ht="12.75">
      <c r="A281" s="240" t="s">
        <v>590</v>
      </c>
      <c r="B281" s="116"/>
    </row>
    <row r="282" spans="1:2" ht="12.75">
      <c r="A282" s="10" t="s">
        <v>591</v>
      </c>
      <c r="B282" s="231">
        <f>SUM(B274:B281)</f>
        <v>61880</v>
      </c>
    </row>
    <row r="283" spans="1:2" ht="18">
      <c r="A283" s="237" t="s">
        <v>904</v>
      </c>
      <c r="B283" s="238"/>
    </row>
    <row r="284" spans="1:2" ht="38.25">
      <c r="A284" s="19" t="s">
        <v>581</v>
      </c>
      <c r="B284" s="236" t="s">
        <v>582</v>
      </c>
    </row>
    <row r="285" spans="1:2" ht="12.75">
      <c r="A285" s="17" t="s">
        <v>583</v>
      </c>
      <c r="B285" s="116">
        <v>591515</v>
      </c>
    </row>
    <row r="286" spans="1:2" ht="12.75">
      <c r="A286" s="17" t="s">
        <v>584</v>
      </c>
      <c r="B286" s="116">
        <f>6045+5054</f>
        <v>11099</v>
      </c>
    </row>
    <row r="287" spans="1:2" ht="12.75">
      <c r="A287" s="17" t="s">
        <v>585</v>
      </c>
      <c r="B287" s="116">
        <v>0</v>
      </c>
    </row>
    <row r="288" spans="1:2" ht="12.75">
      <c r="A288" s="17" t="s">
        <v>586</v>
      </c>
      <c r="B288" s="116">
        <v>486915</v>
      </c>
    </row>
    <row r="289" spans="1:2" ht="12.75">
      <c r="A289" s="17" t="s">
        <v>587</v>
      </c>
      <c r="B289" s="116">
        <v>228605</v>
      </c>
    </row>
    <row r="290" spans="1:2" ht="12.75">
      <c r="A290" s="17" t="s">
        <v>588</v>
      </c>
      <c r="B290" s="116">
        <f>82348+3350</f>
        <v>85698</v>
      </c>
    </row>
    <row r="291" spans="1:2" ht="24.75">
      <c r="A291" s="18" t="s">
        <v>589</v>
      </c>
      <c r="B291" s="116">
        <v>271904</v>
      </c>
    </row>
    <row r="292" spans="1:2" ht="12.75">
      <c r="A292" s="17" t="s">
        <v>590</v>
      </c>
      <c r="B292" s="116">
        <v>0</v>
      </c>
    </row>
    <row r="293" spans="1:2" ht="12.75">
      <c r="A293" s="17" t="s">
        <v>995</v>
      </c>
      <c r="B293" s="116">
        <f>1400+2300+2280</f>
        <v>5980</v>
      </c>
    </row>
    <row r="294" spans="1:2" ht="12.75">
      <c r="A294" s="10" t="s">
        <v>591</v>
      </c>
      <c r="B294" s="233">
        <f>SUM(B285:B293)</f>
        <v>1681716</v>
      </c>
    </row>
    <row r="295" spans="1:2" ht="18">
      <c r="A295" s="237" t="s">
        <v>390</v>
      </c>
      <c r="B295" s="238"/>
    </row>
    <row r="296" spans="1:2" ht="38.25">
      <c r="A296" s="19" t="s">
        <v>581</v>
      </c>
      <c r="B296" s="236" t="s">
        <v>582</v>
      </c>
    </row>
    <row r="297" spans="1:2" ht="12.75">
      <c r="A297" s="17" t="s">
        <v>583</v>
      </c>
      <c r="B297" s="116">
        <v>142000</v>
      </c>
    </row>
    <row r="298" spans="1:2" ht="12.75">
      <c r="A298" s="17" t="s">
        <v>584</v>
      </c>
      <c r="B298" s="116"/>
    </row>
    <row r="299" spans="1:2" ht="12.75">
      <c r="A299" s="17" t="s">
        <v>585</v>
      </c>
      <c r="B299" s="116"/>
    </row>
    <row r="300" spans="1:2" ht="12.75">
      <c r="A300" s="17" t="s">
        <v>586</v>
      </c>
      <c r="B300" s="116"/>
    </row>
    <row r="301" spans="1:2" ht="12.75">
      <c r="A301" s="17" t="s">
        <v>587</v>
      </c>
      <c r="B301" s="116">
        <v>66773.09</v>
      </c>
    </row>
    <row r="302" spans="1:2" ht="12.75">
      <c r="A302" s="17" t="s">
        <v>588</v>
      </c>
      <c r="B302" s="116"/>
    </row>
    <row r="303" spans="1:2" ht="24.75">
      <c r="A303" s="18" t="s">
        <v>589</v>
      </c>
      <c r="B303" s="116">
        <v>100000</v>
      </c>
    </row>
    <row r="304" spans="1:2" ht="12.75">
      <c r="A304" s="17" t="s">
        <v>590</v>
      </c>
      <c r="B304" s="116"/>
    </row>
    <row r="305" spans="1:2" ht="12.75">
      <c r="A305" s="10" t="s">
        <v>591</v>
      </c>
      <c r="B305" s="233">
        <f>SUM(B297:B304)</f>
        <v>308773.08999999997</v>
      </c>
    </row>
    <row r="306" spans="1:2" ht="18">
      <c r="A306" s="265" t="s">
        <v>1005</v>
      </c>
      <c r="B306" s="238"/>
    </row>
    <row r="307" spans="1:2" ht="38.25">
      <c r="A307" s="19" t="s">
        <v>581</v>
      </c>
      <c r="B307" s="236" t="s">
        <v>582</v>
      </c>
    </row>
    <row r="308" spans="1:2" ht="12.75">
      <c r="A308" s="17" t="s">
        <v>583</v>
      </c>
      <c r="B308" s="116"/>
    </row>
    <row r="309" spans="1:2" ht="12.75">
      <c r="A309" s="17" t="s">
        <v>584</v>
      </c>
      <c r="B309" s="116">
        <v>41219.01</v>
      </c>
    </row>
    <row r="310" spans="1:2" ht="12.75">
      <c r="A310" s="17" t="s">
        <v>585</v>
      </c>
      <c r="B310" s="116"/>
    </row>
    <row r="311" spans="1:2" ht="12.75">
      <c r="A311" s="17" t="s">
        <v>586</v>
      </c>
      <c r="B311" s="116">
        <v>0</v>
      </c>
    </row>
    <row r="312" spans="1:2" ht="12.75">
      <c r="A312" s="17" t="s">
        <v>587</v>
      </c>
      <c r="B312" s="116"/>
    </row>
    <row r="313" spans="1:2" ht="12.75">
      <c r="A313" s="17" t="s">
        <v>588</v>
      </c>
      <c r="B313" s="116">
        <v>15049.87</v>
      </c>
    </row>
    <row r="314" spans="1:2" ht="24.75">
      <c r="A314" s="18" t="s">
        <v>589</v>
      </c>
      <c r="B314" s="116">
        <v>241212.56</v>
      </c>
    </row>
    <row r="315" spans="1:2" ht="12.75">
      <c r="A315" s="17" t="s">
        <v>590</v>
      </c>
      <c r="B315" s="116"/>
    </row>
    <row r="316" spans="1:2" ht="12.75">
      <c r="A316" s="10" t="s">
        <v>591</v>
      </c>
      <c r="B316" s="233">
        <f>SUM(B308:B314)</f>
        <v>297481.44</v>
      </c>
    </row>
    <row r="317" spans="1:2" ht="18">
      <c r="A317" s="237" t="s">
        <v>464</v>
      </c>
      <c r="B317" s="238"/>
    </row>
    <row r="318" spans="1:2" ht="38.25">
      <c r="A318" s="10" t="s">
        <v>581</v>
      </c>
      <c r="B318" s="172" t="s">
        <v>582</v>
      </c>
    </row>
    <row r="319" spans="1:2" ht="12.75">
      <c r="A319" s="240" t="s">
        <v>583</v>
      </c>
      <c r="B319" s="229"/>
    </row>
    <row r="320" spans="1:2" ht="12.75">
      <c r="A320" s="240" t="s">
        <v>686</v>
      </c>
      <c r="B320" s="229">
        <v>131666.97</v>
      </c>
    </row>
    <row r="321" spans="1:2" ht="12.75">
      <c r="A321" s="240" t="s">
        <v>585</v>
      </c>
      <c r="B321" s="229"/>
    </row>
    <row r="322" spans="1:2" ht="12.75">
      <c r="A322" s="240" t="s">
        <v>586</v>
      </c>
      <c r="B322" s="229">
        <v>20259.28</v>
      </c>
    </row>
    <row r="323" spans="1:2" ht="12.75">
      <c r="A323" s="240" t="s">
        <v>587</v>
      </c>
      <c r="B323" s="229"/>
    </row>
    <row r="324" spans="1:2" ht="12.75">
      <c r="A324" s="240" t="s">
        <v>588</v>
      </c>
      <c r="B324" s="229">
        <v>9343.99</v>
      </c>
    </row>
    <row r="325" spans="1:2" ht="24.75">
      <c r="A325" s="242" t="s">
        <v>589</v>
      </c>
      <c r="B325" s="229">
        <v>62379.7</v>
      </c>
    </row>
    <row r="326" spans="1:2" ht="12.75">
      <c r="A326" s="240" t="s">
        <v>590</v>
      </c>
      <c r="B326" s="229"/>
    </row>
    <row r="327" spans="1:2" ht="12.75">
      <c r="A327" s="10" t="s">
        <v>591</v>
      </c>
      <c r="B327" s="247">
        <f>SUM(B320:B325)</f>
        <v>223649.94</v>
      </c>
    </row>
    <row r="328" spans="1:2" ht="18">
      <c r="A328" s="237" t="s">
        <v>1002</v>
      </c>
      <c r="B328" s="238"/>
    </row>
    <row r="329" spans="1:2" ht="38.25">
      <c r="A329" s="19" t="s">
        <v>581</v>
      </c>
      <c r="B329" s="236" t="s">
        <v>582</v>
      </c>
    </row>
    <row r="330" spans="1:2" ht="12.75">
      <c r="A330" s="17" t="s">
        <v>583</v>
      </c>
      <c r="B330" s="229"/>
    </row>
    <row r="331" spans="1:2" ht="12.75">
      <c r="A331" s="17" t="s">
        <v>584</v>
      </c>
      <c r="B331" s="229">
        <v>1820</v>
      </c>
    </row>
    <row r="332" spans="1:2" ht="12.75">
      <c r="A332" s="17" t="s">
        <v>585</v>
      </c>
      <c r="B332" s="229"/>
    </row>
    <row r="333" spans="1:2" ht="12.75">
      <c r="A333" s="17" t="s">
        <v>586</v>
      </c>
      <c r="B333" s="229">
        <v>4266</v>
      </c>
    </row>
    <row r="334" spans="1:2" ht="12.75">
      <c r="A334" s="17" t="s">
        <v>587</v>
      </c>
      <c r="B334" s="229"/>
    </row>
    <row r="335" spans="1:2" ht="12.75">
      <c r="A335" s="17" t="s">
        <v>588</v>
      </c>
      <c r="B335" s="229">
        <v>14165.83</v>
      </c>
    </row>
    <row r="336" spans="1:2" ht="24.75">
      <c r="A336" s="18" t="s">
        <v>589</v>
      </c>
      <c r="B336" s="229">
        <v>31015.98</v>
      </c>
    </row>
    <row r="337" spans="1:2" ht="12.75">
      <c r="A337" s="17" t="s">
        <v>590</v>
      </c>
      <c r="B337" s="229"/>
    </row>
    <row r="338" spans="1:2" ht="12.75">
      <c r="A338" s="10" t="s">
        <v>591</v>
      </c>
      <c r="B338" s="234">
        <f>SUM(B330:B337)</f>
        <v>51267.81</v>
      </c>
    </row>
    <row r="339" spans="1:2" ht="18">
      <c r="A339" s="237" t="s">
        <v>908</v>
      </c>
      <c r="B339" s="238"/>
    </row>
    <row r="340" spans="1:2" ht="38.25">
      <c r="A340" s="19" t="s">
        <v>581</v>
      </c>
      <c r="B340" s="236" t="s">
        <v>582</v>
      </c>
    </row>
    <row r="341" spans="1:2" ht="14.25">
      <c r="A341" s="17" t="s">
        <v>583</v>
      </c>
      <c r="B341" s="84">
        <f>1246589.71+2059.26</f>
        <v>1248648.97</v>
      </c>
    </row>
    <row r="342" spans="1:3" ht="14.25">
      <c r="A342" s="17" t="s">
        <v>584</v>
      </c>
      <c r="B342" s="83">
        <f>4946439.8+86888.53</f>
        <v>5033328.33</v>
      </c>
      <c r="C342" s="79"/>
    </row>
    <row r="343" spans="1:2" ht="14.25">
      <c r="A343" s="17" t="s">
        <v>585</v>
      </c>
      <c r="B343" s="84">
        <f>573541.93+92612.67</f>
        <v>666154.6000000001</v>
      </c>
    </row>
    <row r="344" spans="1:3" ht="14.25">
      <c r="A344" s="17" t="s">
        <v>586</v>
      </c>
      <c r="B344" s="83">
        <f>43380727.1+267183.96</f>
        <v>43647911.06</v>
      </c>
      <c r="C344" s="80"/>
    </row>
    <row r="345" spans="1:2" ht="14.25">
      <c r="A345" s="17" t="s">
        <v>587</v>
      </c>
      <c r="B345" s="84">
        <f>1739114.36+32427.55</f>
        <v>1771541.9100000001</v>
      </c>
    </row>
    <row r="346" spans="1:2" ht="14.25">
      <c r="A346" s="17" t="s">
        <v>588</v>
      </c>
      <c r="B346" s="84">
        <f>529987.95+28708.22</f>
        <v>558696.1699999999</v>
      </c>
    </row>
    <row r="347" spans="1:2" ht="24.75">
      <c r="A347" s="18" t="s">
        <v>589</v>
      </c>
      <c r="B347" s="84">
        <v>183542.99</v>
      </c>
    </row>
    <row r="348" spans="1:2" ht="14.25">
      <c r="A348" s="17" t="s">
        <v>590</v>
      </c>
      <c r="B348" s="84">
        <v>0</v>
      </c>
    </row>
    <row r="349" spans="1:2" ht="15">
      <c r="A349" s="10" t="s">
        <v>591</v>
      </c>
      <c r="B349" s="82">
        <f>SUM(B341:B348)</f>
        <v>53109824.03000001</v>
      </c>
    </row>
    <row r="350" spans="1:2" ht="18">
      <c r="A350" s="237" t="s">
        <v>832</v>
      </c>
      <c r="B350" s="238"/>
    </row>
    <row r="351" spans="1:2" ht="38.25">
      <c r="A351" s="19" t="s">
        <v>581</v>
      </c>
      <c r="B351" s="236" t="s">
        <v>582</v>
      </c>
    </row>
    <row r="352" spans="1:2" ht="12.75">
      <c r="A352" s="17" t="s">
        <v>583</v>
      </c>
      <c r="B352" s="116">
        <v>63877</v>
      </c>
    </row>
    <row r="353" spans="1:2" ht="12.75">
      <c r="A353" s="17" t="s">
        <v>584</v>
      </c>
      <c r="B353" s="116">
        <v>14721.87</v>
      </c>
    </row>
    <row r="354" spans="1:2" ht="12.75">
      <c r="A354" s="17" t="s">
        <v>585</v>
      </c>
      <c r="B354" s="116">
        <v>20036.13</v>
      </c>
    </row>
    <row r="355" spans="1:2" ht="12.75">
      <c r="A355" s="17" t="s">
        <v>586</v>
      </c>
      <c r="B355" s="116">
        <v>27031.25</v>
      </c>
    </row>
    <row r="356" spans="1:2" ht="12.75">
      <c r="A356" s="17" t="s">
        <v>587</v>
      </c>
      <c r="B356" s="116">
        <v>0</v>
      </c>
    </row>
    <row r="357" spans="1:2" ht="12.75">
      <c r="A357" s="17" t="s">
        <v>588</v>
      </c>
      <c r="B357" s="116">
        <v>922437.01</v>
      </c>
    </row>
    <row r="358" spans="1:2" ht="24.75">
      <c r="A358" s="18" t="s">
        <v>589</v>
      </c>
      <c r="B358" s="116">
        <v>557584.48</v>
      </c>
    </row>
    <row r="359" spans="1:2" ht="12.75">
      <c r="A359" s="17" t="s">
        <v>590</v>
      </c>
      <c r="B359" s="116"/>
    </row>
    <row r="360" spans="1:2" ht="12.75">
      <c r="A360" s="10" t="s">
        <v>591</v>
      </c>
      <c r="B360" s="233">
        <f>SUM(B352:B359)</f>
        <v>1605687.74</v>
      </c>
    </row>
    <row r="361" spans="1:2" ht="18">
      <c r="A361" s="237" t="s">
        <v>399</v>
      </c>
      <c r="B361" s="238"/>
    </row>
    <row r="362" spans="1:2" ht="38.25">
      <c r="A362" s="19" t="s">
        <v>581</v>
      </c>
      <c r="B362" s="236" t="s">
        <v>582</v>
      </c>
    </row>
    <row r="363" spans="1:2" ht="12.75">
      <c r="A363" s="17" t="s">
        <v>583</v>
      </c>
      <c r="B363" s="116">
        <v>79116.08</v>
      </c>
    </row>
    <row r="364" spans="1:2" ht="12.75">
      <c r="A364" s="17" t="s">
        <v>584</v>
      </c>
      <c r="B364" s="116">
        <v>11811.53</v>
      </c>
    </row>
    <row r="365" spans="1:2" ht="12.75">
      <c r="A365" s="17" t="s">
        <v>585</v>
      </c>
      <c r="B365" s="116">
        <v>6165.27</v>
      </c>
    </row>
    <row r="366" spans="1:2" ht="12.75">
      <c r="A366" s="17" t="s">
        <v>586</v>
      </c>
      <c r="B366" s="116">
        <v>0</v>
      </c>
    </row>
    <row r="367" spans="1:2" ht="12.75">
      <c r="A367" s="17" t="s">
        <v>587</v>
      </c>
      <c r="B367" s="116">
        <v>0</v>
      </c>
    </row>
    <row r="368" spans="1:2" ht="12.75">
      <c r="A368" s="17" t="s">
        <v>588</v>
      </c>
      <c r="B368" s="235">
        <v>104512.87</v>
      </c>
    </row>
    <row r="369" spans="1:2" ht="24.75">
      <c r="A369" s="18" t="s">
        <v>589</v>
      </c>
      <c r="B369" s="116">
        <v>109357.53</v>
      </c>
    </row>
    <row r="370" spans="1:2" ht="12.75">
      <c r="A370" s="17" t="s">
        <v>590</v>
      </c>
      <c r="B370" s="116">
        <v>0</v>
      </c>
    </row>
    <row r="371" spans="1:2" ht="12.75">
      <c r="A371" s="10" t="s">
        <v>591</v>
      </c>
      <c r="B371" s="233">
        <f>SUM(B363:B370)</f>
        <v>310963.28</v>
      </c>
    </row>
  </sheetData>
  <mergeCells count="1">
    <mergeCell ref="A58:B58"/>
  </mergeCells>
  <printOptions/>
  <pageMargins left="0.75" right="0.58" top="0.66" bottom="1" header="0.5" footer="0.5"/>
  <pageSetup horizontalDpi="600" verticalDpi="600" orientation="portrait" paperSize="9" scale="80" r:id="rId1"/>
  <rowBreaks count="7" manualBreakCount="7">
    <brk id="46" max="1" man="1"/>
    <brk id="91" max="1" man="1"/>
    <brk id="147" max="1" man="1"/>
    <brk id="191" max="1" man="1"/>
    <brk id="246" max="1" man="1"/>
    <brk id="294" max="1" man="1"/>
    <brk id="338" max="1" man="1"/>
  </rowBreaks>
  <colBreaks count="1" manualBreakCount="1">
    <brk id="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1130"/>
  <sheetViews>
    <sheetView view="pageBreakPreview" zoomScaleNormal="150" zoomScaleSheetLayoutView="100" workbookViewId="0" topLeftCell="A965">
      <selection activeCell="I990" sqref="I990"/>
    </sheetView>
  </sheetViews>
  <sheetFormatPr defaultColWidth="9.140625" defaultRowHeight="12.75"/>
  <cols>
    <col min="1" max="1" width="5.421875" style="1" customWidth="1"/>
    <col min="2" max="2" width="45.28125" style="1" customWidth="1"/>
    <col min="3" max="3" width="17.00390625" style="1" customWidth="1"/>
    <col min="4" max="4" width="25.00390625" style="175" customWidth="1"/>
    <col min="5" max="5" width="6.421875" style="1" hidden="1" customWidth="1"/>
    <col min="6" max="16384" width="9.140625" style="1" customWidth="1"/>
  </cols>
  <sheetData>
    <row r="1" spans="1:4" s="104" customFormat="1" ht="18.75">
      <c r="A1" s="171" t="s">
        <v>1089</v>
      </c>
      <c r="B1" s="224"/>
      <c r="C1" s="224"/>
      <c r="D1" s="225"/>
    </row>
    <row r="2" spans="1:4" ht="12.75">
      <c r="A2" s="188" t="s">
        <v>1204</v>
      </c>
      <c r="B2" s="28"/>
      <c r="C2" s="28"/>
      <c r="D2" s="217"/>
    </row>
    <row r="3" spans="1:4" ht="24.75" customHeight="1">
      <c r="A3" s="280" t="s">
        <v>400</v>
      </c>
      <c r="B3" s="280"/>
      <c r="C3" s="280"/>
      <c r="D3" s="280"/>
    </row>
    <row r="4" spans="1:4" ht="25.5">
      <c r="A4" s="15" t="s">
        <v>1519</v>
      </c>
      <c r="B4" s="15" t="s">
        <v>577</v>
      </c>
      <c r="C4" s="15" t="s">
        <v>578</v>
      </c>
      <c r="D4" s="172" t="s">
        <v>579</v>
      </c>
    </row>
    <row r="5" spans="1:4" s="108" customFormat="1" ht="12.75">
      <c r="A5" s="13">
        <v>2</v>
      </c>
      <c r="B5" s="23" t="s">
        <v>1225</v>
      </c>
      <c r="C5" s="23">
        <v>2003</v>
      </c>
      <c r="D5" s="174">
        <v>2848.99</v>
      </c>
    </row>
    <row r="6" spans="1:4" s="108" customFormat="1" ht="12.75">
      <c r="A6" s="13">
        <f aca="true" t="shared" si="0" ref="A6:A69">SUM(A5+1)</f>
        <v>3</v>
      </c>
      <c r="B6" s="23" t="s">
        <v>1225</v>
      </c>
      <c r="C6" s="23">
        <v>2003</v>
      </c>
      <c r="D6" s="174">
        <v>2848.99</v>
      </c>
    </row>
    <row r="7" spans="1:4" s="108" customFormat="1" ht="12.75">
      <c r="A7" s="13">
        <f t="shared" si="0"/>
        <v>4</v>
      </c>
      <c r="B7" s="23" t="s">
        <v>1225</v>
      </c>
      <c r="C7" s="23">
        <v>2003</v>
      </c>
      <c r="D7" s="174">
        <v>2848.99</v>
      </c>
    </row>
    <row r="8" spans="1:4" s="108" customFormat="1" ht="12.75">
      <c r="A8" s="13">
        <f t="shared" si="0"/>
        <v>5</v>
      </c>
      <c r="B8" s="23" t="s">
        <v>1225</v>
      </c>
      <c r="C8" s="23">
        <v>2003</v>
      </c>
      <c r="D8" s="174">
        <v>2848.99</v>
      </c>
    </row>
    <row r="9" spans="1:4" s="108" customFormat="1" ht="12.75">
      <c r="A9" s="13">
        <f t="shared" si="0"/>
        <v>6</v>
      </c>
      <c r="B9" s="23" t="s">
        <v>1225</v>
      </c>
      <c r="C9" s="23">
        <v>2003</v>
      </c>
      <c r="D9" s="174">
        <v>2848.99</v>
      </c>
    </row>
    <row r="10" spans="1:4" s="108" customFormat="1" ht="12.75">
      <c r="A10" s="13">
        <f t="shared" si="0"/>
        <v>7</v>
      </c>
      <c r="B10" s="23" t="s">
        <v>1225</v>
      </c>
      <c r="C10" s="23">
        <v>2003</v>
      </c>
      <c r="D10" s="174">
        <v>2848.99</v>
      </c>
    </row>
    <row r="11" spans="1:4" s="108" customFormat="1" ht="12.75">
      <c r="A11" s="13">
        <f t="shared" si="0"/>
        <v>8</v>
      </c>
      <c r="B11" s="23" t="s">
        <v>1225</v>
      </c>
      <c r="C11" s="23">
        <v>2003</v>
      </c>
      <c r="D11" s="174">
        <v>2848.99</v>
      </c>
    </row>
    <row r="12" spans="1:4" s="108" customFormat="1" ht="12.75">
      <c r="A12" s="13">
        <f t="shared" si="0"/>
        <v>9</v>
      </c>
      <c r="B12" s="23" t="s">
        <v>1225</v>
      </c>
      <c r="C12" s="23">
        <v>2003</v>
      </c>
      <c r="D12" s="174">
        <v>2848.99</v>
      </c>
    </row>
    <row r="13" spans="1:4" s="108" customFormat="1" ht="12.75">
      <c r="A13" s="13">
        <f t="shared" si="0"/>
        <v>10</v>
      </c>
      <c r="B13" s="23" t="s">
        <v>1225</v>
      </c>
      <c r="C13" s="23">
        <v>2003</v>
      </c>
      <c r="D13" s="174">
        <v>2848.99</v>
      </c>
    </row>
    <row r="14" spans="1:4" s="108" customFormat="1" ht="12.75">
      <c r="A14" s="13">
        <f t="shared" si="0"/>
        <v>11</v>
      </c>
      <c r="B14" s="23" t="s">
        <v>1225</v>
      </c>
      <c r="C14" s="23">
        <v>2003</v>
      </c>
      <c r="D14" s="174">
        <v>2848.99</v>
      </c>
    </row>
    <row r="15" spans="1:4" s="108" customFormat="1" ht="12.75">
      <c r="A15" s="13">
        <f t="shared" si="0"/>
        <v>12</v>
      </c>
      <c r="B15" s="23" t="s">
        <v>1225</v>
      </c>
      <c r="C15" s="23">
        <v>2003</v>
      </c>
      <c r="D15" s="174">
        <v>2848.99</v>
      </c>
    </row>
    <row r="16" spans="1:4" s="108" customFormat="1" ht="12.75">
      <c r="A16" s="13">
        <f t="shared" si="0"/>
        <v>13</v>
      </c>
      <c r="B16" s="23" t="s">
        <v>1225</v>
      </c>
      <c r="C16" s="23">
        <v>2003</v>
      </c>
      <c r="D16" s="174">
        <v>2848.99</v>
      </c>
    </row>
    <row r="17" spans="1:4" s="108" customFormat="1" ht="12.75">
      <c r="A17" s="13">
        <f t="shared" si="0"/>
        <v>14</v>
      </c>
      <c r="B17" s="23" t="s">
        <v>1225</v>
      </c>
      <c r="C17" s="23">
        <v>2003</v>
      </c>
      <c r="D17" s="174">
        <v>2848.99</v>
      </c>
    </row>
    <row r="18" spans="1:4" s="108" customFormat="1" ht="12.75" customHeight="1">
      <c r="A18" s="13">
        <f t="shared" si="0"/>
        <v>15</v>
      </c>
      <c r="B18" s="23" t="s">
        <v>1225</v>
      </c>
      <c r="C18" s="23">
        <v>2003</v>
      </c>
      <c r="D18" s="174">
        <v>2848.99</v>
      </c>
    </row>
    <row r="19" spans="1:4" s="108" customFormat="1" ht="12.75">
      <c r="A19" s="13">
        <f t="shared" si="0"/>
        <v>16</v>
      </c>
      <c r="B19" s="23" t="s">
        <v>1225</v>
      </c>
      <c r="C19" s="23">
        <v>2003</v>
      </c>
      <c r="D19" s="174">
        <v>2848.99</v>
      </c>
    </row>
    <row r="20" spans="1:4" s="108" customFormat="1" ht="12.75">
      <c r="A20" s="13">
        <f t="shared" si="0"/>
        <v>17</v>
      </c>
      <c r="B20" s="23" t="s">
        <v>1225</v>
      </c>
      <c r="C20" s="23">
        <v>2003</v>
      </c>
      <c r="D20" s="174">
        <v>2848.99</v>
      </c>
    </row>
    <row r="21" spans="1:4" s="108" customFormat="1" ht="12.75">
      <c r="A21" s="13">
        <f t="shared" si="0"/>
        <v>18</v>
      </c>
      <c r="B21" s="23" t="s">
        <v>1225</v>
      </c>
      <c r="C21" s="23">
        <v>2003</v>
      </c>
      <c r="D21" s="174">
        <v>2848.99</v>
      </c>
    </row>
    <row r="22" spans="1:4" s="108" customFormat="1" ht="12.75">
      <c r="A22" s="13">
        <f t="shared" si="0"/>
        <v>19</v>
      </c>
      <c r="B22" s="23" t="s">
        <v>1225</v>
      </c>
      <c r="C22" s="23">
        <v>2003</v>
      </c>
      <c r="D22" s="174">
        <v>2848.99</v>
      </c>
    </row>
    <row r="23" spans="1:4" s="108" customFormat="1" ht="12.75">
      <c r="A23" s="13">
        <f t="shared" si="0"/>
        <v>20</v>
      </c>
      <c r="B23" s="23" t="s">
        <v>1225</v>
      </c>
      <c r="C23" s="23">
        <v>2003</v>
      </c>
      <c r="D23" s="174">
        <v>2848.99</v>
      </c>
    </row>
    <row r="24" spans="1:4" s="108" customFormat="1" ht="12.75">
      <c r="A24" s="13">
        <f t="shared" si="0"/>
        <v>21</v>
      </c>
      <c r="B24" s="23" t="s">
        <v>1225</v>
      </c>
      <c r="C24" s="23">
        <v>2003</v>
      </c>
      <c r="D24" s="174">
        <v>2848.99</v>
      </c>
    </row>
    <row r="25" spans="1:4" s="108" customFormat="1" ht="12.75">
      <c r="A25" s="13">
        <f t="shared" si="0"/>
        <v>22</v>
      </c>
      <c r="B25" s="23" t="s">
        <v>1225</v>
      </c>
      <c r="C25" s="23">
        <v>2003</v>
      </c>
      <c r="D25" s="174">
        <v>2848.99</v>
      </c>
    </row>
    <row r="26" spans="1:4" s="108" customFormat="1" ht="12.75">
      <c r="A26" s="13">
        <f t="shared" si="0"/>
        <v>23</v>
      </c>
      <c r="B26" s="23" t="s">
        <v>1226</v>
      </c>
      <c r="C26" s="23">
        <v>2003</v>
      </c>
      <c r="D26" s="174">
        <v>4099</v>
      </c>
    </row>
    <row r="27" spans="1:4" s="108" customFormat="1" ht="12.75">
      <c r="A27" s="13">
        <f t="shared" si="0"/>
        <v>24</v>
      </c>
      <c r="B27" s="23" t="s">
        <v>1227</v>
      </c>
      <c r="C27" s="23">
        <v>2003</v>
      </c>
      <c r="D27" s="174">
        <v>4622.58</v>
      </c>
    </row>
    <row r="28" spans="1:4" s="108" customFormat="1" ht="12.75">
      <c r="A28" s="13">
        <f t="shared" si="0"/>
        <v>25</v>
      </c>
      <c r="B28" s="23" t="s">
        <v>1227</v>
      </c>
      <c r="C28" s="23">
        <v>2003</v>
      </c>
      <c r="D28" s="174">
        <v>4622.58</v>
      </c>
    </row>
    <row r="29" spans="1:4" s="108" customFormat="1" ht="12.75">
      <c r="A29" s="13">
        <f t="shared" si="0"/>
        <v>26</v>
      </c>
      <c r="B29" s="23" t="s">
        <v>1227</v>
      </c>
      <c r="C29" s="23">
        <v>2003</v>
      </c>
      <c r="D29" s="174">
        <v>5244.78</v>
      </c>
    </row>
    <row r="30" spans="1:4" s="108" customFormat="1" ht="12.75">
      <c r="A30" s="13">
        <f t="shared" si="0"/>
        <v>27</v>
      </c>
      <c r="B30" s="23" t="s">
        <v>1227</v>
      </c>
      <c r="C30" s="23">
        <v>2003</v>
      </c>
      <c r="D30" s="174">
        <v>3856.42</v>
      </c>
    </row>
    <row r="31" spans="1:4" s="108" customFormat="1" ht="12.75">
      <c r="A31" s="13">
        <f t="shared" si="0"/>
        <v>28</v>
      </c>
      <c r="B31" s="23" t="s">
        <v>1227</v>
      </c>
      <c r="C31" s="23">
        <v>2003</v>
      </c>
      <c r="D31" s="174">
        <v>4622.58</v>
      </c>
    </row>
    <row r="32" spans="1:4" s="108" customFormat="1" ht="12.75">
      <c r="A32" s="13">
        <f t="shared" si="0"/>
        <v>29</v>
      </c>
      <c r="B32" s="23" t="s">
        <v>1228</v>
      </c>
      <c r="C32" s="23">
        <v>2003</v>
      </c>
      <c r="D32" s="174">
        <v>4378.58</v>
      </c>
    </row>
    <row r="33" spans="1:4" s="108" customFormat="1" ht="12.75">
      <c r="A33" s="13">
        <f t="shared" si="0"/>
        <v>30</v>
      </c>
      <c r="B33" s="23" t="s">
        <v>1228</v>
      </c>
      <c r="C33" s="23">
        <v>2003</v>
      </c>
      <c r="D33" s="174">
        <v>4378.58</v>
      </c>
    </row>
    <row r="34" spans="1:4" s="108" customFormat="1" ht="12.75">
      <c r="A34" s="13">
        <f t="shared" si="0"/>
        <v>31</v>
      </c>
      <c r="B34" s="23" t="s">
        <v>1228</v>
      </c>
      <c r="C34" s="23">
        <v>2003</v>
      </c>
      <c r="D34" s="174">
        <v>4378.58</v>
      </c>
    </row>
    <row r="35" spans="1:4" s="108" customFormat="1" ht="12.75">
      <c r="A35" s="13">
        <f t="shared" si="0"/>
        <v>32</v>
      </c>
      <c r="B35" s="23" t="s">
        <v>1228</v>
      </c>
      <c r="C35" s="23">
        <v>2003</v>
      </c>
      <c r="D35" s="174">
        <v>4378.58</v>
      </c>
    </row>
    <row r="36" spans="1:4" s="108" customFormat="1" ht="12.75">
      <c r="A36" s="13">
        <f t="shared" si="0"/>
        <v>33</v>
      </c>
      <c r="B36" s="23" t="s">
        <v>1228</v>
      </c>
      <c r="C36" s="23">
        <v>2003</v>
      </c>
      <c r="D36" s="174">
        <v>4378.58</v>
      </c>
    </row>
    <row r="37" spans="1:4" s="108" customFormat="1" ht="12.75">
      <c r="A37" s="13">
        <f t="shared" si="0"/>
        <v>34</v>
      </c>
      <c r="B37" s="23" t="s">
        <v>1229</v>
      </c>
      <c r="C37" s="23">
        <v>2003</v>
      </c>
      <c r="D37" s="174">
        <v>4378.58</v>
      </c>
    </row>
    <row r="38" spans="1:4" s="108" customFormat="1" ht="12.75">
      <c r="A38" s="13">
        <f t="shared" si="0"/>
        <v>35</v>
      </c>
      <c r="B38" s="23" t="s">
        <v>1228</v>
      </c>
      <c r="C38" s="23">
        <v>2003</v>
      </c>
      <c r="D38" s="174">
        <v>4378.58</v>
      </c>
    </row>
    <row r="39" spans="1:4" s="108" customFormat="1" ht="12.75">
      <c r="A39" s="13">
        <f t="shared" si="0"/>
        <v>36</v>
      </c>
      <c r="B39" s="23" t="s">
        <v>1229</v>
      </c>
      <c r="C39" s="23">
        <v>2003</v>
      </c>
      <c r="D39" s="174">
        <v>4378.58</v>
      </c>
    </row>
    <row r="40" spans="1:4" s="108" customFormat="1" ht="12.75">
      <c r="A40" s="13">
        <f t="shared" si="0"/>
        <v>37</v>
      </c>
      <c r="B40" s="222" t="s">
        <v>1230</v>
      </c>
      <c r="C40" s="23">
        <v>2004</v>
      </c>
      <c r="D40" s="174">
        <v>19507.8</v>
      </c>
    </row>
    <row r="41" spans="1:4" s="108" customFormat="1" ht="12.75">
      <c r="A41" s="13">
        <f t="shared" si="0"/>
        <v>38</v>
      </c>
      <c r="B41" s="222" t="s">
        <v>1231</v>
      </c>
      <c r="C41" s="23">
        <v>2004</v>
      </c>
      <c r="D41" s="174">
        <v>23000</v>
      </c>
    </row>
    <row r="42" spans="1:4" s="108" customFormat="1" ht="12.75">
      <c r="A42" s="13">
        <f t="shared" si="0"/>
        <v>39</v>
      </c>
      <c r="B42" s="23" t="s">
        <v>1232</v>
      </c>
      <c r="C42" s="23">
        <v>2004</v>
      </c>
      <c r="D42" s="174">
        <v>3412.34</v>
      </c>
    </row>
    <row r="43" spans="1:4" s="108" customFormat="1" ht="12.75">
      <c r="A43" s="13">
        <f t="shared" si="0"/>
        <v>40</v>
      </c>
      <c r="B43" s="23" t="s">
        <v>1233</v>
      </c>
      <c r="C43" s="23">
        <v>2004</v>
      </c>
      <c r="D43" s="174">
        <v>2446.1</v>
      </c>
    </row>
    <row r="44" spans="1:4" s="108" customFormat="1" ht="12.75">
      <c r="A44" s="13">
        <f t="shared" si="0"/>
        <v>41</v>
      </c>
      <c r="B44" s="23" t="s">
        <v>1233</v>
      </c>
      <c r="C44" s="23">
        <v>2004</v>
      </c>
      <c r="D44" s="174">
        <v>3287.9</v>
      </c>
    </row>
    <row r="45" spans="1:4" s="108" customFormat="1" ht="12.75">
      <c r="A45" s="13">
        <f t="shared" si="0"/>
        <v>42</v>
      </c>
      <c r="B45" s="23" t="s">
        <v>1233</v>
      </c>
      <c r="C45" s="23">
        <v>2004</v>
      </c>
      <c r="D45" s="174">
        <v>3287.9</v>
      </c>
    </row>
    <row r="46" spans="1:4" s="108" customFormat="1" ht="12.75">
      <c r="A46" s="13">
        <f t="shared" si="0"/>
        <v>43</v>
      </c>
      <c r="B46" s="23" t="s">
        <v>1233</v>
      </c>
      <c r="C46" s="23">
        <v>2004</v>
      </c>
      <c r="D46" s="174">
        <v>3287.9</v>
      </c>
    </row>
    <row r="47" spans="1:4" s="108" customFormat="1" ht="12.75">
      <c r="A47" s="13">
        <f t="shared" si="0"/>
        <v>44</v>
      </c>
      <c r="B47" s="23" t="s">
        <v>1233</v>
      </c>
      <c r="C47" s="23">
        <v>2004</v>
      </c>
      <c r="D47" s="174">
        <v>3287.9</v>
      </c>
    </row>
    <row r="48" spans="1:4" s="108" customFormat="1" ht="12.75">
      <c r="A48" s="13">
        <f t="shared" si="0"/>
        <v>45</v>
      </c>
      <c r="B48" s="23" t="s">
        <v>1234</v>
      </c>
      <c r="C48" s="23">
        <v>2004</v>
      </c>
      <c r="D48" s="174">
        <v>3946.7</v>
      </c>
    </row>
    <row r="49" spans="1:4" s="108" customFormat="1" ht="12.75">
      <c r="A49" s="13">
        <f t="shared" si="0"/>
        <v>46</v>
      </c>
      <c r="B49" s="23" t="s">
        <v>1234</v>
      </c>
      <c r="C49" s="23">
        <v>2004</v>
      </c>
      <c r="D49" s="174">
        <v>3946.7</v>
      </c>
    </row>
    <row r="50" spans="1:4" s="108" customFormat="1" ht="12.75">
      <c r="A50" s="13">
        <f t="shared" si="0"/>
        <v>47</v>
      </c>
      <c r="B50" s="23" t="s">
        <v>1235</v>
      </c>
      <c r="C50" s="23">
        <v>2004</v>
      </c>
      <c r="D50" s="174">
        <v>3666.1</v>
      </c>
    </row>
    <row r="51" spans="1:4" s="108" customFormat="1" ht="12.75">
      <c r="A51" s="13">
        <f t="shared" si="0"/>
        <v>48</v>
      </c>
      <c r="B51" s="23" t="s">
        <v>1235</v>
      </c>
      <c r="C51" s="23">
        <v>2004</v>
      </c>
      <c r="D51" s="174">
        <v>3666.1</v>
      </c>
    </row>
    <row r="52" spans="1:4" s="108" customFormat="1" ht="12.75">
      <c r="A52" s="13">
        <f t="shared" si="0"/>
        <v>49</v>
      </c>
      <c r="B52" s="23" t="s">
        <v>1235</v>
      </c>
      <c r="C52" s="23">
        <v>2004</v>
      </c>
      <c r="D52" s="174">
        <v>3666.1</v>
      </c>
    </row>
    <row r="53" spans="1:4" s="108" customFormat="1" ht="12.75">
      <c r="A53" s="13">
        <f t="shared" si="0"/>
        <v>50</v>
      </c>
      <c r="B53" s="23" t="s">
        <v>1235</v>
      </c>
      <c r="C53" s="23">
        <v>2004</v>
      </c>
      <c r="D53" s="174">
        <v>3666.1</v>
      </c>
    </row>
    <row r="54" spans="1:4" s="108" customFormat="1" ht="12" customHeight="1">
      <c r="A54" s="13">
        <f t="shared" si="0"/>
        <v>51</v>
      </c>
      <c r="B54" s="23" t="s">
        <v>1235</v>
      </c>
      <c r="C54" s="23">
        <v>2003</v>
      </c>
      <c r="D54" s="174">
        <v>6190</v>
      </c>
    </row>
    <row r="55" spans="1:4" s="108" customFormat="1" ht="12.75">
      <c r="A55" s="13">
        <f t="shared" si="0"/>
        <v>52</v>
      </c>
      <c r="B55" s="23" t="s">
        <v>1236</v>
      </c>
      <c r="C55" s="23">
        <v>2003</v>
      </c>
      <c r="D55" s="174">
        <v>5003</v>
      </c>
    </row>
    <row r="56" spans="1:4" s="108" customFormat="1" ht="12.75">
      <c r="A56" s="13">
        <f t="shared" si="0"/>
        <v>53</v>
      </c>
      <c r="B56" s="23" t="s">
        <v>1236</v>
      </c>
      <c r="C56" s="23">
        <v>2003</v>
      </c>
      <c r="D56" s="174">
        <v>6423</v>
      </c>
    </row>
    <row r="57" spans="1:4" s="108" customFormat="1" ht="12.75">
      <c r="A57" s="13">
        <f t="shared" si="0"/>
        <v>54</v>
      </c>
      <c r="B57" s="23" t="s">
        <v>1236</v>
      </c>
      <c r="C57" s="23">
        <v>2003</v>
      </c>
      <c r="D57" s="174">
        <v>6423</v>
      </c>
    </row>
    <row r="58" spans="1:4" s="108" customFormat="1" ht="12.75">
      <c r="A58" s="13">
        <f t="shared" si="0"/>
        <v>55</v>
      </c>
      <c r="B58" s="23" t="s">
        <v>1237</v>
      </c>
      <c r="C58" s="23">
        <v>2004</v>
      </c>
      <c r="D58" s="174">
        <v>4080</v>
      </c>
    </row>
    <row r="59" spans="1:4" s="108" customFormat="1" ht="12.75">
      <c r="A59" s="13">
        <f t="shared" si="0"/>
        <v>56</v>
      </c>
      <c r="B59" s="23" t="s">
        <v>1237</v>
      </c>
      <c r="C59" s="23">
        <v>2004</v>
      </c>
      <c r="D59" s="174">
        <v>3400</v>
      </c>
    </row>
    <row r="60" spans="1:4" s="108" customFormat="1" ht="12.75">
      <c r="A60" s="13">
        <f t="shared" si="0"/>
        <v>57</v>
      </c>
      <c r="B60" s="23" t="s">
        <v>1238</v>
      </c>
      <c r="C60" s="23">
        <v>2004</v>
      </c>
      <c r="D60" s="174">
        <v>7089</v>
      </c>
    </row>
    <row r="61" spans="1:4" s="108" customFormat="1" ht="12.75">
      <c r="A61" s="13">
        <f t="shared" si="0"/>
        <v>58</v>
      </c>
      <c r="B61" s="23" t="s">
        <v>1239</v>
      </c>
      <c r="C61" s="23">
        <v>2004</v>
      </c>
      <c r="D61" s="174">
        <v>6362.3</v>
      </c>
    </row>
    <row r="62" spans="1:4" s="108" customFormat="1" ht="12.75">
      <c r="A62" s="13">
        <f t="shared" si="0"/>
        <v>59</v>
      </c>
      <c r="B62" s="23" t="s">
        <v>1239</v>
      </c>
      <c r="C62" s="23">
        <v>2004</v>
      </c>
      <c r="D62" s="174">
        <v>6362.3</v>
      </c>
    </row>
    <row r="63" spans="1:4" s="108" customFormat="1" ht="12.75">
      <c r="A63" s="13">
        <f t="shared" si="0"/>
        <v>60</v>
      </c>
      <c r="B63" s="23" t="s">
        <v>1240</v>
      </c>
      <c r="C63" s="23">
        <v>2004</v>
      </c>
      <c r="D63" s="174">
        <v>4239</v>
      </c>
    </row>
    <row r="64" spans="1:4" s="108" customFormat="1" ht="12.75">
      <c r="A64" s="13">
        <f t="shared" si="0"/>
        <v>61</v>
      </c>
      <c r="B64" s="23" t="s">
        <v>1240</v>
      </c>
      <c r="C64" s="23">
        <v>2004</v>
      </c>
      <c r="D64" s="174">
        <v>4239</v>
      </c>
    </row>
    <row r="65" spans="1:4" s="108" customFormat="1" ht="12.75">
      <c r="A65" s="13">
        <f t="shared" si="0"/>
        <v>62</v>
      </c>
      <c r="B65" s="23" t="s">
        <v>1240</v>
      </c>
      <c r="C65" s="23">
        <v>2004</v>
      </c>
      <c r="D65" s="174">
        <v>4239</v>
      </c>
    </row>
    <row r="66" spans="1:4" s="108" customFormat="1" ht="13.5" customHeight="1">
      <c r="A66" s="13">
        <f t="shared" si="0"/>
        <v>63</v>
      </c>
      <c r="B66" s="223" t="s">
        <v>1241</v>
      </c>
      <c r="C66" s="23">
        <v>2004</v>
      </c>
      <c r="D66" s="174">
        <v>2867</v>
      </c>
    </row>
    <row r="67" spans="1:4" s="108" customFormat="1" ht="13.5" customHeight="1">
      <c r="A67" s="13">
        <f t="shared" si="0"/>
        <v>64</v>
      </c>
      <c r="B67" s="223" t="s">
        <v>1241</v>
      </c>
      <c r="C67" s="23">
        <v>2004</v>
      </c>
      <c r="D67" s="174">
        <v>3599</v>
      </c>
    </row>
    <row r="68" spans="1:4" s="108" customFormat="1" ht="13.5" customHeight="1">
      <c r="A68" s="13">
        <f t="shared" si="0"/>
        <v>65</v>
      </c>
      <c r="B68" s="223" t="s">
        <v>1241</v>
      </c>
      <c r="C68" s="23">
        <v>2004</v>
      </c>
      <c r="D68" s="174">
        <v>3599</v>
      </c>
    </row>
    <row r="69" spans="1:4" s="108" customFormat="1" ht="13.5" customHeight="1">
      <c r="A69" s="13">
        <f t="shared" si="0"/>
        <v>66</v>
      </c>
      <c r="B69" s="223" t="s">
        <v>1241</v>
      </c>
      <c r="C69" s="23">
        <v>2004</v>
      </c>
      <c r="D69" s="174">
        <v>3599</v>
      </c>
    </row>
    <row r="70" spans="1:4" s="108" customFormat="1" ht="13.5" customHeight="1">
      <c r="A70" s="13">
        <f aca="true" t="shared" si="1" ref="A70:A133">SUM(A69+1)</f>
        <v>67</v>
      </c>
      <c r="B70" s="223" t="s">
        <v>1241</v>
      </c>
      <c r="C70" s="23">
        <v>2004</v>
      </c>
      <c r="D70" s="174">
        <v>3599</v>
      </c>
    </row>
    <row r="71" spans="1:4" s="108" customFormat="1" ht="13.5" customHeight="1">
      <c r="A71" s="13">
        <f t="shared" si="1"/>
        <v>68</v>
      </c>
      <c r="B71" s="223" t="s">
        <v>1241</v>
      </c>
      <c r="C71" s="23">
        <v>2004</v>
      </c>
      <c r="D71" s="174">
        <v>3599</v>
      </c>
    </row>
    <row r="72" spans="1:4" s="108" customFormat="1" ht="13.5" customHeight="1">
      <c r="A72" s="13">
        <f t="shared" si="1"/>
        <v>69</v>
      </c>
      <c r="B72" s="23" t="s">
        <v>1242</v>
      </c>
      <c r="C72" s="23">
        <v>2004</v>
      </c>
      <c r="D72" s="174">
        <v>3849.1</v>
      </c>
    </row>
    <row r="73" spans="1:4" s="108" customFormat="1" ht="13.5" customHeight="1">
      <c r="A73" s="13">
        <f t="shared" si="1"/>
        <v>70</v>
      </c>
      <c r="B73" s="23" t="s">
        <v>1242</v>
      </c>
      <c r="C73" s="23">
        <v>2004</v>
      </c>
      <c r="D73" s="174">
        <v>3849.1</v>
      </c>
    </row>
    <row r="74" spans="1:4" s="108" customFormat="1" ht="13.5" customHeight="1">
      <c r="A74" s="13">
        <f t="shared" si="1"/>
        <v>71</v>
      </c>
      <c r="B74" s="23" t="s">
        <v>1243</v>
      </c>
      <c r="C74" s="23">
        <v>2004</v>
      </c>
      <c r="D74" s="174">
        <v>2810</v>
      </c>
    </row>
    <row r="75" spans="1:4" s="108" customFormat="1" ht="13.5" customHeight="1">
      <c r="A75" s="13">
        <f t="shared" si="1"/>
        <v>72</v>
      </c>
      <c r="B75" s="23" t="s">
        <v>1243</v>
      </c>
      <c r="C75" s="23">
        <v>2004</v>
      </c>
      <c r="D75" s="174">
        <v>2810</v>
      </c>
    </row>
    <row r="76" spans="1:4" s="108" customFormat="1" ht="13.5" customHeight="1">
      <c r="A76" s="13">
        <f t="shared" si="1"/>
        <v>73</v>
      </c>
      <c r="B76" s="23" t="s">
        <v>1244</v>
      </c>
      <c r="C76" s="23">
        <v>2004</v>
      </c>
      <c r="D76" s="174">
        <v>869.29</v>
      </c>
    </row>
    <row r="77" spans="1:4" s="108" customFormat="1" ht="13.5" customHeight="1">
      <c r="A77" s="13">
        <f t="shared" si="1"/>
        <v>74</v>
      </c>
      <c r="B77" s="23" t="s">
        <v>1244</v>
      </c>
      <c r="C77" s="23">
        <v>2004</v>
      </c>
      <c r="D77" s="174">
        <v>869.29</v>
      </c>
    </row>
    <row r="78" spans="1:4" s="108" customFormat="1" ht="13.5" customHeight="1">
      <c r="A78" s="13">
        <f t="shared" si="1"/>
        <v>75</v>
      </c>
      <c r="B78" s="23" t="s">
        <v>1245</v>
      </c>
      <c r="C78" s="23">
        <v>2004</v>
      </c>
      <c r="D78" s="174">
        <v>1135.35</v>
      </c>
    </row>
    <row r="79" spans="1:4" s="108" customFormat="1" ht="13.5" customHeight="1">
      <c r="A79" s="13">
        <f t="shared" si="1"/>
        <v>76</v>
      </c>
      <c r="B79" s="23" t="s">
        <v>1246</v>
      </c>
      <c r="C79" s="23">
        <v>2004</v>
      </c>
      <c r="D79" s="174">
        <v>895.13</v>
      </c>
    </row>
    <row r="80" spans="1:4" s="108" customFormat="1" ht="13.5" customHeight="1">
      <c r="A80" s="13">
        <f t="shared" si="1"/>
        <v>77</v>
      </c>
      <c r="B80" s="23" t="s">
        <v>1247</v>
      </c>
      <c r="C80" s="23">
        <v>2004</v>
      </c>
      <c r="D80" s="174">
        <v>3099</v>
      </c>
    </row>
    <row r="81" spans="1:4" s="108" customFormat="1" ht="13.5" customHeight="1">
      <c r="A81" s="13">
        <f t="shared" si="1"/>
        <v>78</v>
      </c>
      <c r="B81" s="23" t="s">
        <v>1248</v>
      </c>
      <c r="C81" s="23">
        <v>2004</v>
      </c>
      <c r="D81" s="174">
        <v>16157.68</v>
      </c>
    </row>
    <row r="82" spans="1:4" s="108" customFormat="1" ht="13.5" customHeight="1">
      <c r="A82" s="13">
        <f t="shared" si="1"/>
        <v>79</v>
      </c>
      <c r="B82" s="23" t="s">
        <v>1249</v>
      </c>
      <c r="C82" s="23">
        <v>2004</v>
      </c>
      <c r="D82" s="174">
        <v>17750</v>
      </c>
    </row>
    <row r="83" spans="1:4" s="108" customFormat="1" ht="13.5" customHeight="1">
      <c r="A83" s="13">
        <f t="shared" si="1"/>
        <v>80</v>
      </c>
      <c r="B83" s="23" t="s">
        <v>1250</v>
      </c>
      <c r="C83" s="23">
        <v>2004</v>
      </c>
      <c r="D83" s="174">
        <v>6300</v>
      </c>
    </row>
    <row r="84" spans="1:4" s="108" customFormat="1" ht="13.5" customHeight="1">
      <c r="A84" s="13">
        <f t="shared" si="1"/>
        <v>81</v>
      </c>
      <c r="B84" s="23" t="s">
        <v>1251</v>
      </c>
      <c r="C84" s="23">
        <v>2004</v>
      </c>
      <c r="D84" s="174">
        <v>11000</v>
      </c>
    </row>
    <row r="85" spans="1:4" s="108" customFormat="1" ht="13.5" customHeight="1">
      <c r="A85" s="13">
        <f t="shared" si="1"/>
        <v>82</v>
      </c>
      <c r="B85" s="223" t="s">
        <v>1252</v>
      </c>
      <c r="C85" s="23">
        <v>2005</v>
      </c>
      <c r="D85" s="174">
        <v>3402.5</v>
      </c>
    </row>
    <row r="86" spans="1:4" s="108" customFormat="1" ht="13.5" customHeight="1">
      <c r="A86" s="13">
        <f t="shared" si="1"/>
        <v>83</v>
      </c>
      <c r="B86" s="223" t="s">
        <v>1252</v>
      </c>
      <c r="C86" s="23">
        <v>2005</v>
      </c>
      <c r="D86" s="174">
        <v>3402.5</v>
      </c>
    </row>
    <row r="87" spans="1:4" s="108" customFormat="1" ht="13.5" customHeight="1">
      <c r="A87" s="13">
        <f t="shared" si="1"/>
        <v>84</v>
      </c>
      <c r="B87" s="223" t="s">
        <v>1252</v>
      </c>
      <c r="C87" s="23">
        <v>2005</v>
      </c>
      <c r="D87" s="174">
        <v>3402.5</v>
      </c>
    </row>
    <row r="88" spans="1:4" s="108" customFormat="1" ht="13.5" customHeight="1">
      <c r="A88" s="13">
        <f t="shared" si="1"/>
        <v>85</v>
      </c>
      <c r="B88" s="223" t="s">
        <v>1252</v>
      </c>
      <c r="C88" s="23">
        <v>2005</v>
      </c>
      <c r="D88" s="174">
        <v>3402.51</v>
      </c>
    </row>
    <row r="89" spans="1:4" s="108" customFormat="1" ht="13.5" customHeight="1">
      <c r="A89" s="13">
        <f t="shared" si="1"/>
        <v>86</v>
      </c>
      <c r="B89" s="223" t="s">
        <v>1252</v>
      </c>
      <c r="C89" s="23">
        <v>2005</v>
      </c>
      <c r="D89" s="174">
        <v>3402.51</v>
      </c>
    </row>
    <row r="90" spans="1:4" s="108" customFormat="1" ht="13.5" customHeight="1">
      <c r="A90" s="13">
        <f t="shared" si="1"/>
        <v>87</v>
      </c>
      <c r="B90" s="223" t="s">
        <v>1252</v>
      </c>
      <c r="C90" s="23">
        <v>2005</v>
      </c>
      <c r="D90" s="174">
        <v>3402.51</v>
      </c>
    </row>
    <row r="91" spans="1:4" s="108" customFormat="1" ht="13.5" customHeight="1">
      <c r="A91" s="13">
        <f t="shared" si="1"/>
        <v>88</v>
      </c>
      <c r="B91" s="223" t="s">
        <v>1252</v>
      </c>
      <c r="C91" s="23">
        <v>2005</v>
      </c>
      <c r="D91" s="174">
        <v>3402.51</v>
      </c>
    </row>
    <row r="92" spans="1:4" s="108" customFormat="1" ht="13.5" customHeight="1">
      <c r="A92" s="13">
        <f t="shared" si="1"/>
        <v>89</v>
      </c>
      <c r="B92" s="223" t="s">
        <v>1252</v>
      </c>
      <c r="C92" s="23">
        <v>2005</v>
      </c>
      <c r="D92" s="174">
        <v>3402.51</v>
      </c>
    </row>
    <row r="93" spans="1:4" s="108" customFormat="1" ht="13.5" customHeight="1">
      <c r="A93" s="13">
        <f t="shared" si="1"/>
        <v>90</v>
      </c>
      <c r="B93" s="223" t="s">
        <v>1252</v>
      </c>
      <c r="C93" s="23">
        <v>2005</v>
      </c>
      <c r="D93" s="174">
        <v>3402.51</v>
      </c>
    </row>
    <row r="94" spans="1:4" s="108" customFormat="1" ht="13.5" customHeight="1">
      <c r="A94" s="13">
        <f t="shared" si="1"/>
        <v>91</v>
      </c>
      <c r="B94" s="223" t="s">
        <v>1252</v>
      </c>
      <c r="C94" s="23">
        <v>2005</v>
      </c>
      <c r="D94" s="174">
        <v>3402.51</v>
      </c>
    </row>
    <row r="95" spans="1:4" s="108" customFormat="1" ht="13.5" customHeight="1">
      <c r="A95" s="13">
        <f t="shared" si="1"/>
        <v>92</v>
      </c>
      <c r="B95" s="223" t="s">
        <v>1252</v>
      </c>
      <c r="C95" s="23">
        <v>2005</v>
      </c>
      <c r="D95" s="174">
        <v>3402.51</v>
      </c>
    </row>
    <row r="96" spans="1:4" s="108" customFormat="1" ht="13.5" customHeight="1">
      <c r="A96" s="13">
        <f t="shared" si="1"/>
        <v>93</v>
      </c>
      <c r="B96" s="223" t="s">
        <v>1253</v>
      </c>
      <c r="C96" s="23">
        <v>2005</v>
      </c>
      <c r="D96" s="174">
        <v>6679.5</v>
      </c>
    </row>
    <row r="97" spans="1:4" s="108" customFormat="1" ht="13.5" customHeight="1">
      <c r="A97" s="13">
        <f t="shared" si="1"/>
        <v>94</v>
      </c>
      <c r="B97" s="223" t="s">
        <v>1254</v>
      </c>
      <c r="C97" s="23">
        <v>2005</v>
      </c>
      <c r="D97" s="174">
        <v>2891.4</v>
      </c>
    </row>
    <row r="98" spans="1:4" s="108" customFormat="1" ht="13.5" customHeight="1">
      <c r="A98" s="13">
        <f t="shared" si="1"/>
        <v>95</v>
      </c>
      <c r="B98" s="23" t="s">
        <v>1255</v>
      </c>
      <c r="C98" s="23">
        <v>2005</v>
      </c>
      <c r="D98" s="174">
        <v>1100</v>
      </c>
    </row>
    <row r="99" spans="1:4" s="108" customFormat="1" ht="13.5" customHeight="1">
      <c r="A99" s="13">
        <f t="shared" si="1"/>
        <v>96</v>
      </c>
      <c r="B99" s="23" t="s">
        <v>1255</v>
      </c>
      <c r="C99" s="23">
        <v>2005</v>
      </c>
      <c r="D99" s="174">
        <v>1100</v>
      </c>
    </row>
    <row r="100" spans="1:4" s="108" customFormat="1" ht="13.5" customHeight="1">
      <c r="A100" s="13">
        <f t="shared" si="1"/>
        <v>97</v>
      </c>
      <c r="B100" s="23" t="s">
        <v>1255</v>
      </c>
      <c r="C100" s="23">
        <v>2005</v>
      </c>
      <c r="D100" s="174">
        <v>1100</v>
      </c>
    </row>
    <row r="101" spans="1:4" s="108" customFormat="1" ht="13.5" customHeight="1">
      <c r="A101" s="13">
        <f t="shared" si="1"/>
        <v>98</v>
      </c>
      <c r="B101" s="23" t="s">
        <v>1255</v>
      </c>
      <c r="C101" s="23">
        <v>2005</v>
      </c>
      <c r="D101" s="174">
        <v>1100</v>
      </c>
    </row>
    <row r="102" spans="1:4" s="108" customFormat="1" ht="12.75">
      <c r="A102" s="13">
        <f t="shared" si="1"/>
        <v>99</v>
      </c>
      <c r="B102" s="223" t="s">
        <v>1256</v>
      </c>
      <c r="C102" s="23">
        <v>2005</v>
      </c>
      <c r="D102" s="174">
        <v>6436.03</v>
      </c>
    </row>
    <row r="103" spans="1:4" s="108" customFormat="1" ht="12.75">
      <c r="A103" s="13">
        <f t="shared" si="1"/>
        <v>100</v>
      </c>
      <c r="B103" s="223" t="s">
        <v>1256</v>
      </c>
      <c r="C103" s="23">
        <v>2005</v>
      </c>
      <c r="D103" s="174">
        <v>6436.04</v>
      </c>
    </row>
    <row r="104" spans="1:4" s="108" customFormat="1" ht="12.75">
      <c r="A104" s="13">
        <f t="shared" si="1"/>
        <v>101</v>
      </c>
      <c r="B104" s="223" t="s">
        <v>1257</v>
      </c>
      <c r="C104" s="23">
        <v>2005</v>
      </c>
      <c r="D104" s="174">
        <v>4091.53</v>
      </c>
    </row>
    <row r="105" spans="1:4" s="108" customFormat="1" ht="12.75">
      <c r="A105" s="13">
        <f t="shared" si="1"/>
        <v>102</v>
      </c>
      <c r="B105" s="223" t="s">
        <v>1258</v>
      </c>
      <c r="C105" s="23">
        <v>2005</v>
      </c>
      <c r="D105" s="174">
        <v>4398.48</v>
      </c>
    </row>
    <row r="106" spans="1:4" s="108" customFormat="1" ht="12.75">
      <c r="A106" s="13">
        <f t="shared" si="1"/>
        <v>103</v>
      </c>
      <c r="B106" s="223" t="s">
        <v>1258</v>
      </c>
      <c r="C106" s="23">
        <v>2005</v>
      </c>
      <c r="D106" s="174">
        <v>4398.48</v>
      </c>
    </row>
    <row r="107" spans="1:4" s="108" customFormat="1" ht="12.75">
      <c r="A107" s="13">
        <f t="shared" si="1"/>
        <v>104</v>
      </c>
      <c r="B107" s="223" t="s">
        <v>1259</v>
      </c>
      <c r="C107" s="23">
        <v>2005</v>
      </c>
      <c r="D107" s="174">
        <v>1114.99</v>
      </c>
    </row>
    <row r="108" spans="1:4" s="108" customFormat="1" ht="12.75">
      <c r="A108" s="13">
        <f t="shared" si="1"/>
        <v>105</v>
      </c>
      <c r="B108" s="223" t="s">
        <v>1260</v>
      </c>
      <c r="C108" s="23">
        <v>2005</v>
      </c>
      <c r="D108" s="174">
        <v>5086.28</v>
      </c>
    </row>
    <row r="109" spans="1:4" s="108" customFormat="1" ht="12.75">
      <c r="A109" s="13">
        <f t="shared" si="1"/>
        <v>106</v>
      </c>
      <c r="B109" s="223" t="s">
        <v>1261</v>
      </c>
      <c r="C109" s="23">
        <v>2005</v>
      </c>
      <c r="D109" s="174">
        <v>4087</v>
      </c>
    </row>
    <row r="110" spans="1:4" s="108" customFormat="1" ht="12.75">
      <c r="A110" s="13">
        <f t="shared" si="1"/>
        <v>107</v>
      </c>
      <c r="B110" s="223" t="s">
        <v>1262</v>
      </c>
      <c r="C110" s="23">
        <v>2005</v>
      </c>
      <c r="D110" s="174">
        <v>3500</v>
      </c>
    </row>
    <row r="111" spans="1:4" s="108" customFormat="1" ht="12.75">
      <c r="A111" s="13">
        <f t="shared" si="1"/>
        <v>108</v>
      </c>
      <c r="B111" s="223" t="s">
        <v>1263</v>
      </c>
      <c r="C111" s="23">
        <v>2005</v>
      </c>
      <c r="D111" s="174">
        <v>2307.08</v>
      </c>
    </row>
    <row r="112" spans="1:4" s="108" customFormat="1" ht="12.75">
      <c r="A112" s="13">
        <f t="shared" si="1"/>
        <v>109</v>
      </c>
      <c r="B112" s="223" t="s">
        <v>1263</v>
      </c>
      <c r="C112" s="23">
        <v>2005</v>
      </c>
      <c r="D112" s="174">
        <v>2307.08</v>
      </c>
    </row>
    <row r="113" spans="1:4" s="108" customFormat="1" ht="12.75">
      <c r="A113" s="13">
        <f t="shared" si="1"/>
        <v>110</v>
      </c>
      <c r="B113" s="223" t="s">
        <v>1264</v>
      </c>
      <c r="C113" s="23">
        <v>2005</v>
      </c>
      <c r="D113" s="174">
        <v>24314.6</v>
      </c>
    </row>
    <row r="114" spans="1:4" s="108" customFormat="1" ht="12.75">
      <c r="A114" s="13">
        <f t="shared" si="1"/>
        <v>111</v>
      </c>
      <c r="B114" s="223" t="s">
        <v>1265</v>
      </c>
      <c r="C114" s="23">
        <v>2006</v>
      </c>
      <c r="D114" s="174">
        <v>992</v>
      </c>
    </row>
    <row r="115" spans="1:4" s="108" customFormat="1" ht="12.75">
      <c r="A115" s="13">
        <f t="shared" si="1"/>
        <v>112</v>
      </c>
      <c r="B115" s="223" t="s">
        <v>1265</v>
      </c>
      <c r="C115" s="23">
        <v>2006</v>
      </c>
      <c r="D115" s="174">
        <v>992</v>
      </c>
    </row>
    <row r="116" spans="1:4" s="108" customFormat="1" ht="12.75">
      <c r="A116" s="13">
        <f t="shared" si="1"/>
        <v>113</v>
      </c>
      <c r="B116" s="223" t="s">
        <v>1266</v>
      </c>
      <c r="C116" s="23">
        <v>2006</v>
      </c>
      <c r="D116" s="174">
        <v>760</v>
      </c>
    </row>
    <row r="117" spans="1:4" s="108" customFormat="1" ht="12.75">
      <c r="A117" s="13">
        <f t="shared" si="1"/>
        <v>114</v>
      </c>
      <c r="B117" s="223" t="s">
        <v>1267</v>
      </c>
      <c r="C117" s="23">
        <v>2006</v>
      </c>
      <c r="D117" s="174">
        <v>880</v>
      </c>
    </row>
    <row r="118" spans="1:4" s="108" customFormat="1" ht="12.75">
      <c r="A118" s="13">
        <f t="shared" si="1"/>
        <v>115</v>
      </c>
      <c r="B118" s="223" t="s">
        <v>1268</v>
      </c>
      <c r="C118" s="23">
        <v>2006</v>
      </c>
      <c r="D118" s="174">
        <v>1420</v>
      </c>
    </row>
    <row r="119" spans="1:4" s="108" customFormat="1" ht="12.75">
      <c r="A119" s="13">
        <f t="shared" si="1"/>
        <v>116</v>
      </c>
      <c r="B119" s="223" t="s">
        <v>1269</v>
      </c>
      <c r="C119" s="23">
        <v>2006</v>
      </c>
      <c r="D119" s="174">
        <v>3445.31</v>
      </c>
    </row>
    <row r="120" spans="1:4" s="108" customFormat="1" ht="12.75">
      <c r="A120" s="13">
        <f t="shared" si="1"/>
        <v>117</v>
      </c>
      <c r="B120" s="223" t="s">
        <v>1270</v>
      </c>
      <c r="C120" s="23">
        <v>2006</v>
      </c>
      <c r="D120" s="174">
        <v>3428.43</v>
      </c>
    </row>
    <row r="121" spans="1:4" s="108" customFormat="1" ht="12.75">
      <c r="A121" s="13">
        <f t="shared" si="1"/>
        <v>118</v>
      </c>
      <c r="B121" s="223" t="s">
        <v>1270</v>
      </c>
      <c r="C121" s="23">
        <v>2006</v>
      </c>
      <c r="D121" s="174">
        <v>3428.43</v>
      </c>
    </row>
    <row r="122" spans="1:4" s="108" customFormat="1" ht="12.75">
      <c r="A122" s="13">
        <f t="shared" si="1"/>
        <v>119</v>
      </c>
      <c r="B122" s="223" t="s">
        <v>1270</v>
      </c>
      <c r="C122" s="23">
        <v>2006</v>
      </c>
      <c r="D122" s="174">
        <v>3428.43</v>
      </c>
    </row>
    <row r="123" spans="1:4" s="108" customFormat="1" ht="12.75">
      <c r="A123" s="13">
        <f t="shared" si="1"/>
        <v>120</v>
      </c>
      <c r="B123" s="223" t="s">
        <v>1270</v>
      </c>
      <c r="C123" s="23">
        <v>2006</v>
      </c>
      <c r="D123" s="174">
        <v>3428.43</v>
      </c>
    </row>
    <row r="124" spans="1:4" s="108" customFormat="1" ht="12.75">
      <c r="A124" s="13">
        <f t="shared" si="1"/>
        <v>121</v>
      </c>
      <c r="B124" s="223" t="s">
        <v>1270</v>
      </c>
      <c r="C124" s="23">
        <v>2006</v>
      </c>
      <c r="D124" s="174">
        <v>3428.43</v>
      </c>
    </row>
    <row r="125" spans="1:4" s="108" customFormat="1" ht="12.75">
      <c r="A125" s="13">
        <f t="shared" si="1"/>
        <v>122</v>
      </c>
      <c r="B125" s="223" t="s">
        <v>1270</v>
      </c>
      <c r="C125" s="23">
        <v>2006</v>
      </c>
      <c r="D125" s="174">
        <v>3428.43</v>
      </c>
    </row>
    <row r="126" spans="1:4" s="108" customFormat="1" ht="12.75">
      <c r="A126" s="13">
        <f t="shared" si="1"/>
        <v>123</v>
      </c>
      <c r="B126" s="223" t="s">
        <v>1270</v>
      </c>
      <c r="C126" s="23">
        <v>2006</v>
      </c>
      <c r="D126" s="174">
        <v>3428.43</v>
      </c>
    </row>
    <row r="127" spans="1:4" s="108" customFormat="1" ht="12.75">
      <c r="A127" s="13">
        <f t="shared" si="1"/>
        <v>124</v>
      </c>
      <c r="B127" s="223" t="s">
        <v>1270</v>
      </c>
      <c r="C127" s="23">
        <v>2006</v>
      </c>
      <c r="D127" s="174">
        <v>3428.43</v>
      </c>
    </row>
    <row r="128" spans="1:4" s="108" customFormat="1" ht="12.75">
      <c r="A128" s="13">
        <f t="shared" si="1"/>
        <v>125</v>
      </c>
      <c r="B128" s="223" t="s">
        <v>1270</v>
      </c>
      <c r="C128" s="23">
        <v>2006</v>
      </c>
      <c r="D128" s="174">
        <v>3428.43</v>
      </c>
    </row>
    <row r="129" spans="1:4" s="108" customFormat="1" ht="12.75">
      <c r="A129" s="13">
        <f t="shared" si="1"/>
        <v>126</v>
      </c>
      <c r="B129" s="223" t="s">
        <v>1270</v>
      </c>
      <c r="C129" s="23">
        <v>2006</v>
      </c>
      <c r="D129" s="174">
        <v>3428.44</v>
      </c>
    </row>
    <row r="130" spans="1:4" s="108" customFormat="1" ht="12.75">
      <c r="A130" s="13">
        <f t="shared" si="1"/>
        <v>127</v>
      </c>
      <c r="B130" s="223" t="s">
        <v>1271</v>
      </c>
      <c r="C130" s="23">
        <v>2006</v>
      </c>
      <c r="D130" s="174">
        <v>1245.83</v>
      </c>
    </row>
    <row r="131" spans="1:4" s="108" customFormat="1" ht="12.75">
      <c r="A131" s="13">
        <f t="shared" si="1"/>
        <v>128</v>
      </c>
      <c r="B131" s="223" t="s">
        <v>1271</v>
      </c>
      <c r="C131" s="23">
        <v>2006</v>
      </c>
      <c r="D131" s="174">
        <v>1245.82</v>
      </c>
    </row>
    <row r="132" spans="1:4" s="108" customFormat="1" ht="12.75">
      <c r="A132" s="13">
        <f t="shared" si="1"/>
        <v>129</v>
      </c>
      <c r="B132" s="223" t="s">
        <v>1272</v>
      </c>
      <c r="C132" s="23">
        <v>2006</v>
      </c>
      <c r="D132" s="174">
        <v>2238.4</v>
      </c>
    </row>
    <row r="133" spans="1:4" s="108" customFormat="1" ht="12" customHeight="1">
      <c r="A133" s="13">
        <f t="shared" si="1"/>
        <v>130</v>
      </c>
      <c r="B133" s="223" t="s">
        <v>1273</v>
      </c>
      <c r="C133" s="23">
        <v>2006</v>
      </c>
      <c r="D133" s="174">
        <v>927.35</v>
      </c>
    </row>
    <row r="134" spans="1:4" s="108" customFormat="1" ht="12" customHeight="1">
      <c r="A134" s="13">
        <f aca="true" t="shared" si="2" ref="A134:A197">SUM(A133+1)</f>
        <v>131</v>
      </c>
      <c r="B134" s="223" t="s">
        <v>1273</v>
      </c>
      <c r="C134" s="23">
        <v>2006</v>
      </c>
      <c r="D134" s="174">
        <v>927.35</v>
      </c>
    </row>
    <row r="135" spans="1:4" s="108" customFormat="1" ht="12" customHeight="1">
      <c r="A135" s="13">
        <f t="shared" si="2"/>
        <v>132</v>
      </c>
      <c r="B135" s="223" t="s">
        <v>1273</v>
      </c>
      <c r="C135" s="23">
        <v>2006</v>
      </c>
      <c r="D135" s="174">
        <v>927.35</v>
      </c>
    </row>
    <row r="136" spans="1:4" s="108" customFormat="1" ht="12" customHeight="1">
      <c r="A136" s="13">
        <f t="shared" si="2"/>
        <v>133</v>
      </c>
      <c r="B136" s="223" t="s">
        <v>1270</v>
      </c>
      <c r="C136" s="23">
        <v>2006</v>
      </c>
      <c r="D136" s="174">
        <v>2501.09</v>
      </c>
    </row>
    <row r="137" spans="1:4" s="108" customFormat="1" ht="12" customHeight="1">
      <c r="A137" s="13">
        <f t="shared" si="2"/>
        <v>134</v>
      </c>
      <c r="B137" s="223" t="s">
        <v>1270</v>
      </c>
      <c r="C137" s="23">
        <v>2006</v>
      </c>
      <c r="D137" s="174">
        <v>3428.43</v>
      </c>
    </row>
    <row r="138" spans="1:4" s="108" customFormat="1" ht="12" customHeight="1">
      <c r="A138" s="13">
        <f t="shared" si="2"/>
        <v>135</v>
      </c>
      <c r="B138" s="223" t="s">
        <v>1270</v>
      </c>
      <c r="C138" s="23">
        <v>2006</v>
      </c>
      <c r="D138" s="174">
        <v>3428.43</v>
      </c>
    </row>
    <row r="139" spans="1:4" s="108" customFormat="1" ht="12" customHeight="1">
      <c r="A139" s="13">
        <f t="shared" si="2"/>
        <v>136</v>
      </c>
      <c r="B139" s="223" t="s">
        <v>1270</v>
      </c>
      <c r="C139" s="23">
        <v>2006</v>
      </c>
      <c r="D139" s="174">
        <v>3428.43</v>
      </c>
    </row>
    <row r="140" spans="1:4" s="108" customFormat="1" ht="12" customHeight="1">
      <c r="A140" s="13">
        <f t="shared" si="2"/>
        <v>137</v>
      </c>
      <c r="B140" s="223" t="s">
        <v>1270</v>
      </c>
      <c r="C140" s="23">
        <v>2006</v>
      </c>
      <c r="D140" s="174">
        <v>3428.43</v>
      </c>
    </row>
    <row r="141" spans="1:4" s="108" customFormat="1" ht="12" customHeight="1">
      <c r="A141" s="13">
        <f t="shared" si="2"/>
        <v>138</v>
      </c>
      <c r="B141" s="223" t="s">
        <v>1270</v>
      </c>
      <c r="C141" s="23">
        <v>2006</v>
      </c>
      <c r="D141" s="174">
        <v>3428.43</v>
      </c>
    </row>
    <row r="142" spans="1:4" s="108" customFormat="1" ht="12" customHeight="1">
      <c r="A142" s="13">
        <f t="shared" si="2"/>
        <v>139</v>
      </c>
      <c r="B142" s="223" t="s">
        <v>1270</v>
      </c>
      <c r="C142" s="23">
        <v>2006</v>
      </c>
      <c r="D142" s="174">
        <v>3428.43</v>
      </c>
    </row>
    <row r="143" spans="1:4" s="108" customFormat="1" ht="12" customHeight="1">
      <c r="A143" s="13">
        <f t="shared" si="2"/>
        <v>140</v>
      </c>
      <c r="B143" s="223" t="s">
        <v>1270</v>
      </c>
      <c r="C143" s="23">
        <v>2006</v>
      </c>
      <c r="D143" s="174">
        <v>3428.43</v>
      </c>
    </row>
    <row r="144" spans="1:4" s="108" customFormat="1" ht="12" customHeight="1">
      <c r="A144" s="13">
        <f t="shared" si="2"/>
        <v>141</v>
      </c>
      <c r="B144" s="223" t="s">
        <v>1270</v>
      </c>
      <c r="C144" s="23">
        <v>2006</v>
      </c>
      <c r="D144" s="174">
        <v>3428.43</v>
      </c>
    </row>
    <row r="145" spans="1:4" s="108" customFormat="1" ht="12" customHeight="1">
      <c r="A145" s="13">
        <f t="shared" si="2"/>
        <v>142</v>
      </c>
      <c r="B145" s="223" t="s">
        <v>1270</v>
      </c>
      <c r="C145" s="23">
        <v>2006</v>
      </c>
      <c r="D145" s="174">
        <v>3428.43</v>
      </c>
    </row>
    <row r="146" spans="1:4" s="108" customFormat="1" ht="12" customHeight="1">
      <c r="A146" s="13">
        <f t="shared" si="2"/>
        <v>143</v>
      </c>
      <c r="B146" s="223" t="s">
        <v>1270</v>
      </c>
      <c r="C146" s="23">
        <v>2006</v>
      </c>
      <c r="D146" s="174">
        <v>3428.43</v>
      </c>
    </row>
    <row r="147" spans="1:4" s="108" customFormat="1" ht="12" customHeight="1">
      <c r="A147" s="13">
        <f t="shared" si="2"/>
        <v>144</v>
      </c>
      <c r="B147" s="223" t="s">
        <v>1270</v>
      </c>
      <c r="C147" s="23">
        <v>2006</v>
      </c>
      <c r="D147" s="174">
        <v>3428.43</v>
      </c>
    </row>
    <row r="148" spans="1:4" s="108" customFormat="1" ht="12" customHeight="1">
      <c r="A148" s="13">
        <f t="shared" si="2"/>
        <v>145</v>
      </c>
      <c r="B148" s="223" t="s">
        <v>1270</v>
      </c>
      <c r="C148" s="23">
        <v>2006</v>
      </c>
      <c r="D148" s="174">
        <v>3428.43</v>
      </c>
    </row>
    <row r="149" spans="1:4" s="108" customFormat="1" ht="12" customHeight="1">
      <c r="A149" s="13">
        <f t="shared" si="2"/>
        <v>146</v>
      </c>
      <c r="B149" s="223" t="s">
        <v>1270</v>
      </c>
      <c r="C149" s="23">
        <v>2006</v>
      </c>
      <c r="D149" s="174">
        <v>3428.43</v>
      </c>
    </row>
    <row r="150" spans="1:4" s="108" customFormat="1" ht="12" customHeight="1">
      <c r="A150" s="13">
        <f t="shared" si="2"/>
        <v>147</v>
      </c>
      <c r="B150" s="223" t="s">
        <v>1270</v>
      </c>
      <c r="C150" s="23">
        <v>2006</v>
      </c>
      <c r="D150" s="174">
        <v>3428.43</v>
      </c>
    </row>
    <row r="151" spans="1:4" s="108" customFormat="1" ht="12" customHeight="1">
      <c r="A151" s="13">
        <f t="shared" si="2"/>
        <v>148</v>
      </c>
      <c r="B151" s="223" t="s">
        <v>1270</v>
      </c>
      <c r="C151" s="23">
        <v>2006</v>
      </c>
      <c r="D151" s="174">
        <v>3428.44</v>
      </c>
    </row>
    <row r="152" spans="1:4" s="108" customFormat="1" ht="12" customHeight="1">
      <c r="A152" s="13">
        <f t="shared" si="2"/>
        <v>149</v>
      </c>
      <c r="B152" s="223" t="s">
        <v>1270</v>
      </c>
      <c r="C152" s="23">
        <v>2006</v>
      </c>
      <c r="D152" s="174">
        <v>3434.35</v>
      </c>
    </row>
    <row r="153" spans="1:4" s="108" customFormat="1" ht="12" customHeight="1">
      <c r="A153" s="13">
        <f t="shared" si="2"/>
        <v>150</v>
      </c>
      <c r="B153" s="223" t="s">
        <v>1270</v>
      </c>
      <c r="C153" s="23">
        <v>2006</v>
      </c>
      <c r="D153" s="174">
        <v>3434.35</v>
      </c>
    </row>
    <row r="154" spans="1:4" s="108" customFormat="1" ht="12" customHeight="1">
      <c r="A154" s="13">
        <f t="shared" si="2"/>
        <v>151</v>
      </c>
      <c r="B154" s="223" t="s">
        <v>1270</v>
      </c>
      <c r="C154" s="23">
        <v>2006</v>
      </c>
      <c r="D154" s="174">
        <v>3434.35</v>
      </c>
    </row>
    <row r="155" spans="1:4" s="108" customFormat="1" ht="12.75" customHeight="1">
      <c r="A155" s="13">
        <f t="shared" si="2"/>
        <v>152</v>
      </c>
      <c r="B155" s="223" t="s">
        <v>1274</v>
      </c>
      <c r="C155" s="23">
        <v>2006</v>
      </c>
      <c r="D155" s="174">
        <v>5070.64</v>
      </c>
    </row>
    <row r="156" spans="1:4" s="108" customFormat="1" ht="12" customHeight="1">
      <c r="A156" s="13">
        <f t="shared" si="2"/>
        <v>153</v>
      </c>
      <c r="B156" s="223" t="s">
        <v>1275</v>
      </c>
      <c r="C156" s="23">
        <v>2006</v>
      </c>
      <c r="D156" s="174">
        <v>11433.56</v>
      </c>
    </row>
    <row r="157" spans="1:4" s="108" customFormat="1" ht="12" customHeight="1">
      <c r="A157" s="13">
        <f t="shared" si="2"/>
        <v>154</v>
      </c>
      <c r="B157" s="223" t="s">
        <v>1275</v>
      </c>
      <c r="C157" s="23">
        <v>2006</v>
      </c>
      <c r="D157" s="174">
        <v>11433.56</v>
      </c>
    </row>
    <row r="158" spans="1:4" s="108" customFormat="1" ht="12" customHeight="1">
      <c r="A158" s="13">
        <f t="shared" si="2"/>
        <v>155</v>
      </c>
      <c r="B158" s="223" t="s">
        <v>1276</v>
      </c>
      <c r="C158" s="23">
        <v>2006</v>
      </c>
      <c r="D158" s="174">
        <v>1800</v>
      </c>
    </row>
    <row r="159" spans="1:4" s="108" customFormat="1" ht="12.75">
      <c r="A159" s="13">
        <f t="shared" si="2"/>
        <v>156</v>
      </c>
      <c r="B159" s="223" t="s">
        <v>1272</v>
      </c>
      <c r="C159" s="23">
        <v>2006</v>
      </c>
      <c r="D159" s="174">
        <v>2103.85</v>
      </c>
    </row>
    <row r="160" spans="1:4" s="108" customFormat="1" ht="12" customHeight="1">
      <c r="A160" s="13">
        <f t="shared" si="2"/>
        <v>157</v>
      </c>
      <c r="B160" s="223" t="s">
        <v>1277</v>
      </c>
      <c r="C160" s="23">
        <v>2006</v>
      </c>
      <c r="D160" s="174">
        <v>1899.06</v>
      </c>
    </row>
    <row r="161" spans="1:4" s="108" customFormat="1" ht="12" customHeight="1">
      <c r="A161" s="13">
        <f t="shared" si="2"/>
        <v>158</v>
      </c>
      <c r="B161" s="223" t="s">
        <v>1277</v>
      </c>
      <c r="C161" s="23">
        <v>2006</v>
      </c>
      <c r="D161" s="174">
        <v>1899.06</v>
      </c>
    </row>
    <row r="162" spans="1:4" s="108" customFormat="1" ht="12" customHeight="1">
      <c r="A162" s="13">
        <f t="shared" si="2"/>
        <v>159</v>
      </c>
      <c r="B162" s="223" t="s">
        <v>1277</v>
      </c>
      <c r="C162" s="23">
        <v>2006</v>
      </c>
      <c r="D162" s="174">
        <v>1899.06</v>
      </c>
    </row>
    <row r="163" spans="1:4" s="108" customFormat="1" ht="12" customHeight="1">
      <c r="A163" s="13">
        <f t="shared" si="2"/>
        <v>160</v>
      </c>
      <c r="B163" s="223" t="s">
        <v>1277</v>
      </c>
      <c r="C163" s="23">
        <v>2006</v>
      </c>
      <c r="D163" s="174">
        <v>2819.09</v>
      </c>
    </row>
    <row r="164" spans="1:4" s="108" customFormat="1" ht="12" customHeight="1">
      <c r="A164" s="13">
        <f t="shared" si="2"/>
        <v>161</v>
      </c>
      <c r="B164" s="223" t="s">
        <v>1277</v>
      </c>
      <c r="C164" s="23">
        <v>2006</v>
      </c>
      <c r="D164" s="174">
        <v>2819.09</v>
      </c>
    </row>
    <row r="165" spans="1:4" s="108" customFormat="1" ht="12" customHeight="1">
      <c r="A165" s="13">
        <f t="shared" si="2"/>
        <v>162</v>
      </c>
      <c r="B165" s="223" t="s">
        <v>1278</v>
      </c>
      <c r="C165" s="23">
        <v>2006</v>
      </c>
      <c r="D165" s="174">
        <v>2460.08</v>
      </c>
    </row>
    <row r="166" spans="1:4" s="108" customFormat="1" ht="12" customHeight="1">
      <c r="A166" s="13">
        <f t="shared" si="2"/>
        <v>163</v>
      </c>
      <c r="B166" s="223" t="s">
        <v>1279</v>
      </c>
      <c r="C166" s="23">
        <v>2006</v>
      </c>
      <c r="D166" s="174">
        <v>690.02</v>
      </c>
    </row>
    <row r="167" spans="1:4" s="108" customFormat="1" ht="12" customHeight="1">
      <c r="A167" s="13">
        <f t="shared" si="2"/>
        <v>164</v>
      </c>
      <c r="B167" s="223" t="s">
        <v>1279</v>
      </c>
      <c r="C167" s="23">
        <v>2006</v>
      </c>
      <c r="D167" s="174">
        <v>690.02</v>
      </c>
    </row>
    <row r="168" spans="1:4" s="108" customFormat="1" ht="12" customHeight="1">
      <c r="A168" s="13">
        <f t="shared" si="2"/>
        <v>165</v>
      </c>
      <c r="B168" s="223" t="s">
        <v>1279</v>
      </c>
      <c r="C168" s="23">
        <v>2006</v>
      </c>
      <c r="D168" s="174">
        <v>690.02</v>
      </c>
    </row>
    <row r="169" spans="1:4" s="108" customFormat="1" ht="12" customHeight="1">
      <c r="A169" s="13">
        <f t="shared" si="2"/>
        <v>166</v>
      </c>
      <c r="B169" s="223" t="s">
        <v>1279</v>
      </c>
      <c r="C169" s="23">
        <v>2006</v>
      </c>
      <c r="D169" s="174">
        <v>690.02</v>
      </c>
    </row>
    <row r="170" spans="1:4" s="108" customFormat="1" ht="12" customHeight="1">
      <c r="A170" s="13">
        <f t="shared" si="2"/>
        <v>167</v>
      </c>
      <c r="B170" s="223" t="s">
        <v>1279</v>
      </c>
      <c r="C170" s="23">
        <v>2006</v>
      </c>
      <c r="D170" s="174">
        <v>690.02</v>
      </c>
    </row>
    <row r="171" spans="1:4" s="108" customFormat="1" ht="12.75">
      <c r="A171" s="13">
        <f t="shared" si="2"/>
        <v>168</v>
      </c>
      <c r="B171" s="223" t="s">
        <v>1279</v>
      </c>
      <c r="C171" s="23">
        <v>2006</v>
      </c>
      <c r="D171" s="174">
        <v>690.02</v>
      </c>
    </row>
    <row r="172" spans="1:4" s="108" customFormat="1" ht="13.5" customHeight="1">
      <c r="A172" s="13">
        <f t="shared" si="2"/>
        <v>169</v>
      </c>
      <c r="B172" s="223" t="s">
        <v>1279</v>
      </c>
      <c r="C172" s="23">
        <v>2006</v>
      </c>
      <c r="D172" s="174">
        <v>690.02</v>
      </c>
    </row>
    <row r="173" spans="1:4" s="108" customFormat="1" ht="13.5" customHeight="1">
      <c r="A173" s="13">
        <f t="shared" si="2"/>
        <v>170</v>
      </c>
      <c r="B173" s="223" t="s">
        <v>1280</v>
      </c>
      <c r="C173" s="23">
        <v>2006</v>
      </c>
      <c r="D173" s="174">
        <v>880.03</v>
      </c>
    </row>
    <row r="174" spans="1:4" s="108" customFormat="1" ht="13.5" customHeight="1">
      <c r="A174" s="13">
        <f t="shared" si="2"/>
        <v>171</v>
      </c>
      <c r="B174" s="223" t="s">
        <v>1280</v>
      </c>
      <c r="C174" s="23">
        <v>2006</v>
      </c>
      <c r="D174" s="174">
        <v>880.03</v>
      </c>
    </row>
    <row r="175" spans="1:4" s="108" customFormat="1" ht="13.5" customHeight="1">
      <c r="A175" s="13">
        <f t="shared" si="2"/>
        <v>172</v>
      </c>
      <c r="B175" s="223" t="s">
        <v>1280</v>
      </c>
      <c r="C175" s="23">
        <v>2006</v>
      </c>
      <c r="D175" s="174">
        <v>880.03</v>
      </c>
    </row>
    <row r="176" spans="1:4" s="108" customFormat="1" ht="13.5" customHeight="1">
      <c r="A176" s="13">
        <f t="shared" si="2"/>
        <v>173</v>
      </c>
      <c r="B176" s="223" t="s">
        <v>1280</v>
      </c>
      <c r="C176" s="23">
        <v>2006</v>
      </c>
      <c r="D176" s="174">
        <v>880.03</v>
      </c>
    </row>
    <row r="177" spans="1:4" s="108" customFormat="1" ht="13.5" customHeight="1">
      <c r="A177" s="13">
        <f t="shared" si="2"/>
        <v>174</v>
      </c>
      <c r="B177" s="223" t="s">
        <v>1281</v>
      </c>
      <c r="C177" s="23">
        <v>2006</v>
      </c>
      <c r="D177" s="174">
        <v>2103.85</v>
      </c>
    </row>
    <row r="178" spans="1:4" s="108" customFormat="1" ht="13.5" customHeight="1">
      <c r="A178" s="13">
        <f t="shared" si="2"/>
        <v>175</v>
      </c>
      <c r="B178" s="223" t="s">
        <v>1282</v>
      </c>
      <c r="C178" s="23">
        <v>2006</v>
      </c>
      <c r="D178" s="174">
        <v>3172</v>
      </c>
    </row>
    <row r="179" spans="1:4" s="108" customFormat="1" ht="13.5" customHeight="1">
      <c r="A179" s="13">
        <f t="shared" si="2"/>
        <v>176</v>
      </c>
      <c r="B179" s="223" t="s">
        <v>1283</v>
      </c>
      <c r="C179" s="23">
        <v>2006</v>
      </c>
      <c r="D179" s="174">
        <v>5795</v>
      </c>
    </row>
    <row r="180" spans="1:4" s="108" customFormat="1" ht="13.5" customHeight="1">
      <c r="A180" s="13">
        <f t="shared" si="2"/>
        <v>177</v>
      </c>
      <c r="B180" s="223" t="s">
        <v>1284</v>
      </c>
      <c r="C180" s="23">
        <v>2006</v>
      </c>
      <c r="D180" s="174">
        <v>6055</v>
      </c>
    </row>
    <row r="181" spans="1:4" s="108" customFormat="1" ht="13.5" customHeight="1">
      <c r="A181" s="13">
        <f t="shared" si="2"/>
        <v>178</v>
      </c>
      <c r="B181" s="223" t="s">
        <v>1285</v>
      </c>
      <c r="C181" s="23">
        <v>2007</v>
      </c>
      <c r="D181" s="174">
        <v>2122.8</v>
      </c>
    </row>
    <row r="182" spans="1:4" s="108" customFormat="1" ht="13.5" customHeight="1">
      <c r="A182" s="13">
        <f t="shared" si="2"/>
        <v>179</v>
      </c>
      <c r="B182" s="223" t="s">
        <v>1286</v>
      </c>
      <c r="C182" s="23">
        <v>2007</v>
      </c>
      <c r="D182" s="174">
        <v>2604.7</v>
      </c>
    </row>
    <row r="183" spans="1:4" s="108" customFormat="1" ht="13.5" customHeight="1">
      <c r="A183" s="13">
        <f t="shared" si="2"/>
        <v>180</v>
      </c>
      <c r="B183" s="223" t="s">
        <v>1286</v>
      </c>
      <c r="C183" s="23">
        <v>2007</v>
      </c>
      <c r="D183" s="174">
        <v>2604.7</v>
      </c>
    </row>
    <row r="184" spans="1:4" s="108" customFormat="1" ht="13.5" customHeight="1">
      <c r="A184" s="13">
        <f t="shared" si="2"/>
        <v>181</v>
      </c>
      <c r="B184" s="223" t="s">
        <v>1286</v>
      </c>
      <c r="C184" s="23">
        <v>2007</v>
      </c>
      <c r="D184" s="174">
        <v>2604.7</v>
      </c>
    </row>
    <row r="185" spans="1:4" s="108" customFormat="1" ht="13.5" customHeight="1">
      <c r="A185" s="13">
        <f t="shared" si="2"/>
        <v>182</v>
      </c>
      <c r="B185" s="223" t="s">
        <v>1286</v>
      </c>
      <c r="C185" s="23">
        <v>2007</v>
      </c>
      <c r="D185" s="174">
        <v>2604.7</v>
      </c>
    </row>
    <row r="186" spans="1:4" s="108" customFormat="1" ht="13.5" customHeight="1">
      <c r="A186" s="13">
        <f t="shared" si="2"/>
        <v>183</v>
      </c>
      <c r="B186" s="223" t="s">
        <v>1286</v>
      </c>
      <c r="C186" s="23">
        <v>2007</v>
      </c>
      <c r="D186" s="174">
        <v>2604.7</v>
      </c>
    </row>
    <row r="187" spans="1:4" s="108" customFormat="1" ht="13.5" customHeight="1">
      <c r="A187" s="13">
        <f t="shared" si="2"/>
        <v>184</v>
      </c>
      <c r="B187" s="223" t="s">
        <v>1287</v>
      </c>
      <c r="C187" s="23">
        <v>2007</v>
      </c>
      <c r="D187" s="174">
        <v>579.5</v>
      </c>
    </row>
    <row r="188" spans="1:4" s="108" customFormat="1" ht="13.5" customHeight="1">
      <c r="A188" s="13">
        <f t="shared" si="2"/>
        <v>185</v>
      </c>
      <c r="B188" s="223" t="s">
        <v>1286</v>
      </c>
      <c r="C188" s="23">
        <v>2007</v>
      </c>
      <c r="D188" s="174">
        <v>2604.7</v>
      </c>
    </row>
    <row r="189" spans="1:4" s="108" customFormat="1" ht="13.5" customHeight="1">
      <c r="A189" s="13">
        <f t="shared" si="2"/>
        <v>186</v>
      </c>
      <c r="B189" s="223" t="s">
        <v>1286</v>
      </c>
      <c r="C189" s="23">
        <v>2007</v>
      </c>
      <c r="D189" s="174">
        <v>2604.7</v>
      </c>
    </row>
    <row r="190" spans="1:4" s="108" customFormat="1" ht="13.5" customHeight="1">
      <c r="A190" s="13">
        <f t="shared" si="2"/>
        <v>187</v>
      </c>
      <c r="B190" s="223" t="s">
        <v>1286</v>
      </c>
      <c r="C190" s="23">
        <v>2007</v>
      </c>
      <c r="D190" s="174">
        <v>2604.7</v>
      </c>
    </row>
    <row r="191" spans="1:4" s="108" customFormat="1" ht="13.5" customHeight="1">
      <c r="A191" s="13">
        <f t="shared" si="2"/>
        <v>188</v>
      </c>
      <c r="B191" s="223" t="s">
        <v>1288</v>
      </c>
      <c r="C191" s="23">
        <v>2007</v>
      </c>
      <c r="D191" s="174">
        <v>2025.2</v>
      </c>
    </row>
    <row r="192" spans="1:4" s="108" customFormat="1" ht="13.5" customHeight="1">
      <c r="A192" s="13">
        <f t="shared" si="2"/>
        <v>189</v>
      </c>
      <c r="B192" s="223" t="s">
        <v>1288</v>
      </c>
      <c r="C192" s="23">
        <v>2007</v>
      </c>
      <c r="D192" s="174">
        <v>2025.2</v>
      </c>
    </row>
    <row r="193" spans="1:4" s="108" customFormat="1" ht="13.5" customHeight="1">
      <c r="A193" s="13">
        <f t="shared" si="2"/>
        <v>190</v>
      </c>
      <c r="B193" s="223" t="s">
        <v>1287</v>
      </c>
      <c r="C193" s="23">
        <v>2007</v>
      </c>
      <c r="D193" s="174">
        <v>579.5</v>
      </c>
    </row>
    <row r="194" spans="1:4" s="108" customFormat="1" ht="12.75" customHeight="1">
      <c r="A194" s="13">
        <f t="shared" si="2"/>
        <v>191</v>
      </c>
      <c r="B194" s="223" t="s">
        <v>1289</v>
      </c>
      <c r="C194" s="23">
        <v>2007</v>
      </c>
      <c r="D194" s="174">
        <v>884.5</v>
      </c>
    </row>
    <row r="195" spans="1:4" s="108" customFormat="1" ht="13.5" customHeight="1">
      <c r="A195" s="13">
        <f t="shared" si="2"/>
        <v>192</v>
      </c>
      <c r="B195" s="223" t="s">
        <v>1286</v>
      </c>
      <c r="C195" s="23">
        <v>2007</v>
      </c>
      <c r="D195" s="174">
        <v>2604.7</v>
      </c>
    </row>
    <row r="196" spans="1:4" s="108" customFormat="1" ht="13.5" customHeight="1">
      <c r="A196" s="13">
        <f t="shared" si="2"/>
        <v>193</v>
      </c>
      <c r="B196" s="223" t="s">
        <v>1286</v>
      </c>
      <c r="C196" s="23">
        <v>2007</v>
      </c>
      <c r="D196" s="174">
        <v>2604.7</v>
      </c>
    </row>
    <row r="197" spans="1:4" s="108" customFormat="1" ht="13.5" customHeight="1">
      <c r="A197" s="13">
        <f t="shared" si="2"/>
        <v>194</v>
      </c>
      <c r="B197" s="223" t="s">
        <v>1286</v>
      </c>
      <c r="C197" s="23">
        <v>2007</v>
      </c>
      <c r="D197" s="174">
        <v>2604.7</v>
      </c>
    </row>
    <row r="198" spans="1:4" s="108" customFormat="1" ht="13.5" customHeight="1">
      <c r="A198" s="13">
        <f aca="true" t="shared" si="3" ref="A198:A238">SUM(A197+1)</f>
        <v>195</v>
      </c>
      <c r="B198" s="223" t="s">
        <v>1286</v>
      </c>
      <c r="C198" s="23">
        <v>2007</v>
      </c>
      <c r="D198" s="174">
        <v>2604.7</v>
      </c>
    </row>
    <row r="199" spans="1:4" s="108" customFormat="1" ht="13.5" customHeight="1">
      <c r="A199" s="13">
        <f t="shared" si="3"/>
        <v>196</v>
      </c>
      <c r="B199" s="223" t="s">
        <v>1286</v>
      </c>
      <c r="C199" s="23">
        <v>2007</v>
      </c>
      <c r="D199" s="174">
        <v>2836.5</v>
      </c>
    </row>
    <row r="200" spans="1:4" s="108" customFormat="1" ht="13.5" customHeight="1">
      <c r="A200" s="13">
        <f t="shared" si="3"/>
        <v>197</v>
      </c>
      <c r="B200" s="223" t="s">
        <v>1286</v>
      </c>
      <c r="C200" s="23">
        <v>2007</v>
      </c>
      <c r="D200" s="174">
        <v>2836.5</v>
      </c>
    </row>
    <row r="201" spans="1:4" s="108" customFormat="1" ht="13.5" customHeight="1">
      <c r="A201" s="13">
        <f t="shared" si="3"/>
        <v>198</v>
      </c>
      <c r="B201" s="223" t="s">
        <v>1286</v>
      </c>
      <c r="C201" s="23">
        <v>2007</v>
      </c>
      <c r="D201" s="174">
        <v>2836.5</v>
      </c>
    </row>
    <row r="202" spans="1:4" s="108" customFormat="1" ht="13.5" customHeight="1">
      <c r="A202" s="13">
        <f t="shared" si="3"/>
        <v>199</v>
      </c>
      <c r="B202" s="223" t="s">
        <v>1286</v>
      </c>
      <c r="C202" s="23">
        <v>2007</v>
      </c>
      <c r="D202" s="174">
        <v>2836.5</v>
      </c>
    </row>
    <row r="203" spans="1:4" s="108" customFormat="1" ht="13.5" customHeight="1">
      <c r="A203" s="13">
        <f t="shared" si="3"/>
        <v>200</v>
      </c>
      <c r="B203" s="223" t="s">
        <v>1286</v>
      </c>
      <c r="C203" s="23">
        <v>2007</v>
      </c>
      <c r="D203" s="174">
        <v>2604.7</v>
      </c>
    </row>
    <row r="204" spans="1:4" s="108" customFormat="1" ht="13.5" customHeight="1">
      <c r="A204" s="13">
        <f t="shared" si="3"/>
        <v>201</v>
      </c>
      <c r="B204" s="223" t="s">
        <v>1288</v>
      </c>
      <c r="C204" s="23">
        <v>2007</v>
      </c>
      <c r="D204" s="174">
        <v>2025.2</v>
      </c>
    </row>
    <row r="205" spans="1:4" s="108" customFormat="1" ht="13.5" customHeight="1">
      <c r="A205" s="13">
        <f t="shared" si="3"/>
        <v>202</v>
      </c>
      <c r="B205" s="223" t="s">
        <v>1287</v>
      </c>
      <c r="C205" s="23">
        <v>2007</v>
      </c>
      <c r="D205" s="174">
        <v>579.5</v>
      </c>
    </row>
    <row r="206" spans="1:4" s="108" customFormat="1" ht="13.5" customHeight="1">
      <c r="A206" s="13">
        <f t="shared" si="3"/>
        <v>203</v>
      </c>
      <c r="B206" s="223" t="s">
        <v>1287</v>
      </c>
      <c r="C206" s="23">
        <v>2007</v>
      </c>
      <c r="D206" s="174">
        <v>579.5</v>
      </c>
    </row>
    <row r="207" spans="1:4" s="108" customFormat="1" ht="13.5" customHeight="1">
      <c r="A207" s="13">
        <f t="shared" si="3"/>
        <v>204</v>
      </c>
      <c r="B207" s="223" t="s">
        <v>1287</v>
      </c>
      <c r="C207" s="23">
        <v>2007</v>
      </c>
      <c r="D207" s="174">
        <v>579.5</v>
      </c>
    </row>
    <row r="208" spans="1:4" s="108" customFormat="1" ht="13.5" customHeight="1">
      <c r="A208" s="13">
        <f t="shared" si="3"/>
        <v>205</v>
      </c>
      <c r="B208" s="223" t="s">
        <v>1287</v>
      </c>
      <c r="C208" s="23">
        <v>2007</v>
      </c>
      <c r="D208" s="174">
        <v>579.5</v>
      </c>
    </row>
    <row r="209" spans="1:4" s="108" customFormat="1" ht="14.25" customHeight="1">
      <c r="A209" s="13">
        <f t="shared" si="3"/>
        <v>206</v>
      </c>
      <c r="B209" s="223" t="s">
        <v>1289</v>
      </c>
      <c r="C209" s="23">
        <v>2007</v>
      </c>
      <c r="D209" s="174">
        <v>884.5</v>
      </c>
    </row>
    <row r="210" spans="1:4" s="108" customFormat="1" ht="13.5" customHeight="1">
      <c r="A210" s="13">
        <f t="shared" si="3"/>
        <v>207</v>
      </c>
      <c r="B210" s="223" t="s">
        <v>1286</v>
      </c>
      <c r="C210" s="23">
        <v>2007</v>
      </c>
      <c r="D210" s="174">
        <v>2604.7</v>
      </c>
    </row>
    <row r="211" spans="1:4" s="108" customFormat="1" ht="13.5" customHeight="1">
      <c r="A211" s="13">
        <f t="shared" si="3"/>
        <v>208</v>
      </c>
      <c r="B211" s="223" t="s">
        <v>1287</v>
      </c>
      <c r="C211" s="23">
        <v>2007</v>
      </c>
      <c r="D211" s="174">
        <v>579.5</v>
      </c>
    </row>
    <row r="212" spans="1:4" s="108" customFormat="1" ht="13.5" customHeight="1">
      <c r="A212" s="13">
        <f t="shared" si="3"/>
        <v>209</v>
      </c>
      <c r="B212" s="223" t="s">
        <v>1290</v>
      </c>
      <c r="C212" s="23">
        <v>2007</v>
      </c>
      <c r="D212" s="174">
        <v>469.7</v>
      </c>
    </row>
    <row r="213" spans="1:4" s="108" customFormat="1" ht="13.5" customHeight="1">
      <c r="A213" s="13">
        <f t="shared" si="3"/>
        <v>210</v>
      </c>
      <c r="B213" s="223" t="s">
        <v>1288</v>
      </c>
      <c r="C213" s="23">
        <v>2007</v>
      </c>
      <c r="D213" s="174">
        <v>2025.2</v>
      </c>
    </row>
    <row r="214" spans="1:4" s="108" customFormat="1" ht="14.25" customHeight="1">
      <c r="A214" s="13">
        <f t="shared" si="3"/>
        <v>211</v>
      </c>
      <c r="B214" s="223" t="s">
        <v>1289</v>
      </c>
      <c r="C214" s="23">
        <v>2007</v>
      </c>
      <c r="D214" s="174">
        <v>884.5</v>
      </c>
    </row>
    <row r="215" spans="1:4" s="108" customFormat="1" ht="13.5" customHeight="1">
      <c r="A215" s="13">
        <f t="shared" si="3"/>
        <v>212</v>
      </c>
      <c r="B215" s="223" t="s">
        <v>1286</v>
      </c>
      <c r="C215" s="23">
        <v>2007</v>
      </c>
      <c r="D215" s="174">
        <v>2604.7</v>
      </c>
    </row>
    <row r="216" spans="1:4" s="108" customFormat="1" ht="13.5" customHeight="1">
      <c r="A216" s="13">
        <f t="shared" si="3"/>
        <v>213</v>
      </c>
      <c r="B216" s="223" t="s">
        <v>1287</v>
      </c>
      <c r="C216" s="23">
        <v>2007</v>
      </c>
      <c r="D216" s="174">
        <v>579.5</v>
      </c>
    </row>
    <row r="217" spans="1:4" s="108" customFormat="1" ht="13.5" customHeight="1">
      <c r="A217" s="13">
        <f t="shared" si="3"/>
        <v>214</v>
      </c>
      <c r="B217" s="223" t="s">
        <v>1286</v>
      </c>
      <c r="C217" s="23">
        <v>2007</v>
      </c>
      <c r="D217" s="174">
        <v>2604.7</v>
      </c>
    </row>
    <row r="218" spans="1:4" s="108" customFormat="1" ht="13.5" customHeight="1">
      <c r="A218" s="13">
        <f t="shared" si="3"/>
        <v>215</v>
      </c>
      <c r="B218" s="223" t="s">
        <v>1287</v>
      </c>
      <c r="C218" s="23">
        <v>2007</v>
      </c>
      <c r="D218" s="174">
        <v>579.5</v>
      </c>
    </row>
    <row r="219" spans="1:4" s="108" customFormat="1" ht="13.5" customHeight="1">
      <c r="A219" s="13">
        <f t="shared" si="3"/>
        <v>216</v>
      </c>
      <c r="B219" s="223" t="s">
        <v>1287</v>
      </c>
      <c r="C219" s="23">
        <v>2007</v>
      </c>
      <c r="D219" s="174">
        <v>579.5</v>
      </c>
    </row>
    <row r="220" spans="1:4" s="108" customFormat="1" ht="14.25" customHeight="1">
      <c r="A220" s="13">
        <f t="shared" si="3"/>
        <v>217</v>
      </c>
      <c r="B220" s="223" t="s">
        <v>1289</v>
      </c>
      <c r="C220" s="23">
        <v>2007</v>
      </c>
      <c r="D220" s="174">
        <v>884.5</v>
      </c>
    </row>
    <row r="221" spans="1:4" s="108" customFormat="1" ht="13.5" customHeight="1">
      <c r="A221" s="13">
        <f t="shared" si="3"/>
        <v>218</v>
      </c>
      <c r="B221" s="223" t="s">
        <v>1291</v>
      </c>
      <c r="C221" s="23">
        <v>2007</v>
      </c>
      <c r="D221" s="174">
        <v>3765</v>
      </c>
    </row>
    <row r="222" spans="1:4" s="108" customFormat="1" ht="13.5" customHeight="1">
      <c r="A222" s="13">
        <f t="shared" si="3"/>
        <v>219</v>
      </c>
      <c r="B222" s="223" t="s">
        <v>1292</v>
      </c>
      <c r="C222" s="23">
        <v>2007</v>
      </c>
      <c r="D222" s="174">
        <v>2287.5</v>
      </c>
    </row>
    <row r="223" spans="1:4" s="108" customFormat="1" ht="13.5" customHeight="1">
      <c r="A223" s="13">
        <f t="shared" si="3"/>
        <v>220</v>
      </c>
      <c r="B223" s="223" t="s">
        <v>1293</v>
      </c>
      <c r="C223" s="23">
        <v>2007</v>
      </c>
      <c r="D223" s="174">
        <v>746.34</v>
      </c>
    </row>
    <row r="224" spans="1:4" ht="12.75">
      <c r="A224" s="13">
        <f t="shared" si="3"/>
        <v>221</v>
      </c>
      <c r="B224" s="5" t="s">
        <v>1101</v>
      </c>
      <c r="C224" s="5">
        <v>2003</v>
      </c>
      <c r="D224" s="39">
        <v>16084.48</v>
      </c>
    </row>
    <row r="225" spans="1:4" ht="12.75">
      <c r="A225" s="13">
        <f t="shared" si="3"/>
        <v>222</v>
      </c>
      <c r="B225" s="5" t="s">
        <v>1102</v>
      </c>
      <c r="C225" s="5">
        <v>2004</v>
      </c>
      <c r="D225" s="39">
        <v>6405</v>
      </c>
    </row>
    <row r="226" spans="1:4" ht="12.75">
      <c r="A226" s="13">
        <f t="shared" si="3"/>
        <v>223</v>
      </c>
      <c r="B226" s="5" t="s">
        <v>1103</v>
      </c>
      <c r="C226" s="5">
        <v>2004</v>
      </c>
      <c r="D226" s="39">
        <v>17870.1</v>
      </c>
    </row>
    <row r="227" spans="1:4" ht="12.75">
      <c r="A227" s="13">
        <f t="shared" si="3"/>
        <v>224</v>
      </c>
      <c r="B227" s="5" t="s">
        <v>1104</v>
      </c>
      <c r="C227" s="5">
        <v>2005</v>
      </c>
      <c r="D227" s="39">
        <v>5612</v>
      </c>
    </row>
    <row r="228" spans="1:4" ht="12.75">
      <c r="A228" s="13">
        <f t="shared" si="3"/>
        <v>225</v>
      </c>
      <c r="B228" s="5" t="s">
        <v>1104</v>
      </c>
      <c r="C228" s="5">
        <v>2005</v>
      </c>
      <c r="D228" s="39">
        <v>5612</v>
      </c>
    </row>
    <row r="229" spans="1:4" ht="12.75">
      <c r="A229" s="13">
        <f t="shared" si="3"/>
        <v>226</v>
      </c>
      <c r="B229" s="5" t="s">
        <v>1105</v>
      </c>
      <c r="C229" s="5">
        <v>2005</v>
      </c>
      <c r="D229" s="39">
        <v>14030</v>
      </c>
    </row>
    <row r="230" spans="1:4" ht="12.75">
      <c r="A230" s="13">
        <f t="shared" si="3"/>
        <v>227</v>
      </c>
      <c r="B230" s="5" t="s">
        <v>1105</v>
      </c>
      <c r="C230" s="5">
        <v>2005</v>
      </c>
      <c r="D230" s="39">
        <v>14030</v>
      </c>
    </row>
    <row r="231" spans="1:4" ht="12.75">
      <c r="A231" s="13">
        <f t="shared" si="3"/>
        <v>228</v>
      </c>
      <c r="B231" s="5" t="s">
        <v>1105</v>
      </c>
      <c r="C231" s="5">
        <v>2005</v>
      </c>
      <c r="D231" s="39">
        <v>14030</v>
      </c>
    </row>
    <row r="232" spans="1:4" ht="12.75">
      <c r="A232" s="13">
        <f t="shared" si="3"/>
        <v>229</v>
      </c>
      <c r="B232" s="5" t="s">
        <v>1105</v>
      </c>
      <c r="C232" s="5">
        <v>2005</v>
      </c>
      <c r="D232" s="39">
        <v>14030</v>
      </c>
    </row>
    <row r="233" spans="1:4" ht="12.75">
      <c r="A233" s="13">
        <f t="shared" si="3"/>
        <v>230</v>
      </c>
      <c r="B233" s="5" t="s">
        <v>1105</v>
      </c>
      <c r="C233" s="5">
        <v>2005</v>
      </c>
      <c r="D233" s="39">
        <v>14030</v>
      </c>
    </row>
    <row r="234" spans="1:4" ht="12.75">
      <c r="A234" s="13">
        <f t="shared" si="3"/>
        <v>231</v>
      </c>
      <c r="B234" s="5" t="s">
        <v>1106</v>
      </c>
      <c r="C234" s="5">
        <v>2005</v>
      </c>
      <c r="D234" s="39">
        <v>6697.8</v>
      </c>
    </row>
    <row r="235" spans="1:4" ht="12.75">
      <c r="A235" s="13">
        <f t="shared" si="3"/>
        <v>232</v>
      </c>
      <c r="B235" s="5" t="s">
        <v>1107</v>
      </c>
      <c r="C235" s="5">
        <v>2006</v>
      </c>
      <c r="D235" s="39">
        <v>12200</v>
      </c>
    </row>
    <row r="236" spans="1:4" ht="12.75">
      <c r="A236" s="13">
        <f t="shared" si="3"/>
        <v>233</v>
      </c>
      <c r="B236" s="5" t="s">
        <v>1108</v>
      </c>
      <c r="C236" s="5">
        <v>2006</v>
      </c>
      <c r="D236" s="39">
        <v>17751</v>
      </c>
    </row>
    <row r="237" spans="1:4" ht="12.75">
      <c r="A237" s="13">
        <f t="shared" si="3"/>
        <v>234</v>
      </c>
      <c r="B237" s="5" t="s">
        <v>1109</v>
      </c>
      <c r="C237" s="5">
        <v>2005</v>
      </c>
      <c r="D237" s="39">
        <v>12038.96</v>
      </c>
    </row>
    <row r="238" spans="1:4" ht="12.75">
      <c r="A238" s="13">
        <f t="shared" si="3"/>
        <v>235</v>
      </c>
      <c r="B238" s="5" t="s">
        <v>1110</v>
      </c>
      <c r="C238" s="5">
        <v>2007</v>
      </c>
      <c r="D238" s="39">
        <v>5214</v>
      </c>
    </row>
    <row r="239" spans="1:4" ht="13.5" customHeight="1">
      <c r="A239" s="13"/>
      <c r="B239" s="7" t="s">
        <v>1894</v>
      </c>
      <c r="C239" s="5"/>
      <c r="D239" s="101">
        <f>SUM(D5:D238)</f>
        <v>923293.7799999997</v>
      </c>
    </row>
    <row r="240" spans="1:4" ht="14.25" customHeight="1">
      <c r="A240" s="279" t="s">
        <v>401</v>
      </c>
      <c r="B240" s="279"/>
      <c r="C240" s="279"/>
      <c r="D240" s="279"/>
    </row>
    <row r="241" spans="1:4" ht="25.5">
      <c r="A241" s="15" t="s">
        <v>1519</v>
      </c>
      <c r="B241" s="15" t="s">
        <v>580</v>
      </c>
      <c r="C241" s="15" t="s">
        <v>578</v>
      </c>
      <c r="D241" s="172" t="s">
        <v>579</v>
      </c>
    </row>
    <row r="242" spans="1:4" ht="12.75">
      <c r="A242" s="13">
        <v>1</v>
      </c>
      <c r="B242" s="5" t="s">
        <v>1294</v>
      </c>
      <c r="C242" s="5">
        <v>2004</v>
      </c>
      <c r="D242" s="39">
        <v>6940.99</v>
      </c>
    </row>
    <row r="243" spans="1:4" s="108" customFormat="1" ht="12.75">
      <c r="A243" s="13">
        <f aca="true" t="shared" si="4" ref="A243:A253">SUM(A242+1)</f>
        <v>2</v>
      </c>
      <c r="B243" s="23" t="s">
        <v>1295</v>
      </c>
      <c r="C243" s="23">
        <v>2005</v>
      </c>
      <c r="D243" s="174">
        <v>3135.4</v>
      </c>
    </row>
    <row r="244" spans="1:4" s="108" customFormat="1" ht="12.75">
      <c r="A244" s="13">
        <f t="shared" si="4"/>
        <v>3</v>
      </c>
      <c r="B244" s="23" t="s">
        <v>1296</v>
      </c>
      <c r="C244" s="23">
        <v>2005</v>
      </c>
      <c r="D244" s="174">
        <v>8527.8</v>
      </c>
    </row>
    <row r="245" spans="1:4" s="108" customFormat="1" ht="12.75">
      <c r="A245" s="13">
        <f t="shared" si="4"/>
        <v>4</v>
      </c>
      <c r="B245" s="23" t="s">
        <v>1297</v>
      </c>
      <c r="C245" s="5">
        <v>2005</v>
      </c>
      <c r="D245" s="39">
        <v>4703.1</v>
      </c>
    </row>
    <row r="246" spans="1:4" s="108" customFormat="1" ht="12.75">
      <c r="A246" s="13">
        <f t="shared" si="4"/>
        <v>5</v>
      </c>
      <c r="B246" s="23" t="s">
        <v>1298</v>
      </c>
      <c r="C246" s="5">
        <v>2006</v>
      </c>
      <c r="D246" s="39">
        <v>5538.8</v>
      </c>
    </row>
    <row r="247" spans="1:4" s="108" customFormat="1" ht="13.5" customHeight="1">
      <c r="A247" s="13">
        <f t="shared" si="4"/>
        <v>6</v>
      </c>
      <c r="B247" s="223" t="s">
        <v>1299</v>
      </c>
      <c r="C247" s="23">
        <v>2007</v>
      </c>
      <c r="D247" s="174">
        <v>3269.6</v>
      </c>
    </row>
    <row r="248" spans="1:4" s="108" customFormat="1" ht="13.5" customHeight="1">
      <c r="A248" s="13">
        <f t="shared" si="4"/>
        <v>7</v>
      </c>
      <c r="B248" s="223" t="s">
        <v>1299</v>
      </c>
      <c r="C248" s="23">
        <v>2007</v>
      </c>
      <c r="D248" s="174">
        <v>3269.6</v>
      </c>
    </row>
    <row r="249" spans="1:4" s="108" customFormat="1" ht="13.5" customHeight="1">
      <c r="A249" s="13">
        <f t="shared" si="4"/>
        <v>8</v>
      </c>
      <c r="B249" s="223" t="s">
        <v>1299</v>
      </c>
      <c r="C249" s="23">
        <v>2007</v>
      </c>
      <c r="D249" s="174">
        <v>3269.6</v>
      </c>
    </row>
    <row r="250" spans="1:4" s="108" customFormat="1" ht="13.5" customHeight="1">
      <c r="A250" s="13">
        <f t="shared" si="4"/>
        <v>9</v>
      </c>
      <c r="B250" s="223" t="s">
        <v>1299</v>
      </c>
      <c r="C250" s="23">
        <v>2007</v>
      </c>
      <c r="D250" s="174">
        <v>3269.6</v>
      </c>
    </row>
    <row r="251" spans="1:4" s="108" customFormat="1" ht="13.5" customHeight="1">
      <c r="A251" s="13">
        <f t="shared" si="4"/>
        <v>10</v>
      </c>
      <c r="B251" s="223" t="s">
        <v>1300</v>
      </c>
      <c r="C251" s="23">
        <v>2007</v>
      </c>
      <c r="D251" s="174">
        <v>4087</v>
      </c>
    </row>
    <row r="252" spans="1:4" ht="12.75">
      <c r="A252" s="13">
        <f t="shared" si="4"/>
        <v>11</v>
      </c>
      <c r="B252" s="5" t="s">
        <v>1111</v>
      </c>
      <c r="C252" s="5">
        <v>2005</v>
      </c>
      <c r="D252" s="39">
        <v>598</v>
      </c>
    </row>
    <row r="253" spans="1:4" ht="25.5">
      <c r="A253" s="13">
        <f t="shared" si="4"/>
        <v>12</v>
      </c>
      <c r="B253" s="5" t="s">
        <v>1203</v>
      </c>
      <c r="C253" s="5">
        <v>2004</v>
      </c>
      <c r="D253" s="39">
        <v>1499</v>
      </c>
    </row>
    <row r="254" spans="1:4" ht="12.75">
      <c r="A254" s="68"/>
      <c r="B254" s="111" t="s">
        <v>1894</v>
      </c>
      <c r="C254" s="69"/>
      <c r="D254" s="206">
        <f>SUM(D242:D253)</f>
        <v>48108.49</v>
      </c>
    </row>
    <row r="255" spans="1:4" s="170" customFormat="1" ht="18.75">
      <c r="A255" s="227" t="s">
        <v>614</v>
      </c>
      <c r="B255" s="228"/>
      <c r="C255" s="212"/>
      <c r="D255" s="226"/>
    </row>
    <row r="256" spans="1:4" ht="24.75" customHeight="1">
      <c r="A256" s="281" t="s">
        <v>400</v>
      </c>
      <c r="B256" s="281"/>
      <c r="C256" s="281"/>
      <c r="D256" s="281"/>
    </row>
    <row r="257" spans="1:4" ht="25.5">
      <c r="A257" s="15" t="s">
        <v>1519</v>
      </c>
      <c r="B257" s="15" t="s">
        <v>577</v>
      </c>
      <c r="C257" s="15" t="s">
        <v>578</v>
      </c>
      <c r="D257" s="172" t="s">
        <v>579</v>
      </c>
    </row>
    <row r="258" spans="1:4" ht="12.75">
      <c r="A258" s="13">
        <v>1</v>
      </c>
      <c r="B258" s="26" t="s">
        <v>618</v>
      </c>
      <c r="C258" s="26">
        <v>2003</v>
      </c>
      <c r="D258" s="215">
        <v>9583</v>
      </c>
    </row>
    <row r="259" spans="1:4" ht="12.75">
      <c r="A259" s="13">
        <v>2</v>
      </c>
      <c r="B259" s="26" t="s">
        <v>619</v>
      </c>
      <c r="C259" s="26">
        <v>2004</v>
      </c>
      <c r="D259" s="215">
        <v>1999</v>
      </c>
    </row>
    <row r="260" spans="1:4" ht="12.75">
      <c r="A260" s="13">
        <v>3</v>
      </c>
      <c r="B260" s="26" t="s">
        <v>619</v>
      </c>
      <c r="C260" s="26">
        <v>2005</v>
      </c>
      <c r="D260" s="215">
        <v>1403</v>
      </c>
    </row>
    <row r="261" spans="1:4" ht="12.75">
      <c r="A261" s="13">
        <v>4</v>
      </c>
      <c r="B261" s="26" t="s">
        <v>619</v>
      </c>
      <c r="C261" s="26">
        <v>2006</v>
      </c>
      <c r="D261" s="215">
        <v>3336</v>
      </c>
    </row>
    <row r="262" spans="1:4" ht="12.75">
      <c r="A262" s="13">
        <v>5</v>
      </c>
      <c r="B262" s="26" t="s">
        <v>621</v>
      </c>
      <c r="C262" s="26">
        <v>2007</v>
      </c>
      <c r="D262" s="215">
        <v>7118</v>
      </c>
    </row>
    <row r="263" spans="1:4" ht="12.75">
      <c r="A263" s="13"/>
      <c r="B263" s="7" t="s">
        <v>1894</v>
      </c>
      <c r="C263" s="5"/>
      <c r="D263" s="101">
        <f>SUM(D258:D262)</f>
        <v>23439</v>
      </c>
    </row>
    <row r="264" spans="1:4" s="170" customFormat="1" ht="18.75">
      <c r="A264" s="227" t="s">
        <v>1899</v>
      </c>
      <c r="B264" s="228"/>
      <c r="C264" s="212"/>
      <c r="D264" s="226"/>
    </row>
    <row r="265" spans="1:4" ht="24.75" customHeight="1">
      <c r="A265" s="279" t="s">
        <v>400</v>
      </c>
      <c r="B265" s="279"/>
      <c r="C265" s="279"/>
      <c r="D265" s="279"/>
    </row>
    <row r="266" spans="1:4" ht="25.5">
      <c r="A266" s="15" t="s">
        <v>1519</v>
      </c>
      <c r="B266" s="15" t="s">
        <v>577</v>
      </c>
      <c r="C266" s="15" t="s">
        <v>578</v>
      </c>
      <c r="D266" s="172" t="s">
        <v>579</v>
      </c>
    </row>
    <row r="267" spans="1:4" ht="12.75">
      <c r="A267" s="13">
        <v>1</v>
      </c>
      <c r="B267" s="71" t="s">
        <v>1948</v>
      </c>
      <c r="C267" s="13">
        <v>2004</v>
      </c>
      <c r="D267" s="215">
        <v>8900</v>
      </c>
    </row>
    <row r="268" spans="1:4" ht="12.75">
      <c r="A268" s="13">
        <v>2</v>
      </c>
      <c r="B268" s="71" t="s">
        <v>1949</v>
      </c>
      <c r="C268" s="13">
        <v>2004</v>
      </c>
      <c r="D268" s="215">
        <v>1573.8</v>
      </c>
    </row>
    <row r="269" spans="1:4" ht="12.75">
      <c r="A269" s="13">
        <v>3</v>
      </c>
      <c r="B269" s="71" t="s">
        <v>768</v>
      </c>
      <c r="C269" s="13">
        <v>2004</v>
      </c>
      <c r="D269" s="215">
        <v>4980</v>
      </c>
    </row>
    <row r="270" spans="1:4" ht="12.75">
      <c r="A270" s="13">
        <v>4</v>
      </c>
      <c r="B270" s="71" t="s">
        <v>768</v>
      </c>
      <c r="C270" s="13">
        <v>2005</v>
      </c>
      <c r="D270" s="215">
        <v>4584</v>
      </c>
    </row>
    <row r="271" spans="1:4" ht="12.75">
      <c r="A271" s="13">
        <v>5</v>
      </c>
      <c r="B271" s="71" t="s">
        <v>1950</v>
      </c>
      <c r="C271" s="13">
        <v>2005</v>
      </c>
      <c r="D271" s="215">
        <v>1500</v>
      </c>
    </row>
    <row r="272" spans="1:4" ht="12.75">
      <c r="A272" s="13">
        <v>6</v>
      </c>
      <c r="B272" s="71" t="s">
        <v>1951</v>
      </c>
      <c r="C272" s="13">
        <v>2005</v>
      </c>
      <c r="D272" s="215">
        <v>850</v>
      </c>
    </row>
    <row r="273" spans="1:4" ht="12.75">
      <c r="A273" s="13">
        <v>7</v>
      </c>
      <c r="B273" s="71" t="s">
        <v>1952</v>
      </c>
      <c r="C273" s="13">
        <v>2005</v>
      </c>
      <c r="D273" s="215">
        <v>500</v>
      </c>
    </row>
    <row r="274" spans="1:4" ht="12.75">
      <c r="A274" s="13">
        <v>8</v>
      </c>
      <c r="B274" s="71" t="s">
        <v>1953</v>
      </c>
      <c r="C274" s="13">
        <v>2005</v>
      </c>
      <c r="D274" s="215">
        <v>11205.09</v>
      </c>
    </row>
    <row r="275" spans="1:4" ht="12.75">
      <c r="A275" s="13">
        <v>9</v>
      </c>
      <c r="B275" s="71" t="s">
        <v>1954</v>
      </c>
      <c r="C275" s="13">
        <v>2006</v>
      </c>
      <c r="D275" s="215">
        <v>900.36</v>
      </c>
    </row>
    <row r="276" spans="1:4" ht="12.75">
      <c r="A276" s="13">
        <v>10</v>
      </c>
      <c r="B276" s="5" t="s">
        <v>1955</v>
      </c>
      <c r="C276" s="13">
        <v>2005</v>
      </c>
      <c r="D276" s="215">
        <v>1288</v>
      </c>
    </row>
    <row r="277" spans="1:4" ht="13.5" customHeight="1">
      <c r="A277" s="13"/>
      <c r="B277" s="15" t="s">
        <v>1894</v>
      </c>
      <c r="C277" s="13"/>
      <c r="D277" s="172">
        <f>SUM(D267:D276)</f>
        <v>36281.25</v>
      </c>
    </row>
    <row r="278" spans="1:4" ht="24" customHeight="1">
      <c r="A278" s="279" t="s">
        <v>401</v>
      </c>
      <c r="B278" s="279"/>
      <c r="C278" s="279"/>
      <c r="D278" s="279"/>
    </row>
    <row r="279" spans="1:4" ht="30" customHeight="1">
      <c r="A279" s="15" t="s">
        <v>1519</v>
      </c>
      <c r="B279" s="15" t="s">
        <v>580</v>
      </c>
      <c r="C279" s="15" t="s">
        <v>578</v>
      </c>
      <c r="D279" s="172" t="s">
        <v>579</v>
      </c>
    </row>
    <row r="280" spans="1:4" ht="12.75">
      <c r="A280" s="13">
        <v>2</v>
      </c>
      <c r="B280" s="5" t="s">
        <v>1956</v>
      </c>
      <c r="C280" s="13">
        <v>2005</v>
      </c>
      <c r="D280" s="218">
        <v>1600</v>
      </c>
    </row>
    <row r="281" spans="1:4" ht="12.75">
      <c r="A281" s="13">
        <v>3</v>
      </c>
      <c r="B281" s="5" t="s">
        <v>1957</v>
      </c>
      <c r="C281" s="13">
        <v>2007</v>
      </c>
      <c r="D281" s="218">
        <v>2943</v>
      </c>
    </row>
    <row r="282" spans="1:4" ht="18" customHeight="1">
      <c r="A282" s="13"/>
      <c r="B282" s="7" t="s">
        <v>1894</v>
      </c>
      <c r="C282" s="5"/>
      <c r="D282" s="219">
        <f>SUM(D280:D281)</f>
        <v>4543</v>
      </c>
    </row>
    <row r="283" spans="1:4" s="170" customFormat="1" ht="18.75">
      <c r="A283" s="227" t="s">
        <v>627</v>
      </c>
      <c r="B283" s="228"/>
      <c r="C283" s="212"/>
      <c r="D283" s="226"/>
    </row>
    <row r="284" spans="1:4" ht="24.75" customHeight="1">
      <c r="A284" s="279" t="s">
        <v>400</v>
      </c>
      <c r="B284" s="279"/>
      <c r="C284" s="279"/>
      <c r="D284" s="279"/>
    </row>
    <row r="285" spans="1:4" ht="25.5">
      <c r="A285" s="15" t="s">
        <v>1519</v>
      </c>
      <c r="B285" s="15" t="s">
        <v>577</v>
      </c>
      <c r="C285" s="15" t="s">
        <v>578</v>
      </c>
      <c r="D285" s="172" t="s">
        <v>579</v>
      </c>
    </row>
    <row r="286" spans="1:4" ht="12.75">
      <c r="A286" s="13">
        <v>1</v>
      </c>
      <c r="B286" s="5" t="s">
        <v>666</v>
      </c>
      <c r="C286" s="13">
        <v>2006</v>
      </c>
      <c r="D286" s="99">
        <v>4600</v>
      </c>
    </row>
    <row r="287" spans="1:4" ht="12.75">
      <c r="A287" s="13">
        <v>2</v>
      </c>
      <c r="B287" s="5" t="s">
        <v>667</v>
      </c>
      <c r="C287" s="13">
        <v>2006</v>
      </c>
      <c r="D287" s="99">
        <v>1200</v>
      </c>
    </row>
    <row r="288" spans="1:4" ht="12.75">
      <c r="A288" s="13">
        <v>3</v>
      </c>
      <c r="B288" s="5" t="s">
        <v>668</v>
      </c>
      <c r="C288" s="13">
        <v>2006</v>
      </c>
      <c r="D288" s="99">
        <v>4600</v>
      </c>
    </row>
    <row r="289" spans="1:4" ht="12.75">
      <c r="A289" s="13">
        <v>4</v>
      </c>
      <c r="B289" s="5" t="s">
        <v>669</v>
      </c>
      <c r="C289" s="13">
        <v>2005</v>
      </c>
      <c r="D289" s="99">
        <v>8287.46</v>
      </c>
    </row>
    <row r="290" spans="1:4" ht="12.75">
      <c r="A290" s="13">
        <v>5</v>
      </c>
      <c r="B290" s="5" t="s">
        <v>670</v>
      </c>
      <c r="C290" s="13">
        <v>2005</v>
      </c>
      <c r="D290" s="99">
        <v>997.5</v>
      </c>
    </row>
    <row r="291" spans="1:4" ht="12.75">
      <c r="A291" s="13">
        <v>6</v>
      </c>
      <c r="B291" s="5" t="s">
        <v>671</v>
      </c>
      <c r="C291" s="13">
        <v>2005</v>
      </c>
      <c r="D291" s="99">
        <v>9120</v>
      </c>
    </row>
    <row r="292" spans="1:4" ht="12.75">
      <c r="A292" s="13">
        <v>7</v>
      </c>
      <c r="B292" s="5" t="s">
        <v>672</v>
      </c>
      <c r="C292" s="13">
        <v>2004</v>
      </c>
      <c r="D292" s="99">
        <v>1259</v>
      </c>
    </row>
    <row r="293" spans="1:4" ht="12.75">
      <c r="A293" s="13">
        <v>8</v>
      </c>
      <c r="B293" s="5" t="s">
        <v>673</v>
      </c>
      <c r="C293" s="13">
        <v>2003</v>
      </c>
      <c r="D293" s="99">
        <v>4954</v>
      </c>
    </row>
    <row r="294" spans="1:4" ht="12.75">
      <c r="A294" s="13">
        <v>9</v>
      </c>
      <c r="B294" s="5" t="s">
        <v>674</v>
      </c>
      <c r="C294" s="13">
        <v>2004</v>
      </c>
      <c r="D294" s="99">
        <v>4268.78</v>
      </c>
    </row>
    <row r="295" spans="1:4" ht="12.75">
      <c r="A295" s="13">
        <v>10</v>
      </c>
      <c r="B295" s="5" t="s">
        <v>675</v>
      </c>
      <c r="C295" s="13">
        <v>2004</v>
      </c>
      <c r="D295" s="99">
        <v>999</v>
      </c>
    </row>
    <row r="296" spans="1:4" ht="12.75">
      <c r="A296" s="13">
        <v>11</v>
      </c>
      <c r="B296" s="5" t="s">
        <v>676</v>
      </c>
      <c r="C296" s="13">
        <v>2007</v>
      </c>
      <c r="D296" s="99">
        <v>1139.05</v>
      </c>
    </row>
    <row r="297" spans="1:4" ht="13.5" customHeight="1">
      <c r="A297" s="13"/>
      <c r="B297" s="7" t="s">
        <v>1894</v>
      </c>
      <c r="C297" s="5"/>
      <c r="D297" s="172">
        <f>SUM(D286:D296)</f>
        <v>41424.79</v>
      </c>
    </row>
    <row r="298" spans="1:4" ht="24" customHeight="1">
      <c r="A298" s="279" t="s">
        <v>401</v>
      </c>
      <c r="B298" s="279"/>
      <c r="C298" s="279"/>
      <c r="D298" s="279"/>
    </row>
    <row r="299" spans="1:4" ht="30" customHeight="1">
      <c r="A299" s="15" t="s">
        <v>1519</v>
      </c>
      <c r="B299" s="15" t="s">
        <v>580</v>
      </c>
      <c r="C299" s="15" t="s">
        <v>578</v>
      </c>
      <c r="D299" s="172" t="s">
        <v>579</v>
      </c>
    </row>
    <row r="300" spans="1:4" ht="12.75">
      <c r="A300" s="13">
        <v>1</v>
      </c>
      <c r="B300" s="5" t="s">
        <v>677</v>
      </c>
      <c r="C300" s="13">
        <v>2004</v>
      </c>
      <c r="D300" s="99">
        <v>422</v>
      </c>
    </row>
    <row r="301" spans="1:4" ht="12.75">
      <c r="A301" s="13">
        <v>2</v>
      </c>
      <c r="B301" s="5" t="s">
        <v>678</v>
      </c>
      <c r="C301" s="13">
        <v>2005</v>
      </c>
      <c r="D301" s="99">
        <v>623</v>
      </c>
    </row>
    <row r="302" spans="1:4" ht="12.75">
      <c r="A302" s="13">
        <v>3</v>
      </c>
      <c r="B302" s="5" t="s">
        <v>679</v>
      </c>
      <c r="C302" s="13">
        <v>2006</v>
      </c>
      <c r="D302" s="99">
        <v>7154</v>
      </c>
    </row>
    <row r="303" spans="1:4" ht="12.75">
      <c r="A303" s="13">
        <v>4</v>
      </c>
      <c r="B303" s="5" t="s">
        <v>680</v>
      </c>
      <c r="C303" s="13">
        <v>2006</v>
      </c>
      <c r="D303" s="99">
        <v>3800</v>
      </c>
    </row>
    <row r="304" spans="1:4" ht="12.75">
      <c r="A304" s="13">
        <v>5</v>
      </c>
      <c r="B304" s="5" t="s">
        <v>681</v>
      </c>
      <c r="C304" s="13">
        <v>2004</v>
      </c>
      <c r="D304" s="99">
        <v>1470</v>
      </c>
    </row>
    <row r="305" spans="1:4" ht="25.5">
      <c r="A305" s="13">
        <v>6</v>
      </c>
      <c r="B305" s="5" t="s">
        <v>682</v>
      </c>
      <c r="C305" s="13">
        <v>2006</v>
      </c>
      <c r="D305" s="99">
        <v>4999</v>
      </c>
    </row>
    <row r="306" spans="1:4" ht="12.75">
      <c r="A306" s="13">
        <v>7</v>
      </c>
      <c r="B306" s="5" t="s">
        <v>683</v>
      </c>
      <c r="C306" s="13">
        <v>2004</v>
      </c>
      <c r="D306" s="99">
        <v>4100</v>
      </c>
    </row>
    <row r="307" spans="1:4" ht="12.75">
      <c r="A307" s="13">
        <v>8</v>
      </c>
      <c r="B307" s="5" t="s">
        <v>684</v>
      </c>
      <c r="C307" s="13">
        <v>2005</v>
      </c>
      <c r="D307" s="99">
        <v>809.99</v>
      </c>
    </row>
    <row r="308" spans="1:4" ht="12.75">
      <c r="A308" s="13">
        <v>9</v>
      </c>
      <c r="B308" s="5" t="s">
        <v>685</v>
      </c>
      <c r="C308" s="13">
        <v>2007</v>
      </c>
      <c r="D308" s="99">
        <v>500</v>
      </c>
    </row>
    <row r="309" spans="1:4" ht="18" customHeight="1">
      <c r="A309" s="13"/>
      <c r="B309" s="7" t="s">
        <v>1894</v>
      </c>
      <c r="C309" s="5"/>
      <c r="D309" s="172">
        <f>SUM(D300:D308)</f>
        <v>23877.99</v>
      </c>
    </row>
    <row r="310" spans="1:4" s="170" customFormat="1" ht="18.75">
      <c r="A310" s="227" t="s">
        <v>563</v>
      </c>
      <c r="B310" s="228"/>
      <c r="C310" s="212"/>
      <c r="D310" s="226"/>
    </row>
    <row r="311" spans="1:4" ht="24.75" customHeight="1">
      <c r="A311" s="279" t="s">
        <v>400</v>
      </c>
      <c r="B311" s="279"/>
      <c r="C311" s="279"/>
      <c r="D311" s="279"/>
    </row>
    <row r="312" spans="1:4" ht="25.5">
      <c r="A312" s="15" t="s">
        <v>1519</v>
      </c>
      <c r="B312" s="15" t="s">
        <v>577</v>
      </c>
      <c r="C312" s="15" t="s">
        <v>578</v>
      </c>
      <c r="D312" s="172" t="s">
        <v>579</v>
      </c>
    </row>
    <row r="313" spans="1:4" ht="12.75">
      <c r="A313" s="13">
        <v>1</v>
      </c>
      <c r="B313" s="5" t="s">
        <v>707</v>
      </c>
      <c r="C313" s="5">
        <v>2003</v>
      </c>
      <c r="D313" s="39">
        <v>4857.06</v>
      </c>
    </row>
    <row r="314" spans="1:4" ht="12.75">
      <c r="A314" s="13">
        <v>2</v>
      </c>
      <c r="B314" s="5" t="s">
        <v>708</v>
      </c>
      <c r="C314" s="5">
        <v>2005</v>
      </c>
      <c r="D314" s="39">
        <v>750</v>
      </c>
    </row>
    <row r="315" spans="1:4" ht="13.5" customHeight="1">
      <c r="A315" s="13"/>
      <c r="B315" s="7" t="s">
        <v>1894</v>
      </c>
      <c r="C315" s="5"/>
      <c r="D315" s="101">
        <f>SUM(D313:D314)</f>
        <v>5607.06</v>
      </c>
    </row>
    <row r="316" spans="1:4" s="170" customFormat="1" ht="18.75">
      <c r="A316" s="227" t="s">
        <v>1523</v>
      </c>
      <c r="B316" s="228"/>
      <c r="C316" s="212"/>
      <c r="D316" s="226"/>
    </row>
    <row r="317" spans="1:4" s="109" customFormat="1" ht="24.75" customHeight="1">
      <c r="A317" s="279" t="s">
        <v>400</v>
      </c>
      <c r="B317" s="279"/>
      <c r="C317" s="279"/>
      <c r="D317" s="279"/>
    </row>
    <row r="318" spans="1:4" s="109" customFormat="1" ht="25.5">
      <c r="A318" s="15" t="s">
        <v>1519</v>
      </c>
      <c r="B318" s="15" t="s">
        <v>577</v>
      </c>
      <c r="C318" s="15" t="s">
        <v>578</v>
      </c>
      <c r="D318" s="172" t="s">
        <v>579</v>
      </c>
    </row>
    <row r="319" spans="1:4" s="109" customFormat="1" ht="12.75">
      <c r="A319" s="13">
        <v>1</v>
      </c>
      <c r="B319" s="5" t="s">
        <v>725</v>
      </c>
      <c r="C319" s="5">
        <v>2005</v>
      </c>
      <c r="D319" s="39">
        <v>2639.17</v>
      </c>
    </row>
    <row r="320" spans="1:4" s="109" customFormat="1" ht="12.75">
      <c r="A320" s="13">
        <v>2</v>
      </c>
      <c r="B320" s="5" t="s">
        <v>725</v>
      </c>
      <c r="C320" s="5">
        <v>2005</v>
      </c>
      <c r="D320" s="39">
        <v>2558.58</v>
      </c>
    </row>
    <row r="321" spans="1:4" s="109" customFormat="1" ht="12.75">
      <c r="A321" s="13">
        <v>3</v>
      </c>
      <c r="B321" s="5" t="s">
        <v>726</v>
      </c>
      <c r="C321" s="5">
        <v>2005</v>
      </c>
      <c r="D321" s="39">
        <v>599</v>
      </c>
    </row>
    <row r="322" spans="1:4" s="109" customFormat="1" ht="12.75">
      <c r="A322" s="13">
        <v>4</v>
      </c>
      <c r="B322" s="5" t="s">
        <v>727</v>
      </c>
      <c r="C322" s="5">
        <v>2005</v>
      </c>
      <c r="D322" s="39">
        <v>597.8</v>
      </c>
    </row>
    <row r="323" spans="1:4" s="109" customFormat="1" ht="12.75">
      <c r="A323" s="13">
        <v>5</v>
      </c>
      <c r="B323" s="5" t="s">
        <v>728</v>
      </c>
      <c r="C323" s="5">
        <v>2005</v>
      </c>
      <c r="D323" s="39">
        <v>412.6</v>
      </c>
    </row>
    <row r="324" spans="1:4" s="109" customFormat="1" ht="12.75">
      <c r="A324" s="13">
        <v>6</v>
      </c>
      <c r="B324" s="5" t="s">
        <v>728</v>
      </c>
      <c r="C324" s="5">
        <v>2006</v>
      </c>
      <c r="D324" s="39">
        <v>413.25</v>
      </c>
    </row>
    <row r="325" spans="1:4" s="109" customFormat="1" ht="12.75">
      <c r="A325" s="13">
        <v>7</v>
      </c>
      <c r="B325" s="5" t="s">
        <v>729</v>
      </c>
      <c r="C325" s="5">
        <v>2006</v>
      </c>
      <c r="D325" s="39">
        <v>365.75</v>
      </c>
    </row>
    <row r="326" spans="1:4" s="109" customFormat="1" ht="12.75">
      <c r="A326" s="13">
        <v>8</v>
      </c>
      <c r="B326" s="5" t="s">
        <v>725</v>
      </c>
      <c r="C326" s="5">
        <v>2003</v>
      </c>
      <c r="D326" s="39">
        <v>2892.14</v>
      </c>
    </row>
    <row r="327" spans="1:4" s="109" customFormat="1" ht="12.75">
      <c r="A327" s="13">
        <v>9</v>
      </c>
      <c r="B327" s="5" t="s">
        <v>725</v>
      </c>
      <c r="C327" s="5">
        <v>2005</v>
      </c>
      <c r="D327" s="39">
        <v>2935</v>
      </c>
    </row>
    <row r="328" spans="1:4" s="109" customFormat="1" ht="12.75">
      <c r="A328" s="13">
        <v>10</v>
      </c>
      <c r="B328" s="5" t="s">
        <v>725</v>
      </c>
      <c r="C328" s="5">
        <v>2005</v>
      </c>
      <c r="D328" s="39">
        <v>2145.98</v>
      </c>
    </row>
    <row r="329" spans="1:4" s="109" customFormat="1" ht="12.75">
      <c r="A329" s="13">
        <v>11</v>
      </c>
      <c r="B329" s="5" t="s">
        <v>725</v>
      </c>
      <c r="C329" s="5">
        <v>2006</v>
      </c>
      <c r="D329" s="39">
        <v>2153.48</v>
      </c>
    </row>
    <row r="330" spans="1:4" s="109" customFormat="1" ht="12.75">
      <c r="A330" s="13">
        <v>12</v>
      </c>
      <c r="B330" s="5" t="s">
        <v>725</v>
      </c>
      <c r="C330" s="5">
        <v>2006</v>
      </c>
      <c r="D330" s="39">
        <v>3019</v>
      </c>
    </row>
    <row r="331" spans="1:4" s="109" customFormat="1" ht="12.75">
      <c r="A331" s="13">
        <v>13</v>
      </c>
      <c r="B331" s="5" t="s">
        <v>730</v>
      </c>
      <c r="C331" s="5">
        <v>2003</v>
      </c>
      <c r="D331" s="39">
        <v>1546.96</v>
      </c>
    </row>
    <row r="332" spans="1:4" s="109" customFormat="1" ht="12.75">
      <c r="A332" s="13">
        <v>14</v>
      </c>
      <c r="B332" s="5" t="s">
        <v>731</v>
      </c>
      <c r="C332" s="5">
        <v>2005</v>
      </c>
      <c r="D332" s="39">
        <v>488</v>
      </c>
    </row>
    <row r="333" spans="1:4" s="109" customFormat="1" ht="12.75">
      <c r="A333" s="13">
        <v>15</v>
      </c>
      <c r="B333" s="5" t="s">
        <v>725</v>
      </c>
      <c r="C333" s="5">
        <v>2004</v>
      </c>
      <c r="D333" s="39">
        <v>2112.62</v>
      </c>
    </row>
    <row r="334" spans="1:4" s="109" customFormat="1" ht="25.5" customHeight="1">
      <c r="A334" s="13"/>
      <c r="B334" s="7" t="s">
        <v>1894</v>
      </c>
      <c r="C334" s="5"/>
      <c r="D334" s="101">
        <f>SUM(D319:D333)</f>
        <v>24879.329999999998</v>
      </c>
    </row>
    <row r="335" spans="1:4" s="109" customFormat="1" ht="24" customHeight="1">
      <c r="A335" s="279" t="s">
        <v>401</v>
      </c>
      <c r="B335" s="279"/>
      <c r="C335" s="279"/>
      <c r="D335" s="279"/>
    </row>
    <row r="336" spans="1:4" s="109" customFormat="1" ht="30" customHeight="1">
      <c r="A336" s="15" t="s">
        <v>1519</v>
      </c>
      <c r="B336" s="15" t="s">
        <v>580</v>
      </c>
      <c r="C336" s="15" t="s">
        <v>578</v>
      </c>
      <c r="D336" s="172" t="s">
        <v>579</v>
      </c>
    </row>
    <row r="337" spans="1:4" s="109" customFormat="1" ht="12.75">
      <c r="A337" s="13">
        <v>1</v>
      </c>
      <c r="B337" s="5" t="s">
        <v>732</v>
      </c>
      <c r="C337" s="5">
        <v>2006</v>
      </c>
      <c r="D337" s="39">
        <v>2750</v>
      </c>
    </row>
    <row r="338" spans="1:4" s="109" customFormat="1" ht="18" customHeight="1">
      <c r="A338" s="13"/>
      <c r="B338" s="7" t="s">
        <v>1894</v>
      </c>
      <c r="C338" s="5"/>
      <c r="D338" s="101">
        <v>2750</v>
      </c>
    </row>
    <row r="339" spans="1:4" s="170" customFormat="1" ht="18.75">
      <c r="A339" s="227" t="s">
        <v>566</v>
      </c>
      <c r="B339" s="228"/>
      <c r="C339" s="212"/>
      <c r="D339" s="226"/>
    </row>
    <row r="340" spans="1:4" ht="24.75" customHeight="1">
      <c r="A340" s="279" t="s">
        <v>400</v>
      </c>
      <c r="B340" s="279"/>
      <c r="C340" s="279"/>
      <c r="D340" s="279"/>
    </row>
    <row r="341" spans="1:4" ht="25.5">
      <c r="A341" s="15" t="s">
        <v>1519</v>
      </c>
      <c r="B341" s="15" t="s">
        <v>577</v>
      </c>
      <c r="C341" s="15" t="s">
        <v>578</v>
      </c>
      <c r="D341" s="172" t="s">
        <v>579</v>
      </c>
    </row>
    <row r="342" spans="1:4" ht="12.75">
      <c r="A342" s="13">
        <v>1</v>
      </c>
      <c r="B342" s="5" t="s">
        <v>768</v>
      </c>
      <c r="C342" s="5">
        <v>2003</v>
      </c>
      <c r="D342" s="39">
        <v>2957.52</v>
      </c>
    </row>
    <row r="343" spans="1:4" ht="12.75">
      <c r="A343" s="13">
        <v>2</v>
      </c>
      <c r="B343" s="5" t="s">
        <v>769</v>
      </c>
      <c r="C343" s="5">
        <v>2005</v>
      </c>
      <c r="D343" s="39">
        <v>3520.78</v>
      </c>
    </row>
    <row r="344" spans="1:4" ht="12.75">
      <c r="A344" s="13">
        <v>3</v>
      </c>
      <c r="B344" s="5" t="s">
        <v>770</v>
      </c>
      <c r="C344" s="5">
        <v>2004</v>
      </c>
      <c r="D344" s="39">
        <v>700</v>
      </c>
    </row>
    <row r="345" spans="1:4" ht="13.5" customHeight="1">
      <c r="A345" s="13"/>
      <c r="B345" s="7" t="s">
        <v>1894</v>
      </c>
      <c r="C345" s="5"/>
      <c r="D345" s="101">
        <f>SUM(D342:D344)</f>
        <v>7178.3</v>
      </c>
    </row>
    <row r="346" spans="1:4" ht="24" customHeight="1">
      <c r="A346" s="279" t="s">
        <v>401</v>
      </c>
      <c r="B346" s="279"/>
      <c r="C346" s="279"/>
      <c r="D346" s="279"/>
    </row>
    <row r="347" spans="1:4" ht="30" customHeight="1">
      <c r="A347" s="15" t="s">
        <v>1519</v>
      </c>
      <c r="B347" s="15" t="s">
        <v>580</v>
      </c>
      <c r="C347" s="15" t="s">
        <v>578</v>
      </c>
      <c r="D347" s="172" t="s">
        <v>579</v>
      </c>
    </row>
    <row r="348" spans="1:4" ht="12.75">
      <c r="A348" s="13">
        <v>1</v>
      </c>
      <c r="B348" s="5" t="s">
        <v>771</v>
      </c>
      <c r="C348" s="5">
        <v>2006</v>
      </c>
      <c r="D348" s="39">
        <v>2475</v>
      </c>
    </row>
    <row r="349" spans="1:4" ht="18" customHeight="1">
      <c r="A349" s="13"/>
      <c r="B349" s="7" t="s">
        <v>1894</v>
      </c>
      <c r="C349" s="5"/>
      <c r="D349" s="101">
        <f>SUM(D348)</f>
        <v>2475</v>
      </c>
    </row>
    <row r="350" spans="1:4" s="170" customFormat="1" ht="18.75">
      <c r="A350" s="227" t="s">
        <v>1015</v>
      </c>
      <c r="B350" s="228"/>
      <c r="C350" s="212"/>
      <c r="D350" s="226"/>
    </row>
    <row r="351" spans="1:4" ht="24.75" customHeight="1">
      <c r="A351" s="279" t="s">
        <v>400</v>
      </c>
      <c r="B351" s="279"/>
      <c r="C351" s="279"/>
      <c r="D351" s="279"/>
    </row>
    <row r="352" spans="1:4" ht="25.5">
      <c r="A352" s="15" t="s">
        <v>1519</v>
      </c>
      <c r="B352" s="15" t="s">
        <v>577</v>
      </c>
      <c r="C352" s="15" t="s">
        <v>578</v>
      </c>
      <c r="D352" s="172" t="s">
        <v>579</v>
      </c>
    </row>
    <row r="353" spans="1:4" ht="12.75">
      <c r="A353" s="13">
        <v>1</v>
      </c>
      <c r="B353" s="5" t="s">
        <v>1016</v>
      </c>
      <c r="C353" s="5">
        <v>2003</v>
      </c>
      <c r="D353" s="39">
        <v>3494</v>
      </c>
    </row>
    <row r="354" spans="1:4" ht="12.75">
      <c r="A354" s="13">
        <v>2</v>
      </c>
      <c r="B354" s="5" t="s">
        <v>1017</v>
      </c>
      <c r="C354" s="5">
        <v>2003</v>
      </c>
      <c r="D354" s="39">
        <v>2468</v>
      </c>
    </row>
    <row r="355" spans="1:4" ht="12.75">
      <c r="A355" s="13">
        <v>3</v>
      </c>
      <c r="B355" s="5" t="s">
        <v>796</v>
      </c>
      <c r="C355" s="5">
        <v>2004</v>
      </c>
      <c r="D355" s="39">
        <v>3275</v>
      </c>
    </row>
    <row r="356" spans="1:4" ht="12.75">
      <c r="A356" s="13">
        <v>4</v>
      </c>
      <c r="B356" s="5" t="s">
        <v>1018</v>
      </c>
      <c r="C356" s="5">
        <v>2003</v>
      </c>
      <c r="D356" s="39">
        <v>699</v>
      </c>
    </row>
    <row r="357" spans="1:4" ht="12.75">
      <c r="A357" s="13">
        <v>5</v>
      </c>
      <c r="B357" s="5" t="s">
        <v>796</v>
      </c>
      <c r="C357" s="5">
        <v>2007</v>
      </c>
      <c r="D357" s="39">
        <v>3178.99</v>
      </c>
    </row>
    <row r="358" spans="1:4" ht="12.75">
      <c r="A358" s="13">
        <v>6</v>
      </c>
      <c r="B358" s="5" t="s">
        <v>1019</v>
      </c>
      <c r="C358" s="5">
        <v>2004</v>
      </c>
      <c r="D358" s="39">
        <v>349</v>
      </c>
    </row>
    <row r="359" spans="1:4" ht="12.75">
      <c r="A359" s="13">
        <v>7</v>
      </c>
      <c r="B359" s="5" t="s">
        <v>1019</v>
      </c>
      <c r="C359" s="5">
        <v>2006</v>
      </c>
      <c r="D359" s="39">
        <v>380</v>
      </c>
    </row>
    <row r="360" spans="1:4" ht="13.5" customHeight="1">
      <c r="A360" s="13"/>
      <c r="B360" s="7" t="s">
        <v>1894</v>
      </c>
      <c r="C360" s="5"/>
      <c r="D360" s="101">
        <f>SUM(D353:D359)</f>
        <v>13843.99</v>
      </c>
    </row>
    <row r="361" spans="1:4" ht="24" customHeight="1">
      <c r="A361" s="279" t="s">
        <v>401</v>
      </c>
      <c r="B361" s="279"/>
      <c r="C361" s="279"/>
      <c r="D361" s="279"/>
    </row>
    <row r="362" spans="1:4" ht="30" customHeight="1">
      <c r="A362" s="15" t="s">
        <v>1519</v>
      </c>
      <c r="B362" s="15" t="s">
        <v>580</v>
      </c>
      <c r="C362" s="15" t="s">
        <v>578</v>
      </c>
      <c r="D362" s="172" t="s">
        <v>579</v>
      </c>
    </row>
    <row r="363" spans="1:4" ht="12.75">
      <c r="A363" s="13">
        <v>1</v>
      </c>
      <c r="B363" s="5" t="s">
        <v>1020</v>
      </c>
      <c r="C363" s="5">
        <v>2006</v>
      </c>
      <c r="D363" s="39">
        <v>3404</v>
      </c>
    </row>
    <row r="364" spans="1:4" ht="18" customHeight="1">
      <c r="A364" s="13"/>
      <c r="B364" s="7" t="s">
        <v>1894</v>
      </c>
      <c r="C364" s="5"/>
      <c r="D364" s="101">
        <f>SUM(D363)</f>
        <v>3404</v>
      </c>
    </row>
    <row r="365" spans="1:4" s="170" customFormat="1" ht="18.75">
      <c r="A365" s="227" t="s">
        <v>392</v>
      </c>
      <c r="B365" s="228"/>
      <c r="C365" s="212"/>
      <c r="D365" s="226"/>
    </row>
    <row r="366" spans="1:4" ht="24.75" customHeight="1">
      <c r="A366" s="279" t="s">
        <v>400</v>
      </c>
      <c r="B366" s="279"/>
      <c r="C366" s="279"/>
      <c r="D366" s="279"/>
    </row>
    <row r="367" spans="1:4" ht="25.5">
      <c r="A367" s="15" t="s">
        <v>1519</v>
      </c>
      <c r="B367" s="15" t="s">
        <v>577</v>
      </c>
      <c r="C367" s="15" t="s">
        <v>578</v>
      </c>
      <c r="D367" s="172" t="s">
        <v>579</v>
      </c>
    </row>
    <row r="368" spans="1:4" ht="12.75">
      <c r="A368" s="13">
        <v>1</v>
      </c>
      <c r="B368" s="5" t="s">
        <v>795</v>
      </c>
      <c r="C368" s="5">
        <v>2005</v>
      </c>
      <c r="D368" s="173">
        <v>438</v>
      </c>
    </row>
    <row r="369" spans="1:4" ht="12.75">
      <c r="A369" s="13">
        <v>2</v>
      </c>
      <c r="B369" s="5" t="s">
        <v>796</v>
      </c>
      <c r="C369" s="5">
        <v>2005</v>
      </c>
      <c r="D369" s="173">
        <v>2728</v>
      </c>
    </row>
    <row r="370" spans="1:4" ht="12.75">
      <c r="A370" s="13">
        <v>3</v>
      </c>
      <c r="B370" s="5" t="s">
        <v>796</v>
      </c>
      <c r="C370" s="5">
        <v>2006</v>
      </c>
      <c r="D370" s="173">
        <v>3400</v>
      </c>
    </row>
    <row r="371" spans="1:4" ht="12.75">
      <c r="A371" s="13">
        <v>4</v>
      </c>
      <c r="B371" s="5" t="s">
        <v>797</v>
      </c>
      <c r="C371" s="5">
        <v>2004</v>
      </c>
      <c r="D371" s="173">
        <v>350</v>
      </c>
    </row>
    <row r="372" spans="1:4" ht="13.5" customHeight="1">
      <c r="A372" s="13"/>
      <c r="B372" s="7" t="s">
        <v>1894</v>
      </c>
      <c r="C372" s="5"/>
      <c r="D372" s="101">
        <f>SUM(D368:D371)</f>
        <v>6916</v>
      </c>
    </row>
    <row r="373" spans="1:4" s="170" customFormat="1" ht="18.75">
      <c r="A373" s="227" t="s">
        <v>393</v>
      </c>
      <c r="B373" s="228"/>
      <c r="C373" s="212"/>
      <c r="D373" s="226"/>
    </row>
    <row r="374" spans="1:4" ht="24.75" customHeight="1">
      <c r="A374" s="279" t="s">
        <v>400</v>
      </c>
      <c r="B374" s="279"/>
      <c r="C374" s="279"/>
      <c r="D374" s="279"/>
    </row>
    <row r="375" spans="1:4" ht="25.5">
      <c r="A375" s="15" t="s">
        <v>1519</v>
      </c>
      <c r="B375" s="15" t="s">
        <v>577</v>
      </c>
      <c r="C375" s="15" t="s">
        <v>578</v>
      </c>
      <c r="D375" s="172" t="s">
        <v>579</v>
      </c>
    </row>
    <row r="376" spans="1:4" ht="12.75">
      <c r="A376" s="13">
        <v>1</v>
      </c>
      <c r="B376" s="5" t="s">
        <v>707</v>
      </c>
      <c r="C376" s="5" t="s">
        <v>1032</v>
      </c>
      <c r="D376" s="39">
        <v>3643</v>
      </c>
    </row>
    <row r="377" spans="1:4" ht="12.75">
      <c r="A377" s="13">
        <v>2</v>
      </c>
      <c r="B377" s="5" t="s">
        <v>1033</v>
      </c>
      <c r="C377" s="5" t="s">
        <v>1034</v>
      </c>
      <c r="D377" s="39">
        <v>1223</v>
      </c>
    </row>
    <row r="378" spans="1:4" ht="12.75">
      <c r="A378" s="13">
        <v>3</v>
      </c>
      <c r="B378" s="5" t="s">
        <v>1035</v>
      </c>
      <c r="C378" s="5" t="s">
        <v>1034</v>
      </c>
      <c r="D378" s="216">
        <v>777</v>
      </c>
    </row>
    <row r="379" spans="1:4" ht="12.75">
      <c r="A379" s="13">
        <v>4</v>
      </c>
      <c r="B379" s="5" t="s">
        <v>1036</v>
      </c>
      <c r="C379" s="5" t="s">
        <v>1037</v>
      </c>
      <c r="D379" s="39">
        <v>1234</v>
      </c>
    </row>
    <row r="380" spans="1:4" ht="12.75">
      <c r="A380" s="13">
        <v>5</v>
      </c>
      <c r="B380" s="5" t="s">
        <v>1038</v>
      </c>
      <c r="C380" s="5" t="s">
        <v>1039</v>
      </c>
      <c r="D380" s="39">
        <v>3111</v>
      </c>
    </row>
    <row r="381" spans="1:4" ht="12.75">
      <c r="A381" s="13"/>
      <c r="B381" s="7" t="s">
        <v>1894</v>
      </c>
      <c r="C381" s="5"/>
      <c r="D381" s="101">
        <f>SUM(D376:D380)</f>
        <v>9988</v>
      </c>
    </row>
    <row r="382" spans="1:4" s="170" customFormat="1" ht="18.75">
      <c r="A382" s="227" t="s">
        <v>804</v>
      </c>
      <c r="B382" s="228"/>
      <c r="C382" s="212"/>
      <c r="D382" s="226"/>
    </row>
    <row r="383" spans="1:4" ht="24.75" customHeight="1">
      <c r="A383" s="279" t="s">
        <v>400</v>
      </c>
      <c r="B383" s="279"/>
      <c r="C383" s="279"/>
      <c r="D383" s="279"/>
    </row>
    <row r="384" spans="1:4" ht="25.5">
      <c r="A384" s="15" t="s">
        <v>1519</v>
      </c>
      <c r="B384" s="15" t="s">
        <v>577</v>
      </c>
      <c r="C384" s="15" t="s">
        <v>578</v>
      </c>
      <c r="D384" s="172" t="s">
        <v>579</v>
      </c>
    </row>
    <row r="385" spans="1:4" ht="12.75">
      <c r="A385" s="13">
        <v>1</v>
      </c>
      <c r="B385" s="5" t="s">
        <v>814</v>
      </c>
      <c r="C385" s="5">
        <v>2004</v>
      </c>
      <c r="D385" s="39">
        <v>536.8</v>
      </c>
    </row>
    <row r="386" spans="1:4" ht="12.75">
      <c r="A386" s="13">
        <v>2</v>
      </c>
      <c r="B386" s="5" t="s">
        <v>815</v>
      </c>
      <c r="C386" s="5">
        <v>2004</v>
      </c>
      <c r="D386" s="39">
        <v>2335</v>
      </c>
    </row>
    <row r="387" spans="1:4" ht="12.75">
      <c r="A387" s="13">
        <v>3</v>
      </c>
      <c r="B387" s="5" t="s">
        <v>816</v>
      </c>
      <c r="C387" s="5">
        <v>2005</v>
      </c>
      <c r="D387" s="39">
        <v>479</v>
      </c>
    </row>
    <row r="388" spans="1:4" ht="12.75">
      <c r="A388" s="13">
        <v>4</v>
      </c>
      <c r="B388" s="5" t="s">
        <v>817</v>
      </c>
      <c r="C388" s="5">
        <v>2004</v>
      </c>
      <c r="D388" s="39">
        <v>3800</v>
      </c>
    </row>
    <row r="389" spans="1:4" ht="12.75">
      <c r="A389" s="13">
        <v>5</v>
      </c>
      <c r="B389" s="5" t="s">
        <v>818</v>
      </c>
      <c r="C389" s="5">
        <v>2003</v>
      </c>
      <c r="D389" s="39">
        <v>2665</v>
      </c>
    </row>
    <row r="390" spans="1:4" ht="13.5" customHeight="1">
      <c r="A390" s="13"/>
      <c r="B390" s="7" t="s">
        <v>1894</v>
      </c>
      <c r="C390" s="5"/>
      <c r="D390" s="101">
        <f>SUM(D385:D389)</f>
        <v>9815.8</v>
      </c>
    </row>
    <row r="391" spans="1:4" ht="24" customHeight="1">
      <c r="A391" s="279" t="s">
        <v>401</v>
      </c>
      <c r="B391" s="279"/>
      <c r="C391" s="279"/>
      <c r="D391" s="279"/>
    </row>
    <row r="392" spans="1:4" ht="30" customHeight="1">
      <c r="A392" s="15" t="s">
        <v>1519</v>
      </c>
      <c r="B392" s="15" t="s">
        <v>580</v>
      </c>
      <c r="C392" s="15" t="s">
        <v>578</v>
      </c>
      <c r="D392" s="172" t="s">
        <v>579</v>
      </c>
    </row>
    <row r="393" spans="1:4" ht="12.75">
      <c r="A393" s="13">
        <v>1</v>
      </c>
      <c r="B393" s="5" t="s">
        <v>819</v>
      </c>
      <c r="C393" s="5">
        <v>2006</v>
      </c>
      <c r="D393" s="39">
        <v>3449</v>
      </c>
    </row>
    <row r="394" spans="1:4" ht="18" customHeight="1">
      <c r="A394" s="13"/>
      <c r="B394" s="7" t="s">
        <v>1894</v>
      </c>
      <c r="C394" s="5"/>
      <c r="D394" s="101">
        <f>SUM(D393)</f>
        <v>3449</v>
      </c>
    </row>
    <row r="395" spans="1:4" s="170" customFormat="1" ht="18.75">
      <c r="A395" s="227" t="s">
        <v>394</v>
      </c>
      <c r="B395" s="228"/>
      <c r="C395" s="212"/>
      <c r="D395" s="226"/>
    </row>
    <row r="396" spans="1:4" ht="24.75" customHeight="1">
      <c r="A396" s="279" t="s">
        <v>400</v>
      </c>
      <c r="B396" s="279"/>
      <c r="C396" s="279"/>
      <c r="D396" s="279"/>
    </row>
    <row r="397" spans="1:4" ht="25.5">
      <c r="A397" s="15" t="s">
        <v>1519</v>
      </c>
      <c r="B397" s="15" t="s">
        <v>577</v>
      </c>
      <c r="C397" s="15" t="s">
        <v>578</v>
      </c>
      <c r="D397" s="172" t="s">
        <v>579</v>
      </c>
    </row>
    <row r="398" spans="1:4" ht="12.75">
      <c r="A398" s="13">
        <v>1</v>
      </c>
      <c r="B398" s="5" t="s">
        <v>707</v>
      </c>
      <c r="C398" s="5">
        <v>2005</v>
      </c>
      <c r="D398" s="39">
        <v>3997.97</v>
      </c>
    </row>
    <row r="399" spans="1:4" ht="12.75">
      <c r="A399" s="13">
        <v>2</v>
      </c>
      <c r="B399" s="5" t="s">
        <v>1342</v>
      </c>
      <c r="C399" s="5">
        <v>2005</v>
      </c>
      <c r="D399" s="39">
        <v>5000</v>
      </c>
    </row>
    <row r="400" spans="1:4" ht="12.75">
      <c r="A400" s="13">
        <v>3</v>
      </c>
      <c r="B400" s="5" t="s">
        <v>1343</v>
      </c>
      <c r="C400" s="5">
        <v>2006</v>
      </c>
      <c r="D400" s="39">
        <v>526.5</v>
      </c>
    </row>
    <row r="401" spans="1:4" ht="12.75">
      <c r="A401" s="13">
        <v>4</v>
      </c>
      <c r="B401" s="5" t="s">
        <v>1344</v>
      </c>
      <c r="C401" s="5">
        <v>2006</v>
      </c>
      <c r="D401" s="39">
        <v>690</v>
      </c>
    </row>
    <row r="402" spans="1:4" ht="12.75">
      <c r="A402" s="13">
        <v>5</v>
      </c>
      <c r="B402" s="5" t="s">
        <v>1345</v>
      </c>
      <c r="C402" s="5">
        <v>2006</v>
      </c>
      <c r="D402" s="39">
        <v>495</v>
      </c>
    </row>
    <row r="403" spans="1:4" ht="12.75">
      <c r="A403" s="13">
        <v>6</v>
      </c>
      <c r="B403" s="5" t="s">
        <v>1346</v>
      </c>
      <c r="C403" s="5">
        <v>2004</v>
      </c>
      <c r="D403" s="39">
        <v>1349.8</v>
      </c>
    </row>
    <row r="404" spans="1:4" ht="12.75">
      <c r="A404" s="13">
        <v>7</v>
      </c>
      <c r="B404" s="5" t="s">
        <v>707</v>
      </c>
      <c r="C404" s="5">
        <v>2007</v>
      </c>
      <c r="D404" s="39">
        <v>40776.24</v>
      </c>
    </row>
    <row r="405" spans="1:4" ht="12.75">
      <c r="A405" s="13">
        <v>8</v>
      </c>
      <c r="B405" s="5" t="s">
        <v>707</v>
      </c>
      <c r="C405" s="5">
        <v>2006</v>
      </c>
      <c r="D405" s="39">
        <v>14911.1</v>
      </c>
    </row>
    <row r="406" spans="1:4" ht="13.5" customHeight="1">
      <c r="A406" s="13"/>
      <c r="B406" s="7" t="s">
        <v>1894</v>
      </c>
      <c r="C406" s="5"/>
      <c r="D406" s="101">
        <f>SUM(D398:D405)</f>
        <v>67746.61</v>
      </c>
    </row>
    <row r="407" spans="1:4" s="170" customFormat="1" ht="18.75">
      <c r="A407" s="227" t="s">
        <v>913</v>
      </c>
      <c r="B407" s="228"/>
      <c r="C407" s="212"/>
      <c r="D407" s="226"/>
    </row>
    <row r="408" spans="1:4" ht="24.75" customHeight="1">
      <c r="A408" s="279" t="s">
        <v>400</v>
      </c>
      <c r="B408" s="279"/>
      <c r="C408" s="279"/>
      <c r="D408" s="279"/>
    </row>
    <row r="409" spans="1:4" ht="25.5">
      <c r="A409" s="15" t="s">
        <v>1519</v>
      </c>
      <c r="B409" s="15" t="s">
        <v>577</v>
      </c>
      <c r="C409" s="15" t="s">
        <v>578</v>
      </c>
      <c r="D409" s="172" t="s">
        <v>579</v>
      </c>
    </row>
    <row r="410" spans="1:4" ht="12.75">
      <c r="A410" s="13">
        <v>1</v>
      </c>
      <c r="B410" s="23" t="s">
        <v>1371</v>
      </c>
      <c r="C410" s="22">
        <v>2004</v>
      </c>
      <c r="D410" s="174">
        <v>620</v>
      </c>
    </row>
    <row r="411" spans="1:4" ht="12.75">
      <c r="A411" s="13">
        <v>2</v>
      </c>
      <c r="B411" s="23" t="s">
        <v>1372</v>
      </c>
      <c r="C411" s="22">
        <v>2004</v>
      </c>
      <c r="D411" s="174">
        <v>584</v>
      </c>
    </row>
    <row r="412" spans="1:4" ht="12.75">
      <c r="A412" s="13">
        <v>3</v>
      </c>
      <c r="B412" s="5" t="s">
        <v>1373</v>
      </c>
      <c r="C412" s="13">
        <v>2004</v>
      </c>
      <c r="D412" s="39">
        <v>2250</v>
      </c>
    </row>
    <row r="413" spans="1:4" ht="12.75">
      <c r="A413" s="13">
        <v>4</v>
      </c>
      <c r="B413" s="5" t="s">
        <v>1374</v>
      </c>
      <c r="C413" s="13">
        <v>2005</v>
      </c>
      <c r="D413" s="39">
        <v>1599</v>
      </c>
    </row>
    <row r="414" spans="1:4" ht="12.75">
      <c r="A414" s="13">
        <v>5</v>
      </c>
      <c r="B414" s="5" t="s">
        <v>1375</v>
      </c>
      <c r="C414" s="13">
        <v>2005</v>
      </c>
      <c r="D414" s="39">
        <v>740</v>
      </c>
    </row>
    <row r="415" spans="1:4" ht="12.75">
      <c r="A415" s="13">
        <v>6</v>
      </c>
      <c r="B415" s="5" t="s">
        <v>1376</v>
      </c>
      <c r="C415" s="13">
        <v>2005</v>
      </c>
      <c r="D415" s="39">
        <v>5780.29</v>
      </c>
    </row>
    <row r="416" spans="1:4" ht="12.75">
      <c r="A416" s="13">
        <v>7</v>
      </c>
      <c r="B416" s="5" t="s">
        <v>1377</v>
      </c>
      <c r="C416" s="13">
        <v>2005</v>
      </c>
      <c r="D416" s="39">
        <v>2708</v>
      </c>
    </row>
    <row r="417" spans="1:4" ht="12.75">
      <c r="A417" s="13">
        <v>8</v>
      </c>
      <c r="B417" s="5" t="s">
        <v>1377</v>
      </c>
      <c r="C417" s="13">
        <v>2005</v>
      </c>
      <c r="D417" s="39">
        <v>2738</v>
      </c>
    </row>
    <row r="418" spans="1:4" ht="25.5">
      <c r="A418" s="13">
        <v>9</v>
      </c>
      <c r="B418" s="5" t="s">
        <v>1378</v>
      </c>
      <c r="C418" s="13">
        <v>2005</v>
      </c>
      <c r="D418" s="39">
        <v>24350</v>
      </c>
    </row>
    <row r="419" spans="1:4" ht="12.75">
      <c r="A419" s="13">
        <v>10</v>
      </c>
      <c r="B419" s="5" t="s">
        <v>1379</v>
      </c>
      <c r="C419" s="13">
        <v>2005</v>
      </c>
      <c r="D419" s="39">
        <v>3496</v>
      </c>
    </row>
    <row r="420" spans="1:4" ht="12.75">
      <c r="A420" s="13">
        <v>11</v>
      </c>
      <c r="B420" s="5" t="s">
        <v>1380</v>
      </c>
      <c r="C420" s="13">
        <v>2005</v>
      </c>
      <c r="D420" s="39">
        <v>2839</v>
      </c>
    </row>
    <row r="421" spans="1:4" ht="12.75">
      <c r="A421" s="13">
        <v>12</v>
      </c>
      <c r="B421" s="5" t="s">
        <v>1381</v>
      </c>
      <c r="C421" s="13">
        <v>2006</v>
      </c>
      <c r="D421" s="39">
        <v>572</v>
      </c>
    </row>
    <row r="422" spans="1:4" ht="12.75">
      <c r="A422" s="13">
        <v>13</v>
      </c>
      <c r="B422" s="5" t="s">
        <v>1382</v>
      </c>
      <c r="C422" s="13">
        <v>2006</v>
      </c>
      <c r="D422" s="39">
        <v>1492</v>
      </c>
    </row>
    <row r="423" spans="1:4" ht="12.75">
      <c r="A423" s="13">
        <v>14</v>
      </c>
      <c r="B423" s="5" t="s">
        <v>1373</v>
      </c>
      <c r="C423" s="13">
        <v>2006</v>
      </c>
      <c r="D423" s="39">
        <v>2096.24</v>
      </c>
    </row>
    <row r="424" spans="1:4" ht="12.75">
      <c r="A424" s="13">
        <v>15</v>
      </c>
      <c r="B424" s="5" t="s">
        <v>1373</v>
      </c>
      <c r="C424" s="13">
        <v>2006</v>
      </c>
      <c r="D424" s="39">
        <v>2096.24</v>
      </c>
    </row>
    <row r="425" spans="1:4" ht="12.75">
      <c r="A425" s="13">
        <v>16</v>
      </c>
      <c r="B425" s="5" t="s">
        <v>1373</v>
      </c>
      <c r="C425" s="13">
        <v>2006</v>
      </c>
      <c r="D425" s="39">
        <v>2096.24</v>
      </c>
    </row>
    <row r="426" spans="1:4" ht="12.75">
      <c r="A426" s="13">
        <v>17</v>
      </c>
      <c r="B426" s="5" t="s">
        <v>1373</v>
      </c>
      <c r="C426" s="13">
        <v>2006</v>
      </c>
      <c r="D426" s="39">
        <v>2096.24</v>
      </c>
    </row>
    <row r="427" spans="1:4" ht="12.75">
      <c r="A427" s="13">
        <v>18</v>
      </c>
      <c r="B427" s="5" t="s">
        <v>1383</v>
      </c>
      <c r="C427" s="13">
        <v>2006</v>
      </c>
      <c r="D427" s="39">
        <v>446.73</v>
      </c>
    </row>
    <row r="428" spans="1:4" ht="12.75">
      <c r="A428" s="13">
        <v>19</v>
      </c>
      <c r="B428" s="5" t="s">
        <v>1383</v>
      </c>
      <c r="C428" s="13">
        <v>2006</v>
      </c>
      <c r="D428" s="39">
        <v>446.73</v>
      </c>
    </row>
    <row r="429" spans="1:4" ht="12.75">
      <c r="A429" s="13">
        <v>20</v>
      </c>
      <c r="B429" s="5" t="s">
        <v>1383</v>
      </c>
      <c r="C429" s="13">
        <v>2006</v>
      </c>
      <c r="D429" s="39">
        <v>446.73</v>
      </c>
    </row>
    <row r="430" spans="1:4" ht="12.75">
      <c r="A430" s="13">
        <v>21</v>
      </c>
      <c r="B430" s="5" t="s">
        <v>1383</v>
      </c>
      <c r="C430" s="13">
        <v>2006</v>
      </c>
      <c r="D430" s="39">
        <v>446.73</v>
      </c>
    </row>
    <row r="431" spans="1:4" ht="12.75">
      <c r="A431" s="13">
        <v>22</v>
      </c>
      <c r="B431" s="5" t="s">
        <v>1384</v>
      </c>
      <c r="C431" s="13">
        <v>2006</v>
      </c>
      <c r="D431" s="39">
        <v>1749.75</v>
      </c>
    </row>
    <row r="432" spans="1:4" ht="25.5">
      <c r="A432" s="13">
        <v>23</v>
      </c>
      <c r="B432" s="5" t="s">
        <v>1385</v>
      </c>
      <c r="C432" s="13">
        <v>2006</v>
      </c>
      <c r="D432" s="39">
        <v>3240</v>
      </c>
    </row>
    <row r="433" spans="1:4" ht="25.5">
      <c r="A433" s="13">
        <v>24</v>
      </c>
      <c r="B433" s="5" t="s">
        <v>1386</v>
      </c>
      <c r="C433" s="13">
        <v>2007</v>
      </c>
      <c r="D433" s="39">
        <v>3881.01</v>
      </c>
    </row>
    <row r="434" spans="1:4" ht="12.75">
      <c r="A434" s="13">
        <v>25</v>
      </c>
      <c r="B434" s="5" t="s">
        <v>1387</v>
      </c>
      <c r="C434" s="13">
        <v>2007</v>
      </c>
      <c r="D434" s="39">
        <v>675</v>
      </c>
    </row>
    <row r="435" spans="1:5" ht="12.75">
      <c r="A435" s="13">
        <v>26</v>
      </c>
      <c r="B435" s="5" t="s">
        <v>1388</v>
      </c>
      <c r="C435" s="13">
        <v>2007</v>
      </c>
      <c r="D435" s="39">
        <v>3336.7</v>
      </c>
      <c r="E435" s="51"/>
    </row>
    <row r="436" spans="1:4" ht="12.75" hidden="1">
      <c r="A436" s="13"/>
      <c r="B436" s="5"/>
      <c r="C436" s="13"/>
      <c r="D436" s="39"/>
    </row>
    <row r="437" spans="1:4" ht="12.75" hidden="1">
      <c r="A437" s="13"/>
      <c r="B437" s="5"/>
      <c r="C437" s="13"/>
      <c r="D437" s="39"/>
    </row>
    <row r="438" spans="1:4" ht="12.75" hidden="1">
      <c r="A438" s="13"/>
      <c r="B438" s="5"/>
      <c r="C438" s="13"/>
      <c r="D438" s="39"/>
    </row>
    <row r="439" spans="1:4" ht="12.75" hidden="1">
      <c r="A439" s="13"/>
      <c r="B439" s="5"/>
      <c r="C439" s="13"/>
      <c r="D439" s="39"/>
    </row>
    <row r="440" spans="1:4" ht="12.75" hidden="1">
      <c r="A440" s="13"/>
      <c r="B440" s="5"/>
      <c r="C440" s="13"/>
      <c r="D440" s="39"/>
    </row>
    <row r="441" spans="1:4" ht="12.75" hidden="1">
      <c r="A441" s="13"/>
      <c r="B441" s="5"/>
      <c r="C441" s="13"/>
      <c r="D441" s="39"/>
    </row>
    <row r="442" spans="1:5" ht="13.5" customHeight="1">
      <c r="A442" s="13"/>
      <c r="B442" s="7" t="s">
        <v>1894</v>
      </c>
      <c r="C442" s="13"/>
      <c r="D442" s="39">
        <f>SUM(D410:D441)</f>
        <v>72822.63</v>
      </c>
      <c r="E442" s="51"/>
    </row>
    <row r="443" spans="1:4" ht="24" customHeight="1">
      <c r="A443" s="279" t="s">
        <v>401</v>
      </c>
      <c r="B443" s="279"/>
      <c r="C443" s="279"/>
      <c r="D443" s="279"/>
    </row>
    <row r="444" spans="1:4" ht="30" customHeight="1">
      <c r="A444" s="15" t="s">
        <v>1519</v>
      </c>
      <c r="B444" s="15" t="s">
        <v>580</v>
      </c>
      <c r="C444" s="15" t="s">
        <v>578</v>
      </c>
      <c r="D444" s="172" t="s">
        <v>579</v>
      </c>
    </row>
    <row r="445" spans="1:4" ht="12.75">
      <c r="A445" s="13">
        <v>1</v>
      </c>
      <c r="B445" s="5" t="s">
        <v>818</v>
      </c>
      <c r="C445" s="13">
        <v>2004</v>
      </c>
      <c r="D445" s="39">
        <v>5324</v>
      </c>
    </row>
    <row r="446" spans="1:4" ht="12.75">
      <c r="A446" s="13">
        <v>2</v>
      </c>
      <c r="B446" s="5" t="s">
        <v>1389</v>
      </c>
      <c r="C446" s="13">
        <v>2004</v>
      </c>
      <c r="D446" s="39">
        <v>607.78</v>
      </c>
    </row>
    <row r="447" spans="1:4" ht="12.75">
      <c r="A447" s="13">
        <v>3</v>
      </c>
      <c r="B447" s="5" t="s">
        <v>1390</v>
      </c>
      <c r="C447" s="13">
        <v>2004</v>
      </c>
      <c r="D447" s="39">
        <v>681.98</v>
      </c>
    </row>
    <row r="448" spans="1:4" ht="12.75">
      <c r="A448" s="13">
        <v>4</v>
      </c>
      <c r="B448" s="5" t="s">
        <v>1391</v>
      </c>
      <c r="C448" s="13">
        <v>2005</v>
      </c>
      <c r="D448" s="39">
        <v>437.98</v>
      </c>
    </row>
    <row r="449" spans="1:4" ht="12.75">
      <c r="A449" s="13">
        <v>5</v>
      </c>
      <c r="B449" s="5" t="s">
        <v>1392</v>
      </c>
      <c r="C449" s="13">
        <v>2005</v>
      </c>
      <c r="D449" s="39">
        <v>486.78</v>
      </c>
    </row>
    <row r="450" spans="1:4" ht="12.75">
      <c r="A450" s="13">
        <v>6</v>
      </c>
      <c r="B450" s="5" t="s">
        <v>1393</v>
      </c>
      <c r="C450" s="13">
        <v>2005</v>
      </c>
      <c r="D450" s="39">
        <v>2386.32</v>
      </c>
    </row>
    <row r="451" spans="1:4" ht="12.75">
      <c r="A451" s="13">
        <v>7</v>
      </c>
      <c r="B451" s="5" t="s">
        <v>1394</v>
      </c>
      <c r="C451" s="13">
        <v>2005</v>
      </c>
      <c r="D451" s="39">
        <v>3419.66</v>
      </c>
    </row>
    <row r="452" spans="1:4" ht="12.75">
      <c r="A452" s="13">
        <v>8</v>
      </c>
      <c r="B452" s="5" t="s">
        <v>1395</v>
      </c>
      <c r="C452" s="13">
        <v>2006</v>
      </c>
      <c r="D452" s="39">
        <v>6069.5</v>
      </c>
    </row>
    <row r="453" spans="1:4" ht="12.75" hidden="1">
      <c r="A453" s="13"/>
      <c r="B453" s="5"/>
      <c r="C453" s="13"/>
      <c r="D453" s="39"/>
    </row>
    <row r="454" spans="1:4" ht="12.75" hidden="1">
      <c r="A454" s="13"/>
      <c r="B454" s="5"/>
      <c r="C454" s="13"/>
      <c r="D454" s="39"/>
    </row>
    <row r="455" spans="1:4" ht="18" customHeight="1">
      <c r="A455" s="13"/>
      <c r="B455" s="7" t="s">
        <v>1894</v>
      </c>
      <c r="C455" s="13"/>
      <c r="D455" s="101">
        <f>SUM(D445:D454)</f>
        <v>19414</v>
      </c>
    </row>
    <row r="456" spans="1:4" s="170" customFormat="1" ht="18.75">
      <c r="A456" s="227" t="s">
        <v>914</v>
      </c>
      <c r="B456" s="228"/>
      <c r="C456" s="212"/>
      <c r="D456" s="226"/>
    </row>
    <row r="457" spans="1:4" ht="24.75" customHeight="1">
      <c r="A457" s="279" t="s">
        <v>400</v>
      </c>
      <c r="B457" s="279"/>
      <c r="C457" s="279"/>
      <c r="D457" s="279"/>
    </row>
    <row r="458" spans="1:4" ht="25.5">
      <c r="A458" s="15" t="s">
        <v>1519</v>
      </c>
      <c r="B458" s="15" t="s">
        <v>577</v>
      </c>
      <c r="C458" s="15" t="s">
        <v>578</v>
      </c>
      <c r="D458" s="172" t="s">
        <v>579</v>
      </c>
    </row>
    <row r="459" spans="1:4" ht="12.75">
      <c r="A459" s="13">
        <v>1</v>
      </c>
      <c r="B459" s="5" t="s">
        <v>1414</v>
      </c>
      <c r="C459" s="5">
        <v>2003</v>
      </c>
      <c r="D459" s="39">
        <v>4412.52</v>
      </c>
    </row>
    <row r="460" spans="1:4" ht="12.75">
      <c r="A460" s="13">
        <v>2</v>
      </c>
      <c r="B460" s="5" t="s">
        <v>1415</v>
      </c>
      <c r="C460" s="5">
        <v>2003</v>
      </c>
      <c r="D460" s="39">
        <v>1770.57</v>
      </c>
    </row>
    <row r="461" spans="1:4" ht="12.75">
      <c r="A461" s="13">
        <v>3</v>
      </c>
      <c r="B461" s="5" t="s">
        <v>707</v>
      </c>
      <c r="C461" s="5">
        <v>2006</v>
      </c>
      <c r="D461" s="39">
        <v>3093.01</v>
      </c>
    </row>
    <row r="462" spans="1:4" ht="12.75">
      <c r="A462" s="13">
        <v>4</v>
      </c>
      <c r="B462" s="5" t="s">
        <v>1416</v>
      </c>
      <c r="C462" s="5">
        <v>2006</v>
      </c>
      <c r="D462" s="39">
        <v>8634.42</v>
      </c>
    </row>
    <row r="463" spans="1:4" ht="12.75">
      <c r="A463" s="13">
        <v>5</v>
      </c>
      <c r="B463" s="5" t="s">
        <v>1417</v>
      </c>
      <c r="C463" s="5">
        <v>2006</v>
      </c>
      <c r="D463" s="39">
        <v>1749.75</v>
      </c>
    </row>
    <row r="464" spans="1:4" ht="12.75">
      <c r="A464" s="13">
        <v>6</v>
      </c>
      <c r="B464" s="5" t="s">
        <v>707</v>
      </c>
      <c r="C464" s="5">
        <v>2006</v>
      </c>
      <c r="D464" s="39">
        <v>1871.99</v>
      </c>
    </row>
    <row r="465" spans="1:4" ht="12.75">
      <c r="A465" s="13">
        <v>7</v>
      </c>
      <c r="B465" s="5" t="s">
        <v>1418</v>
      </c>
      <c r="C465" s="5">
        <v>2006</v>
      </c>
      <c r="D465" s="39">
        <v>949</v>
      </c>
    </row>
    <row r="466" spans="1:4" ht="12.75">
      <c r="A466" s="13">
        <v>8</v>
      </c>
      <c r="B466" s="5" t="s">
        <v>1419</v>
      </c>
      <c r="C466" s="5">
        <v>2006</v>
      </c>
      <c r="D466" s="39">
        <v>2568</v>
      </c>
    </row>
    <row r="467" spans="1:4" ht="12.75">
      <c r="A467" s="13">
        <v>9</v>
      </c>
      <c r="B467" s="5" t="s">
        <v>1418</v>
      </c>
      <c r="C467" s="5">
        <v>2006</v>
      </c>
      <c r="D467" s="39">
        <v>855</v>
      </c>
    </row>
    <row r="468" spans="1:4" ht="12.75">
      <c r="A468" s="13">
        <v>10</v>
      </c>
      <c r="B468" s="5" t="s">
        <v>1344</v>
      </c>
      <c r="C468" s="5">
        <v>2006</v>
      </c>
      <c r="D468" s="39">
        <v>665</v>
      </c>
    </row>
    <row r="469" spans="1:4" ht="12.75">
      <c r="A469" s="13">
        <v>11</v>
      </c>
      <c r="B469" s="5" t="s">
        <v>1419</v>
      </c>
      <c r="C469" s="5">
        <v>2006</v>
      </c>
      <c r="D469" s="39">
        <v>2414</v>
      </c>
    </row>
    <row r="470" spans="1:4" ht="12.75">
      <c r="A470" s="13">
        <v>12</v>
      </c>
      <c r="B470" s="5" t="s">
        <v>1418</v>
      </c>
      <c r="C470" s="5">
        <v>2006</v>
      </c>
      <c r="D470" s="39">
        <v>725</v>
      </c>
    </row>
    <row r="471" spans="1:4" ht="12.75">
      <c r="A471" s="13">
        <v>13</v>
      </c>
      <c r="B471" s="5" t="s">
        <v>1420</v>
      </c>
      <c r="C471" s="5">
        <v>2006</v>
      </c>
      <c r="D471" s="39">
        <v>320.01</v>
      </c>
    </row>
    <row r="472" spans="1:4" ht="13.5" customHeight="1">
      <c r="A472" s="13"/>
      <c r="B472" s="7" t="s">
        <v>1894</v>
      </c>
      <c r="C472" s="5"/>
      <c r="D472" s="101">
        <f>SUM(D459:D471)</f>
        <v>30028.27</v>
      </c>
    </row>
    <row r="473" spans="1:4" ht="24" customHeight="1">
      <c r="A473" s="279" t="s">
        <v>401</v>
      </c>
      <c r="B473" s="279"/>
      <c r="C473" s="279"/>
      <c r="D473" s="279"/>
    </row>
    <row r="474" spans="1:4" ht="30" customHeight="1">
      <c r="A474" s="15" t="s">
        <v>1519</v>
      </c>
      <c r="B474" s="15" t="s">
        <v>580</v>
      </c>
      <c r="C474" s="15" t="s">
        <v>578</v>
      </c>
      <c r="D474" s="172" t="s">
        <v>579</v>
      </c>
    </row>
    <row r="475" spans="1:4" ht="12.75">
      <c r="A475" s="13">
        <v>1</v>
      </c>
      <c r="B475" s="5" t="s">
        <v>1421</v>
      </c>
      <c r="C475" s="5">
        <v>2003</v>
      </c>
      <c r="D475" s="39">
        <v>10626</v>
      </c>
    </row>
    <row r="476" spans="1:4" ht="12.75">
      <c r="A476" s="13">
        <v>2</v>
      </c>
      <c r="B476" s="5" t="s">
        <v>1422</v>
      </c>
      <c r="C476" s="5">
        <v>2007</v>
      </c>
      <c r="D476" s="39">
        <v>8694</v>
      </c>
    </row>
    <row r="477" spans="1:4" ht="12.75">
      <c r="A477" s="13">
        <v>3</v>
      </c>
      <c r="B477" s="5" t="s">
        <v>1421</v>
      </c>
      <c r="C477" s="5">
        <v>2006</v>
      </c>
      <c r="D477" s="39">
        <v>2450</v>
      </c>
    </row>
    <row r="478" spans="1:4" ht="12.75">
      <c r="A478" s="13">
        <v>4</v>
      </c>
      <c r="B478" s="5" t="s">
        <v>1423</v>
      </c>
      <c r="C478" s="5">
        <v>2006</v>
      </c>
      <c r="D478" s="39">
        <v>516</v>
      </c>
    </row>
    <row r="479" spans="1:4" ht="12.75">
      <c r="A479" s="13">
        <v>5</v>
      </c>
      <c r="B479" s="5" t="s">
        <v>1424</v>
      </c>
      <c r="C479" s="5">
        <v>2005</v>
      </c>
      <c r="D479" s="39">
        <v>2379</v>
      </c>
    </row>
    <row r="480" spans="1:4" ht="12.75">
      <c r="A480" s="13">
        <v>6</v>
      </c>
      <c r="B480" s="5" t="s">
        <v>1346</v>
      </c>
      <c r="C480" s="5">
        <v>2004</v>
      </c>
      <c r="D480" s="39">
        <v>1329.8</v>
      </c>
    </row>
    <row r="481" spans="1:4" ht="18" customHeight="1">
      <c r="A481" s="13"/>
      <c r="B481" s="7" t="s">
        <v>1894</v>
      </c>
      <c r="C481" s="5"/>
      <c r="D481" s="101">
        <f>SUM(D475:D480)</f>
        <v>25994.8</v>
      </c>
    </row>
    <row r="482" spans="1:4" s="170" customFormat="1" ht="18.75">
      <c r="A482" s="227" t="s">
        <v>1439</v>
      </c>
      <c r="B482" s="228"/>
      <c r="C482" s="212"/>
      <c r="D482" s="226"/>
    </row>
    <row r="483" spans="1:4" ht="24.75" customHeight="1">
      <c r="A483" s="279" t="s">
        <v>400</v>
      </c>
      <c r="B483" s="279"/>
      <c r="C483" s="279"/>
      <c r="D483" s="279"/>
    </row>
    <row r="484" spans="1:4" ht="25.5">
      <c r="A484" s="15" t="s">
        <v>1519</v>
      </c>
      <c r="B484" s="15" t="s">
        <v>577</v>
      </c>
      <c r="C484" s="15" t="s">
        <v>578</v>
      </c>
      <c r="D484" s="172" t="s">
        <v>579</v>
      </c>
    </row>
    <row r="485" spans="1:4" ht="12.75">
      <c r="A485" s="13">
        <v>1</v>
      </c>
      <c r="B485" s="5" t="s">
        <v>1443</v>
      </c>
      <c r="C485" s="5">
        <v>2005</v>
      </c>
      <c r="D485" s="39">
        <v>1693</v>
      </c>
    </row>
    <row r="486" spans="1:4" ht="12.75">
      <c r="A486" s="13">
        <v>2</v>
      </c>
      <c r="B486" s="5" t="s">
        <v>1424</v>
      </c>
      <c r="C486" s="5">
        <v>2004</v>
      </c>
      <c r="D486" s="39">
        <v>3999</v>
      </c>
    </row>
    <row r="487" spans="1:4" ht="12.75">
      <c r="A487" s="13">
        <v>3</v>
      </c>
      <c r="B487" s="5" t="s">
        <v>1420</v>
      </c>
      <c r="C487" s="5">
        <v>2004</v>
      </c>
      <c r="D487" s="39">
        <v>445</v>
      </c>
    </row>
    <row r="488" spans="1:4" ht="12.75">
      <c r="A488" s="13">
        <v>4</v>
      </c>
      <c r="B488" s="5" t="s">
        <v>1444</v>
      </c>
      <c r="C488" s="5">
        <v>2006</v>
      </c>
      <c r="D488" s="39">
        <v>850</v>
      </c>
    </row>
    <row r="489" spans="1:4" ht="12.75">
      <c r="A489" s="13">
        <v>5</v>
      </c>
      <c r="B489" s="5" t="s">
        <v>1445</v>
      </c>
      <c r="C489" s="5">
        <v>2006</v>
      </c>
      <c r="D489" s="39">
        <v>1329</v>
      </c>
    </row>
    <row r="490" spans="1:4" ht="12.75">
      <c r="A490" s="13">
        <v>6</v>
      </c>
      <c r="B490" s="5" t="s">
        <v>707</v>
      </c>
      <c r="C490" s="5">
        <v>2006</v>
      </c>
      <c r="D490" s="39">
        <v>3149</v>
      </c>
    </row>
    <row r="491" spans="1:4" ht="13.5" customHeight="1">
      <c r="A491" s="13"/>
      <c r="B491" s="7" t="s">
        <v>1894</v>
      </c>
      <c r="C491" s="5"/>
      <c r="D491" s="101">
        <f>SUM(D485:D490)</f>
        <v>11465</v>
      </c>
    </row>
    <row r="492" spans="1:4" ht="24" customHeight="1">
      <c r="A492" s="279" t="s">
        <v>401</v>
      </c>
      <c r="B492" s="279"/>
      <c r="C492" s="279"/>
      <c r="D492" s="279"/>
    </row>
    <row r="493" spans="1:4" ht="30" customHeight="1">
      <c r="A493" s="15" t="s">
        <v>1519</v>
      </c>
      <c r="B493" s="15" t="s">
        <v>580</v>
      </c>
      <c r="C493" s="15" t="s">
        <v>578</v>
      </c>
      <c r="D493" s="172" t="s">
        <v>579</v>
      </c>
    </row>
    <row r="494" spans="1:4" ht="12.75">
      <c r="A494" s="13">
        <v>1</v>
      </c>
      <c r="B494" s="5" t="s">
        <v>1448</v>
      </c>
      <c r="C494" s="5">
        <v>2006</v>
      </c>
      <c r="D494" s="39">
        <v>700</v>
      </c>
    </row>
    <row r="495" spans="1:4" ht="12.75">
      <c r="A495" s="13">
        <v>2</v>
      </c>
      <c r="B495" s="5" t="s">
        <v>1449</v>
      </c>
      <c r="C495" s="5">
        <v>2006</v>
      </c>
      <c r="D495" s="39">
        <v>2523.96</v>
      </c>
    </row>
    <row r="496" spans="1:4" ht="12.75">
      <c r="A496" s="13">
        <v>3</v>
      </c>
      <c r="B496" s="5" t="s">
        <v>1450</v>
      </c>
      <c r="C496" s="5">
        <v>2006</v>
      </c>
      <c r="D496" s="39">
        <v>1800</v>
      </c>
    </row>
    <row r="497" spans="1:4" ht="18" customHeight="1">
      <c r="A497" s="13"/>
      <c r="B497" s="7" t="s">
        <v>1894</v>
      </c>
      <c r="C497" s="5"/>
      <c r="D497" s="101">
        <f>SUM(D494:D496)</f>
        <v>5023.96</v>
      </c>
    </row>
    <row r="498" spans="1:4" s="170" customFormat="1" ht="18.75">
      <c r="A498" s="227" t="s">
        <v>919</v>
      </c>
      <c r="B498" s="228"/>
      <c r="C498" s="212"/>
      <c r="D498" s="226"/>
    </row>
    <row r="499" spans="1:4" ht="24.75" customHeight="1">
      <c r="A499" s="279" t="s">
        <v>400</v>
      </c>
      <c r="B499" s="279"/>
      <c r="C499" s="279"/>
      <c r="D499" s="279"/>
    </row>
    <row r="500" spans="1:4" ht="25.5">
      <c r="A500" s="15" t="s">
        <v>1519</v>
      </c>
      <c r="B500" s="15" t="s">
        <v>577</v>
      </c>
      <c r="C500" s="15" t="s">
        <v>578</v>
      </c>
      <c r="D500" s="172" t="s">
        <v>579</v>
      </c>
    </row>
    <row r="501" spans="1:4" ht="12.75">
      <c r="A501" s="13">
        <v>1</v>
      </c>
      <c r="B501" s="5" t="s">
        <v>920</v>
      </c>
      <c r="C501" s="5">
        <v>2003</v>
      </c>
      <c r="D501" s="39">
        <v>3443</v>
      </c>
    </row>
    <row r="502" spans="1:4" ht="12.75">
      <c r="A502" s="13">
        <v>2</v>
      </c>
      <c r="B502" s="5" t="s">
        <v>921</v>
      </c>
      <c r="C502" s="5">
        <v>2003</v>
      </c>
      <c r="D502" s="39">
        <v>1320</v>
      </c>
    </row>
    <row r="503" spans="1:4" ht="12.75">
      <c r="A503" s="13">
        <v>3</v>
      </c>
      <c r="B503" s="5" t="s">
        <v>922</v>
      </c>
      <c r="C503" s="5">
        <v>2003</v>
      </c>
      <c r="D503" s="39">
        <v>2235</v>
      </c>
    </row>
    <row r="504" spans="1:4" ht="12.75">
      <c r="A504" s="13">
        <v>4</v>
      </c>
      <c r="B504" s="5" t="s">
        <v>923</v>
      </c>
      <c r="C504" s="5">
        <v>2004</v>
      </c>
      <c r="D504" s="39">
        <v>10909</v>
      </c>
    </row>
    <row r="505" spans="1:4" ht="12.75">
      <c r="A505" s="13">
        <v>5</v>
      </c>
      <c r="B505" s="5" t="s">
        <v>924</v>
      </c>
      <c r="C505" s="5">
        <v>2005</v>
      </c>
      <c r="D505" s="39">
        <v>9815</v>
      </c>
    </row>
    <row r="506" spans="1:4" ht="12.75">
      <c r="A506" s="13">
        <v>6</v>
      </c>
      <c r="B506" s="5" t="s">
        <v>925</v>
      </c>
      <c r="C506" s="5">
        <v>2005</v>
      </c>
      <c r="D506" s="39">
        <v>950</v>
      </c>
    </row>
    <row r="507" spans="1:4" ht="12.75">
      <c r="A507" s="13">
        <v>7</v>
      </c>
      <c r="B507" s="5" t="s">
        <v>926</v>
      </c>
      <c r="C507" s="5">
        <v>2005</v>
      </c>
      <c r="D507" s="39">
        <v>13042.8</v>
      </c>
    </row>
    <row r="508" spans="1:4" ht="12.75">
      <c r="A508" s="13">
        <v>8</v>
      </c>
      <c r="B508" s="5" t="s">
        <v>927</v>
      </c>
      <c r="C508" s="5">
        <v>2005</v>
      </c>
      <c r="D508" s="39">
        <v>7063.8</v>
      </c>
    </row>
    <row r="509" spans="1:4" ht="12.75">
      <c r="A509" s="13">
        <v>9</v>
      </c>
      <c r="B509" s="5" t="s">
        <v>927</v>
      </c>
      <c r="C509" s="5">
        <v>2006</v>
      </c>
      <c r="D509" s="39">
        <v>8250</v>
      </c>
    </row>
    <row r="510" spans="1:4" ht="12.75">
      <c r="A510" s="13">
        <v>10</v>
      </c>
      <c r="B510" s="5" t="s">
        <v>928</v>
      </c>
      <c r="C510" s="5">
        <v>2006</v>
      </c>
      <c r="D510" s="39">
        <v>6445</v>
      </c>
    </row>
    <row r="511" spans="1:4" ht="12.75">
      <c r="A511" s="13">
        <v>11</v>
      </c>
      <c r="B511" s="5" t="s">
        <v>929</v>
      </c>
      <c r="C511" s="5">
        <v>2007</v>
      </c>
      <c r="D511" s="39">
        <v>10592.04</v>
      </c>
    </row>
    <row r="512" spans="1:4" ht="51">
      <c r="A512" s="13">
        <v>12</v>
      </c>
      <c r="B512" s="5" t="s">
        <v>930</v>
      </c>
      <c r="C512" s="5">
        <v>2007</v>
      </c>
      <c r="D512" s="39">
        <v>40776.24</v>
      </c>
    </row>
    <row r="513" spans="1:4" ht="13.5" customHeight="1">
      <c r="A513" s="13"/>
      <c r="B513" s="7" t="s">
        <v>1894</v>
      </c>
      <c r="C513" s="5"/>
      <c r="D513" s="101">
        <f>SUM(D501:D512)</f>
        <v>114841.88</v>
      </c>
    </row>
    <row r="514" spans="1:4" ht="24" customHeight="1">
      <c r="A514" s="279" t="s">
        <v>401</v>
      </c>
      <c r="B514" s="279"/>
      <c r="C514" s="279"/>
      <c r="D514" s="279"/>
    </row>
    <row r="515" spans="1:4" ht="30" customHeight="1">
      <c r="A515" s="15" t="s">
        <v>1519</v>
      </c>
      <c r="B515" s="15" t="s">
        <v>580</v>
      </c>
      <c r="C515" s="15" t="s">
        <v>578</v>
      </c>
      <c r="D515" s="172" t="s">
        <v>579</v>
      </c>
    </row>
    <row r="516" spans="1:4" ht="12.75">
      <c r="A516" s="13">
        <v>1</v>
      </c>
      <c r="B516" s="5" t="s">
        <v>931</v>
      </c>
      <c r="C516" s="5">
        <v>2003</v>
      </c>
      <c r="D516" s="39">
        <v>1460</v>
      </c>
    </row>
    <row r="517" spans="1:4" ht="12.75">
      <c r="A517" s="13">
        <v>2</v>
      </c>
      <c r="B517" s="5" t="s">
        <v>932</v>
      </c>
      <c r="C517" s="5">
        <v>2033</v>
      </c>
      <c r="D517" s="39">
        <v>529</v>
      </c>
    </row>
    <row r="518" spans="1:4" ht="12.75">
      <c r="A518" s="13">
        <v>3</v>
      </c>
      <c r="B518" s="5" t="s">
        <v>933</v>
      </c>
      <c r="C518" s="5">
        <v>2003</v>
      </c>
      <c r="D518" s="39">
        <v>10184</v>
      </c>
    </row>
    <row r="519" spans="1:4" ht="12.75">
      <c r="A519" s="13">
        <v>4</v>
      </c>
      <c r="B519" s="5" t="s">
        <v>934</v>
      </c>
      <c r="C519" s="5">
        <v>2003</v>
      </c>
      <c r="D519" s="39">
        <v>529</v>
      </c>
    </row>
    <row r="520" spans="1:4" ht="12.75">
      <c r="A520" s="13">
        <v>5</v>
      </c>
      <c r="B520" s="5" t="s">
        <v>935</v>
      </c>
      <c r="C520" s="5">
        <v>2003</v>
      </c>
      <c r="D520" s="39">
        <v>2195</v>
      </c>
    </row>
    <row r="521" spans="1:4" ht="12.75">
      <c r="A521" s="13">
        <v>6</v>
      </c>
      <c r="B521" s="5" t="s">
        <v>936</v>
      </c>
      <c r="C521" s="5">
        <v>2006</v>
      </c>
      <c r="D521" s="39">
        <v>5799</v>
      </c>
    </row>
    <row r="522" spans="1:4" ht="12.75">
      <c r="A522" s="13">
        <v>7</v>
      </c>
      <c r="B522" s="5" t="s">
        <v>937</v>
      </c>
      <c r="C522" s="5">
        <v>2007</v>
      </c>
      <c r="D522" s="39">
        <v>3500</v>
      </c>
    </row>
    <row r="523" spans="1:4" ht="12.75">
      <c r="A523" s="13">
        <v>8</v>
      </c>
      <c r="B523" s="5" t="s">
        <v>938</v>
      </c>
      <c r="C523" s="5">
        <v>2007</v>
      </c>
      <c r="D523" s="39">
        <v>850</v>
      </c>
    </row>
    <row r="524" spans="1:4" ht="18" customHeight="1">
      <c r="A524" s="13"/>
      <c r="B524" s="7" t="s">
        <v>1894</v>
      </c>
      <c r="C524" s="5"/>
      <c r="D524" s="101">
        <f>SUM(D516:D523)</f>
        <v>25046</v>
      </c>
    </row>
    <row r="525" spans="1:4" s="170" customFormat="1" ht="18.75">
      <c r="A525" s="227" t="s">
        <v>1545</v>
      </c>
      <c r="B525" s="228"/>
      <c r="C525" s="212"/>
      <c r="D525" s="226"/>
    </row>
    <row r="526" spans="1:4" ht="24.75" customHeight="1">
      <c r="A526" s="279" t="s">
        <v>400</v>
      </c>
      <c r="B526" s="279"/>
      <c r="C526" s="279"/>
      <c r="D526" s="279"/>
    </row>
    <row r="527" spans="1:4" ht="25.5">
      <c r="A527" s="15" t="s">
        <v>1519</v>
      </c>
      <c r="B527" s="15" t="s">
        <v>577</v>
      </c>
      <c r="C527" s="15" t="s">
        <v>578</v>
      </c>
      <c r="D527" s="172" t="s">
        <v>579</v>
      </c>
    </row>
    <row r="528" spans="1:4" ht="12.75">
      <c r="A528" s="13">
        <v>1</v>
      </c>
      <c r="B528" s="5" t="s">
        <v>1764</v>
      </c>
      <c r="C528" s="5">
        <v>2003</v>
      </c>
      <c r="D528" s="39">
        <v>1080</v>
      </c>
    </row>
    <row r="529" spans="1:4" ht="12.75">
      <c r="A529" s="13">
        <v>2</v>
      </c>
      <c r="B529" s="5" t="s">
        <v>1765</v>
      </c>
      <c r="C529" s="5">
        <v>2003</v>
      </c>
      <c r="D529" s="39">
        <v>2500</v>
      </c>
    </row>
    <row r="530" spans="1:4" ht="12.75">
      <c r="A530" s="13">
        <v>3</v>
      </c>
      <c r="B530" s="5" t="s">
        <v>1766</v>
      </c>
      <c r="C530" s="5">
        <v>2003</v>
      </c>
      <c r="D530" s="39">
        <v>500</v>
      </c>
    </row>
    <row r="531" spans="1:4" ht="12.75">
      <c r="A531" s="13">
        <v>4</v>
      </c>
      <c r="B531" s="5" t="s">
        <v>1767</v>
      </c>
      <c r="C531" s="5">
        <v>2004</v>
      </c>
      <c r="D531" s="39">
        <v>479</v>
      </c>
    </row>
    <row r="532" spans="1:4" ht="12.75">
      <c r="A532" s="13">
        <v>5</v>
      </c>
      <c r="B532" s="5" t="s">
        <v>1768</v>
      </c>
      <c r="C532" s="5">
        <v>2004</v>
      </c>
      <c r="D532" s="39">
        <v>419</v>
      </c>
    </row>
    <row r="533" spans="1:4" ht="12.75">
      <c r="A533" s="13">
        <v>6</v>
      </c>
      <c r="B533" s="5" t="s">
        <v>1769</v>
      </c>
      <c r="C533" s="5">
        <v>2004</v>
      </c>
      <c r="D533" s="39">
        <v>1330</v>
      </c>
    </row>
    <row r="534" spans="1:4" ht="12.75">
      <c r="A534" s="13">
        <v>7</v>
      </c>
      <c r="B534" s="5" t="s">
        <v>1770</v>
      </c>
      <c r="C534" s="5">
        <v>2004</v>
      </c>
      <c r="D534" s="39">
        <v>4380</v>
      </c>
    </row>
    <row r="535" spans="1:4" ht="12.75">
      <c r="A535" s="13">
        <v>8</v>
      </c>
      <c r="B535" s="5" t="s">
        <v>1771</v>
      </c>
      <c r="C535" s="5">
        <v>2004</v>
      </c>
      <c r="D535" s="39">
        <v>649</v>
      </c>
    </row>
    <row r="536" spans="1:4" ht="12.75">
      <c r="A536" s="13">
        <v>9</v>
      </c>
      <c r="B536" s="5" t="s">
        <v>1772</v>
      </c>
      <c r="C536" s="5">
        <v>2007</v>
      </c>
      <c r="D536" s="39">
        <v>733.41</v>
      </c>
    </row>
    <row r="537" spans="1:4" ht="12.75">
      <c r="A537" s="13">
        <v>10</v>
      </c>
      <c r="B537" s="5" t="s">
        <v>1773</v>
      </c>
      <c r="C537" s="5">
        <v>2007</v>
      </c>
      <c r="D537" s="39">
        <v>7069.7</v>
      </c>
    </row>
    <row r="538" spans="1:4" ht="12.75">
      <c r="A538" s="13">
        <v>11</v>
      </c>
      <c r="B538" s="5" t="s">
        <v>1774</v>
      </c>
      <c r="C538" s="5">
        <v>2007</v>
      </c>
      <c r="D538" s="39">
        <v>2376.8</v>
      </c>
    </row>
    <row r="539" spans="1:4" ht="12.75">
      <c r="A539" s="13">
        <v>12</v>
      </c>
      <c r="B539" s="5" t="s">
        <v>1775</v>
      </c>
      <c r="C539" s="5">
        <v>2007</v>
      </c>
      <c r="D539" s="39">
        <v>351.81</v>
      </c>
    </row>
    <row r="540" spans="1:4" ht="25.5">
      <c r="A540" s="13">
        <v>13</v>
      </c>
      <c r="B540" s="5" t="s">
        <v>395</v>
      </c>
      <c r="C540" s="5"/>
      <c r="D540" s="39"/>
    </row>
    <row r="541" spans="1:4" ht="12.75">
      <c r="A541" s="13" t="s">
        <v>1777</v>
      </c>
      <c r="B541" s="5" t="s">
        <v>1778</v>
      </c>
      <c r="C541" s="5">
        <v>2007</v>
      </c>
      <c r="D541" s="39">
        <v>16844.58</v>
      </c>
    </row>
    <row r="542" spans="1:4" ht="12.75">
      <c r="A542" s="13" t="s">
        <v>1779</v>
      </c>
      <c r="B542" s="5" t="s">
        <v>1780</v>
      </c>
      <c r="C542" s="5">
        <v>2007</v>
      </c>
      <c r="D542" s="39">
        <v>162.72</v>
      </c>
    </row>
    <row r="543" spans="1:4" ht="11.25" customHeight="1">
      <c r="A543" s="13" t="s">
        <v>1781</v>
      </c>
      <c r="B543" s="5" t="s">
        <v>1782</v>
      </c>
      <c r="C543" s="5">
        <v>2007</v>
      </c>
      <c r="D543" s="39">
        <v>155.61</v>
      </c>
    </row>
    <row r="544" spans="1:4" ht="12.75">
      <c r="A544" s="13" t="s">
        <v>1783</v>
      </c>
      <c r="B544" s="5" t="s">
        <v>1784</v>
      </c>
      <c r="C544" s="5">
        <v>2007</v>
      </c>
      <c r="D544" s="39">
        <v>129.06</v>
      </c>
    </row>
    <row r="545" spans="1:4" ht="14.25" customHeight="1">
      <c r="A545" s="13" t="s">
        <v>1785</v>
      </c>
      <c r="B545" s="5" t="s">
        <v>1786</v>
      </c>
      <c r="C545" s="5">
        <v>2007</v>
      </c>
      <c r="D545" s="39">
        <v>53.73</v>
      </c>
    </row>
    <row r="546" spans="1:4" ht="12.75">
      <c r="A546" s="13" t="s">
        <v>1787</v>
      </c>
      <c r="B546" s="5" t="s">
        <v>396</v>
      </c>
      <c r="C546" s="5">
        <v>2007</v>
      </c>
      <c r="D546" s="39">
        <v>38.61</v>
      </c>
    </row>
    <row r="547" spans="1:4" ht="12.75">
      <c r="A547" s="13" t="s">
        <v>1788</v>
      </c>
      <c r="B547" s="5" t="s">
        <v>1789</v>
      </c>
      <c r="C547" s="5">
        <v>2007</v>
      </c>
      <c r="D547" s="39">
        <v>14.85</v>
      </c>
    </row>
    <row r="548" spans="1:4" ht="25.5">
      <c r="A548" s="13">
        <v>14</v>
      </c>
      <c r="B548" s="5" t="s">
        <v>1776</v>
      </c>
      <c r="C548" s="5"/>
      <c r="D548" s="39"/>
    </row>
    <row r="549" spans="1:4" ht="12.75">
      <c r="A549" s="13" t="s">
        <v>1790</v>
      </c>
      <c r="B549" s="5" t="s">
        <v>1791</v>
      </c>
      <c r="C549" s="5">
        <v>2007</v>
      </c>
      <c r="D549" s="39">
        <v>1914.97</v>
      </c>
    </row>
    <row r="550" spans="1:4" ht="12.75">
      <c r="A550" s="13" t="s">
        <v>1792</v>
      </c>
      <c r="B550" s="5" t="s">
        <v>1793</v>
      </c>
      <c r="C550" s="5">
        <v>2007</v>
      </c>
      <c r="D550" s="39">
        <v>17.82</v>
      </c>
    </row>
    <row r="551" spans="1:4" ht="12.75">
      <c r="A551" s="13" t="s">
        <v>1794</v>
      </c>
      <c r="B551" s="5" t="s">
        <v>1795</v>
      </c>
      <c r="C551" s="5">
        <v>2007</v>
      </c>
      <c r="D551" s="39">
        <v>17.04</v>
      </c>
    </row>
    <row r="552" spans="1:4" ht="12.75">
      <c r="A552" s="13" t="s">
        <v>1796</v>
      </c>
      <c r="B552" s="5" t="s">
        <v>1797</v>
      </c>
      <c r="C552" s="5">
        <v>2007</v>
      </c>
      <c r="D552" s="39">
        <v>23.72</v>
      </c>
    </row>
    <row r="553" spans="1:4" ht="12.75">
      <c r="A553" s="13" t="s">
        <v>1798</v>
      </c>
      <c r="B553" s="5" t="s">
        <v>1799</v>
      </c>
      <c r="C553" s="5">
        <v>2007</v>
      </c>
      <c r="D553" s="39">
        <v>14.14</v>
      </c>
    </row>
    <row r="554" spans="1:4" ht="12.75">
      <c r="A554" s="13" t="s">
        <v>1800</v>
      </c>
      <c r="B554" s="5" t="s">
        <v>1786</v>
      </c>
      <c r="C554" s="5">
        <v>2007</v>
      </c>
      <c r="D554" s="39">
        <v>5.89</v>
      </c>
    </row>
    <row r="555" spans="1:4" ht="12.75">
      <c r="A555" s="13" t="s">
        <v>1801</v>
      </c>
      <c r="B555" s="5" t="s">
        <v>1802</v>
      </c>
      <c r="C555" s="5">
        <v>2007</v>
      </c>
      <c r="D555" s="39">
        <v>4.23</v>
      </c>
    </row>
    <row r="556" spans="1:4" ht="12.75">
      <c r="A556" s="13" t="s">
        <v>1803</v>
      </c>
      <c r="B556" s="5" t="s">
        <v>1804</v>
      </c>
      <c r="C556" s="5">
        <v>2007</v>
      </c>
      <c r="D556" s="39">
        <v>1.63</v>
      </c>
    </row>
    <row r="557" spans="1:4" ht="25.5">
      <c r="A557" s="13">
        <v>15</v>
      </c>
      <c r="B557" s="5" t="s">
        <v>1805</v>
      </c>
      <c r="C557" s="5">
        <v>2007</v>
      </c>
      <c r="D557" s="39">
        <v>2356.19</v>
      </c>
    </row>
    <row r="558" spans="1:4" ht="12.75">
      <c r="A558" s="13">
        <v>16</v>
      </c>
      <c r="B558" s="5" t="s">
        <v>1806</v>
      </c>
      <c r="C558" s="5">
        <v>2007</v>
      </c>
      <c r="D558" s="39">
        <v>843.55</v>
      </c>
    </row>
    <row r="559" spans="1:4" ht="12.75">
      <c r="A559" s="13">
        <v>17</v>
      </c>
      <c r="B559" s="5" t="s">
        <v>1807</v>
      </c>
      <c r="C559" s="5">
        <v>2007</v>
      </c>
      <c r="D559" s="39">
        <v>174.7</v>
      </c>
    </row>
    <row r="560" spans="1:4" ht="12.75">
      <c r="A560" s="13">
        <v>18</v>
      </c>
      <c r="B560" s="5" t="s">
        <v>1808</v>
      </c>
      <c r="C560" s="5">
        <v>2007</v>
      </c>
      <c r="D560" s="39">
        <v>61</v>
      </c>
    </row>
    <row r="561" spans="1:4" ht="12.75">
      <c r="A561" s="13">
        <v>19</v>
      </c>
      <c r="B561" s="5" t="s">
        <v>1809</v>
      </c>
      <c r="C561" s="5">
        <v>2007</v>
      </c>
      <c r="D561" s="39">
        <v>471.91</v>
      </c>
    </row>
    <row r="562" spans="1:4" ht="12.75">
      <c r="A562" s="13">
        <v>20</v>
      </c>
      <c r="B562" s="5" t="s">
        <v>1810</v>
      </c>
      <c r="C562" s="5">
        <v>2007</v>
      </c>
      <c r="D562" s="39">
        <v>11128.84</v>
      </c>
    </row>
    <row r="563" spans="1:4" ht="12.75">
      <c r="A563" s="13">
        <v>21</v>
      </c>
      <c r="B563" s="5" t="s">
        <v>1811</v>
      </c>
      <c r="C563" s="5">
        <v>2003</v>
      </c>
      <c r="D563" s="39">
        <v>2120</v>
      </c>
    </row>
    <row r="564" spans="1:4" ht="12.75">
      <c r="A564" s="13">
        <v>22</v>
      </c>
      <c r="B564" s="5" t="s">
        <v>1812</v>
      </c>
      <c r="C564" s="5">
        <v>2005</v>
      </c>
      <c r="D564" s="39">
        <v>1589</v>
      </c>
    </row>
    <row r="565" spans="1:4" ht="12.75">
      <c r="A565" s="13">
        <v>23</v>
      </c>
      <c r="B565" s="5" t="s">
        <v>1813</v>
      </c>
      <c r="C565" s="5">
        <v>2004</v>
      </c>
      <c r="D565" s="39">
        <v>459</v>
      </c>
    </row>
    <row r="566" spans="1:4" ht="12.75">
      <c r="A566" s="13">
        <v>24</v>
      </c>
      <c r="B566" s="5" t="s">
        <v>1814</v>
      </c>
      <c r="C566" s="5">
        <v>2004</v>
      </c>
      <c r="D566" s="39">
        <v>2096</v>
      </c>
    </row>
    <row r="567" spans="1:4" ht="12.75">
      <c r="A567" s="13">
        <v>25</v>
      </c>
      <c r="B567" s="5" t="s">
        <v>1815</v>
      </c>
      <c r="C567" s="5">
        <v>2006</v>
      </c>
      <c r="D567" s="39">
        <v>446</v>
      </c>
    </row>
    <row r="568" spans="1:4" ht="12.75">
      <c r="A568" s="13">
        <v>26</v>
      </c>
      <c r="B568" s="5" t="s">
        <v>1816</v>
      </c>
      <c r="C568" s="5">
        <v>2006</v>
      </c>
      <c r="D568" s="39">
        <v>1749.75</v>
      </c>
    </row>
    <row r="569" spans="1:4" ht="12.75">
      <c r="A569" s="13">
        <v>27</v>
      </c>
      <c r="B569" s="5" t="s">
        <v>1817</v>
      </c>
      <c r="C569" s="5">
        <v>2006</v>
      </c>
      <c r="D569" s="39">
        <v>499</v>
      </c>
    </row>
    <row r="570" spans="1:4" ht="12.75">
      <c r="A570" s="13">
        <v>28</v>
      </c>
      <c r="B570" s="5" t="s">
        <v>1818</v>
      </c>
      <c r="C570" s="5">
        <v>2006</v>
      </c>
      <c r="D570" s="39">
        <v>579</v>
      </c>
    </row>
    <row r="571" spans="1:4" ht="18" customHeight="1">
      <c r="A571" s="13"/>
      <c r="B571" s="7" t="s">
        <v>1894</v>
      </c>
      <c r="C571" s="5"/>
      <c r="D571" s="101">
        <f>SUM(D528:D570)</f>
        <v>65841.26000000001</v>
      </c>
    </row>
    <row r="572" spans="1:4" ht="27.75" customHeight="1">
      <c r="A572" s="279" t="s">
        <v>402</v>
      </c>
      <c r="B572" s="279"/>
      <c r="C572" s="279"/>
      <c r="D572" s="279"/>
    </row>
    <row r="573" spans="1:4" ht="24" customHeight="1">
      <c r="A573" s="15" t="s">
        <v>1519</v>
      </c>
      <c r="B573" s="15" t="s">
        <v>580</v>
      </c>
      <c r="C573" s="15" t="s">
        <v>578</v>
      </c>
      <c r="D573" s="172" t="s">
        <v>579</v>
      </c>
    </row>
    <row r="574" spans="1:4" ht="25.5" customHeight="1">
      <c r="A574" s="13">
        <v>1</v>
      </c>
      <c r="B574" s="5" t="s">
        <v>1819</v>
      </c>
      <c r="C574" s="5">
        <v>2007</v>
      </c>
      <c r="D574" s="39">
        <v>2491.03</v>
      </c>
    </row>
    <row r="575" spans="1:4" ht="25.5" customHeight="1">
      <c r="A575" s="13">
        <v>2</v>
      </c>
      <c r="B575" s="5" t="s">
        <v>1820</v>
      </c>
      <c r="C575" s="5">
        <v>2006</v>
      </c>
      <c r="D575" s="39">
        <v>889</v>
      </c>
    </row>
    <row r="576" spans="1:4" ht="25.5" customHeight="1">
      <c r="A576" s="13">
        <v>3</v>
      </c>
      <c r="B576" s="5" t="s">
        <v>1821</v>
      </c>
      <c r="C576" s="5">
        <v>2007</v>
      </c>
      <c r="D576" s="39">
        <v>12.19</v>
      </c>
    </row>
    <row r="577" spans="1:4" ht="24.75" customHeight="1">
      <c r="A577" s="13"/>
      <c r="B577" s="5" t="s">
        <v>1822</v>
      </c>
      <c r="C577" s="5"/>
      <c r="D577" s="101">
        <f>SUM(D574:D576)</f>
        <v>3392.2200000000003</v>
      </c>
    </row>
    <row r="578" spans="1:4" s="170" customFormat="1" ht="18.75">
      <c r="A578" s="227" t="s">
        <v>1832</v>
      </c>
      <c r="B578" s="228"/>
      <c r="C578" s="212"/>
      <c r="D578" s="226"/>
    </row>
    <row r="579" spans="1:4" ht="24.75" customHeight="1">
      <c r="A579" s="279" t="s">
        <v>400</v>
      </c>
      <c r="B579" s="279"/>
      <c r="C579" s="279"/>
      <c r="D579" s="279"/>
    </row>
    <row r="580" spans="1:4" ht="25.5">
      <c r="A580" s="15" t="s">
        <v>1519</v>
      </c>
      <c r="B580" s="15" t="s">
        <v>577</v>
      </c>
      <c r="C580" s="15" t="s">
        <v>578</v>
      </c>
      <c r="D580" s="172" t="s">
        <v>579</v>
      </c>
    </row>
    <row r="581" spans="1:4" ht="12.75">
      <c r="A581" s="13">
        <v>1</v>
      </c>
      <c r="B581" s="5" t="s">
        <v>1843</v>
      </c>
      <c r="C581" s="5">
        <v>2006</v>
      </c>
      <c r="D581" s="39">
        <v>1170</v>
      </c>
    </row>
    <row r="582" spans="1:4" ht="12.75">
      <c r="A582" s="13">
        <v>2</v>
      </c>
      <c r="B582" s="5" t="s">
        <v>1844</v>
      </c>
      <c r="C582" s="5">
        <v>2006</v>
      </c>
      <c r="D582" s="39">
        <v>999</v>
      </c>
    </row>
    <row r="583" spans="1:4" ht="12.75">
      <c r="A583" s="13">
        <v>3</v>
      </c>
      <c r="B583" s="5" t="s">
        <v>1845</v>
      </c>
      <c r="C583" s="5">
        <v>2006</v>
      </c>
      <c r="D583" s="39">
        <v>849</v>
      </c>
    </row>
    <row r="584" spans="1:4" ht="25.5">
      <c r="A584" s="13">
        <v>4</v>
      </c>
      <c r="B584" s="5" t="s">
        <v>1846</v>
      </c>
      <c r="C584" s="5">
        <v>2006</v>
      </c>
      <c r="D584" s="39">
        <v>2949</v>
      </c>
    </row>
    <row r="585" spans="1:4" ht="12.75">
      <c r="A585" s="13">
        <v>5</v>
      </c>
      <c r="B585" s="5" t="s">
        <v>1847</v>
      </c>
      <c r="C585" s="5">
        <v>2006</v>
      </c>
      <c r="D585" s="39">
        <v>2096.24</v>
      </c>
    </row>
    <row r="586" spans="1:4" ht="12.75">
      <c r="A586" s="13">
        <v>6</v>
      </c>
      <c r="B586" s="5" t="s">
        <v>1848</v>
      </c>
      <c r="C586" s="5">
        <v>2006</v>
      </c>
      <c r="D586" s="39">
        <v>2096.24</v>
      </c>
    </row>
    <row r="587" spans="1:4" ht="12.75">
      <c r="A587" s="13">
        <v>7</v>
      </c>
      <c r="B587" s="5" t="s">
        <v>1849</v>
      </c>
      <c r="C587" s="5">
        <v>2006</v>
      </c>
      <c r="D587" s="39">
        <v>2096.24</v>
      </c>
    </row>
    <row r="588" spans="1:4" ht="12.75">
      <c r="A588" s="13">
        <v>8</v>
      </c>
      <c r="B588" s="5" t="s">
        <v>1850</v>
      </c>
      <c r="C588" s="5">
        <v>2006</v>
      </c>
      <c r="D588" s="39">
        <v>2096.24</v>
      </c>
    </row>
    <row r="589" spans="1:4" ht="12.75">
      <c r="A589" s="13">
        <v>9</v>
      </c>
      <c r="B589" s="5" t="s">
        <v>1851</v>
      </c>
      <c r="C589" s="5">
        <v>2006</v>
      </c>
      <c r="D589" s="39">
        <v>446.73</v>
      </c>
    </row>
    <row r="590" spans="1:4" ht="12.75">
      <c r="A590" s="13">
        <v>10</v>
      </c>
      <c r="B590" s="5" t="s">
        <v>1852</v>
      </c>
      <c r="C590" s="5">
        <v>2006</v>
      </c>
      <c r="D590" s="39">
        <v>446.73</v>
      </c>
    </row>
    <row r="591" spans="1:4" ht="12.75">
      <c r="A591" s="13">
        <v>11</v>
      </c>
      <c r="B591" s="5" t="s">
        <v>1853</v>
      </c>
      <c r="C591" s="5">
        <v>2006</v>
      </c>
      <c r="D591" s="39">
        <v>446.73</v>
      </c>
    </row>
    <row r="592" spans="1:4" ht="12.75">
      <c r="A592" s="13">
        <v>12</v>
      </c>
      <c r="B592" s="5" t="s">
        <v>1854</v>
      </c>
      <c r="C592" s="5">
        <v>2006</v>
      </c>
      <c r="D592" s="39">
        <v>446.73</v>
      </c>
    </row>
    <row r="593" spans="1:4" ht="25.5">
      <c r="A593" s="13">
        <v>13</v>
      </c>
      <c r="B593" s="5" t="s">
        <v>1855</v>
      </c>
      <c r="C593" s="5">
        <v>2006</v>
      </c>
      <c r="D593" s="39">
        <v>1749.75</v>
      </c>
    </row>
    <row r="594" spans="1:4" ht="25.5">
      <c r="A594" s="13">
        <v>14</v>
      </c>
      <c r="B594" s="5" t="s">
        <v>1856</v>
      </c>
      <c r="C594" s="5">
        <v>2004</v>
      </c>
      <c r="D594" s="39">
        <v>535</v>
      </c>
    </row>
    <row r="595" spans="1:4" ht="25.5">
      <c r="A595" s="13">
        <v>15</v>
      </c>
      <c r="B595" s="5" t="s">
        <v>1857</v>
      </c>
      <c r="C595" s="5">
        <v>2004</v>
      </c>
      <c r="D595" s="39">
        <v>1250</v>
      </c>
    </row>
    <row r="596" spans="1:4" ht="25.5">
      <c r="A596" s="13">
        <v>16</v>
      </c>
      <c r="B596" s="5" t="s">
        <v>1858</v>
      </c>
      <c r="C596" s="5">
        <v>2004</v>
      </c>
      <c r="D596" s="39">
        <v>1250</v>
      </c>
    </row>
    <row r="597" spans="1:4" ht="25.5">
      <c r="A597" s="13">
        <v>17</v>
      </c>
      <c r="B597" s="5" t="s">
        <v>1859</v>
      </c>
      <c r="C597" s="5">
        <v>2004</v>
      </c>
      <c r="D597" s="39">
        <v>2454</v>
      </c>
    </row>
    <row r="598" spans="1:4" ht="12.75">
      <c r="A598" s="13">
        <v>18</v>
      </c>
      <c r="B598" s="5" t="s">
        <v>1860</v>
      </c>
      <c r="C598" s="5">
        <v>2004</v>
      </c>
      <c r="D598" s="39">
        <v>1900</v>
      </c>
    </row>
    <row r="599" spans="1:4" ht="25.5">
      <c r="A599" s="13">
        <v>19</v>
      </c>
      <c r="B599" s="5" t="s">
        <v>1861</v>
      </c>
      <c r="C599" s="5">
        <v>2003</v>
      </c>
      <c r="D599" s="39">
        <v>1800</v>
      </c>
    </row>
    <row r="600" spans="1:4" ht="38.25">
      <c r="A600" s="13">
        <v>20</v>
      </c>
      <c r="B600" s="5" t="s">
        <v>1862</v>
      </c>
      <c r="C600" s="23">
        <v>2003</v>
      </c>
      <c r="D600" s="39">
        <v>2612</v>
      </c>
    </row>
    <row r="601" spans="1:4" ht="13.5" customHeight="1">
      <c r="A601" s="13"/>
      <c r="B601" s="7" t="s">
        <v>1894</v>
      </c>
      <c r="C601" s="5"/>
      <c r="D601" s="101">
        <f>SUM(D581:D600)</f>
        <v>29689.629999999997</v>
      </c>
    </row>
    <row r="602" spans="1:4" ht="24" customHeight="1">
      <c r="A602" s="279" t="s">
        <v>401</v>
      </c>
      <c r="B602" s="279"/>
      <c r="C602" s="279"/>
      <c r="D602" s="279"/>
    </row>
    <row r="603" spans="1:4" ht="30" customHeight="1">
      <c r="A603" s="15" t="s">
        <v>1519</v>
      </c>
      <c r="B603" s="15" t="s">
        <v>580</v>
      </c>
      <c r="C603" s="15" t="s">
        <v>578</v>
      </c>
      <c r="D603" s="172" t="s">
        <v>579</v>
      </c>
    </row>
    <row r="604" spans="1:4" ht="12.75">
      <c r="A604" s="13">
        <v>1</v>
      </c>
      <c r="B604" s="5" t="s">
        <v>1863</v>
      </c>
      <c r="C604" s="5">
        <v>2007</v>
      </c>
      <c r="D604" s="39">
        <v>936</v>
      </c>
    </row>
    <row r="605" spans="1:4" ht="25.5">
      <c r="A605" s="13">
        <v>2</v>
      </c>
      <c r="B605" s="5" t="s">
        <v>1864</v>
      </c>
      <c r="C605" s="5">
        <v>2006</v>
      </c>
      <c r="D605" s="39">
        <v>3349</v>
      </c>
    </row>
    <row r="606" spans="1:4" ht="25.5">
      <c r="A606" s="13">
        <v>3</v>
      </c>
      <c r="B606" s="5" t="s">
        <v>1865</v>
      </c>
      <c r="C606" s="23">
        <v>2004</v>
      </c>
      <c r="D606" s="174">
        <v>4350</v>
      </c>
    </row>
    <row r="607" spans="1:4" ht="12.75">
      <c r="A607" s="13">
        <v>4</v>
      </c>
      <c r="B607" s="5"/>
      <c r="C607" s="5"/>
      <c r="D607" s="39"/>
    </row>
    <row r="608" spans="1:4" ht="18" customHeight="1">
      <c r="A608" s="13"/>
      <c r="B608" s="7" t="s">
        <v>1894</v>
      </c>
      <c r="C608" s="5"/>
      <c r="D608" s="101">
        <f>SUM(D604:D607)</f>
        <v>8635</v>
      </c>
    </row>
    <row r="609" spans="1:4" s="170" customFormat="1" ht="19.5" thickBot="1">
      <c r="A609" s="227" t="s">
        <v>1050</v>
      </c>
      <c r="B609" s="228"/>
      <c r="C609" s="212"/>
      <c r="D609" s="226"/>
    </row>
    <row r="610" spans="1:4" s="325" customFormat="1" ht="24.75" customHeight="1">
      <c r="A610" s="324" t="s">
        <v>1117</v>
      </c>
      <c r="B610" s="324"/>
      <c r="C610" s="324"/>
      <c r="D610" s="324"/>
    </row>
    <row r="611" spans="1:4" s="325" customFormat="1" ht="26.25" thickBot="1">
      <c r="A611" s="326" t="s">
        <v>1519</v>
      </c>
      <c r="B611" s="327" t="s">
        <v>577</v>
      </c>
      <c r="C611" s="327" t="s">
        <v>578</v>
      </c>
      <c r="D611" s="328" t="s">
        <v>579</v>
      </c>
    </row>
    <row r="612" spans="1:4" s="325" customFormat="1" ht="12.75">
      <c r="A612" s="329">
        <v>1</v>
      </c>
      <c r="B612" s="330" t="s">
        <v>1118</v>
      </c>
      <c r="C612" s="330">
        <v>2005</v>
      </c>
      <c r="D612" s="331">
        <v>897</v>
      </c>
    </row>
    <row r="613" spans="1:4" s="325" customFormat="1" ht="12.75">
      <c r="A613" s="332">
        <v>2</v>
      </c>
      <c r="B613" s="333" t="s">
        <v>1051</v>
      </c>
      <c r="C613" s="333">
        <v>2007</v>
      </c>
      <c r="D613" s="334">
        <v>945</v>
      </c>
    </row>
    <row r="614" spans="1:4" s="325" customFormat="1" ht="12.75">
      <c r="A614" s="329">
        <v>3</v>
      </c>
      <c r="B614" s="333" t="s">
        <v>1119</v>
      </c>
      <c r="C614" s="333">
        <v>2004</v>
      </c>
      <c r="D614" s="334">
        <v>2399.7</v>
      </c>
    </row>
    <row r="615" spans="1:4" s="325" customFormat="1" ht="12.75">
      <c r="A615" s="332">
        <v>4</v>
      </c>
      <c r="B615" s="333" t="s">
        <v>1732</v>
      </c>
      <c r="C615" s="333">
        <v>2005</v>
      </c>
      <c r="D615" s="334">
        <v>3496</v>
      </c>
    </row>
    <row r="616" spans="1:4" s="325" customFormat="1" ht="12.75">
      <c r="A616" s="329">
        <v>5</v>
      </c>
      <c r="B616" s="333" t="s">
        <v>1120</v>
      </c>
      <c r="C616" s="333">
        <v>2005</v>
      </c>
      <c r="D616" s="334">
        <v>24413</v>
      </c>
    </row>
    <row r="617" spans="1:4" s="325" customFormat="1" ht="12.75">
      <c r="A617" s="332">
        <v>6</v>
      </c>
      <c r="B617" s="333" t="s">
        <v>1121</v>
      </c>
      <c r="C617" s="333">
        <v>2006</v>
      </c>
      <c r="D617" s="334">
        <v>17050.93</v>
      </c>
    </row>
    <row r="618" spans="1:4" s="325" customFormat="1" ht="12.75">
      <c r="A618" s="329">
        <v>7</v>
      </c>
      <c r="B618" s="333" t="s">
        <v>1122</v>
      </c>
      <c r="C618" s="333">
        <v>2007</v>
      </c>
      <c r="D618" s="334">
        <v>96763.74</v>
      </c>
    </row>
    <row r="619" spans="1:4" s="325" customFormat="1" ht="12.75">
      <c r="A619" s="332">
        <v>8</v>
      </c>
      <c r="B619" s="330" t="s">
        <v>1123</v>
      </c>
      <c r="C619" s="335">
        <v>2004</v>
      </c>
      <c r="D619" s="336">
        <v>599</v>
      </c>
    </row>
    <row r="620" spans="1:4" s="325" customFormat="1" ht="12.75">
      <c r="A620" s="329">
        <v>9</v>
      </c>
      <c r="B620" s="333" t="s">
        <v>1052</v>
      </c>
      <c r="C620" s="337">
        <v>2004</v>
      </c>
      <c r="D620" s="338">
        <v>439</v>
      </c>
    </row>
    <row r="621" spans="1:4" s="325" customFormat="1" ht="12.75">
      <c r="A621" s="332">
        <v>10</v>
      </c>
      <c r="B621" s="333" t="s">
        <v>1124</v>
      </c>
      <c r="C621" s="337">
        <v>2003</v>
      </c>
      <c r="D621" s="338">
        <v>2000</v>
      </c>
    </row>
    <row r="622" spans="1:4" s="325" customFormat="1" ht="12.75">
      <c r="A622" s="329">
        <v>11</v>
      </c>
      <c r="B622" s="333" t="s">
        <v>1125</v>
      </c>
      <c r="C622" s="337">
        <v>2007</v>
      </c>
      <c r="D622" s="338">
        <v>2599</v>
      </c>
    </row>
    <row r="623" spans="1:4" s="325" customFormat="1" ht="12.75">
      <c r="A623" s="332">
        <v>12</v>
      </c>
      <c r="B623" s="333" t="s">
        <v>1125</v>
      </c>
      <c r="C623" s="337">
        <v>2007</v>
      </c>
      <c r="D623" s="338">
        <v>2599</v>
      </c>
    </row>
    <row r="624" spans="1:4" s="325" customFormat="1" ht="12.75">
      <c r="A624" s="329">
        <v>13</v>
      </c>
      <c r="B624" s="333" t="s">
        <v>1125</v>
      </c>
      <c r="C624" s="335">
        <v>2007</v>
      </c>
      <c r="D624" s="336">
        <v>2599</v>
      </c>
    </row>
    <row r="625" spans="1:4" s="325" customFormat="1" ht="12.75">
      <c r="A625" s="332">
        <v>14</v>
      </c>
      <c r="B625" s="333" t="s">
        <v>1126</v>
      </c>
      <c r="C625" s="335">
        <v>2007</v>
      </c>
      <c r="D625" s="336">
        <v>699</v>
      </c>
    </row>
    <row r="626" spans="1:4" s="325" customFormat="1" ht="13.5" customHeight="1" thickBot="1">
      <c r="A626" s="332"/>
      <c r="B626" s="339" t="s">
        <v>1894</v>
      </c>
      <c r="C626" s="333"/>
      <c r="D626" s="340">
        <f>SUM(D612:D625)</f>
        <v>157499.37</v>
      </c>
    </row>
    <row r="627" spans="1:4" s="325" customFormat="1" ht="24" customHeight="1">
      <c r="A627" s="324" t="s">
        <v>1127</v>
      </c>
      <c r="B627" s="324"/>
      <c r="C627" s="324"/>
      <c r="D627" s="324"/>
    </row>
    <row r="628" spans="1:4" s="325" customFormat="1" ht="30" customHeight="1" thickBot="1">
      <c r="A628" s="326" t="s">
        <v>1519</v>
      </c>
      <c r="B628" s="327" t="s">
        <v>580</v>
      </c>
      <c r="C628" s="327" t="s">
        <v>578</v>
      </c>
      <c r="D628" s="328" t="s">
        <v>579</v>
      </c>
    </row>
    <row r="629" spans="1:4" s="325" customFormat="1" ht="12.75">
      <c r="A629" s="332">
        <v>1</v>
      </c>
      <c r="B629" s="330" t="s">
        <v>1393</v>
      </c>
      <c r="C629" s="335">
        <v>2005</v>
      </c>
      <c r="D629" s="336">
        <v>2386.32</v>
      </c>
    </row>
    <row r="630" spans="1:4" s="325" customFormat="1" ht="12.75">
      <c r="A630" s="332">
        <v>2</v>
      </c>
      <c r="B630" s="333" t="s">
        <v>1128</v>
      </c>
      <c r="C630" s="337">
        <v>2005</v>
      </c>
      <c r="D630" s="338">
        <v>3419.66</v>
      </c>
    </row>
    <row r="631" spans="1:4" s="325" customFormat="1" ht="18" customHeight="1">
      <c r="A631" s="332"/>
      <c r="B631" s="339" t="s">
        <v>1894</v>
      </c>
      <c r="C631" s="337"/>
      <c r="D631" s="340">
        <f>SUM(D629:D630)</f>
        <v>5805.98</v>
      </c>
    </row>
    <row r="632" spans="1:4" s="170" customFormat="1" ht="18.75">
      <c r="A632" s="227" t="s">
        <v>1598</v>
      </c>
      <c r="B632" s="228"/>
      <c r="C632" s="212"/>
      <c r="D632" s="226"/>
    </row>
    <row r="633" spans="1:4" ht="17.25" customHeight="1">
      <c r="A633" s="279" t="s">
        <v>1552</v>
      </c>
      <c r="B633" s="279"/>
      <c r="C633" s="279"/>
      <c r="D633" s="279"/>
    </row>
    <row r="634" spans="1:4" ht="25.5">
      <c r="A634" s="15" t="s">
        <v>1519</v>
      </c>
      <c r="B634" s="15" t="s">
        <v>577</v>
      </c>
      <c r="C634" s="15" t="s">
        <v>578</v>
      </c>
      <c r="D634" s="172" t="s">
        <v>579</v>
      </c>
    </row>
    <row r="635" spans="1:4" ht="12.75">
      <c r="A635" s="13">
        <v>1</v>
      </c>
      <c r="B635" s="5" t="s">
        <v>1553</v>
      </c>
      <c r="C635" s="5">
        <v>2003</v>
      </c>
      <c r="D635" s="39">
        <v>1375</v>
      </c>
    </row>
    <row r="636" spans="1:4" ht="14.25" customHeight="1">
      <c r="A636" s="13">
        <v>2</v>
      </c>
      <c r="B636" s="5" t="s">
        <v>1554</v>
      </c>
      <c r="C636" s="5">
        <v>2003</v>
      </c>
      <c r="D636" s="39">
        <v>1105</v>
      </c>
    </row>
    <row r="637" spans="1:4" ht="12.75">
      <c r="A637" s="13">
        <v>3</v>
      </c>
      <c r="B637" s="5" t="s">
        <v>1555</v>
      </c>
      <c r="C637" s="5">
        <v>2003</v>
      </c>
      <c r="D637" s="39">
        <v>8437</v>
      </c>
    </row>
    <row r="638" spans="1:4" ht="12.75">
      <c r="A638" s="13">
        <v>4</v>
      </c>
      <c r="B638" s="5" t="s">
        <v>1448</v>
      </c>
      <c r="C638" s="5">
        <v>2003</v>
      </c>
      <c r="D638" s="39">
        <v>962</v>
      </c>
    </row>
    <row r="639" spans="1:4" ht="12.75">
      <c r="A639" s="13">
        <v>5</v>
      </c>
      <c r="B639" s="5" t="s">
        <v>1556</v>
      </c>
      <c r="C639" s="5">
        <v>2003</v>
      </c>
      <c r="D639" s="39">
        <v>5500</v>
      </c>
    </row>
    <row r="640" spans="1:4" ht="12.75">
      <c r="A640" s="13">
        <v>6</v>
      </c>
      <c r="B640" s="5" t="s">
        <v>1557</v>
      </c>
      <c r="C640" s="5">
        <v>2004</v>
      </c>
      <c r="D640" s="39">
        <v>2450</v>
      </c>
    </row>
    <row r="641" spans="1:4" ht="12.75">
      <c r="A641" s="13">
        <v>7</v>
      </c>
      <c r="B641" s="5" t="s">
        <v>1553</v>
      </c>
      <c r="C641" s="5">
        <v>2004</v>
      </c>
      <c r="D641" s="39">
        <v>650</v>
      </c>
    </row>
    <row r="642" spans="1:4" ht="12.75">
      <c r="A642" s="13">
        <v>8</v>
      </c>
      <c r="B642" s="5" t="s">
        <v>1558</v>
      </c>
      <c r="C642" s="5">
        <v>2005</v>
      </c>
      <c r="D642" s="39">
        <v>42361</v>
      </c>
    </row>
    <row r="643" spans="1:4" ht="12.75">
      <c r="A643" s="13">
        <v>9</v>
      </c>
      <c r="B643" s="5" t="s">
        <v>1559</v>
      </c>
      <c r="C643" s="5">
        <v>2005</v>
      </c>
      <c r="D643" s="39">
        <v>19192</v>
      </c>
    </row>
    <row r="644" spans="1:4" ht="12.75">
      <c r="A644" s="13">
        <v>10</v>
      </c>
      <c r="B644" s="5" t="s">
        <v>1560</v>
      </c>
      <c r="C644" s="5">
        <v>2005</v>
      </c>
      <c r="D644" s="39">
        <v>7670</v>
      </c>
    </row>
    <row r="645" spans="1:4" ht="12.75">
      <c r="A645" s="13">
        <v>11</v>
      </c>
      <c r="B645" s="5" t="s">
        <v>1561</v>
      </c>
      <c r="C645" s="5">
        <v>2005</v>
      </c>
      <c r="D645" s="39">
        <v>3254</v>
      </c>
    </row>
    <row r="646" spans="1:4" ht="12.75">
      <c r="A646" s="13">
        <v>12</v>
      </c>
      <c r="B646" s="5" t="s">
        <v>1556</v>
      </c>
      <c r="C646" s="5">
        <v>2005</v>
      </c>
      <c r="D646" s="39">
        <v>3420</v>
      </c>
    </row>
    <row r="647" spans="1:4" ht="12.75">
      <c r="A647" s="13">
        <v>13</v>
      </c>
      <c r="B647" s="5" t="s">
        <v>1562</v>
      </c>
      <c r="C647" s="5">
        <v>2006</v>
      </c>
      <c r="D647" s="39">
        <v>23214</v>
      </c>
    </row>
    <row r="648" spans="1:4" ht="12.75">
      <c r="A648" s="13">
        <v>14</v>
      </c>
      <c r="B648" s="5" t="s">
        <v>1419</v>
      </c>
      <c r="C648" s="5">
        <v>2006</v>
      </c>
      <c r="D648" s="39">
        <v>9436.7</v>
      </c>
    </row>
    <row r="649" spans="1:4" ht="12.75">
      <c r="A649" s="13">
        <v>15</v>
      </c>
      <c r="B649" s="5" t="s">
        <v>1563</v>
      </c>
      <c r="C649" s="5">
        <v>2006</v>
      </c>
      <c r="D649" s="39">
        <v>1787.3</v>
      </c>
    </row>
    <row r="650" spans="1:4" ht="12.75">
      <c r="A650" s="13">
        <v>16</v>
      </c>
      <c r="B650" s="5" t="s">
        <v>1564</v>
      </c>
      <c r="C650" s="5">
        <v>2006</v>
      </c>
      <c r="D650" s="39">
        <v>1055.3</v>
      </c>
    </row>
    <row r="651" spans="1:4" ht="12.75">
      <c r="A651" s="13">
        <v>17</v>
      </c>
      <c r="B651" s="5" t="s">
        <v>1565</v>
      </c>
      <c r="C651" s="5">
        <v>2006</v>
      </c>
      <c r="D651" s="39">
        <v>11590</v>
      </c>
    </row>
    <row r="652" spans="1:4" ht="12.75">
      <c r="A652" s="13">
        <v>18</v>
      </c>
      <c r="B652" s="5" t="s">
        <v>1566</v>
      </c>
      <c r="C652" s="5">
        <v>2006</v>
      </c>
      <c r="D652" s="39">
        <v>439.2</v>
      </c>
    </row>
    <row r="653" spans="1:4" ht="12.75">
      <c r="A653" s="13">
        <v>19</v>
      </c>
      <c r="B653" s="5" t="s">
        <v>1567</v>
      </c>
      <c r="C653" s="5">
        <v>2006</v>
      </c>
      <c r="D653" s="39">
        <v>3599</v>
      </c>
    </row>
    <row r="654" spans="1:4" ht="12.75">
      <c r="A654" s="13">
        <v>20</v>
      </c>
      <c r="B654" s="5" t="s">
        <v>1568</v>
      </c>
      <c r="C654" s="5">
        <v>2006</v>
      </c>
      <c r="D654" s="39">
        <v>8052</v>
      </c>
    </row>
    <row r="655" spans="1:4" ht="12.75">
      <c r="A655" s="13">
        <v>21</v>
      </c>
      <c r="B655" s="5" t="s">
        <v>1569</v>
      </c>
      <c r="C655" s="5">
        <v>2006</v>
      </c>
      <c r="D655" s="39">
        <v>6588</v>
      </c>
    </row>
    <row r="656" spans="1:4" ht="12.75">
      <c r="A656" s="13">
        <v>22</v>
      </c>
      <c r="B656" s="5" t="s">
        <v>1570</v>
      </c>
      <c r="C656" s="5">
        <v>2006</v>
      </c>
      <c r="D656" s="39">
        <v>6206</v>
      </c>
    </row>
    <row r="657" spans="1:4" ht="12.75">
      <c r="A657" s="13">
        <v>23</v>
      </c>
      <c r="B657" s="5" t="s">
        <v>1571</v>
      </c>
      <c r="C657" s="5">
        <v>2006</v>
      </c>
      <c r="D657" s="39">
        <v>1250</v>
      </c>
    </row>
    <row r="658" spans="1:4" ht="13.5" customHeight="1">
      <c r="A658" s="13">
        <v>24</v>
      </c>
      <c r="B658" s="5" t="s">
        <v>1572</v>
      </c>
      <c r="C658" s="5">
        <v>2007</v>
      </c>
      <c r="D658" s="39">
        <v>46519.99</v>
      </c>
    </row>
    <row r="659" spans="1:4" ht="13.5" customHeight="1">
      <c r="A659" s="13">
        <v>25</v>
      </c>
      <c r="B659" s="5" t="s">
        <v>1573</v>
      </c>
      <c r="C659" s="5">
        <v>2007</v>
      </c>
      <c r="D659" s="39">
        <v>4555.2</v>
      </c>
    </row>
    <row r="660" spans="1:4" ht="13.5" customHeight="1">
      <c r="A660" s="13">
        <v>26</v>
      </c>
      <c r="B660" s="5" t="s">
        <v>1574</v>
      </c>
      <c r="C660" s="5">
        <v>2007</v>
      </c>
      <c r="D660" s="39">
        <v>12854</v>
      </c>
    </row>
    <row r="661" spans="1:4" ht="12.75">
      <c r="A661" s="13">
        <v>27</v>
      </c>
      <c r="B661" s="5" t="s">
        <v>1575</v>
      </c>
      <c r="C661" s="5">
        <v>2007</v>
      </c>
      <c r="D661" s="39">
        <v>1856.82</v>
      </c>
    </row>
    <row r="662" spans="1:4" ht="12.75">
      <c r="A662" s="13">
        <v>28</v>
      </c>
      <c r="B662" s="5" t="s">
        <v>1576</v>
      </c>
      <c r="C662" s="5">
        <v>2007</v>
      </c>
      <c r="D662" s="39">
        <v>2367.8</v>
      </c>
    </row>
    <row r="663" spans="1:4" ht="12.75">
      <c r="A663" s="13">
        <v>29</v>
      </c>
      <c r="B663" s="5" t="s">
        <v>1577</v>
      </c>
      <c r="C663" s="5">
        <v>2007</v>
      </c>
      <c r="D663" s="39">
        <v>703.62</v>
      </c>
    </row>
    <row r="664" spans="1:4" ht="12.75">
      <c r="A664" s="13">
        <v>30</v>
      </c>
      <c r="B664" s="5" t="s">
        <v>1578</v>
      </c>
      <c r="C664" s="5">
        <v>2007</v>
      </c>
      <c r="D664" s="39">
        <v>6710</v>
      </c>
    </row>
    <row r="665" spans="1:4" ht="15" customHeight="1">
      <c r="A665" s="13"/>
      <c r="B665" s="7" t="s">
        <v>591</v>
      </c>
      <c r="C665" s="5"/>
      <c r="D665" s="101">
        <f>SUM(D635:D664)</f>
        <v>245160.93</v>
      </c>
    </row>
    <row r="666" spans="1:4" ht="12.75">
      <c r="A666" s="279" t="s">
        <v>1579</v>
      </c>
      <c r="B666" s="279"/>
      <c r="C666" s="279"/>
      <c r="D666" s="279"/>
    </row>
    <row r="667" spans="1:4" ht="25.5" customHeight="1">
      <c r="A667" s="15" t="s">
        <v>1519</v>
      </c>
      <c r="B667" s="15" t="s">
        <v>580</v>
      </c>
      <c r="C667" s="15" t="s">
        <v>578</v>
      </c>
      <c r="D667" s="172" t="s">
        <v>579</v>
      </c>
    </row>
    <row r="668" spans="1:4" ht="12.75">
      <c r="A668" s="13">
        <v>1</v>
      </c>
      <c r="B668" s="5" t="s">
        <v>1580</v>
      </c>
      <c r="C668" s="5">
        <v>2003</v>
      </c>
      <c r="D668" s="39">
        <v>7999</v>
      </c>
    </row>
    <row r="669" spans="1:4" ht="12.75">
      <c r="A669" s="13">
        <v>2</v>
      </c>
      <c r="B669" s="5" t="s">
        <v>1581</v>
      </c>
      <c r="C669" s="5">
        <v>2005</v>
      </c>
      <c r="D669" s="39">
        <v>7786</v>
      </c>
    </row>
    <row r="670" spans="1:4" ht="12.75">
      <c r="A670" s="13">
        <v>3</v>
      </c>
      <c r="B670" s="5" t="s">
        <v>1582</v>
      </c>
      <c r="C670" s="5">
        <v>2006</v>
      </c>
      <c r="D670" s="39">
        <v>2562</v>
      </c>
    </row>
    <row r="671" spans="1:4" ht="12.75">
      <c r="A671" s="13">
        <v>4</v>
      </c>
      <c r="B671" s="5" t="s">
        <v>1583</v>
      </c>
      <c r="C671" s="5">
        <v>2006</v>
      </c>
      <c r="D671" s="39">
        <v>1281</v>
      </c>
    </row>
    <row r="672" spans="1:4" ht="12.75">
      <c r="A672" s="13">
        <v>5</v>
      </c>
      <c r="B672" s="5" t="s">
        <v>1556</v>
      </c>
      <c r="C672" s="5">
        <v>2007</v>
      </c>
      <c r="D672" s="39">
        <v>2503.22</v>
      </c>
    </row>
    <row r="673" spans="1:4" ht="15" customHeight="1">
      <c r="A673" s="13">
        <v>6</v>
      </c>
      <c r="B673" s="5" t="s">
        <v>1584</v>
      </c>
      <c r="C673" s="5">
        <v>2007</v>
      </c>
      <c r="D673" s="39">
        <v>1664</v>
      </c>
    </row>
    <row r="674" spans="1:4" ht="12.75">
      <c r="A674" s="13"/>
      <c r="B674" s="7" t="s">
        <v>1894</v>
      </c>
      <c r="C674" s="5"/>
      <c r="D674" s="101">
        <f>SUM(D668:D673)</f>
        <v>23795.22</v>
      </c>
    </row>
    <row r="675" spans="1:4" s="170" customFormat="1" ht="18.75">
      <c r="A675" s="227" t="s">
        <v>1588</v>
      </c>
      <c r="B675" s="228"/>
      <c r="C675" s="212"/>
      <c r="D675" s="226"/>
    </row>
    <row r="676" spans="1:4" ht="24.75" customHeight="1">
      <c r="A676" s="279" t="s">
        <v>403</v>
      </c>
      <c r="B676" s="279"/>
      <c r="C676" s="279"/>
      <c r="D676" s="279"/>
    </row>
    <row r="677" spans="1:4" ht="25.5">
      <c r="A677" s="15" t="s">
        <v>1519</v>
      </c>
      <c r="B677" s="15" t="s">
        <v>577</v>
      </c>
      <c r="C677" s="15" t="s">
        <v>578</v>
      </c>
      <c r="D677" s="172" t="s">
        <v>579</v>
      </c>
    </row>
    <row r="678" spans="1:4" ht="12.75">
      <c r="A678" s="13">
        <v>1</v>
      </c>
      <c r="B678" s="5" t="s">
        <v>1608</v>
      </c>
      <c r="C678" s="5">
        <v>2005</v>
      </c>
      <c r="D678" s="173">
        <v>1800</v>
      </c>
    </row>
    <row r="679" spans="1:4" ht="12.75">
      <c r="A679" s="13">
        <v>2</v>
      </c>
      <c r="B679" s="5" t="s">
        <v>1419</v>
      </c>
      <c r="C679" s="5">
        <v>2003</v>
      </c>
      <c r="D679" s="173">
        <v>3134.29</v>
      </c>
    </row>
    <row r="680" spans="1:4" ht="12.75">
      <c r="A680" s="13">
        <v>3</v>
      </c>
      <c r="B680" s="5" t="s">
        <v>1609</v>
      </c>
      <c r="C680" s="5">
        <v>2003</v>
      </c>
      <c r="D680" s="173">
        <v>4443.99</v>
      </c>
    </row>
    <row r="681" spans="1:4" ht="12.75">
      <c r="A681" s="13">
        <v>4</v>
      </c>
      <c r="B681" s="5" t="s">
        <v>1610</v>
      </c>
      <c r="C681" s="5">
        <v>2005</v>
      </c>
      <c r="D681" s="173">
        <v>13760</v>
      </c>
    </row>
    <row r="682" spans="1:4" ht="25.5">
      <c r="A682" s="13">
        <v>5</v>
      </c>
      <c r="B682" s="5" t="s">
        <v>1611</v>
      </c>
      <c r="C682" s="5">
        <v>2005</v>
      </c>
      <c r="D682" s="173">
        <v>71883.8</v>
      </c>
    </row>
    <row r="683" spans="1:4" ht="12.75" hidden="1">
      <c r="A683" s="13">
        <v>4</v>
      </c>
      <c r="B683" s="5"/>
      <c r="C683" s="5"/>
      <c r="D683" s="39"/>
    </row>
    <row r="684" spans="1:4" ht="12.75" hidden="1">
      <c r="A684" s="13">
        <v>5</v>
      </c>
      <c r="B684" s="5"/>
      <c r="C684" s="5"/>
      <c r="D684" s="39"/>
    </row>
    <row r="685" spans="1:4" ht="12.75" hidden="1">
      <c r="A685" s="13">
        <v>6</v>
      </c>
      <c r="B685" s="5"/>
      <c r="C685" s="5"/>
      <c r="D685" s="39"/>
    </row>
    <row r="686" spans="1:4" ht="12.75" hidden="1">
      <c r="A686" s="13">
        <v>7</v>
      </c>
      <c r="B686" s="5"/>
      <c r="C686" s="5"/>
      <c r="D686" s="39"/>
    </row>
    <row r="687" spans="1:4" ht="12.75" hidden="1">
      <c r="A687" s="13">
        <v>8</v>
      </c>
      <c r="B687" s="5"/>
      <c r="C687" s="5"/>
      <c r="D687" s="39"/>
    </row>
    <row r="688" spans="1:4" ht="12.75" hidden="1">
      <c r="A688" s="13">
        <v>9</v>
      </c>
      <c r="B688" s="5"/>
      <c r="C688" s="5"/>
      <c r="D688" s="39"/>
    </row>
    <row r="689" spans="1:4" ht="12.75" hidden="1">
      <c r="A689" s="13">
        <v>10</v>
      </c>
      <c r="B689" s="5"/>
      <c r="C689" s="5"/>
      <c r="D689" s="39"/>
    </row>
    <row r="690" spans="1:4" ht="12.75" hidden="1">
      <c r="A690" s="13">
        <v>11</v>
      </c>
      <c r="B690" s="5"/>
      <c r="C690" s="5"/>
      <c r="D690" s="39"/>
    </row>
    <row r="691" spans="1:4" ht="12.75" hidden="1">
      <c r="A691" s="13">
        <v>12</v>
      </c>
      <c r="B691" s="5"/>
      <c r="C691" s="5"/>
      <c r="D691" s="39"/>
    </row>
    <row r="692" spans="1:4" ht="12.75" hidden="1">
      <c r="A692" s="13">
        <v>13</v>
      </c>
      <c r="B692" s="5"/>
      <c r="C692" s="5"/>
      <c r="D692" s="39"/>
    </row>
    <row r="693" spans="1:4" ht="12.75" hidden="1">
      <c r="A693" s="13">
        <v>14</v>
      </c>
      <c r="B693" s="5"/>
      <c r="C693" s="5"/>
      <c r="D693" s="39"/>
    </row>
    <row r="694" spans="1:4" ht="12.75" hidden="1">
      <c r="A694" s="13">
        <v>15</v>
      </c>
      <c r="B694" s="5"/>
      <c r="C694" s="5"/>
      <c r="D694" s="39"/>
    </row>
    <row r="695" spans="1:4" ht="12.75" hidden="1">
      <c r="A695" s="13">
        <v>16</v>
      </c>
      <c r="B695" s="5"/>
      <c r="C695" s="5"/>
      <c r="D695" s="39"/>
    </row>
    <row r="696" spans="1:4" ht="12.75" hidden="1">
      <c r="A696" s="13">
        <v>17</v>
      </c>
      <c r="B696" s="5"/>
      <c r="C696" s="5"/>
      <c r="D696" s="39"/>
    </row>
    <row r="697" spans="1:4" ht="12.75" hidden="1">
      <c r="A697" s="13">
        <v>18</v>
      </c>
      <c r="B697" s="5"/>
      <c r="C697" s="5"/>
      <c r="D697" s="39"/>
    </row>
    <row r="698" spans="1:4" ht="13.5" customHeight="1">
      <c r="A698" s="13"/>
      <c r="B698" s="7" t="s">
        <v>1894</v>
      </c>
      <c r="C698" s="5"/>
      <c r="D698" s="101">
        <f>SUM(D678:D697)</f>
        <v>95022.08</v>
      </c>
    </row>
    <row r="699" spans="1:4" s="170" customFormat="1" ht="18.75">
      <c r="A699" s="227" t="s">
        <v>572</v>
      </c>
      <c r="B699" s="228"/>
      <c r="C699" s="212"/>
      <c r="D699" s="226"/>
    </row>
    <row r="700" spans="1:4" ht="24.75" customHeight="1">
      <c r="A700" s="279" t="s">
        <v>400</v>
      </c>
      <c r="B700" s="279"/>
      <c r="C700" s="279"/>
      <c r="D700" s="279"/>
    </row>
    <row r="701" spans="1:4" ht="25.5">
      <c r="A701" s="15" t="s">
        <v>1519</v>
      </c>
      <c r="B701" s="15" t="s">
        <v>577</v>
      </c>
      <c r="C701" s="15" t="s">
        <v>578</v>
      </c>
      <c r="D701" s="172" t="s">
        <v>579</v>
      </c>
    </row>
    <row r="702" spans="1:4" ht="12.75">
      <c r="A702" s="13">
        <v>1</v>
      </c>
      <c r="B702" s="5" t="s">
        <v>1646</v>
      </c>
      <c r="C702" s="65">
        <v>2007</v>
      </c>
      <c r="D702" s="173">
        <v>1466.82</v>
      </c>
    </row>
    <row r="703" spans="1:4" ht="12.75">
      <c r="A703" s="13">
        <v>2</v>
      </c>
      <c r="B703" s="5" t="s">
        <v>1647</v>
      </c>
      <c r="C703" s="65">
        <v>2007</v>
      </c>
      <c r="D703" s="173">
        <v>12854</v>
      </c>
    </row>
    <row r="704" spans="1:4" ht="12.75">
      <c r="A704" s="13">
        <v>3</v>
      </c>
      <c r="B704" s="5" t="s">
        <v>1648</v>
      </c>
      <c r="C704" s="65">
        <v>2007</v>
      </c>
      <c r="D704" s="173">
        <v>2376.8</v>
      </c>
    </row>
    <row r="705" spans="1:4" ht="12.75">
      <c r="A705" s="13">
        <v>4</v>
      </c>
      <c r="B705" s="5" t="s">
        <v>1649</v>
      </c>
      <c r="C705" s="65">
        <v>2007</v>
      </c>
      <c r="D705" s="173">
        <v>703.62</v>
      </c>
    </row>
    <row r="706" spans="1:4" ht="25.5">
      <c r="A706" s="13">
        <v>5</v>
      </c>
      <c r="B706" s="5" t="s">
        <v>1650</v>
      </c>
      <c r="C706" s="65">
        <v>2007</v>
      </c>
      <c r="D706" s="173">
        <v>26937.12</v>
      </c>
    </row>
    <row r="707" spans="1:4" ht="12.75">
      <c r="A707" s="13">
        <v>6</v>
      </c>
      <c r="B707" s="5" t="s">
        <v>1651</v>
      </c>
      <c r="C707" s="65">
        <v>2007</v>
      </c>
      <c r="D707" s="173">
        <v>1990.18</v>
      </c>
    </row>
    <row r="708" spans="1:20" ht="12.75">
      <c r="A708" s="13">
        <v>7</v>
      </c>
      <c r="B708" s="5" t="s">
        <v>1652</v>
      </c>
      <c r="C708" s="65">
        <v>2007</v>
      </c>
      <c r="D708" s="173">
        <v>2026.69</v>
      </c>
      <c r="T708" s="1" t="s">
        <v>1653</v>
      </c>
    </row>
    <row r="709" spans="1:4" ht="12.75">
      <c r="A709" s="13">
        <v>8</v>
      </c>
      <c r="B709" s="5" t="s">
        <v>1654</v>
      </c>
      <c r="C709" s="65">
        <v>2007</v>
      </c>
      <c r="D709" s="173">
        <v>4203.84</v>
      </c>
    </row>
    <row r="710" spans="1:4" ht="12.75">
      <c r="A710" s="13">
        <v>9</v>
      </c>
      <c r="B710" s="5" t="s">
        <v>1655</v>
      </c>
      <c r="C710" s="65">
        <v>2007</v>
      </c>
      <c r="D710" s="173">
        <v>2503.22</v>
      </c>
    </row>
    <row r="711" spans="1:4" ht="12.75">
      <c r="A711" s="13">
        <v>10</v>
      </c>
      <c r="B711" s="5" t="s">
        <v>1656</v>
      </c>
      <c r="C711" s="65">
        <v>2007</v>
      </c>
      <c r="D711" s="173">
        <v>1451.1</v>
      </c>
    </row>
    <row r="712" spans="1:4" ht="12.75">
      <c r="A712" s="13">
        <v>11</v>
      </c>
      <c r="B712" s="5" t="s">
        <v>1657</v>
      </c>
      <c r="C712" s="65">
        <v>2007</v>
      </c>
      <c r="D712" s="173">
        <v>8190.12</v>
      </c>
    </row>
    <row r="713" spans="1:4" ht="12.75">
      <c r="A713" s="13">
        <v>12</v>
      </c>
      <c r="B713" s="5" t="s">
        <v>1658</v>
      </c>
      <c r="C713" s="65">
        <v>2004</v>
      </c>
      <c r="D713" s="173">
        <v>1773.88</v>
      </c>
    </row>
    <row r="714" spans="1:4" ht="12.75">
      <c r="A714" s="13">
        <v>13</v>
      </c>
      <c r="B714" s="5" t="s">
        <v>1658</v>
      </c>
      <c r="C714" s="65">
        <v>2004</v>
      </c>
      <c r="D714" s="173">
        <v>1773.88</v>
      </c>
    </row>
    <row r="715" spans="1:4" ht="12.75">
      <c r="A715" s="13">
        <v>14</v>
      </c>
      <c r="B715" s="5" t="s">
        <v>1658</v>
      </c>
      <c r="C715" s="65">
        <v>2004</v>
      </c>
      <c r="D715" s="173">
        <v>1773.88</v>
      </c>
    </row>
    <row r="716" spans="1:4" ht="12.75">
      <c r="A716" s="13">
        <v>15</v>
      </c>
      <c r="B716" s="5" t="s">
        <v>1653</v>
      </c>
      <c r="C716" s="65">
        <v>2004</v>
      </c>
      <c r="D716" s="173">
        <v>402.6</v>
      </c>
    </row>
    <row r="717" spans="1:4" ht="12.75">
      <c r="A717" s="13">
        <v>16</v>
      </c>
      <c r="B717" s="5" t="s">
        <v>1653</v>
      </c>
      <c r="C717" s="65">
        <v>2004</v>
      </c>
      <c r="D717" s="173">
        <v>402.6</v>
      </c>
    </row>
    <row r="718" spans="1:4" ht="12.75">
      <c r="A718" s="13">
        <v>17</v>
      </c>
      <c r="B718" s="5" t="s">
        <v>1653</v>
      </c>
      <c r="C718" s="65">
        <v>2004</v>
      </c>
      <c r="D718" s="173">
        <v>402.6</v>
      </c>
    </row>
    <row r="719" spans="1:4" ht="12.75">
      <c r="A719" s="13">
        <v>18</v>
      </c>
      <c r="B719" s="5" t="s">
        <v>1659</v>
      </c>
      <c r="C719" s="65">
        <v>2004</v>
      </c>
      <c r="D719" s="173">
        <v>1472.5</v>
      </c>
    </row>
    <row r="720" spans="1:4" ht="12.75">
      <c r="A720" s="13">
        <v>19</v>
      </c>
      <c r="B720" s="5" t="s">
        <v>1660</v>
      </c>
      <c r="C720" s="65">
        <v>2004</v>
      </c>
      <c r="D720" s="173">
        <v>2220</v>
      </c>
    </row>
    <row r="721" spans="1:4" ht="12.75">
      <c r="A721" s="13">
        <v>20</v>
      </c>
      <c r="B721" s="5" t="s">
        <v>1661</v>
      </c>
      <c r="C721" s="65">
        <v>2004</v>
      </c>
      <c r="D721" s="173">
        <v>989.99</v>
      </c>
    </row>
    <row r="722" spans="1:4" ht="12.75">
      <c r="A722" s="13">
        <v>21</v>
      </c>
      <c r="B722" s="5" t="s">
        <v>1662</v>
      </c>
      <c r="C722" s="65">
        <v>2004</v>
      </c>
      <c r="D722" s="173">
        <v>2199</v>
      </c>
    </row>
    <row r="723" spans="1:4" ht="12.75">
      <c r="A723" s="13">
        <v>22</v>
      </c>
      <c r="B723" s="5" t="s">
        <v>1662</v>
      </c>
      <c r="C723" s="65">
        <v>2004</v>
      </c>
      <c r="D723" s="173">
        <v>2199</v>
      </c>
    </row>
    <row r="724" spans="1:4" ht="12.75">
      <c r="A724" s="13">
        <v>23</v>
      </c>
      <c r="B724" s="5" t="s">
        <v>1662</v>
      </c>
      <c r="C724" s="65">
        <v>2004</v>
      </c>
      <c r="D724" s="173">
        <v>2199</v>
      </c>
    </row>
    <row r="725" spans="1:4" ht="12.75">
      <c r="A725" s="13">
        <v>24</v>
      </c>
      <c r="B725" s="5" t="s">
        <v>1663</v>
      </c>
      <c r="C725" s="65">
        <v>2004</v>
      </c>
      <c r="D725" s="173">
        <v>1390</v>
      </c>
    </row>
    <row r="726" spans="1:4" ht="12.75">
      <c r="A726" s="13">
        <v>25</v>
      </c>
      <c r="B726" s="5" t="s">
        <v>1663</v>
      </c>
      <c r="C726" s="65">
        <v>2004</v>
      </c>
      <c r="D726" s="173">
        <v>1390</v>
      </c>
    </row>
    <row r="727" spans="1:4" ht="12.75">
      <c r="A727" s="13">
        <v>26</v>
      </c>
      <c r="B727" s="5" t="s">
        <v>1664</v>
      </c>
      <c r="C727" s="65">
        <v>2005</v>
      </c>
      <c r="D727" s="173">
        <v>1320.5</v>
      </c>
    </row>
    <row r="728" spans="1:4" ht="12.75">
      <c r="A728" s="13">
        <v>27</v>
      </c>
      <c r="B728" s="5" t="s">
        <v>1664</v>
      </c>
      <c r="C728" s="65">
        <v>2005</v>
      </c>
      <c r="D728" s="173">
        <v>1320.5</v>
      </c>
    </row>
    <row r="729" spans="1:4" ht="12.75">
      <c r="A729" s="13">
        <v>28</v>
      </c>
      <c r="B729" s="5" t="s">
        <v>1665</v>
      </c>
      <c r="C729" s="65">
        <v>2005</v>
      </c>
      <c r="D729" s="173">
        <v>2070</v>
      </c>
    </row>
    <row r="730" spans="1:4" ht="12.75">
      <c r="A730" s="13">
        <v>29</v>
      </c>
      <c r="B730" s="5" t="s">
        <v>1665</v>
      </c>
      <c r="C730" s="65">
        <v>2005</v>
      </c>
      <c r="D730" s="173">
        <v>2070</v>
      </c>
    </row>
    <row r="731" spans="1:4" ht="12.75">
      <c r="A731" s="13">
        <v>30</v>
      </c>
      <c r="B731" s="5" t="s">
        <v>1665</v>
      </c>
      <c r="C731" s="65">
        <v>2005</v>
      </c>
      <c r="D731" s="173">
        <v>2070</v>
      </c>
    </row>
    <row r="732" spans="1:4" ht="12.75">
      <c r="A732" s="13">
        <v>31</v>
      </c>
      <c r="B732" s="5" t="s">
        <v>1665</v>
      </c>
      <c r="C732" s="65">
        <v>2005</v>
      </c>
      <c r="D732" s="173">
        <v>2070</v>
      </c>
    </row>
    <row r="733" spans="1:4" ht="12.75">
      <c r="A733" s="13">
        <v>32</v>
      </c>
      <c r="B733" s="5" t="s">
        <v>1665</v>
      </c>
      <c r="C733" s="65">
        <v>2005</v>
      </c>
      <c r="D733" s="173">
        <v>2070</v>
      </c>
    </row>
    <row r="734" spans="1:4" ht="12.75">
      <c r="A734" s="13">
        <v>33</v>
      </c>
      <c r="B734" s="5" t="s">
        <v>1666</v>
      </c>
      <c r="C734" s="65">
        <v>2005</v>
      </c>
      <c r="D734" s="173">
        <v>760</v>
      </c>
    </row>
    <row r="735" spans="1:4" ht="12.75">
      <c r="A735" s="13">
        <v>34</v>
      </c>
      <c r="B735" s="5" t="s">
        <v>1666</v>
      </c>
      <c r="C735" s="65">
        <v>2005</v>
      </c>
      <c r="D735" s="173">
        <v>760</v>
      </c>
    </row>
    <row r="736" spans="1:4" ht="12.75">
      <c r="A736" s="13">
        <v>35</v>
      </c>
      <c r="B736" s="5" t="s">
        <v>1666</v>
      </c>
      <c r="C736" s="65">
        <v>2005</v>
      </c>
      <c r="D736" s="173">
        <v>760</v>
      </c>
    </row>
    <row r="737" spans="1:4" ht="12.75">
      <c r="A737" s="13">
        <v>36</v>
      </c>
      <c r="B737" s="5" t="s">
        <v>1666</v>
      </c>
      <c r="C737" s="65">
        <v>2005</v>
      </c>
      <c r="D737" s="173">
        <v>760</v>
      </c>
    </row>
    <row r="738" spans="1:4" ht="12.75">
      <c r="A738" s="13">
        <v>37</v>
      </c>
      <c r="B738" s="5" t="s">
        <v>1666</v>
      </c>
      <c r="C738" s="65">
        <v>2005</v>
      </c>
      <c r="D738" s="173">
        <v>760</v>
      </c>
    </row>
    <row r="739" spans="1:4" ht="12.75">
      <c r="A739" s="13">
        <v>38</v>
      </c>
      <c r="B739" s="5" t="s">
        <v>1667</v>
      </c>
      <c r="C739" s="65">
        <v>2005</v>
      </c>
      <c r="D739" s="173">
        <v>2420</v>
      </c>
    </row>
    <row r="740" spans="1:4" ht="12.75">
      <c r="A740" s="13">
        <v>39</v>
      </c>
      <c r="B740" s="5" t="s">
        <v>1667</v>
      </c>
      <c r="C740" s="65">
        <v>2005</v>
      </c>
      <c r="D740" s="173">
        <v>2420</v>
      </c>
    </row>
    <row r="741" spans="1:4" ht="12.75">
      <c r="A741" s="13">
        <v>40</v>
      </c>
      <c r="B741" s="5" t="s">
        <v>1667</v>
      </c>
      <c r="C741" s="65">
        <v>2005</v>
      </c>
      <c r="D741" s="173">
        <v>2420</v>
      </c>
    </row>
    <row r="742" spans="1:4" ht="12.75">
      <c r="A742" s="13">
        <v>41</v>
      </c>
      <c r="B742" s="5" t="s">
        <v>1668</v>
      </c>
      <c r="C742" s="65">
        <v>2006</v>
      </c>
      <c r="D742" s="173">
        <v>818</v>
      </c>
    </row>
    <row r="743" spans="1:4" ht="12.75">
      <c r="A743" s="13">
        <v>42</v>
      </c>
      <c r="B743" s="5" t="s">
        <v>1669</v>
      </c>
      <c r="C743" s="65">
        <v>2006</v>
      </c>
      <c r="D743" s="173">
        <v>10075</v>
      </c>
    </row>
    <row r="744" spans="1:4" ht="12.75">
      <c r="A744" s="13">
        <v>43</v>
      </c>
      <c r="B744" s="5" t="s">
        <v>1670</v>
      </c>
      <c r="C744" s="65">
        <v>2006</v>
      </c>
      <c r="D744" s="173">
        <v>800</v>
      </c>
    </row>
    <row r="745" spans="1:4" ht="12.75">
      <c r="A745" s="13">
        <v>44</v>
      </c>
      <c r="B745" s="5" t="s">
        <v>1671</v>
      </c>
      <c r="C745" s="65">
        <v>2006</v>
      </c>
      <c r="D745" s="173">
        <v>1050</v>
      </c>
    </row>
    <row r="746" spans="1:4" ht="12.75">
      <c r="A746" s="13">
        <v>45</v>
      </c>
      <c r="B746" s="5" t="s">
        <v>1672</v>
      </c>
      <c r="C746" s="65">
        <v>2005</v>
      </c>
      <c r="D746" s="173">
        <v>990</v>
      </c>
    </row>
    <row r="747" spans="1:4" ht="13.5" customHeight="1">
      <c r="A747" s="13"/>
      <c r="B747" s="7" t="s">
        <v>1894</v>
      </c>
      <c r="C747" s="65"/>
      <c r="D747" s="176">
        <f>SUM(D702:D746)</f>
        <v>123076.44000000005</v>
      </c>
    </row>
    <row r="748" spans="1:4" ht="24" customHeight="1">
      <c r="A748" s="279" t="s">
        <v>404</v>
      </c>
      <c r="B748" s="279"/>
      <c r="C748" s="279"/>
      <c r="D748" s="279"/>
    </row>
    <row r="749" spans="1:4" ht="30" customHeight="1">
      <c r="A749" s="15" t="s">
        <v>1519</v>
      </c>
      <c r="B749" s="15" t="s">
        <v>580</v>
      </c>
      <c r="C749" s="15" t="s">
        <v>578</v>
      </c>
      <c r="D749" s="172" t="s">
        <v>579</v>
      </c>
    </row>
    <row r="750" spans="1:4" ht="12.75">
      <c r="A750" s="13">
        <v>1</v>
      </c>
      <c r="B750" s="5" t="s">
        <v>1673</v>
      </c>
      <c r="C750" s="13">
        <v>2004</v>
      </c>
      <c r="D750" s="99">
        <v>2950</v>
      </c>
    </row>
    <row r="751" spans="1:4" ht="18" customHeight="1">
      <c r="A751" s="13"/>
      <c r="B751" s="7" t="s">
        <v>1894</v>
      </c>
      <c r="C751" s="5"/>
      <c r="D751" s="172">
        <f>SUM(D750)</f>
        <v>2950</v>
      </c>
    </row>
    <row r="752" spans="1:4" s="170" customFormat="1" ht="18.75">
      <c r="A752" s="227" t="s">
        <v>1680</v>
      </c>
      <c r="B752" s="228"/>
      <c r="C752" s="212"/>
      <c r="D752" s="226"/>
    </row>
    <row r="753" spans="1:4" ht="24.75" customHeight="1">
      <c r="A753" s="279" t="s">
        <v>400</v>
      </c>
      <c r="B753" s="279"/>
      <c r="C753" s="279"/>
      <c r="D753" s="279"/>
    </row>
    <row r="754" spans="1:4" ht="25.5">
      <c r="A754" s="15" t="s">
        <v>1519</v>
      </c>
      <c r="B754" s="15" t="s">
        <v>577</v>
      </c>
      <c r="C754" s="15" t="s">
        <v>578</v>
      </c>
      <c r="D754" s="172" t="s">
        <v>579</v>
      </c>
    </row>
    <row r="755" spans="1:4" ht="12.75">
      <c r="A755" s="13">
        <v>1</v>
      </c>
      <c r="B755" s="5" t="s">
        <v>1720</v>
      </c>
      <c r="C755" s="5">
        <v>2003</v>
      </c>
      <c r="D755" s="39">
        <v>605</v>
      </c>
    </row>
    <row r="756" spans="1:4" ht="12.75">
      <c r="A756" s="13">
        <v>2</v>
      </c>
      <c r="B756" s="5" t="s">
        <v>1721</v>
      </c>
      <c r="C756" s="5">
        <v>2003</v>
      </c>
      <c r="D756" s="39">
        <v>1856</v>
      </c>
    </row>
    <row r="757" spans="1:4" ht="12.75">
      <c r="A757" s="13">
        <v>3</v>
      </c>
      <c r="B757" s="5" t="s">
        <v>1722</v>
      </c>
      <c r="C757" s="5">
        <v>2003</v>
      </c>
      <c r="D757" s="39">
        <v>610</v>
      </c>
    </row>
    <row r="758" spans="1:4" ht="12.75">
      <c r="A758" s="13">
        <v>4</v>
      </c>
      <c r="B758" s="5" t="s">
        <v>1723</v>
      </c>
      <c r="C758" s="5">
        <v>2003</v>
      </c>
      <c r="D758" s="39">
        <v>2930</v>
      </c>
    </row>
    <row r="759" spans="1:4" ht="12.75">
      <c r="A759" s="13">
        <v>5</v>
      </c>
      <c r="B759" s="5" t="s">
        <v>1724</v>
      </c>
      <c r="C759" s="5">
        <v>2003</v>
      </c>
      <c r="D759" s="39">
        <v>5160</v>
      </c>
    </row>
    <row r="760" spans="1:4" ht="12.75">
      <c r="A760" s="13">
        <v>6</v>
      </c>
      <c r="B760" s="5" t="s">
        <v>1725</v>
      </c>
      <c r="C760" s="5">
        <v>2003</v>
      </c>
      <c r="D760" s="39">
        <v>1818</v>
      </c>
    </row>
    <row r="761" spans="1:4" ht="12.75">
      <c r="A761" s="13">
        <v>7</v>
      </c>
      <c r="B761" s="5" t="s">
        <v>1726</v>
      </c>
      <c r="C761" s="5">
        <v>2004</v>
      </c>
      <c r="D761" s="39">
        <v>2075</v>
      </c>
    </row>
    <row r="762" spans="1:4" ht="12.75">
      <c r="A762" s="13">
        <v>8</v>
      </c>
      <c r="B762" s="5" t="s">
        <v>1727</v>
      </c>
      <c r="C762" s="5">
        <v>2004</v>
      </c>
      <c r="D762" s="39">
        <v>895</v>
      </c>
    </row>
    <row r="763" spans="1:4" ht="12.75">
      <c r="A763" s="13">
        <v>9</v>
      </c>
      <c r="B763" s="5" t="s">
        <v>1728</v>
      </c>
      <c r="C763" s="5">
        <v>2005</v>
      </c>
      <c r="D763" s="39">
        <v>520</v>
      </c>
    </row>
    <row r="764" spans="1:4" ht="12.75">
      <c r="A764" s="13">
        <v>10</v>
      </c>
      <c r="B764" s="5" t="s">
        <v>1729</v>
      </c>
      <c r="C764" s="5">
        <v>2005</v>
      </c>
      <c r="D764" s="39">
        <v>559</v>
      </c>
    </row>
    <row r="765" spans="1:4" ht="12.75">
      <c r="A765" s="13">
        <v>11</v>
      </c>
      <c r="B765" s="5" t="s">
        <v>796</v>
      </c>
      <c r="C765" s="5">
        <v>2005</v>
      </c>
      <c r="D765" s="39">
        <v>2060</v>
      </c>
    </row>
    <row r="766" spans="1:4" ht="12.75">
      <c r="A766" s="13">
        <v>12</v>
      </c>
      <c r="B766" s="5" t="s">
        <v>1730</v>
      </c>
      <c r="C766" s="5">
        <v>2005</v>
      </c>
      <c r="D766" s="39">
        <v>2000.01</v>
      </c>
    </row>
    <row r="767" spans="1:4" ht="12.75">
      <c r="A767" s="13">
        <v>13</v>
      </c>
      <c r="B767" s="5" t="s">
        <v>1731</v>
      </c>
      <c r="C767" s="5">
        <v>2005</v>
      </c>
      <c r="D767" s="39">
        <v>424</v>
      </c>
    </row>
    <row r="768" spans="1:4" ht="12.75">
      <c r="A768" s="13">
        <v>14</v>
      </c>
      <c r="B768" s="5" t="s">
        <v>1732</v>
      </c>
      <c r="C768" s="5">
        <v>2005</v>
      </c>
      <c r="D768" s="39">
        <v>2690</v>
      </c>
    </row>
    <row r="769" spans="1:4" ht="12.75">
      <c r="A769" s="13">
        <v>15</v>
      </c>
      <c r="B769" s="5" t="s">
        <v>1733</v>
      </c>
      <c r="C769" s="5">
        <v>2005</v>
      </c>
      <c r="D769" s="39">
        <v>14661</v>
      </c>
    </row>
    <row r="770" spans="1:4" ht="12.75">
      <c r="A770" s="13">
        <v>16</v>
      </c>
      <c r="B770" s="5" t="s">
        <v>1734</v>
      </c>
      <c r="C770" s="5">
        <v>2005</v>
      </c>
      <c r="D770" s="39">
        <v>1692</v>
      </c>
    </row>
    <row r="771" spans="1:4" ht="15.75" customHeight="1">
      <c r="A771" s="13">
        <v>17</v>
      </c>
      <c r="B771" s="5" t="s">
        <v>1735</v>
      </c>
      <c r="C771" s="5">
        <v>2005</v>
      </c>
      <c r="D771" s="39">
        <v>897</v>
      </c>
    </row>
    <row r="772" spans="1:4" ht="12.75">
      <c r="A772" s="13">
        <v>18</v>
      </c>
      <c r="B772" s="5" t="s">
        <v>1736</v>
      </c>
      <c r="C772" s="5">
        <v>2005</v>
      </c>
      <c r="D772" s="39">
        <v>2386.32</v>
      </c>
    </row>
    <row r="773" spans="1:4" ht="12.75">
      <c r="A773" s="13">
        <v>19</v>
      </c>
      <c r="B773" s="5" t="s">
        <v>1737</v>
      </c>
      <c r="C773" s="5">
        <v>2005</v>
      </c>
      <c r="D773" s="39">
        <v>9900</v>
      </c>
    </row>
    <row r="774" spans="1:4" ht="12.75">
      <c r="A774" s="13">
        <v>20</v>
      </c>
      <c r="B774" s="5" t="s">
        <v>1738</v>
      </c>
      <c r="C774" s="5">
        <v>2006</v>
      </c>
      <c r="D774" s="39">
        <v>545</v>
      </c>
    </row>
    <row r="775" spans="1:4" ht="12.75">
      <c r="A775" s="13">
        <v>21</v>
      </c>
      <c r="B775" s="5" t="s">
        <v>1739</v>
      </c>
      <c r="C775" s="5">
        <v>2003</v>
      </c>
      <c r="D775" s="39">
        <v>1607.4</v>
      </c>
    </row>
    <row r="776" spans="1:4" ht="12.75">
      <c r="A776" s="13">
        <v>22</v>
      </c>
      <c r="B776" s="5" t="s">
        <v>1740</v>
      </c>
      <c r="C776" s="5">
        <v>2003</v>
      </c>
      <c r="D776" s="39">
        <v>4509</v>
      </c>
    </row>
    <row r="777" spans="1:4" ht="12.75">
      <c r="A777" s="13">
        <v>23</v>
      </c>
      <c r="B777" s="5" t="s">
        <v>796</v>
      </c>
      <c r="C777" s="5">
        <v>2004</v>
      </c>
      <c r="D777" s="39">
        <v>3460</v>
      </c>
    </row>
    <row r="778" spans="1:4" ht="12.75">
      <c r="A778" s="13">
        <v>24</v>
      </c>
      <c r="B778" s="5" t="s">
        <v>1741</v>
      </c>
      <c r="C778" s="5">
        <v>2004</v>
      </c>
      <c r="D778" s="39">
        <v>1299</v>
      </c>
    </row>
    <row r="779" spans="1:4" ht="12.75">
      <c r="A779" s="13">
        <v>25</v>
      </c>
      <c r="B779" s="5" t="s">
        <v>1742</v>
      </c>
      <c r="C779" s="5">
        <v>2004</v>
      </c>
      <c r="D779" s="39">
        <v>15100</v>
      </c>
    </row>
    <row r="780" spans="1:4" ht="12.75">
      <c r="A780" s="13">
        <v>26</v>
      </c>
      <c r="B780" s="5" t="s">
        <v>1741</v>
      </c>
      <c r="C780" s="5">
        <v>2005</v>
      </c>
      <c r="D780" s="39">
        <v>1100</v>
      </c>
    </row>
    <row r="781" spans="1:4" ht="12.75">
      <c r="A781" s="13">
        <v>27</v>
      </c>
      <c r="B781" s="5" t="s">
        <v>1741</v>
      </c>
      <c r="C781" s="5">
        <v>2005</v>
      </c>
      <c r="D781" s="39">
        <v>1100</v>
      </c>
    </row>
    <row r="782" spans="1:4" ht="12.75">
      <c r="A782" s="13">
        <v>28</v>
      </c>
      <c r="B782" s="5" t="s">
        <v>1743</v>
      </c>
      <c r="C782" s="5">
        <v>2005</v>
      </c>
      <c r="D782" s="39">
        <v>1855</v>
      </c>
    </row>
    <row r="783" spans="1:4" ht="12.75" customHeight="1">
      <c r="A783" s="13">
        <v>29</v>
      </c>
      <c r="B783" s="5" t="s">
        <v>1744</v>
      </c>
      <c r="C783" s="5">
        <v>2005</v>
      </c>
      <c r="D783" s="39">
        <v>1039.99</v>
      </c>
    </row>
    <row r="784" spans="1:4" ht="12.75">
      <c r="A784" s="13">
        <v>30</v>
      </c>
      <c r="B784" s="5" t="s">
        <v>1745</v>
      </c>
      <c r="C784" s="5">
        <v>2005</v>
      </c>
      <c r="D784" s="39">
        <v>1090</v>
      </c>
    </row>
    <row r="785" spans="1:4" ht="12.75">
      <c r="A785" s="13">
        <v>31</v>
      </c>
      <c r="B785" s="5" t="s">
        <v>1742</v>
      </c>
      <c r="C785" s="5">
        <v>2005</v>
      </c>
      <c r="D785" s="39">
        <v>15009.66</v>
      </c>
    </row>
    <row r="786" spans="1:4" ht="12.75">
      <c r="A786" s="13">
        <v>32</v>
      </c>
      <c r="B786" s="5" t="s">
        <v>1743</v>
      </c>
      <c r="C786" s="5">
        <v>2006</v>
      </c>
      <c r="D786" s="39">
        <v>1820</v>
      </c>
    </row>
    <row r="787" spans="1:4" ht="12.75">
      <c r="A787" s="13">
        <v>33</v>
      </c>
      <c r="B787" s="5" t="s">
        <v>1746</v>
      </c>
      <c r="C787" s="5">
        <v>2007</v>
      </c>
      <c r="D787" s="39">
        <v>2150</v>
      </c>
    </row>
    <row r="788" spans="1:4" ht="12.75">
      <c r="A788" s="13">
        <v>34</v>
      </c>
      <c r="B788" s="5" t="s">
        <v>1747</v>
      </c>
      <c r="C788" s="5"/>
      <c r="D788" s="39">
        <v>29188.02</v>
      </c>
    </row>
    <row r="789" spans="1:4" ht="102">
      <c r="A789" s="13">
        <v>35</v>
      </c>
      <c r="B789" s="320" t="s">
        <v>1112</v>
      </c>
      <c r="C789" s="320">
        <v>2007</v>
      </c>
      <c r="D789" s="321">
        <v>2124</v>
      </c>
    </row>
    <row r="790" spans="1:4" ht="25.5">
      <c r="A790" s="13">
        <v>36</v>
      </c>
      <c r="B790" s="33" t="s">
        <v>1113</v>
      </c>
      <c r="C790" s="33">
        <v>2007</v>
      </c>
      <c r="D790" s="322">
        <v>1370</v>
      </c>
    </row>
    <row r="791" spans="1:4" ht="63.75">
      <c r="A791" s="13">
        <v>37</v>
      </c>
      <c r="B791" s="33" t="s">
        <v>1114</v>
      </c>
      <c r="C791" s="33">
        <v>2007</v>
      </c>
      <c r="D791" s="322">
        <v>740</v>
      </c>
    </row>
    <row r="792" spans="1:4" ht="25.5">
      <c r="A792" s="13">
        <v>38</v>
      </c>
      <c r="B792" s="33" t="s">
        <v>1115</v>
      </c>
      <c r="C792" s="33">
        <v>2007</v>
      </c>
      <c r="D792" s="322">
        <v>131.76</v>
      </c>
    </row>
    <row r="793" spans="1:4" ht="12.75">
      <c r="A793" s="13"/>
      <c r="B793" s="7" t="s">
        <v>1894</v>
      </c>
      <c r="C793" s="5"/>
      <c r="D793" s="323">
        <f>SUM(D755:D792)</f>
        <v>138977.16</v>
      </c>
    </row>
    <row r="794" spans="1:4" ht="24" customHeight="1">
      <c r="A794" s="279" t="s">
        <v>401</v>
      </c>
      <c r="B794" s="279"/>
      <c r="C794" s="279"/>
      <c r="D794" s="279"/>
    </row>
    <row r="795" spans="1:4" ht="30" customHeight="1">
      <c r="A795" s="15" t="s">
        <v>1519</v>
      </c>
      <c r="B795" s="15" t="s">
        <v>580</v>
      </c>
      <c r="C795" s="15" t="s">
        <v>578</v>
      </c>
      <c r="D795" s="172" t="s">
        <v>579</v>
      </c>
    </row>
    <row r="796" spans="1:4" ht="12.75">
      <c r="A796" s="13">
        <v>1</v>
      </c>
      <c r="B796" s="5" t="s">
        <v>1748</v>
      </c>
      <c r="C796" s="5">
        <v>2003</v>
      </c>
      <c r="D796" s="39">
        <v>790</v>
      </c>
    </row>
    <row r="797" spans="1:4" ht="12.75">
      <c r="A797" s="13">
        <v>2</v>
      </c>
      <c r="B797" s="5" t="s">
        <v>1749</v>
      </c>
      <c r="C797" s="5">
        <v>2003</v>
      </c>
      <c r="D797" s="39">
        <v>998</v>
      </c>
    </row>
    <row r="798" spans="1:4" ht="12.75">
      <c r="A798" s="13">
        <v>3</v>
      </c>
      <c r="B798" s="5" t="s">
        <v>1750</v>
      </c>
      <c r="C798" s="5">
        <v>2005</v>
      </c>
      <c r="D798" s="39">
        <v>3419.66</v>
      </c>
    </row>
    <row r="799" spans="1:4" ht="25.5">
      <c r="A799" s="13">
        <v>4</v>
      </c>
      <c r="B799" s="5" t="s">
        <v>1751</v>
      </c>
      <c r="C799" s="5">
        <v>2005</v>
      </c>
      <c r="D799" s="39">
        <v>3839</v>
      </c>
    </row>
    <row r="800" spans="1:4" ht="25.5">
      <c r="A800" s="13">
        <v>5</v>
      </c>
      <c r="B800" s="5" t="s">
        <v>1752</v>
      </c>
      <c r="C800" s="5">
        <v>2006</v>
      </c>
      <c r="D800" s="39">
        <v>3025</v>
      </c>
    </row>
    <row r="801" spans="1:4" ht="12.75">
      <c r="A801" s="13">
        <v>6</v>
      </c>
      <c r="B801" s="5" t="s">
        <v>1753</v>
      </c>
      <c r="C801" s="5">
        <v>2007</v>
      </c>
      <c r="D801" s="39">
        <v>3450</v>
      </c>
    </row>
    <row r="802" spans="1:4" ht="18" customHeight="1">
      <c r="A802" s="13"/>
      <c r="B802" s="7" t="s">
        <v>1894</v>
      </c>
      <c r="C802" s="5"/>
      <c r="D802" s="101">
        <v>15521.66</v>
      </c>
    </row>
    <row r="803" spans="1:4" s="170" customFormat="1" ht="18.75">
      <c r="A803" s="227" t="s">
        <v>397</v>
      </c>
      <c r="B803" s="228"/>
      <c r="C803" s="212"/>
      <c r="D803" s="226"/>
    </row>
    <row r="804" spans="1:4" ht="24.75" customHeight="1">
      <c r="A804" s="279" t="s">
        <v>400</v>
      </c>
      <c r="B804" s="279"/>
      <c r="C804" s="279"/>
      <c r="D804" s="279"/>
    </row>
    <row r="805" spans="1:4" ht="25.5">
      <c r="A805" s="15" t="s">
        <v>1519</v>
      </c>
      <c r="B805" s="15" t="s">
        <v>577</v>
      </c>
      <c r="C805" s="15" t="s">
        <v>578</v>
      </c>
      <c r="D805" s="172" t="s">
        <v>579</v>
      </c>
    </row>
    <row r="806" spans="1:4" ht="12.75">
      <c r="A806" s="13">
        <v>1</v>
      </c>
      <c r="B806" s="5" t="s">
        <v>1069</v>
      </c>
      <c r="C806" s="5">
        <v>2004</v>
      </c>
      <c r="D806" s="39">
        <v>1340</v>
      </c>
    </row>
    <row r="807" spans="1:4" ht="12.75">
      <c r="A807" s="13">
        <v>2</v>
      </c>
      <c r="B807" s="5" t="s">
        <v>1070</v>
      </c>
      <c r="C807" s="5">
        <v>2004</v>
      </c>
      <c r="D807" s="39">
        <v>1150</v>
      </c>
    </row>
    <row r="808" spans="1:4" ht="12.75">
      <c r="A808" s="13">
        <v>3</v>
      </c>
      <c r="B808" s="5" t="s">
        <v>725</v>
      </c>
      <c r="C808" s="5">
        <v>2004</v>
      </c>
      <c r="D808" s="39">
        <v>1622</v>
      </c>
    </row>
    <row r="809" spans="1:4" ht="12.75">
      <c r="A809" s="13">
        <v>4</v>
      </c>
      <c r="B809" s="5" t="s">
        <v>725</v>
      </c>
      <c r="C809" s="5">
        <v>2004</v>
      </c>
      <c r="D809" s="39">
        <v>1831</v>
      </c>
    </row>
    <row r="810" spans="1:4" ht="12.75">
      <c r="A810" s="13">
        <v>5</v>
      </c>
      <c r="B810" s="5" t="s">
        <v>725</v>
      </c>
      <c r="C810" s="5">
        <v>2004</v>
      </c>
      <c r="D810" s="39">
        <v>1289</v>
      </c>
    </row>
    <row r="811" spans="1:4" ht="12.75">
      <c r="A811" s="13">
        <v>6</v>
      </c>
      <c r="B811" s="5" t="s">
        <v>1071</v>
      </c>
      <c r="C811" s="5">
        <v>2004</v>
      </c>
      <c r="D811" s="39">
        <v>640</v>
      </c>
    </row>
    <row r="812" spans="1:4" ht="12.75">
      <c r="A812" s="13">
        <v>7</v>
      </c>
      <c r="B812" s="5" t="s">
        <v>1072</v>
      </c>
      <c r="C812" s="5">
        <v>2004</v>
      </c>
      <c r="D812" s="39">
        <v>525</v>
      </c>
    </row>
    <row r="813" spans="1:4" ht="12.75">
      <c r="A813" s="13">
        <v>8</v>
      </c>
      <c r="B813" s="5" t="s">
        <v>1073</v>
      </c>
      <c r="C813" s="5">
        <v>2005</v>
      </c>
      <c r="D813" s="39">
        <v>1499</v>
      </c>
    </row>
    <row r="814" spans="1:4" ht="12.75">
      <c r="A814" s="13">
        <v>9</v>
      </c>
      <c r="B814" s="5" t="s">
        <v>725</v>
      </c>
      <c r="C814" s="5">
        <v>2005</v>
      </c>
      <c r="D814" s="39">
        <v>2811</v>
      </c>
    </row>
    <row r="815" spans="1:4" ht="12.75">
      <c r="A815" s="13">
        <v>10</v>
      </c>
      <c r="B815" s="5" t="s">
        <v>725</v>
      </c>
      <c r="C815" s="5">
        <v>2005</v>
      </c>
      <c r="D815" s="39">
        <v>4009</v>
      </c>
    </row>
    <row r="816" spans="1:4" ht="12.75">
      <c r="A816" s="13">
        <v>11</v>
      </c>
      <c r="B816" s="5" t="s">
        <v>1074</v>
      </c>
      <c r="C816" s="5">
        <v>2006</v>
      </c>
      <c r="D816" s="39">
        <v>3063</v>
      </c>
    </row>
    <row r="817" spans="1:4" ht="12.75">
      <c r="A817" s="13">
        <v>12</v>
      </c>
      <c r="B817" s="5" t="s">
        <v>1075</v>
      </c>
      <c r="C817" s="5">
        <v>2006</v>
      </c>
      <c r="D817" s="39">
        <v>2590</v>
      </c>
    </row>
    <row r="818" spans="1:4" ht="12.75">
      <c r="A818" s="13">
        <v>13</v>
      </c>
      <c r="B818" s="5" t="s">
        <v>1076</v>
      </c>
      <c r="C818" s="5">
        <v>2006</v>
      </c>
      <c r="D818" s="39">
        <v>480</v>
      </c>
    </row>
    <row r="819" spans="1:4" ht="13.5" customHeight="1">
      <c r="A819" s="13"/>
      <c r="B819" s="7" t="s">
        <v>1894</v>
      </c>
      <c r="C819" s="5"/>
      <c r="D819" s="101">
        <f>SUM(D806:D818)</f>
        <v>22849</v>
      </c>
    </row>
    <row r="820" spans="1:4" ht="24" customHeight="1">
      <c r="A820" s="279" t="s">
        <v>401</v>
      </c>
      <c r="B820" s="279"/>
      <c r="C820" s="279"/>
      <c r="D820" s="279"/>
    </row>
    <row r="821" spans="1:4" ht="42.75" customHeight="1">
      <c r="A821" s="15" t="s">
        <v>1519</v>
      </c>
      <c r="B821" s="15" t="s">
        <v>580</v>
      </c>
      <c r="C821" s="15" t="s">
        <v>578</v>
      </c>
      <c r="D821" s="172" t="s">
        <v>579</v>
      </c>
    </row>
    <row r="822" spans="1:4" ht="12.75">
      <c r="A822" s="13">
        <v>1</v>
      </c>
      <c r="B822" s="5" t="s">
        <v>1077</v>
      </c>
      <c r="C822" s="5">
        <v>2004</v>
      </c>
      <c r="D822" s="39">
        <v>5040.11</v>
      </c>
    </row>
    <row r="823" spans="1:4" ht="25.5">
      <c r="A823" s="13">
        <v>2</v>
      </c>
      <c r="B823" s="5" t="s">
        <v>1078</v>
      </c>
      <c r="C823" s="5">
        <v>2004</v>
      </c>
      <c r="D823" s="39">
        <v>989</v>
      </c>
    </row>
    <row r="824" spans="1:4" ht="12.75">
      <c r="A824" s="13">
        <v>3</v>
      </c>
      <c r="B824" s="5" t="s">
        <v>1079</v>
      </c>
      <c r="C824" s="5">
        <v>2005</v>
      </c>
      <c r="D824" s="39">
        <v>3450</v>
      </c>
    </row>
    <row r="825" spans="1:4" ht="12.75">
      <c r="A825" s="13">
        <v>4</v>
      </c>
      <c r="B825" s="5" t="s">
        <v>1080</v>
      </c>
      <c r="C825" s="5">
        <v>2006</v>
      </c>
      <c r="D825" s="39">
        <v>1484</v>
      </c>
    </row>
    <row r="826" spans="1:4" ht="12.75">
      <c r="A826" s="13">
        <v>5</v>
      </c>
      <c r="B826" s="5" t="s">
        <v>1081</v>
      </c>
      <c r="C826" s="5">
        <v>2006</v>
      </c>
      <c r="D826" s="39">
        <v>1150</v>
      </c>
    </row>
    <row r="827" spans="1:4" ht="18" customHeight="1">
      <c r="A827" s="13"/>
      <c r="B827" s="7" t="s">
        <v>1894</v>
      </c>
      <c r="C827" s="5"/>
      <c r="D827" s="101">
        <f>SUM(D822:D826)</f>
        <v>12113.11</v>
      </c>
    </row>
    <row r="828" spans="1:4" s="170" customFormat="1" ht="18.75">
      <c r="A828" s="227" t="s">
        <v>398</v>
      </c>
      <c r="B828" s="228"/>
      <c r="C828" s="212"/>
      <c r="D828" s="226"/>
    </row>
    <row r="829" spans="1:4" ht="24.75" customHeight="1">
      <c r="A829" s="279" t="s">
        <v>400</v>
      </c>
      <c r="B829" s="279"/>
      <c r="C829" s="279"/>
      <c r="D829" s="279"/>
    </row>
    <row r="830" spans="1:4" ht="25.5">
      <c r="A830" s="15" t="s">
        <v>1519</v>
      </c>
      <c r="B830" s="15" t="s">
        <v>577</v>
      </c>
      <c r="C830" s="15" t="s">
        <v>578</v>
      </c>
      <c r="D830" s="172" t="s">
        <v>579</v>
      </c>
    </row>
    <row r="831" spans="1:4" ht="12.75">
      <c r="A831" s="13">
        <v>1</v>
      </c>
      <c r="B831" s="5" t="s">
        <v>1906</v>
      </c>
      <c r="C831" s="13">
        <v>2003</v>
      </c>
      <c r="D831" s="173">
        <v>5807</v>
      </c>
    </row>
    <row r="832" spans="1:4" ht="12.75">
      <c r="A832" s="13">
        <v>2</v>
      </c>
      <c r="B832" s="5" t="s">
        <v>1907</v>
      </c>
      <c r="C832" s="13">
        <v>2005</v>
      </c>
      <c r="D832" s="173">
        <v>3156</v>
      </c>
    </row>
    <row r="833" spans="1:4" ht="12.75">
      <c r="A833" s="13">
        <v>3</v>
      </c>
      <c r="B833" s="5" t="s">
        <v>1907</v>
      </c>
      <c r="C833" s="13">
        <v>2005</v>
      </c>
      <c r="D833" s="173">
        <v>3156</v>
      </c>
    </row>
    <row r="834" spans="1:4" ht="12.75">
      <c r="A834" s="13">
        <v>4</v>
      </c>
      <c r="B834" s="5" t="s">
        <v>1907</v>
      </c>
      <c r="C834" s="13">
        <v>2005</v>
      </c>
      <c r="D834" s="173">
        <v>3156</v>
      </c>
    </row>
    <row r="835" spans="1:4" ht="12.75">
      <c r="A835" s="13">
        <v>5</v>
      </c>
      <c r="B835" s="5" t="s">
        <v>1907</v>
      </c>
      <c r="C835" s="13">
        <v>2005</v>
      </c>
      <c r="D835" s="173">
        <v>3156</v>
      </c>
    </row>
    <row r="836" spans="1:4" ht="12.75">
      <c r="A836" s="13">
        <v>6</v>
      </c>
      <c r="B836" s="5" t="s">
        <v>1907</v>
      </c>
      <c r="C836" s="13">
        <v>2005</v>
      </c>
      <c r="D836" s="173">
        <v>3156</v>
      </c>
    </row>
    <row r="837" spans="1:4" ht="12.75">
      <c r="A837" s="13">
        <v>7</v>
      </c>
      <c r="B837" s="5" t="s">
        <v>1907</v>
      </c>
      <c r="C837" s="13">
        <v>2005</v>
      </c>
      <c r="D837" s="173">
        <v>3460</v>
      </c>
    </row>
    <row r="838" spans="1:4" ht="12.75">
      <c r="A838" s="13">
        <v>8</v>
      </c>
      <c r="B838" s="5" t="s">
        <v>1908</v>
      </c>
      <c r="C838" s="13">
        <v>2005</v>
      </c>
      <c r="D838" s="173">
        <v>946</v>
      </c>
    </row>
    <row r="839" spans="1:4" ht="12.75">
      <c r="A839" s="13">
        <v>9</v>
      </c>
      <c r="B839" s="5" t="s">
        <v>1909</v>
      </c>
      <c r="C839" s="13">
        <v>2006</v>
      </c>
      <c r="D839" s="173">
        <v>11770</v>
      </c>
    </row>
    <row r="840" spans="1:4" ht="13.5" customHeight="1">
      <c r="A840" s="13"/>
      <c r="B840" s="7" t="s">
        <v>1894</v>
      </c>
      <c r="C840" s="5"/>
      <c r="D840" s="176">
        <f>SUM(D831:D839)</f>
        <v>37763</v>
      </c>
    </row>
    <row r="841" spans="1:4" ht="24" customHeight="1">
      <c r="A841" s="279" t="s">
        <v>401</v>
      </c>
      <c r="B841" s="279"/>
      <c r="C841" s="279"/>
      <c r="D841" s="279"/>
    </row>
    <row r="842" spans="1:4" ht="30" customHeight="1">
      <c r="A842" s="15" t="s">
        <v>1519</v>
      </c>
      <c r="B842" s="15" t="s">
        <v>580</v>
      </c>
      <c r="C842" s="15" t="s">
        <v>578</v>
      </c>
      <c r="D842" s="172" t="s">
        <v>579</v>
      </c>
    </row>
    <row r="843" spans="1:4" ht="12.75">
      <c r="A843" s="13">
        <v>1</v>
      </c>
      <c r="B843" s="5" t="s">
        <v>1910</v>
      </c>
      <c r="C843" s="13">
        <v>2003</v>
      </c>
      <c r="D843" s="173">
        <v>3973</v>
      </c>
    </row>
    <row r="844" spans="1:4" ht="12.75">
      <c r="A844" s="13">
        <v>2</v>
      </c>
      <c r="B844" s="5" t="s">
        <v>1911</v>
      </c>
      <c r="C844" s="13">
        <v>2005</v>
      </c>
      <c r="D844" s="173">
        <v>3876</v>
      </c>
    </row>
    <row r="845" spans="1:4" ht="18" customHeight="1">
      <c r="A845" s="13"/>
      <c r="B845" s="7" t="s">
        <v>1894</v>
      </c>
      <c r="C845" s="5"/>
      <c r="D845" s="176">
        <f>SUM(D843:D844)</f>
        <v>7849</v>
      </c>
    </row>
    <row r="846" spans="1:4" s="170" customFormat="1" ht="18.75">
      <c r="A846" s="227" t="s">
        <v>904</v>
      </c>
      <c r="B846" s="228"/>
      <c r="C846" s="212"/>
      <c r="D846" s="226"/>
    </row>
    <row r="847" spans="1:4" ht="24.75" customHeight="1">
      <c r="A847" s="279" t="s">
        <v>400</v>
      </c>
      <c r="B847" s="279"/>
      <c r="C847" s="279"/>
      <c r="D847" s="279"/>
    </row>
    <row r="848" spans="1:4" ht="25.5">
      <c r="A848" s="15" t="s">
        <v>1519</v>
      </c>
      <c r="B848" s="15" t="s">
        <v>577</v>
      </c>
      <c r="C848" s="15" t="s">
        <v>578</v>
      </c>
      <c r="D848" s="172" t="s">
        <v>579</v>
      </c>
    </row>
    <row r="849" spans="1:4" ht="12.75">
      <c r="A849" s="13">
        <v>1</v>
      </c>
      <c r="B849" s="5" t="s">
        <v>442</v>
      </c>
      <c r="C849" s="5">
        <v>2004</v>
      </c>
      <c r="D849" s="39">
        <v>490</v>
      </c>
    </row>
    <row r="850" spans="1:4" ht="12.75">
      <c r="A850" s="13">
        <v>2</v>
      </c>
      <c r="B850" s="5" t="s">
        <v>443</v>
      </c>
      <c r="C850" s="5">
        <v>2004</v>
      </c>
      <c r="D850" s="39">
        <v>1150</v>
      </c>
    </row>
    <row r="851" spans="1:4" ht="12.75">
      <c r="A851" s="13">
        <v>3</v>
      </c>
      <c r="B851" s="5" t="s">
        <v>444</v>
      </c>
      <c r="C851" s="5">
        <v>2003</v>
      </c>
      <c r="D851" s="39">
        <v>450</v>
      </c>
    </row>
    <row r="852" spans="1:4" ht="12.75">
      <c r="A852" s="13">
        <v>4</v>
      </c>
      <c r="B852" s="5" t="s">
        <v>445</v>
      </c>
      <c r="C852" s="5">
        <v>2003</v>
      </c>
      <c r="D852" s="39">
        <v>730</v>
      </c>
    </row>
    <row r="853" spans="1:4" ht="12.75">
      <c r="A853" s="13">
        <v>5</v>
      </c>
      <c r="B853" s="5" t="s">
        <v>446</v>
      </c>
      <c r="C853" s="5">
        <v>2006</v>
      </c>
      <c r="D853" s="39">
        <v>599</v>
      </c>
    </row>
    <row r="854" spans="1:4" ht="12.75">
      <c r="A854" s="13">
        <v>6</v>
      </c>
      <c r="B854" s="5" t="s">
        <v>447</v>
      </c>
      <c r="C854" s="5">
        <v>2006</v>
      </c>
      <c r="D854" s="39">
        <v>631</v>
      </c>
    </row>
    <row r="855" spans="1:4" ht="12.75">
      <c r="A855" s="13">
        <v>7</v>
      </c>
      <c r="B855" s="5" t="s">
        <v>448</v>
      </c>
      <c r="C855" s="5">
        <v>2007</v>
      </c>
      <c r="D855" s="39">
        <v>609</v>
      </c>
    </row>
    <row r="856" spans="1:4" ht="12.75">
      <c r="A856" s="13">
        <v>8</v>
      </c>
      <c r="B856" s="5" t="s">
        <v>860</v>
      </c>
      <c r="C856" s="5">
        <v>2003</v>
      </c>
      <c r="D856" s="39">
        <v>1000</v>
      </c>
    </row>
    <row r="857" spans="1:4" ht="12.75">
      <c r="A857" s="13">
        <v>9</v>
      </c>
      <c r="B857" s="5" t="s">
        <v>449</v>
      </c>
      <c r="C857" s="5">
        <v>2003</v>
      </c>
      <c r="D857" s="39">
        <v>3059</v>
      </c>
    </row>
    <row r="858" spans="1:4" ht="12.75">
      <c r="A858" s="13">
        <v>10</v>
      </c>
      <c r="B858" s="5" t="s">
        <v>450</v>
      </c>
      <c r="C858" s="5">
        <v>2003</v>
      </c>
      <c r="D858" s="39">
        <v>1965</v>
      </c>
    </row>
    <row r="859" spans="1:4" ht="12.75">
      <c r="A859" s="13">
        <v>11</v>
      </c>
      <c r="B859" s="5" t="s">
        <v>451</v>
      </c>
      <c r="C859" s="5">
        <v>2003</v>
      </c>
      <c r="D859" s="39">
        <v>2865</v>
      </c>
    </row>
    <row r="860" spans="1:4" ht="12.75">
      <c r="A860" s="13">
        <v>12</v>
      </c>
      <c r="B860" s="5" t="s">
        <v>449</v>
      </c>
      <c r="C860" s="5">
        <v>2005</v>
      </c>
      <c r="D860" s="39">
        <v>2680</v>
      </c>
    </row>
    <row r="861" spans="1:4" ht="12.75">
      <c r="A861" s="13">
        <v>13</v>
      </c>
      <c r="B861" s="5" t="s">
        <v>452</v>
      </c>
      <c r="C861" s="5">
        <v>2005</v>
      </c>
      <c r="D861" s="39">
        <v>2454</v>
      </c>
    </row>
    <row r="862" spans="1:4" ht="12.75">
      <c r="A862" s="13">
        <v>14</v>
      </c>
      <c r="B862" s="5" t="s">
        <v>453</v>
      </c>
      <c r="C862" s="5">
        <v>2005</v>
      </c>
      <c r="D862" s="39">
        <v>2190</v>
      </c>
    </row>
    <row r="863" spans="1:4" ht="12.75">
      <c r="A863" s="13">
        <v>15</v>
      </c>
      <c r="B863" s="5" t="s">
        <v>454</v>
      </c>
      <c r="C863" s="5">
        <v>2006</v>
      </c>
      <c r="D863" s="39">
        <v>5111</v>
      </c>
    </row>
    <row r="864" spans="1:4" ht="13.5" customHeight="1">
      <c r="A864" s="13"/>
      <c r="B864" s="7" t="s">
        <v>1894</v>
      </c>
      <c r="C864" s="5"/>
      <c r="D864" s="101">
        <f>SUM(D849:D863)</f>
        <v>25983</v>
      </c>
    </row>
    <row r="865" spans="1:4" s="170" customFormat="1" ht="18.75">
      <c r="A865" s="227" t="s">
        <v>390</v>
      </c>
      <c r="B865" s="228"/>
      <c r="C865" s="212"/>
      <c r="D865" s="226"/>
    </row>
    <row r="866" spans="1:4" ht="24.75" customHeight="1">
      <c r="A866" s="279" t="s">
        <v>400</v>
      </c>
      <c r="B866" s="279"/>
      <c r="C866" s="279"/>
      <c r="D866" s="279"/>
    </row>
    <row r="867" spans="1:4" ht="25.5">
      <c r="A867" s="15" t="s">
        <v>1519</v>
      </c>
      <c r="B867" s="15" t="s">
        <v>577</v>
      </c>
      <c r="C867" s="15" t="s">
        <v>578</v>
      </c>
      <c r="D867" s="172" t="s">
        <v>579</v>
      </c>
    </row>
    <row r="868" spans="1:4" ht="12.75">
      <c r="A868" s="13">
        <v>1</v>
      </c>
      <c r="B868" s="5" t="s">
        <v>1925</v>
      </c>
      <c r="C868" s="13">
        <v>2003</v>
      </c>
      <c r="D868" s="39">
        <v>4709.2</v>
      </c>
    </row>
    <row r="869" spans="1:4" ht="12.75">
      <c r="A869" s="13">
        <v>2</v>
      </c>
      <c r="B869" s="5" t="s">
        <v>1925</v>
      </c>
      <c r="C869" s="13">
        <v>2003</v>
      </c>
      <c r="D869" s="39">
        <v>5099.6</v>
      </c>
    </row>
    <row r="870" spans="1:4" ht="12.75">
      <c r="A870" s="13">
        <v>3</v>
      </c>
      <c r="B870" s="5" t="s">
        <v>1925</v>
      </c>
      <c r="C870" s="13">
        <v>2004</v>
      </c>
      <c r="D870" s="39">
        <v>1987.93</v>
      </c>
    </row>
    <row r="871" spans="1:4" ht="12.75">
      <c r="A871" s="13">
        <v>4</v>
      </c>
      <c r="B871" s="5" t="s">
        <v>1925</v>
      </c>
      <c r="C871" s="13">
        <v>2005</v>
      </c>
      <c r="D871" s="39">
        <v>2885.29</v>
      </c>
    </row>
    <row r="872" spans="1:4" ht="12.75">
      <c r="A872" s="13">
        <v>5</v>
      </c>
      <c r="B872" s="5" t="s">
        <v>1925</v>
      </c>
      <c r="C872" s="13">
        <v>2005</v>
      </c>
      <c r="D872" s="39">
        <v>10606.68</v>
      </c>
    </row>
    <row r="873" spans="1:4" ht="12.75">
      <c r="A873" s="13">
        <v>6</v>
      </c>
      <c r="B873" s="5" t="s">
        <v>1925</v>
      </c>
      <c r="C873" s="13">
        <v>2006</v>
      </c>
      <c r="D873" s="39">
        <v>3412.92</v>
      </c>
    </row>
    <row r="874" spans="1:4" ht="12.75">
      <c r="A874" s="13">
        <v>7</v>
      </c>
      <c r="B874" s="5" t="s">
        <v>1925</v>
      </c>
      <c r="C874" s="13">
        <v>2006</v>
      </c>
      <c r="D874" s="39">
        <v>3369.97</v>
      </c>
    </row>
    <row r="875" spans="1:4" ht="12.75">
      <c r="A875" s="13">
        <v>8</v>
      </c>
      <c r="B875" s="5" t="s">
        <v>1925</v>
      </c>
      <c r="C875" s="13">
        <v>2006</v>
      </c>
      <c r="D875" s="39">
        <v>4295.01</v>
      </c>
    </row>
    <row r="876" spans="1:4" ht="12.75">
      <c r="A876" s="13">
        <v>9</v>
      </c>
      <c r="B876" s="5" t="s">
        <v>1925</v>
      </c>
      <c r="C876" s="13">
        <v>2006</v>
      </c>
      <c r="D876" s="39">
        <v>3833.03</v>
      </c>
    </row>
    <row r="877" spans="1:4" ht="12.75">
      <c r="A877" s="13">
        <v>10</v>
      </c>
      <c r="B877" s="5" t="s">
        <v>1925</v>
      </c>
      <c r="C877" s="13">
        <v>2006</v>
      </c>
      <c r="D877" s="39">
        <v>8931.13</v>
      </c>
    </row>
    <row r="878" spans="1:4" ht="12.75">
      <c r="A878" s="13">
        <v>11</v>
      </c>
      <c r="B878" s="5" t="s">
        <v>1925</v>
      </c>
      <c r="C878" s="13">
        <v>2007</v>
      </c>
      <c r="D878" s="39">
        <v>2803.61</v>
      </c>
    </row>
    <row r="879" spans="1:4" ht="12.75">
      <c r="A879" s="13">
        <v>12</v>
      </c>
      <c r="B879" s="5" t="s">
        <v>1925</v>
      </c>
      <c r="C879" s="13">
        <v>2007</v>
      </c>
      <c r="D879" s="39">
        <v>2803.61</v>
      </c>
    </row>
    <row r="880" spans="1:4" ht="12.75">
      <c r="A880" s="13">
        <v>13</v>
      </c>
      <c r="B880" s="5" t="s">
        <v>1925</v>
      </c>
      <c r="C880" s="13">
        <v>2007</v>
      </c>
      <c r="D880" s="39">
        <v>2803.61</v>
      </c>
    </row>
    <row r="881" spans="1:4" ht="13.5" customHeight="1">
      <c r="A881" s="13"/>
      <c r="B881" s="7" t="s">
        <v>1894</v>
      </c>
      <c r="C881" s="5"/>
      <c r="D881" s="39">
        <f>SUM(D868:D880)</f>
        <v>57541.590000000004</v>
      </c>
    </row>
    <row r="882" spans="1:4" s="170" customFormat="1" ht="18.75">
      <c r="A882" s="227" t="s">
        <v>1005</v>
      </c>
      <c r="B882" s="228"/>
      <c r="C882" s="212"/>
      <c r="D882" s="226"/>
    </row>
    <row r="883" spans="1:4" ht="24.75" customHeight="1">
      <c r="A883" s="279" t="s">
        <v>400</v>
      </c>
      <c r="B883" s="279"/>
      <c r="C883" s="279"/>
      <c r="D883" s="279"/>
    </row>
    <row r="884" spans="1:4" ht="25.5">
      <c r="A884" s="15" t="s">
        <v>1519</v>
      </c>
      <c r="B884" s="15" t="s">
        <v>577</v>
      </c>
      <c r="C884" s="15" t="s">
        <v>578</v>
      </c>
      <c r="D884" s="172" t="s">
        <v>579</v>
      </c>
    </row>
    <row r="885" spans="1:4" ht="12.75">
      <c r="A885" s="13">
        <v>1</v>
      </c>
      <c r="B885" s="5" t="s">
        <v>1967</v>
      </c>
      <c r="C885" s="13">
        <v>2003</v>
      </c>
      <c r="D885" s="99">
        <v>3500</v>
      </c>
    </row>
    <row r="886" spans="1:4" ht="12.75">
      <c r="A886" s="13">
        <v>2</v>
      </c>
      <c r="B886" s="5" t="s">
        <v>1968</v>
      </c>
      <c r="C886" s="13">
        <v>2003</v>
      </c>
      <c r="D886" s="99">
        <v>3500</v>
      </c>
    </row>
    <row r="887" spans="1:4" ht="12.75">
      <c r="A887" s="13">
        <v>3</v>
      </c>
      <c r="B887" s="5" t="s">
        <v>1969</v>
      </c>
      <c r="C887" s="13">
        <v>2003</v>
      </c>
      <c r="D887" s="99">
        <v>5400</v>
      </c>
    </row>
    <row r="888" spans="1:4" ht="12.75">
      <c r="A888" s="13">
        <v>4</v>
      </c>
      <c r="B888" s="5" t="s">
        <v>1970</v>
      </c>
      <c r="C888" s="13">
        <v>2004</v>
      </c>
      <c r="D888" s="99">
        <v>4120.03</v>
      </c>
    </row>
    <row r="889" spans="1:4" ht="12.75">
      <c r="A889" s="13">
        <v>5</v>
      </c>
      <c r="B889" s="5" t="s">
        <v>1970</v>
      </c>
      <c r="C889" s="13">
        <v>2004</v>
      </c>
      <c r="D889" s="99">
        <v>4120.03</v>
      </c>
    </row>
    <row r="890" spans="1:4" ht="12.75">
      <c r="A890" s="13">
        <v>6</v>
      </c>
      <c r="B890" s="5" t="s">
        <v>1970</v>
      </c>
      <c r="C890" s="13">
        <v>2004</v>
      </c>
      <c r="D890" s="99">
        <v>4120.03</v>
      </c>
    </row>
    <row r="891" spans="1:4" ht="12.75">
      <c r="A891" s="13">
        <v>7</v>
      </c>
      <c r="B891" s="5" t="s">
        <v>1971</v>
      </c>
      <c r="C891" s="13">
        <v>2004</v>
      </c>
      <c r="D891" s="99">
        <v>6544.83</v>
      </c>
    </row>
    <row r="892" spans="1:4" ht="12.75">
      <c r="A892" s="13">
        <v>9</v>
      </c>
      <c r="B892" s="5" t="s">
        <v>707</v>
      </c>
      <c r="C892" s="13">
        <v>2004</v>
      </c>
      <c r="D892" s="99">
        <v>4629.9</v>
      </c>
    </row>
    <row r="893" spans="1:4" ht="12.75">
      <c r="A893" s="13">
        <v>10</v>
      </c>
      <c r="B893" s="5" t="s">
        <v>707</v>
      </c>
      <c r="C893" s="13">
        <v>2004</v>
      </c>
      <c r="D893" s="99">
        <v>4629.9</v>
      </c>
    </row>
    <row r="894" spans="1:4" ht="12.75">
      <c r="A894" s="13">
        <v>11</v>
      </c>
      <c r="B894" s="5" t="s">
        <v>707</v>
      </c>
      <c r="C894" s="13">
        <v>2004</v>
      </c>
      <c r="D894" s="99">
        <v>3861.3</v>
      </c>
    </row>
    <row r="895" spans="1:4" ht="12.75">
      <c r="A895" s="13">
        <v>12</v>
      </c>
      <c r="B895" s="5" t="s">
        <v>707</v>
      </c>
      <c r="C895" s="13">
        <v>2004</v>
      </c>
      <c r="D895" s="99">
        <v>3861.3</v>
      </c>
    </row>
    <row r="896" spans="1:4" ht="12.75">
      <c r="A896" s="13">
        <v>13</v>
      </c>
      <c r="B896" s="5" t="s">
        <v>707</v>
      </c>
      <c r="C896" s="13">
        <v>2004</v>
      </c>
      <c r="D896" s="99">
        <v>4971.5</v>
      </c>
    </row>
    <row r="897" spans="1:4" ht="12.75">
      <c r="A897" s="13">
        <v>14</v>
      </c>
      <c r="B897" s="5" t="s">
        <v>1972</v>
      </c>
      <c r="C897" s="13">
        <v>2004</v>
      </c>
      <c r="D897" s="99">
        <v>3416</v>
      </c>
    </row>
    <row r="898" spans="1:4" ht="12.75">
      <c r="A898" s="13">
        <v>15</v>
      </c>
      <c r="B898" s="5" t="s">
        <v>1973</v>
      </c>
      <c r="C898" s="13">
        <v>2005</v>
      </c>
      <c r="D898" s="99">
        <v>3384</v>
      </c>
    </row>
    <row r="899" spans="1:4" ht="12.75">
      <c r="A899" s="13">
        <v>16</v>
      </c>
      <c r="B899" s="5" t="s">
        <v>1974</v>
      </c>
      <c r="C899" s="13">
        <v>2005</v>
      </c>
      <c r="D899" s="99">
        <v>3449</v>
      </c>
    </row>
    <row r="900" spans="1:4" ht="12.75">
      <c r="A900" s="13">
        <v>17</v>
      </c>
      <c r="B900" s="5" t="s">
        <v>1970</v>
      </c>
      <c r="C900" s="13">
        <v>2005</v>
      </c>
      <c r="D900" s="99">
        <v>3406.9</v>
      </c>
    </row>
    <row r="901" spans="1:4" ht="12.75">
      <c r="A901" s="13">
        <v>18</v>
      </c>
      <c r="B901" s="5" t="s">
        <v>1975</v>
      </c>
      <c r="C901" s="13">
        <v>2005</v>
      </c>
      <c r="D901" s="99">
        <v>1079.7</v>
      </c>
    </row>
    <row r="902" spans="1:4" ht="12.75">
      <c r="A902" s="13">
        <v>19</v>
      </c>
      <c r="B902" s="5" t="s">
        <v>1976</v>
      </c>
      <c r="C902" s="13">
        <v>2005</v>
      </c>
      <c r="D902" s="99">
        <v>1150</v>
      </c>
    </row>
    <row r="903" spans="1:4" ht="12.75">
      <c r="A903" s="13">
        <v>20</v>
      </c>
      <c r="B903" s="5" t="s">
        <v>1976</v>
      </c>
      <c r="C903" s="13">
        <v>2005</v>
      </c>
      <c r="D903" s="99">
        <v>1150</v>
      </c>
    </row>
    <row r="904" spans="1:4" ht="12.75">
      <c r="A904" s="13">
        <v>21</v>
      </c>
      <c r="B904" s="5" t="s">
        <v>1977</v>
      </c>
      <c r="C904" s="13">
        <v>2005</v>
      </c>
      <c r="D904" s="99">
        <v>1153</v>
      </c>
    </row>
    <row r="905" spans="1:4" ht="12.75">
      <c r="A905" s="13">
        <v>22</v>
      </c>
      <c r="B905" s="5" t="s">
        <v>1977</v>
      </c>
      <c r="C905" s="13">
        <v>2005</v>
      </c>
      <c r="D905" s="99">
        <v>1153</v>
      </c>
    </row>
    <row r="906" spans="1:4" ht="12.75">
      <c r="A906" s="13">
        <v>23</v>
      </c>
      <c r="B906" s="5" t="s">
        <v>1978</v>
      </c>
      <c r="C906" s="13">
        <v>2005</v>
      </c>
      <c r="D906" s="99">
        <v>13637.44</v>
      </c>
    </row>
    <row r="907" spans="1:4" ht="12.75">
      <c r="A907" s="13">
        <v>24</v>
      </c>
      <c r="B907" s="5" t="s">
        <v>1979</v>
      </c>
      <c r="C907" s="13">
        <v>2005</v>
      </c>
      <c r="D907" s="99">
        <v>1950.78</v>
      </c>
    </row>
    <row r="908" spans="1:4" ht="12.75">
      <c r="A908" s="13">
        <v>25</v>
      </c>
      <c r="B908" s="5" t="s">
        <v>707</v>
      </c>
      <c r="C908" s="13">
        <v>2006</v>
      </c>
      <c r="D908" s="99">
        <v>3970</v>
      </c>
    </row>
    <row r="909" spans="1:4" ht="12.75">
      <c r="A909" s="13">
        <v>26</v>
      </c>
      <c r="B909" s="5" t="s">
        <v>1979</v>
      </c>
      <c r="C909" s="13">
        <v>2006</v>
      </c>
      <c r="D909" s="99">
        <v>1982.5</v>
      </c>
    </row>
    <row r="910" spans="1:4" ht="12.75">
      <c r="A910" s="13">
        <v>27</v>
      </c>
      <c r="B910" s="5" t="s">
        <v>1980</v>
      </c>
      <c r="C910" s="13">
        <v>2006</v>
      </c>
      <c r="D910" s="99">
        <v>713.66</v>
      </c>
    </row>
    <row r="911" spans="1:4" ht="12.75">
      <c r="A911" s="13">
        <v>28</v>
      </c>
      <c r="B911" s="5" t="s">
        <v>1980</v>
      </c>
      <c r="C911" s="13">
        <v>2006</v>
      </c>
      <c r="D911" s="99">
        <v>713.66</v>
      </c>
    </row>
    <row r="912" spans="1:4" ht="12.75">
      <c r="A912" s="13">
        <v>29</v>
      </c>
      <c r="B912" s="5" t="s">
        <v>1980</v>
      </c>
      <c r="C912" s="13">
        <v>2006</v>
      </c>
      <c r="D912" s="99">
        <v>713.66</v>
      </c>
    </row>
    <row r="913" spans="1:4" ht="12.75">
      <c r="A913" s="13">
        <v>30</v>
      </c>
      <c r="B913" s="5" t="s">
        <v>1981</v>
      </c>
      <c r="C913" s="13">
        <v>2006</v>
      </c>
      <c r="D913" s="99">
        <v>2804.78</v>
      </c>
    </row>
    <row r="914" spans="1:4" ht="12.75">
      <c r="A914" s="13">
        <v>31</v>
      </c>
      <c r="B914" s="5" t="s">
        <v>1982</v>
      </c>
      <c r="C914" s="13">
        <v>2006</v>
      </c>
      <c r="D914" s="99">
        <v>1060.18</v>
      </c>
    </row>
    <row r="915" spans="1:4" ht="12.75">
      <c r="A915" s="13">
        <v>32</v>
      </c>
      <c r="B915" s="5" t="s">
        <v>1982</v>
      </c>
      <c r="C915" s="13">
        <v>2006</v>
      </c>
      <c r="D915" s="99">
        <v>1060.18</v>
      </c>
    </row>
    <row r="916" spans="1:4" ht="12.75">
      <c r="A916" s="13">
        <v>33</v>
      </c>
      <c r="B916" s="5" t="s">
        <v>707</v>
      </c>
      <c r="C916" s="13">
        <v>2006</v>
      </c>
      <c r="D916" s="99">
        <v>3389</v>
      </c>
    </row>
    <row r="917" spans="1:4" ht="12.75">
      <c r="A917" s="13">
        <v>34</v>
      </c>
      <c r="B917" s="5" t="s">
        <v>1983</v>
      </c>
      <c r="C917" s="13">
        <v>2006</v>
      </c>
      <c r="D917" s="99">
        <v>3152</v>
      </c>
    </row>
    <row r="918" spans="1:4" ht="12.75">
      <c r="A918" s="13">
        <v>35</v>
      </c>
      <c r="B918" s="5" t="s">
        <v>707</v>
      </c>
      <c r="C918" s="13">
        <v>2006</v>
      </c>
      <c r="D918" s="99">
        <v>3300</v>
      </c>
    </row>
    <row r="919" spans="1:4" ht="12.75">
      <c r="A919" s="13">
        <v>36</v>
      </c>
      <c r="B919" s="5" t="s">
        <v>1984</v>
      </c>
      <c r="C919" s="13">
        <v>2007</v>
      </c>
      <c r="D919" s="99">
        <v>645</v>
      </c>
    </row>
    <row r="920" spans="1:4" ht="12.75">
      <c r="A920" s="13">
        <v>37</v>
      </c>
      <c r="B920" s="5" t="s">
        <v>1984</v>
      </c>
      <c r="C920" s="13">
        <v>2007</v>
      </c>
      <c r="D920" s="99">
        <v>645</v>
      </c>
    </row>
    <row r="921" spans="1:4" ht="12.75">
      <c r="A921" s="13">
        <v>38</v>
      </c>
      <c r="B921" s="5" t="s">
        <v>1985</v>
      </c>
      <c r="C921" s="13">
        <v>2007</v>
      </c>
      <c r="D921" s="99">
        <v>2690</v>
      </c>
    </row>
    <row r="922" spans="1:4" ht="12.75">
      <c r="A922" s="13">
        <v>39</v>
      </c>
      <c r="B922" s="5" t="s">
        <v>1985</v>
      </c>
      <c r="C922" s="13">
        <v>2007</v>
      </c>
      <c r="D922" s="99">
        <v>2690</v>
      </c>
    </row>
    <row r="923" spans="1:4" ht="12.75">
      <c r="A923" s="13">
        <v>40</v>
      </c>
      <c r="B923" s="5" t="s">
        <v>1986</v>
      </c>
      <c r="C923" s="13">
        <v>2007</v>
      </c>
      <c r="D923" s="99">
        <v>13630</v>
      </c>
    </row>
    <row r="924" spans="1:4" ht="12.75">
      <c r="A924" s="13">
        <v>41</v>
      </c>
      <c r="B924" s="5" t="s">
        <v>1987</v>
      </c>
      <c r="C924" s="13">
        <v>2007</v>
      </c>
      <c r="D924" s="99">
        <v>3100</v>
      </c>
    </row>
    <row r="925" spans="1:4" ht="13.5" customHeight="1">
      <c r="A925" s="13"/>
      <c r="B925" s="7" t="s">
        <v>1894</v>
      </c>
      <c r="C925" s="13"/>
      <c r="D925" s="172">
        <f>SUM(D885:D924)</f>
        <v>134448.26</v>
      </c>
    </row>
    <row r="926" spans="1:4" ht="24" customHeight="1">
      <c r="A926" s="279" t="s">
        <v>401</v>
      </c>
      <c r="B926" s="279"/>
      <c r="C926" s="279"/>
      <c r="D926" s="279"/>
    </row>
    <row r="927" spans="1:4" ht="30" customHeight="1">
      <c r="A927" s="15" t="s">
        <v>1519</v>
      </c>
      <c r="B927" s="15" t="s">
        <v>580</v>
      </c>
      <c r="C927" s="15" t="s">
        <v>578</v>
      </c>
      <c r="D927" s="172" t="s">
        <v>579</v>
      </c>
    </row>
    <row r="928" spans="1:4" ht="12.75">
      <c r="A928" s="13">
        <v>1</v>
      </c>
      <c r="B928" s="5" t="s">
        <v>1988</v>
      </c>
      <c r="C928" s="13">
        <v>2006</v>
      </c>
      <c r="D928" s="39">
        <v>2777</v>
      </c>
    </row>
    <row r="929" spans="1:4" ht="12.75">
      <c r="A929" s="13">
        <v>2</v>
      </c>
      <c r="B929" s="5" t="s">
        <v>1989</v>
      </c>
      <c r="C929" s="13">
        <v>2007</v>
      </c>
      <c r="D929" s="39">
        <v>2743</v>
      </c>
    </row>
    <row r="930" spans="1:4" ht="18" customHeight="1">
      <c r="A930" s="13"/>
      <c r="B930" s="7" t="s">
        <v>1894</v>
      </c>
      <c r="C930" s="5"/>
      <c r="D930" s="101">
        <f>SUM(D928:D929)</f>
        <v>5520</v>
      </c>
    </row>
    <row r="931" spans="1:4" s="170" customFormat="1" ht="18.75">
      <c r="A931" s="227" t="s">
        <v>906</v>
      </c>
      <c r="B931" s="228"/>
      <c r="C931" s="212"/>
      <c r="D931" s="226"/>
    </row>
    <row r="932" spans="1:4" ht="24.75" customHeight="1">
      <c r="A932" s="279" t="s">
        <v>400</v>
      </c>
      <c r="B932" s="279"/>
      <c r="C932" s="279"/>
      <c r="D932" s="279"/>
    </row>
    <row r="933" spans="1:4" ht="25.5">
      <c r="A933" s="15" t="s">
        <v>1519</v>
      </c>
      <c r="B933" s="15" t="s">
        <v>577</v>
      </c>
      <c r="C933" s="15" t="s">
        <v>578</v>
      </c>
      <c r="D933" s="172" t="s">
        <v>579</v>
      </c>
    </row>
    <row r="934" spans="1:4" ht="12.75">
      <c r="A934" s="13">
        <v>1</v>
      </c>
      <c r="B934" s="5" t="s">
        <v>1481</v>
      </c>
      <c r="C934" s="5">
        <v>2003</v>
      </c>
      <c r="D934" s="39">
        <v>3048.78</v>
      </c>
    </row>
    <row r="935" spans="1:4" ht="12.75">
      <c r="A935" s="13">
        <v>2</v>
      </c>
      <c r="B935" s="5" t="s">
        <v>1482</v>
      </c>
      <c r="C935" s="5">
        <v>2003</v>
      </c>
      <c r="D935" s="39">
        <v>11832</v>
      </c>
    </row>
    <row r="936" spans="1:4" ht="12.75">
      <c r="A936" s="13">
        <v>3</v>
      </c>
      <c r="B936" s="5" t="s">
        <v>768</v>
      </c>
      <c r="C936" s="5">
        <v>2003</v>
      </c>
      <c r="D936" s="39">
        <v>3054</v>
      </c>
    </row>
    <row r="937" spans="1:4" ht="12.75">
      <c r="A937" s="13">
        <v>4</v>
      </c>
      <c r="B937" s="5" t="s">
        <v>1483</v>
      </c>
      <c r="C937" s="5">
        <v>2003</v>
      </c>
      <c r="D937" s="39">
        <v>706</v>
      </c>
    </row>
    <row r="938" spans="1:4" ht="12.75">
      <c r="A938" s="13">
        <v>5</v>
      </c>
      <c r="B938" s="5" t="s">
        <v>1484</v>
      </c>
      <c r="C938" s="5">
        <v>2003</v>
      </c>
      <c r="D938" s="39">
        <v>1652</v>
      </c>
    </row>
    <row r="939" spans="1:4" ht="12.75">
      <c r="A939" s="13">
        <v>6</v>
      </c>
      <c r="B939" s="5" t="s">
        <v>1485</v>
      </c>
      <c r="C939" s="5">
        <v>2003</v>
      </c>
      <c r="D939" s="39">
        <v>3370</v>
      </c>
    </row>
    <row r="940" spans="1:4" ht="12.75">
      <c r="A940" s="13">
        <v>7</v>
      </c>
      <c r="B940" s="5" t="s">
        <v>1486</v>
      </c>
      <c r="C940" s="5">
        <v>2004</v>
      </c>
      <c r="D940" s="39">
        <v>20581.4</v>
      </c>
    </row>
    <row r="941" spans="1:4" ht="12.75">
      <c r="A941" s="13">
        <v>8</v>
      </c>
      <c r="B941" s="5" t="s">
        <v>1487</v>
      </c>
      <c r="C941" s="5">
        <v>2004</v>
      </c>
      <c r="D941" s="39">
        <v>11441.9</v>
      </c>
    </row>
    <row r="942" spans="1:4" ht="12.75">
      <c r="A942" s="13">
        <v>9</v>
      </c>
      <c r="B942" s="5" t="s">
        <v>1488</v>
      </c>
      <c r="C942" s="5">
        <v>2004</v>
      </c>
      <c r="D942" s="39">
        <v>6691.2</v>
      </c>
    </row>
    <row r="943" spans="1:4" ht="12.75">
      <c r="A943" s="13">
        <v>10</v>
      </c>
      <c r="B943" s="5" t="s">
        <v>1489</v>
      </c>
      <c r="C943" s="5">
        <v>2005</v>
      </c>
      <c r="D943" s="39">
        <v>4661.7</v>
      </c>
    </row>
    <row r="944" spans="1:4" ht="12.75">
      <c r="A944" s="13">
        <v>11</v>
      </c>
      <c r="B944" s="5" t="s">
        <v>1490</v>
      </c>
      <c r="C944" s="5">
        <v>2005</v>
      </c>
      <c r="D944" s="39">
        <v>3994.16</v>
      </c>
    </row>
    <row r="945" spans="1:4" ht="12.75">
      <c r="A945" s="13">
        <v>12</v>
      </c>
      <c r="B945" s="5" t="s">
        <v>1491</v>
      </c>
      <c r="C945" s="5">
        <v>2005</v>
      </c>
      <c r="D945" s="39">
        <v>6319.6</v>
      </c>
    </row>
    <row r="946" spans="1:4" ht="12.75">
      <c r="A946" s="13">
        <v>13</v>
      </c>
      <c r="B946" s="5" t="s">
        <v>1492</v>
      </c>
      <c r="C946" s="5">
        <v>2005</v>
      </c>
      <c r="D946" s="39">
        <v>3233</v>
      </c>
    </row>
    <row r="947" spans="1:4" ht="12.75">
      <c r="A947" s="13">
        <v>14</v>
      </c>
      <c r="B947" s="5" t="s">
        <v>768</v>
      </c>
      <c r="C947" s="5">
        <v>2005</v>
      </c>
      <c r="D947" s="39">
        <v>4148</v>
      </c>
    </row>
    <row r="948" spans="1:4" ht="12.75">
      <c r="A948" s="13">
        <v>15</v>
      </c>
      <c r="B948" s="5" t="s">
        <v>1493</v>
      </c>
      <c r="C948" s="5">
        <v>2005</v>
      </c>
      <c r="D948" s="39">
        <v>449</v>
      </c>
    </row>
    <row r="949" spans="1:4" ht="12.75">
      <c r="A949" s="13">
        <v>16</v>
      </c>
      <c r="B949" s="5" t="s">
        <v>1494</v>
      </c>
      <c r="C949" s="5">
        <v>2005</v>
      </c>
      <c r="D949" s="39">
        <v>1622.6</v>
      </c>
    </row>
    <row r="950" spans="1:4" ht="12.75">
      <c r="A950" s="13">
        <v>17</v>
      </c>
      <c r="B950" s="5" t="s">
        <v>1495</v>
      </c>
      <c r="C950" s="5">
        <v>2005</v>
      </c>
      <c r="D950" s="39">
        <v>1049.2</v>
      </c>
    </row>
    <row r="951" spans="1:4" ht="12.75">
      <c r="A951" s="13">
        <v>18</v>
      </c>
      <c r="B951" s="5" t="s">
        <v>1496</v>
      </c>
      <c r="C951" s="5">
        <v>2005</v>
      </c>
      <c r="D951" s="39">
        <v>1622.6</v>
      </c>
    </row>
    <row r="952" spans="1:4" ht="12.75">
      <c r="A952" s="13">
        <v>19</v>
      </c>
      <c r="B952" s="5" t="s">
        <v>816</v>
      </c>
      <c r="C952" s="5">
        <v>2005</v>
      </c>
      <c r="D952" s="39">
        <v>590</v>
      </c>
    </row>
    <row r="953" spans="1:4" ht="12.75">
      <c r="A953" s="13">
        <v>20</v>
      </c>
      <c r="B953" s="5" t="s">
        <v>1497</v>
      </c>
      <c r="C953" s="5">
        <v>2005</v>
      </c>
      <c r="D953" s="39">
        <v>3120</v>
      </c>
    </row>
    <row r="954" spans="1:4" ht="12.75">
      <c r="A954" s="13">
        <v>21</v>
      </c>
      <c r="B954" s="5" t="s">
        <v>1498</v>
      </c>
      <c r="C954" s="5">
        <v>2005</v>
      </c>
      <c r="D954" s="39">
        <v>1483</v>
      </c>
    </row>
    <row r="955" spans="1:4" ht="12.75">
      <c r="A955" s="13">
        <v>22</v>
      </c>
      <c r="B955" s="5" t="s">
        <v>1499</v>
      </c>
      <c r="C955" s="5">
        <v>2006</v>
      </c>
      <c r="D955" s="39">
        <v>4430</v>
      </c>
    </row>
    <row r="956" spans="1:4" ht="12.75">
      <c r="A956" s="13">
        <v>23</v>
      </c>
      <c r="B956" s="5" t="s">
        <v>1500</v>
      </c>
      <c r="C956" s="5">
        <v>2006</v>
      </c>
      <c r="D956" s="39">
        <v>3708.8</v>
      </c>
    </row>
    <row r="957" spans="1:4" ht="12.75">
      <c r="A957" s="13">
        <v>24</v>
      </c>
      <c r="B957" s="5" t="s">
        <v>1501</v>
      </c>
      <c r="C957" s="5">
        <v>2006</v>
      </c>
      <c r="D957" s="39">
        <v>7930</v>
      </c>
    </row>
    <row r="958" spans="1:4" ht="12.75">
      <c r="A958" s="13">
        <v>25</v>
      </c>
      <c r="B958" s="5" t="s">
        <v>1502</v>
      </c>
      <c r="C958" s="5">
        <v>2006</v>
      </c>
      <c r="D958" s="39">
        <v>7831.18</v>
      </c>
    </row>
    <row r="959" spans="1:4" ht="12.75">
      <c r="A959" s="13">
        <v>26</v>
      </c>
      <c r="B959" s="5" t="s">
        <v>1493</v>
      </c>
      <c r="C959" s="5">
        <v>2006</v>
      </c>
      <c r="D959" s="39">
        <v>481.9</v>
      </c>
    </row>
    <row r="960" spans="1:4" ht="12.75">
      <c r="A960" s="13">
        <v>27</v>
      </c>
      <c r="B960" s="5" t="s">
        <v>1503</v>
      </c>
      <c r="C960" s="5">
        <v>2006</v>
      </c>
      <c r="D960" s="39">
        <v>5468.8</v>
      </c>
    </row>
    <row r="961" spans="1:4" ht="12.75">
      <c r="A961" s="13">
        <v>28</v>
      </c>
      <c r="B961" s="5" t="s">
        <v>1504</v>
      </c>
      <c r="C961" s="5">
        <v>2006</v>
      </c>
      <c r="D961" s="39">
        <v>1489.62</v>
      </c>
    </row>
    <row r="962" spans="1:4" ht="12.75">
      <c r="A962" s="13">
        <v>29</v>
      </c>
      <c r="B962" s="5" t="s">
        <v>1505</v>
      </c>
      <c r="C962" s="5">
        <v>2006</v>
      </c>
      <c r="D962" s="39">
        <v>1430</v>
      </c>
    </row>
    <row r="963" spans="1:4" ht="12.75">
      <c r="A963" s="13">
        <v>30</v>
      </c>
      <c r="B963" s="5" t="s">
        <v>1506</v>
      </c>
      <c r="C963" s="5">
        <v>2007</v>
      </c>
      <c r="D963" s="39">
        <v>5441.2</v>
      </c>
    </row>
    <row r="964" spans="1:4" ht="12.75">
      <c r="A964" s="13">
        <v>31</v>
      </c>
      <c r="B964" s="5" t="s">
        <v>1815</v>
      </c>
      <c r="C964" s="5">
        <v>2007</v>
      </c>
      <c r="D964" s="39">
        <v>622.2</v>
      </c>
    </row>
    <row r="965" spans="1:4" ht="12.75">
      <c r="A965" s="13">
        <v>32</v>
      </c>
      <c r="B965" s="5" t="s">
        <v>768</v>
      </c>
      <c r="C965" s="5">
        <v>2007</v>
      </c>
      <c r="D965" s="39">
        <v>2668.6</v>
      </c>
    </row>
    <row r="966" spans="1:4" ht="12.75">
      <c r="A966" s="13">
        <v>33</v>
      </c>
      <c r="B966" s="5" t="s">
        <v>1507</v>
      </c>
      <c r="C966" s="5">
        <v>2007</v>
      </c>
      <c r="D966" s="39">
        <v>549</v>
      </c>
    </row>
    <row r="967" spans="1:4" ht="12.75">
      <c r="A967" s="13">
        <v>34</v>
      </c>
      <c r="B967" s="5" t="s">
        <v>1510</v>
      </c>
      <c r="C967" s="5">
        <v>2005</v>
      </c>
      <c r="D967" s="39">
        <v>666</v>
      </c>
    </row>
    <row r="968" spans="1:4" ht="13.5" customHeight="1">
      <c r="A968" s="13"/>
      <c r="B968" s="7" t="s">
        <v>1894</v>
      </c>
      <c r="C968" s="5"/>
      <c r="D968" s="101">
        <f>SUM(D934:D967)</f>
        <v>137387.44000000003</v>
      </c>
    </row>
    <row r="969" spans="1:4" ht="24" customHeight="1">
      <c r="A969" s="279" t="s">
        <v>401</v>
      </c>
      <c r="B969" s="279"/>
      <c r="C969" s="279"/>
      <c r="D969" s="279"/>
    </row>
    <row r="970" spans="1:4" ht="30" customHeight="1">
      <c r="A970" s="15" t="s">
        <v>1519</v>
      </c>
      <c r="B970" s="15" t="s">
        <v>580</v>
      </c>
      <c r="C970" s="15" t="s">
        <v>578</v>
      </c>
      <c r="D970" s="172" t="s">
        <v>579</v>
      </c>
    </row>
    <row r="971" spans="1:4" ht="12.75">
      <c r="A971" s="13">
        <v>1</v>
      </c>
      <c r="B971" s="5" t="s">
        <v>1508</v>
      </c>
      <c r="C971" s="5">
        <v>2005</v>
      </c>
      <c r="D971" s="39">
        <v>4709.2</v>
      </c>
    </row>
    <row r="972" spans="1:4" ht="12.75">
      <c r="A972" s="13">
        <v>2</v>
      </c>
      <c r="B972" s="5" t="s">
        <v>1509</v>
      </c>
      <c r="C972" s="5">
        <v>2005</v>
      </c>
      <c r="D972" s="39">
        <v>2499</v>
      </c>
    </row>
    <row r="973" spans="1:4" ht="12.75">
      <c r="A973" s="13">
        <v>4</v>
      </c>
      <c r="B973" s="5" t="s">
        <v>1511</v>
      </c>
      <c r="C973" s="5">
        <v>2007</v>
      </c>
      <c r="D973" s="39">
        <v>3233</v>
      </c>
    </row>
    <row r="974" spans="1:4" ht="12.75">
      <c r="A974" s="13">
        <v>5</v>
      </c>
      <c r="B974" s="5" t="s">
        <v>1512</v>
      </c>
      <c r="C974" s="5">
        <v>2007</v>
      </c>
      <c r="D974" s="39">
        <v>3048.7</v>
      </c>
    </row>
    <row r="975" spans="1:4" ht="18" customHeight="1">
      <c r="A975" s="13"/>
      <c r="B975" s="7" t="s">
        <v>1894</v>
      </c>
      <c r="C975" s="5"/>
      <c r="D975" s="101">
        <f>SUM(D971:D974)</f>
        <v>13489.900000000001</v>
      </c>
    </row>
    <row r="976" spans="1:4" s="170" customFormat="1" ht="18.75">
      <c r="A976" s="227" t="s">
        <v>1002</v>
      </c>
      <c r="B976" s="228"/>
      <c r="C976" s="212"/>
      <c r="D976" s="226"/>
    </row>
    <row r="977" spans="1:4" ht="24.75" customHeight="1">
      <c r="A977" s="279" t="s">
        <v>400</v>
      </c>
      <c r="B977" s="279"/>
      <c r="C977" s="279"/>
      <c r="D977" s="279"/>
    </row>
    <row r="978" spans="1:4" ht="25.5">
      <c r="A978" s="15" t="s">
        <v>1519</v>
      </c>
      <c r="B978" s="15" t="s">
        <v>577</v>
      </c>
      <c r="C978" s="15" t="s">
        <v>578</v>
      </c>
      <c r="D978" s="172" t="s">
        <v>579</v>
      </c>
    </row>
    <row r="979" spans="1:4" ht="12.75">
      <c r="A979" s="13">
        <v>2</v>
      </c>
      <c r="B979" s="71" t="s">
        <v>996</v>
      </c>
      <c r="C979" s="13">
        <v>2003</v>
      </c>
      <c r="D979" s="173">
        <v>1546.96</v>
      </c>
    </row>
    <row r="980" spans="1:4" ht="12.75">
      <c r="A980" s="13">
        <v>4</v>
      </c>
      <c r="B980" s="71" t="s">
        <v>997</v>
      </c>
      <c r="C980" s="13">
        <v>2004</v>
      </c>
      <c r="D980" s="173">
        <v>2992.3</v>
      </c>
    </row>
    <row r="981" spans="1:4" ht="12.75">
      <c r="A981" s="13">
        <v>5</v>
      </c>
      <c r="B981" s="71" t="s">
        <v>998</v>
      </c>
      <c r="C981" s="13">
        <v>2004</v>
      </c>
      <c r="D981" s="173">
        <v>2390</v>
      </c>
    </row>
    <row r="982" spans="1:4" ht="12.75">
      <c r="A982" s="13">
        <v>6</v>
      </c>
      <c r="B982" s="71" t="s">
        <v>998</v>
      </c>
      <c r="C982" s="13">
        <v>2004</v>
      </c>
      <c r="D982" s="173">
        <v>2390</v>
      </c>
    </row>
    <row r="983" spans="1:4" ht="12.75">
      <c r="A983" s="13">
        <v>7</v>
      </c>
      <c r="B983" s="71" t="s">
        <v>998</v>
      </c>
      <c r="C983" s="13">
        <v>2004</v>
      </c>
      <c r="D983" s="173">
        <v>2390</v>
      </c>
    </row>
    <row r="984" spans="1:4" ht="12.75">
      <c r="A984" s="13">
        <v>8</v>
      </c>
      <c r="B984" s="71" t="s">
        <v>999</v>
      </c>
      <c r="C984" s="13">
        <v>2004</v>
      </c>
      <c r="D984" s="173">
        <v>2991.87</v>
      </c>
    </row>
    <row r="985" spans="1:4" ht="12.75">
      <c r="A985" s="13">
        <v>10</v>
      </c>
      <c r="B985" s="71" t="s">
        <v>1992</v>
      </c>
      <c r="C985" s="13">
        <v>2006</v>
      </c>
      <c r="D985" s="173">
        <v>344.5</v>
      </c>
    </row>
    <row r="986" spans="1:4" ht="12.75">
      <c r="A986" s="13">
        <v>11</v>
      </c>
      <c r="B986" s="71" t="s">
        <v>1993</v>
      </c>
      <c r="C986" s="13">
        <v>2007</v>
      </c>
      <c r="D986" s="173">
        <v>3452.6</v>
      </c>
    </row>
    <row r="987" spans="1:4" ht="13.5" customHeight="1">
      <c r="A987" s="13"/>
      <c r="B987" s="7" t="s">
        <v>1894</v>
      </c>
      <c r="C987" s="13"/>
      <c r="D987" s="176">
        <f>SUM(D979:D986)</f>
        <v>18498.23</v>
      </c>
    </row>
    <row r="988" spans="1:4" ht="24" customHeight="1">
      <c r="A988" s="279" t="s">
        <v>401</v>
      </c>
      <c r="B988" s="279"/>
      <c r="C988" s="279"/>
      <c r="D988" s="279"/>
    </row>
    <row r="989" spans="1:4" ht="30" customHeight="1">
      <c r="A989" s="15" t="s">
        <v>1519</v>
      </c>
      <c r="B989" s="15" t="s">
        <v>580</v>
      </c>
      <c r="C989" s="15" t="s">
        <v>578</v>
      </c>
      <c r="D989" s="172" t="s">
        <v>579</v>
      </c>
    </row>
    <row r="990" spans="1:4" ht="12.75">
      <c r="A990" s="13">
        <v>1</v>
      </c>
      <c r="B990" s="71" t="s">
        <v>1001</v>
      </c>
      <c r="C990" s="13">
        <v>2006</v>
      </c>
      <c r="D990" s="173">
        <v>3149</v>
      </c>
    </row>
    <row r="991" spans="1:4" ht="12.75">
      <c r="A991" s="13">
        <v>2</v>
      </c>
      <c r="B991" s="71" t="s">
        <v>1000</v>
      </c>
      <c r="C991" s="13">
        <v>2006</v>
      </c>
      <c r="D991" s="173">
        <v>1310</v>
      </c>
    </row>
    <row r="992" spans="1:4" ht="12.75">
      <c r="A992" s="13">
        <v>3</v>
      </c>
      <c r="B992" s="71" t="s">
        <v>1994</v>
      </c>
      <c r="C992" s="13">
        <v>2007</v>
      </c>
      <c r="D992" s="173">
        <v>3090.8</v>
      </c>
    </row>
    <row r="993" spans="1:4" ht="18" customHeight="1">
      <c r="A993" s="13"/>
      <c r="B993" s="7" t="s">
        <v>1894</v>
      </c>
      <c r="C993" s="5"/>
      <c r="D993" s="176">
        <v>7549.8</v>
      </c>
    </row>
    <row r="994" spans="1:4" s="170" customFormat="1" ht="18.75">
      <c r="A994" s="227" t="s">
        <v>908</v>
      </c>
      <c r="B994" s="228"/>
      <c r="C994" s="212"/>
      <c r="D994" s="226"/>
    </row>
    <row r="995" spans="1:4" ht="24.75" customHeight="1">
      <c r="A995" s="279" t="s">
        <v>400</v>
      </c>
      <c r="B995" s="279"/>
      <c r="C995" s="279"/>
      <c r="D995" s="279"/>
    </row>
    <row r="996" spans="1:4" ht="25.5">
      <c r="A996" s="15" t="s">
        <v>1519</v>
      </c>
      <c r="B996" s="15" t="s">
        <v>577</v>
      </c>
      <c r="C996" s="15" t="s">
        <v>475</v>
      </c>
      <c r="D996" s="172" t="s">
        <v>579</v>
      </c>
    </row>
    <row r="997" spans="1:4" ht="12.75">
      <c r="A997" s="13">
        <v>1</v>
      </c>
      <c r="B997" s="5" t="s">
        <v>509</v>
      </c>
      <c r="C997" s="74">
        <v>38807</v>
      </c>
      <c r="D997" s="39">
        <v>3667.21</v>
      </c>
    </row>
    <row r="998" spans="1:4" ht="12.75">
      <c r="A998" s="13">
        <v>2</v>
      </c>
      <c r="B998" s="5" t="s">
        <v>510</v>
      </c>
      <c r="C998" s="74">
        <v>38807</v>
      </c>
      <c r="D998" s="39">
        <v>2291.66</v>
      </c>
    </row>
    <row r="999" spans="1:4" ht="12.75">
      <c r="A999" s="13">
        <v>3</v>
      </c>
      <c r="B999" s="5" t="s">
        <v>511</v>
      </c>
      <c r="C999" s="74">
        <v>38960</v>
      </c>
      <c r="D999" s="39">
        <v>3081.15</v>
      </c>
    </row>
    <row r="1000" spans="1:4" ht="12.75">
      <c r="A1000" s="13">
        <v>4</v>
      </c>
      <c r="B1000" s="5" t="s">
        <v>512</v>
      </c>
      <c r="C1000" s="74">
        <v>39051</v>
      </c>
      <c r="D1000" s="39">
        <v>2500</v>
      </c>
    </row>
    <row r="1001" spans="1:4" ht="12.75">
      <c r="A1001" s="13">
        <v>5</v>
      </c>
      <c r="B1001" s="5" t="s">
        <v>513</v>
      </c>
      <c r="C1001" s="74">
        <v>39051</v>
      </c>
      <c r="D1001" s="39">
        <v>2040.16</v>
      </c>
    </row>
    <row r="1002" spans="1:4" ht="12.75">
      <c r="A1002" s="13">
        <v>6</v>
      </c>
      <c r="B1002" s="5" t="s">
        <v>514</v>
      </c>
      <c r="C1002" s="74">
        <v>37894</v>
      </c>
      <c r="D1002" s="39">
        <v>6307.37</v>
      </c>
    </row>
    <row r="1003" spans="1:4" ht="12.75">
      <c r="A1003" s="13">
        <v>7</v>
      </c>
      <c r="B1003" s="5" t="s">
        <v>515</v>
      </c>
      <c r="C1003" s="74">
        <v>37955</v>
      </c>
      <c r="D1003" s="39">
        <v>4495.9</v>
      </c>
    </row>
    <row r="1004" spans="1:4" ht="12.75">
      <c r="A1004" s="13">
        <v>8</v>
      </c>
      <c r="B1004" s="5" t="s">
        <v>515</v>
      </c>
      <c r="C1004" s="74">
        <v>37986</v>
      </c>
      <c r="D1004" s="39">
        <v>7236.63</v>
      </c>
    </row>
    <row r="1005" spans="1:4" ht="12.75">
      <c r="A1005" s="13">
        <v>9</v>
      </c>
      <c r="B1005" s="5" t="s">
        <v>516</v>
      </c>
      <c r="C1005" s="74">
        <v>38046</v>
      </c>
      <c r="D1005" s="39">
        <v>4015.57</v>
      </c>
    </row>
    <row r="1006" spans="1:4" ht="12.75">
      <c r="A1006" s="13">
        <v>10</v>
      </c>
      <c r="B1006" s="5" t="s">
        <v>517</v>
      </c>
      <c r="C1006" s="74">
        <v>38077</v>
      </c>
      <c r="D1006" s="39">
        <v>5596.17</v>
      </c>
    </row>
    <row r="1007" spans="1:4" ht="12.75">
      <c r="A1007" s="13">
        <v>11</v>
      </c>
      <c r="B1007" s="5" t="s">
        <v>518</v>
      </c>
      <c r="C1007" s="74">
        <v>38168</v>
      </c>
      <c r="D1007" s="39">
        <v>4326.23</v>
      </c>
    </row>
    <row r="1008" spans="1:23" ht="12.75">
      <c r="A1008" s="13">
        <v>12</v>
      </c>
      <c r="B1008" s="5" t="s">
        <v>519</v>
      </c>
      <c r="C1008" s="74">
        <v>38656</v>
      </c>
      <c r="D1008" s="39">
        <v>3565.41</v>
      </c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  <c r="W1008" s="28"/>
    </row>
    <row r="1009" spans="1:23" ht="12.75">
      <c r="A1009" s="13">
        <v>13</v>
      </c>
      <c r="B1009" s="5" t="s">
        <v>520</v>
      </c>
      <c r="C1009" s="74">
        <v>38656</v>
      </c>
      <c r="D1009" s="39">
        <v>3602.87</v>
      </c>
      <c r="F1009" s="28"/>
      <c r="G1009" s="28"/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  <c r="S1009" s="28"/>
      <c r="T1009" s="28"/>
      <c r="U1009" s="28"/>
      <c r="V1009" s="28"/>
      <c r="W1009" s="28"/>
    </row>
    <row r="1010" spans="1:23" ht="12.75">
      <c r="A1010" s="13">
        <v>14</v>
      </c>
      <c r="B1010" s="5" t="s">
        <v>521</v>
      </c>
      <c r="C1010" s="74">
        <v>38717</v>
      </c>
      <c r="D1010" s="39">
        <v>3269.67</v>
      </c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  <c r="W1010" s="28"/>
    </row>
    <row r="1011" spans="1:23" ht="12.75">
      <c r="A1011" s="13">
        <v>15</v>
      </c>
      <c r="B1011" s="5" t="s">
        <v>522</v>
      </c>
      <c r="C1011" s="74">
        <v>38717</v>
      </c>
      <c r="D1011" s="39">
        <v>3360.66</v>
      </c>
      <c r="F1011" s="28"/>
      <c r="G1011" s="28"/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  <c r="S1011" s="28"/>
      <c r="T1011" s="28"/>
      <c r="U1011" s="28"/>
      <c r="V1011" s="28"/>
      <c r="W1011" s="28"/>
    </row>
    <row r="1012" spans="1:23" ht="12.75">
      <c r="A1012" s="13">
        <v>16</v>
      </c>
      <c r="B1012" s="5" t="s">
        <v>523</v>
      </c>
      <c r="C1012" s="74">
        <v>38199</v>
      </c>
      <c r="D1012" s="39">
        <v>6000</v>
      </c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  <c r="W1012" s="28"/>
    </row>
    <row r="1013" spans="1:23" ht="12.75">
      <c r="A1013" s="13">
        <v>17</v>
      </c>
      <c r="B1013" s="5" t="s">
        <v>524</v>
      </c>
      <c r="C1013" s="74">
        <v>37680</v>
      </c>
      <c r="D1013" s="39">
        <v>6844.26</v>
      </c>
      <c r="F1013" s="28"/>
      <c r="G1013" s="28"/>
      <c r="H1013" s="55"/>
      <c r="I1013" s="2"/>
      <c r="J1013" s="75"/>
      <c r="K1013" s="76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  <c r="W1013" s="28"/>
    </row>
    <row r="1014" spans="1:23" ht="12.75">
      <c r="A1014" s="13">
        <v>18</v>
      </c>
      <c r="B1014" s="5" t="s">
        <v>525</v>
      </c>
      <c r="C1014" s="74">
        <v>38321</v>
      </c>
      <c r="D1014" s="39">
        <v>68644.18</v>
      </c>
      <c r="F1014" s="28"/>
      <c r="G1014" s="28"/>
      <c r="H1014" s="55"/>
      <c r="I1014" s="2"/>
      <c r="J1014" s="75"/>
      <c r="K1014" s="76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  <c r="W1014" s="28"/>
    </row>
    <row r="1015" spans="1:23" ht="13.5" customHeight="1">
      <c r="A1015" s="13">
        <v>19</v>
      </c>
      <c r="B1015" s="23" t="s">
        <v>526</v>
      </c>
      <c r="C1015" s="77">
        <v>39172</v>
      </c>
      <c r="D1015" s="174">
        <v>2936.05</v>
      </c>
      <c r="F1015" s="28"/>
      <c r="G1015" s="28"/>
      <c r="H1015" s="55"/>
      <c r="I1015" s="2"/>
      <c r="J1015" s="75"/>
      <c r="K1015" s="76"/>
      <c r="L1015" s="28"/>
      <c r="M1015" s="28"/>
      <c r="N1015" s="28"/>
      <c r="O1015" s="28"/>
      <c r="P1015" s="28"/>
      <c r="Q1015" s="28"/>
      <c r="R1015" s="28"/>
      <c r="S1015" s="28"/>
      <c r="T1015" s="28"/>
      <c r="U1015" s="28"/>
      <c r="V1015" s="28"/>
      <c r="W1015" s="28"/>
    </row>
    <row r="1016" spans="1:23" ht="12.75">
      <c r="A1016" s="13">
        <v>20</v>
      </c>
      <c r="B1016" s="23" t="s">
        <v>527</v>
      </c>
      <c r="C1016" s="77">
        <v>39172</v>
      </c>
      <c r="D1016" s="174">
        <v>2368.84</v>
      </c>
      <c r="F1016" s="28"/>
      <c r="G1016" s="28"/>
      <c r="H1016" s="55"/>
      <c r="I1016" s="2"/>
      <c r="J1016" s="75"/>
      <c r="K1016" s="76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  <c r="W1016" s="28"/>
    </row>
    <row r="1017" spans="1:23" ht="12.75">
      <c r="A1017" s="13">
        <v>21</v>
      </c>
      <c r="B1017" s="23" t="s">
        <v>528</v>
      </c>
      <c r="C1017" s="77">
        <v>39172</v>
      </c>
      <c r="D1017" s="174">
        <v>2936.05</v>
      </c>
      <c r="F1017" s="28"/>
      <c r="G1017" s="28"/>
      <c r="H1017" s="55"/>
      <c r="I1017" s="2"/>
      <c r="J1017" s="75"/>
      <c r="K1017" s="76"/>
      <c r="L1017" s="28"/>
      <c r="M1017" s="28"/>
      <c r="N1017" s="28"/>
      <c r="O1017" s="28"/>
      <c r="P1017" s="28"/>
      <c r="Q1017" s="28"/>
      <c r="R1017" s="28"/>
      <c r="S1017" s="28"/>
      <c r="T1017" s="28"/>
      <c r="U1017" s="28"/>
      <c r="V1017" s="28"/>
      <c r="W1017" s="28"/>
    </row>
    <row r="1018" spans="1:23" ht="12.75">
      <c r="A1018" s="13">
        <v>22</v>
      </c>
      <c r="B1018" s="23" t="s">
        <v>529</v>
      </c>
      <c r="C1018" s="77">
        <v>39172</v>
      </c>
      <c r="D1018" s="174">
        <v>671.4</v>
      </c>
      <c r="F1018" s="78"/>
      <c r="G1018" s="28"/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  <c r="S1018" s="28"/>
      <c r="T1018" s="28"/>
      <c r="U1018" s="28"/>
      <c r="V1018" s="28"/>
      <c r="W1018" s="28"/>
    </row>
    <row r="1019" spans="1:23" ht="15.75" customHeight="1">
      <c r="A1019" s="13">
        <v>24</v>
      </c>
      <c r="B1019" s="5" t="s">
        <v>530</v>
      </c>
      <c r="C1019" s="74">
        <v>39325</v>
      </c>
      <c r="D1019" s="39">
        <v>9100</v>
      </c>
      <c r="F1019" s="28"/>
      <c r="G1019" s="28"/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  <c r="S1019" s="28"/>
      <c r="T1019" s="28"/>
      <c r="U1019" s="28"/>
      <c r="V1019" s="28"/>
      <c r="W1019" s="28"/>
    </row>
    <row r="1020" spans="1:4" ht="12.75">
      <c r="A1020" s="13">
        <v>26</v>
      </c>
      <c r="B1020" s="5" t="s">
        <v>796</v>
      </c>
      <c r="C1020" s="5">
        <v>2005</v>
      </c>
      <c r="D1020" s="39">
        <v>3729.51</v>
      </c>
    </row>
    <row r="1021" spans="1:4" ht="12.75">
      <c r="A1021" s="13">
        <v>28</v>
      </c>
      <c r="B1021" s="5" t="s">
        <v>554</v>
      </c>
      <c r="C1021" s="5">
        <v>2006</v>
      </c>
      <c r="D1021" s="39">
        <v>1508.2</v>
      </c>
    </row>
    <row r="1022" spans="1:4" ht="12.75">
      <c r="A1022" s="13">
        <v>30</v>
      </c>
      <c r="B1022" s="5" t="s">
        <v>555</v>
      </c>
      <c r="C1022" s="5">
        <v>2006</v>
      </c>
      <c r="D1022" s="39">
        <v>2815.57</v>
      </c>
    </row>
    <row r="1023" spans="1:4" ht="12.75">
      <c r="A1023" s="13">
        <v>32</v>
      </c>
      <c r="B1023" s="5" t="s">
        <v>556</v>
      </c>
      <c r="C1023" s="5">
        <v>2006</v>
      </c>
      <c r="D1023" s="39">
        <v>2400</v>
      </c>
    </row>
    <row r="1024" spans="1:4" ht="12.75">
      <c r="A1024" s="13">
        <v>34</v>
      </c>
      <c r="B1024" s="5" t="s">
        <v>554</v>
      </c>
      <c r="C1024" s="5">
        <v>2006</v>
      </c>
      <c r="D1024" s="39">
        <v>1762.3</v>
      </c>
    </row>
    <row r="1025" spans="1:4" ht="12.75">
      <c r="A1025" s="13">
        <v>36</v>
      </c>
      <c r="B1025" s="5" t="s">
        <v>557</v>
      </c>
      <c r="C1025" s="5">
        <v>2006</v>
      </c>
      <c r="D1025" s="39">
        <v>3486.5</v>
      </c>
    </row>
    <row r="1026" spans="1:4" ht="12.75">
      <c r="A1026" s="13">
        <v>38</v>
      </c>
      <c r="B1026" s="5" t="s">
        <v>558</v>
      </c>
      <c r="C1026" s="5">
        <v>2006</v>
      </c>
      <c r="D1026" s="39">
        <v>3467.5</v>
      </c>
    </row>
    <row r="1027" spans="1:4" ht="12.75">
      <c r="A1027" s="13">
        <v>40</v>
      </c>
      <c r="B1027" s="5" t="s">
        <v>559</v>
      </c>
      <c r="C1027" s="5">
        <v>2006</v>
      </c>
      <c r="D1027" s="39">
        <v>2950</v>
      </c>
    </row>
    <row r="1028" spans="1:23" ht="18" customHeight="1">
      <c r="A1028" s="13"/>
      <c r="B1028" s="7" t="s">
        <v>1894</v>
      </c>
      <c r="C1028" s="5"/>
      <c r="D1028" s="101">
        <f>SUM(D997:D1027)</f>
        <v>180977.01999999996</v>
      </c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  <c r="W1028" s="28"/>
    </row>
    <row r="1029" spans="1:23" ht="25.5" hidden="1">
      <c r="A1029" s="15" t="s">
        <v>1446</v>
      </c>
      <c r="B1029" s="220" t="s">
        <v>1447</v>
      </c>
      <c r="C1029" s="5"/>
      <c r="D1029" s="39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  <c r="W1029" s="28"/>
    </row>
    <row r="1030" spans="1:23" ht="44.25" customHeight="1" hidden="1">
      <c r="A1030" s="15"/>
      <c r="B1030" s="220"/>
      <c r="C1030" s="5"/>
      <c r="D1030" s="39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  <c r="W1030" s="28"/>
    </row>
    <row r="1031" spans="1:23" ht="12.75" hidden="1">
      <c r="A1031" s="15"/>
      <c r="B1031" s="220"/>
      <c r="C1031" s="5"/>
      <c r="D1031" s="39"/>
      <c r="F1031" s="28"/>
      <c r="G1031" s="28"/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  <c r="S1031" s="28"/>
      <c r="T1031" s="28"/>
      <c r="U1031" s="28"/>
      <c r="V1031" s="28"/>
      <c r="W1031" s="28"/>
    </row>
    <row r="1032" spans="1:23" ht="12.75" hidden="1">
      <c r="A1032" s="15"/>
      <c r="B1032" s="220"/>
      <c r="C1032" s="5"/>
      <c r="D1032" s="39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  <c r="W1032" s="28"/>
    </row>
    <row r="1033" spans="1:23" ht="12.75" hidden="1">
      <c r="A1033" s="15"/>
      <c r="B1033" s="220"/>
      <c r="C1033" s="5"/>
      <c r="D1033" s="39"/>
      <c r="F1033" s="28"/>
      <c r="G1033" s="28"/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  <c r="S1033" s="28"/>
      <c r="T1033" s="28"/>
      <c r="U1033" s="28"/>
      <c r="V1033" s="28"/>
      <c r="W1033" s="28"/>
    </row>
    <row r="1034" spans="1:23" ht="12.75" hidden="1">
      <c r="A1034" s="15"/>
      <c r="B1034" s="220"/>
      <c r="C1034" s="5"/>
      <c r="D1034" s="39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  <c r="W1034" s="28"/>
    </row>
    <row r="1035" spans="1:23" ht="12.75" hidden="1">
      <c r="A1035" s="15"/>
      <c r="B1035" s="220"/>
      <c r="C1035" s="5"/>
      <c r="D1035" s="39"/>
      <c r="F1035" s="28"/>
      <c r="G1035" s="28"/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  <c r="S1035" s="28"/>
      <c r="T1035" s="28"/>
      <c r="U1035" s="28"/>
      <c r="V1035" s="28"/>
      <c r="W1035" s="28"/>
    </row>
    <row r="1036" spans="1:23" ht="18" customHeight="1" hidden="1">
      <c r="A1036" s="15"/>
      <c r="B1036" s="220"/>
      <c r="C1036" s="5"/>
      <c r="D1036" s="39"/>
      <c r="F1036" s="28"/>
      <c r="G1036" s="28"/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  <c r="S1036" s="28"/>
      <c r="T1036" s="28"/>
      <c r="U1036" s="28"/>
      <c r="V1036" s="28"/>
      <c r="W1036" s="28"/>
    </row>
    <row r="1037" spans="1:23" ht="12.75" hidden="1">
      <c r="A1037" s="15"/>
      <c r="B1037" s="220"/>
      <c r="C1037" s="5"/>
      <c r="D1037" s="39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  <c r="W1037" s="28"/>
    </row>
    <row r="1038" spans="1:23" ht="12.75" hidden="1">
      <c r="A1038" s="15"/>
      <c r="B1038" s="220"/>
      <c r="C1038" s="5"/>
      <c r="D1038" s="39"/>
      <c r="F1038" s="28"/>
      <c r="G1038" s="28"/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  <c r="S1038" s="28"/>
      <c r="T1038" s="28"/>
      <c r="U1038" s="28"/>
      <c r="V1038" s="28"/>
      <c r="W1038" s="28"/>
    </row>
    <row r="1039" spans="1:23" ht="26.25" customHeight="1" hidden="1">
      <c r="A1039" s="13"/>
      <c r="B1039" s="5"/>
      <c r="C1039" s="5"/>
      <c r="D1039" s="39"/>
      <c r="F1039" s="28"/>
      <c r="G1039" s="28"/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  <c r="S1039" s="28"/>
      <c r="T1039" s="28"/>
      <c r="U1039" s="28"/>
      <c r="V1039" s="28"/>
      <c r="W1039" s="28"/>
    </row>
    <row r="1040" spans="1:23" ht="12.75" hidden="1">
      <c r="A1040" s="13"/>
      <c r="B1040" s="5"/>
      <c r="C1040" s="5"/>
      <c r="D1040" s="39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  <c r="W1040" s="28"/>
    </row>
    <row r="1041" spans="1:23" ht="12.75" hidden="1">
      <c r="A1041" s="13"/>
      <c r="B1041" s="5"/>
      <c r="C1041" s="5"/>
      <c r="D1041" s="39"/>
      <c r="F1041" s="28"/>
      <c r="G1041" s="28"/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  <c r="S1041" s="28"/>
      <c r="T1041" s="28"/>
      <c r="U1041" s="28"/>
      <c r="V1041" s="28"/>
      <c r="W1041" s="28"/>
    </row>
    <row r="1042" spans="1:23" ht="12.75">
      <c r="A1042" s="279" t="s">
        <v>401</v>
      </c>
      <c r="B1042" s="279"/>
      <c r="C1042" s="279"/>
      <c r="D1042" s="279"/>
      <c r="F1042" s="28"/>
      <c r="G1042" s="28"/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  <c r="S1042" s="28"/>
      <c r="T1042" s="28"/>
      <c r="U1042" s="28"/>
      <c r="V1042" s="28"/>
      <c r="W1042" s="28"/>
    </row>
    <row r="1043" spans="1:23" ht="24.75" customHeight="1">
      <c r="A1043" s="15" t="s">
        <v>1519</v>
      </c>
      <c r="B1043" s="15" t="s">
        <v>580</v>
      </c>
      <c r="C1043" s="15" t="s">
        <v>475</v>
      </c>
      <c r="D1043" s="172" t="s">
        <v>579</v>
      </c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  <c r="W1043" s="28"/>
    </row>
    <row r="1044" spans="1:4" ht="12.75">
      <c r="A1044" s="13">
        <v>1</v>
      </c>
      <c r="B1044" s="5" t="s">
        <v>531</v>
      </c>
      <c r="C1044" s="74">
        <v>37894</v>
      </c>
      <c r="D1044" s="39">
        <v>2295.09</v>
      </c>
    </row>
    <row r="1045" spans="1:4" ht="12.75">
      <c r="A1045" s="13">
        <v>1</v>
      </c>
      <c r="B1045" s="5" t="s">
        <v>560</v>
      </c>
      <c r="C1045" s="5">
        <v>2006</v>
      </c>
      <c r="D1045" s="39">
        <v>2459.02</v>
      </c>
    </row>
    <row r="1046" spans="1:4" ht="12.75">
      <c r="A1046" s="13">
        <v>2</v>
      </c>
      <c r="B1046" s="5" t="s">
        <v>561</v>
      </c>
      <c r="C1046" s="5">
        <v>2003</v>
      </c>
      <c r="D1046" s="39">
        <v>11360</v>
      </c>
    </row>
    <row r="1047" spans="1:4" ht="12.75">
      <c r="A1047" s="13">
        <v>3</v>
      </c>
      <c r="B1047" s="5" t="s">
        <v>562</v>
      </c>
      <c r="C1047" s="5">
        <v>2007</v>
      </c>
      <c r="D1047" s="39">
        <v>1427</v>
      </c>
    </row>
    <row r="1048" spans="1:4" ht="12.75">
      <c r="A1048" s="13"/>
      <c r="B1048" s="7" t="s">
        <v>1894</v>
      </c>
      <c r="C1048" s="5"/>
      <c r="D1048" s="101">
        <f>SUM(D1044:D1047)</f>
        <v>17541.11</v>
      </c>
    </row>
    <row r="1049" spans="1:4" s="170" customFormat="1" ht="18.75">
      <c r="A1049" s="227" t="s">
        <v>832</v>
      </c>
      <c r="B1049" s="228"/>
      <c r="C1049" s="212"/>
      <c r="D1049" s="226"/>
    </row>
    <row r="1050" spans="1:4" ht="24.75" customHeight="1">
      <c r="A1050" s="279" t="s">
        <v>400</v>
      </c>
      <c r="B1050" s="279"/>
      <c r="C1050" s="279"/>
      <c r="D1050" s="279"/>
    </row>
    <row r="1051" spans="1:4" ht="25.5">
      <c r="A1051" s="15" t="s">
        <v>1519</v>
      </c>
      <c r="B1051" s="15" t="s">
        <v>577</v>
      </c>
      <c r="C1051" s="15" t="s">
        <v>578</v>
      </c>
      <c r="D1051" s="172" t="s">
        <v>579</v>
      </c>
    </row>
    <row r="1052" spans="1:4" ht="12.75">
      <c r="A1052" s="221">
        <v>1</v>
      </c>
      <c r="B1052" s="5" t="s">
        <v>847</v>
      </c>
      <c r="C1052" s="5">
        <v>2004</v>
      </c>
      <c r="D1052" s="39">
        <v>2004.29</v>
      </c>
    </row>
    <row r="1053" spans="1:4" ht="12.75">
      <c r="A1053" s="221">
        <v>2</v>
      </c>
      <c r="B1053" s="5" t="s">
        <v>848</v>
      </c>
      <c r="C1053" s="5">
        <v>2003</v>
      </c>
      <c r="D1053" s="39">
        <v>1399</v>
      </c>
    </row>
    <row r="1054" spans="1:4" ht="12.75">
      <c r="A1054" s="221">
        <v>3</v>
      </c>
      <c r="B1054" s="5" t="s">
        <v>849</v>
      </c>
      <c r="C1054" s="5">
        <v>2003</v>
      </c>
      <c r="D1054" s="39">
        <v>1428</v>
      </c>
    </row>
    <row r="1055" spans="1:4" ht="12.75">
      <c r="A1055" s="221">
        <v>4</v>
      </c>
      <c r="B1055" s="5" t="s">
        <v>850</v>
      </c>
      <c r="C1055" s="5">
        <v>2004</v>
      </c>
      <c r="D1055" s="39">
        <v>1474.08</v>
      </c>
    </row>
    <row r="1056" spans="1:4" ht="12.75">
      <c r="A1056" s="221">
        <v>5</v>
      </c>
      <c r="B1056" s="5" t="s">
        <v>851</v>
      </c>
      <c r="C1056" s="5">
        <v>2003</v>
      </c>
      <c r="D1056" s="39">
        <v>1472.79</v>
      </c>
    </row>
    <row r="1057" spans="1:4" ht="12.75">
      <c r="A1057" s="221">
        <v>6</v>
      </c>
      <c r="B1057" s="5" t="s">
        <v>852</v>
      </c>
      <c r="C1057" s="5">
        <v>2003</v>
      </c>
      <c r="D1057" s="39">
        <v>1638.52</v>
      </c>
    </row>
    <row r="1058" spans="1:4" ht="12.75">
      <c r="A1058" s="221">
        <v>7</v>
      </c>
      <c r="B1058" s="5" t="s">
        <v>853</v>
      </c>
      <c r="C1058" s="5">
        <v>2004</v>
      </c>
      <c r="D1058" s="39">
        <v>1155</v>
      </c>
    </row>
    <row r="1059" spans="1:4" ht="12.75">
      <c r="A1059" s="221">
        <v>8</v>
      </c>
      <c r="B1059" s="5" t="s">
        <v>854</v>
      </c>
      <c r="C1059" s="5">
        <v>2003</v>
      </c>
      <c r="D1059" s="39">
        <v>475.41</v>
      </c>
    </row>
    <row r="1060" spans="1:4" ht="12.75">
      <c r="A1060" s="221">
        <v>9</v>
      </c>
      <c r="B1060" s="5" t="s">
        <v>855</v>
      </c>
      <c r="C1060" s="5">
        <v>2004</v>
      </c>
      <c r="D1060" s="39">
        <v>532</v>
      </c>
    </row>
    <row r="1061" spans="1:4" ht="12.75">
      <c r="A1061" s="221">
        <v>10</v>
      </c>
      <c r="B1061" s="5" t="s">
        <v>855</v>
      </c>
      <c r="C1061" s="5">
        <v>2003</v>
      </c>
      <c r="D1061" s="39">
        <v>475.41</v>
      </c>
    </row>
    <row r="1062" spans="1:4" ht="12.75">
      <c r="A1062" s="221">
        <v>11</v>
      </c>
      <c r="B1062" s="5" t="s">
        <v>856</v>
      </c>
      <c r="C1062" s="5">
        <v>2003</v>
      </c>
      <c r="D1062" s="39">
        <v>551</v>
      </c>
    </row>
    <row r="1063" spans="1:4" ht="12.75">
      <c r="A1063" s="221">
        <v>12</v>
      </c>
      <c r="B1063" s="5" t="s">
        <v>856</v>
      </c>
      <c r="C1063" s="5">
        <v>2003</v>
      </c>
      <c r="D1063" s="39">
        <v>551</v>
      </c>
    </row>
    <row r="1064" spans="1:4" ht="12.75">
      <c r="A1064" s="221">
        <v>13</v>
      </c>
      <c r="B1064" s="5" t="s">
        <v>856</v>
      </c>
      <c r="C1064" s="5">
        <v>2003</v>
      </c>
      <c r="D1064" s="39">
        <v>459.02</v>
      </c>
    </row>
    <row r="1065" spans="1:4" ht="12.75">
      <c r="A1065" s="221">
        <v>14</v>
      </c>
      <c r="B1065" s="5" t="s">
        <v>857</v>
      </c>
      <c r="C1065" s="5">
        <v>2003</v>
      </c>
      <c r="D1065" s="39">
        <v>475.45</v>
      </c>
    </row>
    <row r="1066" spans="1:4" ht="12.75">
      <c r="A1066" s="221">
        <v>15</v>
      </c>
      <c r="B1066" s="5" t="s">
        <v>857</v>
      </c>
      <c r="C1066" s="5">
        <v>2004</v>
      </c>
      <c r="D1066" s="39">
        <v>500</v>
      </c>
    </row>
    <row r="1067" spans="1:4" ht="12.75">
      <c r="A1067" s="221">
        <v>16</v>
      </c>
      <c r="B1067" s="5" t="s">
        <v>858</v>
      </c>
      <c r="C1067" s="5">
        <v>2004</v>
      </c>
      <c r="D1067" s="39">
        <v>1060.33</v>
      </c>
    </row>
    <row r="1068" spans="1:4" ht="12.75">
      <c r="A1068" s="221">
        <v>17</v>
      </c>
      <c r="B1068" s="5" t="s">
        <v>859</v>
      </c>
      <c r="C1068" s="5">
        <v>2003</v>
      </c>
      <c r="D1068" s="39">
        <v>2450.82</v>
      </c>
    </row>
    <row r="1069" spans="1:4" ht="12.75">
      <c r="A1069" s="221">
        <v>18</v>
      </c>
      <c r="B1069" s="5" t="s">
        <v>860</v>
      </c>
      <c r="C1069" s="5">
        <v>2003</v>
      </c>
      <c r="D1069" s="39">
        <v>986</v>
      </c>
    </row>
    <row r="1070" spans="1:4" ht="12.75">
      <c r="A1070" s="221">
        <v>19</v>
      </c>
      <c r="B1070" s="5" t="s">
        <v>861</v>
      </c>
      <c r="C1070" s="5">
        <v>2005</v>
      </c>
      <c r="D1070" s="39">
        <v>550</v>
      </c>
    </row>
    <row r="1071" spans="1:4" ht="12.75">
      <c r="A1071" s="221">
        <v>20</v>
      </c>
      <c r="B1071" s="5" t="s">
        <v>862</v>
      </c>
      <c r="C1071" s="5">
        <v>2005</v>
      </c>
      <c r="D1071" s="39">
        <v>1228.69</v>
      </c>
    </row>
    <row r="1072" spans="1:4" ht="12.75">
      <c r="A1072" s="221">
        <v>21</v>
      </c>
      <c r="B1072" s="5" t="s">
        <v>863</v>
      </c>
      <c r="C1072" s="5">
        <v>2004</v>
      </c>
      <c r="D1072" s="39">
        <v>664.05</v>
      </c>
    </row>
    <row r="1073" spans="1:4" ht="12.75">
      <c r="A1073" s="221">
        <v>22</v>
      </c>
      <c r="B1073" s="5" t="s">
        <v>864</v>
      </c>
      <c r="C1073" s="5">
        <v>2006</v>
      </c>
      <c r="D1073" s="39">
        <v>570</v>
      </c>
    </row>
    <row r="1074" spans="1:4" ht="12.75">
      <c r="A1074" s="221">
        <v>23</v>
      </c>
      <c r="B1074" s="5" t="s">
        <v>865</v>
      </c>
      <c r="C1074" s="5">
        <v>2004</v>
      </c>
      <c r="D1074" s="39">
        <v>1200</v>
      </c>
    </row>
    <row r="1075" spans="1:4" ht="12.75">
      <c r="A1075" s="221">
        <v>24</v>
      </c>
      <c r="B1075" s="5" t="s">
        <v>866</v>
      </c>
      <c r="C1075" s="5">
        <v>2004</v>
      </c>
      <c r="D1075" s="39">
        <v>651.2</v>
      </c>
    </row>
    <row r="1076" spans="1:4" ht="12.75">
      <c r="A1076" s="221">
        <v>25</v>
      </c>
      <c r="B1076" s="5" t="s">
        <v>867</v>
      </c>
      <c r="C1076" s="5">
        <v>2004</v>
      </c>
      <c r="D1076" s="39">
        <v>651.2</v>
      </c>
    </row>
    <row r="1077" spans="1:4" ht="12.75">
      <c r="A1077" s="221">
        <v>26</v>
      </c>
      <c r="B1077" s="5" t="s">
        <v>868</v>
      </c>
      <c r="C1077" s="5">
        <v>2005</v>
      </c>
      <c r="D1077" s="39">
        <v>679</v>
      </c>
    </row>
    <row r="1078" spans="1:4" ht="12.75">
      <c r="A1078" s="221">
        <v>27</v>
      </c>
      <c r="B1078" s="5" t="s">
        <v>869</v>
      </c>
      <c r="C1078" s="5">
        <v>2005</v>
      </c>
      <c r="D1078" s="39">
        <v>564</v>
      </c>
    </row>
    <row r="1079" spans="1:4" ht="12.75">
      <c r="A1079" s="221">
        <v>28</v>
      </c>
      <c r="B1079" s="5" t="s">
        <v>870</v>
      </c>
      <c r="C1079" s="5">
        <v>2003</v>
      </c>
      <c r="D1079" s="39">
        <v>4700</v>
      </c>
    </row>
    <row r="1080" spans="1:4" ht="12.75">
      <c r="A1080" s="221">
        <v>29</v>
      </c>
      <c r="B1080" s="5" t="s">
        <v>871</v>
      </c>
      <c r="C1080" s="5">
        <v>2004</v>
      </c>
      <c r="D1080" s="39">
        <v>5243.56</v>
      </c>
    </row>
    <row r="1081" spans="1:4" ht="12.75">
      <c r="A1081" s="221">
        <v>30</v>
      </c>
      <c r="B1081" s="5" t="s">
        <v>872</v>
      </c>
      <c r="C1081" s="5">
        <v>2003</v>
      </c>
      <c r="D1081" s="39">
        <v>704.92</v>
      </c>
    </row>
    <row r="1082" spans="1:4" ht="12.75">
      <c r="A1082" s="221">
        <v>31</v>
      </c>
      <c r="B1082" s="5" t="s">
        <v>873</v>
      </c>
      <c r="C1082" s="5">
        <v>2004</v>
      </c>
      <c r="D1082" s="39">
        <v>601.66</v>
      </c>
    </row>
    <row r="1083" spans="1:4" ht="12.75">
      <c r="A1083" s="221">
        <v>32</v>
      </c>
      <c r="B1083" s="5" t="s">
        <v>874</v>
      </c>
      <c r="C1083" s="5">
        <v>2004</v>
      </c>
      <c r="D1083" s="39">
        <v>7781.51</v>
      </c>
    </row>
    <row r="1084" spans="1:4" ht="12.75">
      <c r="A1084" s="221">
        <v>33</v>
      </c>
      <c r="B1084" s="5" t="s">
        <v>875</v>
      </c>
      <c r="C1084" s="5">
        <v>2005</v>
      </c>
      <c r="D1084" s="39">
        <v>13620.01</v>
      </c>
    </row>
    <row r="1085" spans="1:4" ht="12.75">
      <c r="A1085" s="221">
        <v>34</v>
      </c>
      <c r="B1085" s="5" t="s">
        <v>876</v>
      </c>
      <c r="C1085" s="5">
        <v>2004</v>
      </c>
      <c r="D1085" s="39">
        <v>8420.9</v>
      </c>
    </row>
    <row r="1086" spans="1:4" ht="12.75">
      <c r="A1086" s="221">
        <v>35</v>
      </c>
      <c r="B1086" s="5" t="s">
        <v>877</v>
      </c>
      <c r="C1086" s="5">
        <v>2004</v>
      </c>
      <c r="D1086" s="39">
        <v>8420.9</v>
      </c>
    </row>
    <row r="1087" spans="1:4" ht="12.75">
      <c r="A1087" s="221">
        <v>36</v>
      </c>
      <c r="B1087" s="5" t="s">
        <v>878</v>
      </c>
      <c r="C1087" s="5">
        <v>2004</v>
      </c>
      <c r="D1087" s="39">
        <v>40660</v>
      </c>
    </row>
    <row r="1088" spans="1:4" ht="12.75">
      <c r="A1088" s="221">
        <v>37</v>
      </c>
      <c r="B1088" s="5" t="s">
        <v>879</v>
      </c>
      <c r="C1088" s="5">
        <v>2004</v>
      </c>
      <c r="D1088" s="39">
        <v>20919.29</v>
      </c>
    </row>
    <row r="1089" spans="1:4" ht="12.75">
      <c r="A1089" s="221">
        <v>38</v>
      </c>
      <c r="B1089" s="5" t="s">
        <v>880</v>
      </c>
      <c r="C1089" s="5">
        <v>2005</v>
      </c>
      <c r="D1089" s="39">
        <v>6000</v>
      </c>
    </row>
    <row r="1090" spans="1:4" ht="12.75">
      <c r="A1090" s="221">
        <v>39</v>
      </c>
      <c r="B1090" s="5" t="s">
        <v>881</v>
      </c>
      <c r="C1090" s="5">
        <v>2004</v>
      </c>
      <c r="D1090" s="39">
        <v>22029.13</v>
      </c>
    </row>
    <row r="1091" spans="1:4" ht="25.5">
      <c r="A1091" s="221">
        <v>40</v>
      </c>
      <c r="B1091" s="5" t="s">
        <v>882</v>
      </c>
      <c r="C1091" s="5">
        <v>2004</v>
      </c>
      <c r="D1091" s="39">
        <v>6283</v>
      </c>
    </row>
    <row r="1092" spans="1:4" ht="12.75">
      <c r="A1092" s="221">
        <v>41</v>
      </c>
      <c r="B1092" s="5" t="s">
        <v>883</v>
      </c>
      <c r="C1092" s="5">
        <v>2004</v>
      </c>
      <c r="D1092" s="39">
        <v>5979.5</v>
      </c>
    </row>
    <row r="1093" spans="1:4" ht="12.75">
      <c r="A1093" s="221">
        <v>42</v>
      </c>
      <c r="B1093" s="5" t="s">
        <v>884</v>
      </c>
      <c r="C1093" s="5">
        <v>2004</v>
      </c>
      <c r="D1093" s="39">
        <v>4575.05</v>
      </c>
    </row>
    <row r="1094" spans="1:4" ht="12.75">
      <c r="A1094" s="221">
        <v>43</v>
      </c>
      <c r="B1094" s="5" t="s">
        <v>885</v>
      </c>
      <c r="C1094" s="5">
        <v>2003</v>
      </c>
      <c r="D1094" s="39">
        <v>3965</v>
      </c>
    </row>
    <row r="1095" spans="1:4" ht="12.75">
      <c r="A1095" s="221">
        <v>44</v>
      </c>
      <c r="B1095" s="5" t="s">
        <v>886</v>
      </c>
      <c r="C1095" s="5">
        <v>2004</v>
      </c>
      <c r="D1095" s="39">
        <v>29000</v>
      </c>
    </row>
    <row r="1096" spans="1:4" ht="12.75">
      <c r="A1096" s="221">
        <v>45</v>
      </c>
      <c r="B1096" s="5" t="s">
        <v>887</v>
      </c>
      <c r="C1096" s="5">
        <v>2005</v>
      </c>
      <c r="D1096" s="39">
        <v>3510</v>
      </c>
    </row>
    <row r="1097" spans="1:4" ht="12.75">
      <c r="A1097" s="221">
        <v>46</v>
      </c>
      <c r="B1097" s="5" t="s">
        <v>888</v>
      </c>
      <c r="C1097" s="5">
        <v>2005</v>
      </c>
      <c r="D1097" s="39">
        <v>30000</v>
      </c>
    </row>
    <row r="1098" spans="1:4" ht="12.75">
      <c r="A1098" s="221">
        <v>47</v>
      </c>
      <c r="B1098" s="5" t="s">
        <v>889</v>
      </c>
      <c r="C1098" s="5">
        <v>2003</v>
      </c>
      <c r="D1098" s="39">
        <v>7800</v>
      </c>
    </row>
    <row r="1099" spans="1:4" ht="12.75">
      <c r="A1099" s="221">
        <v>48</v>
      </c>
      <c r="B1099" s="5" t="s">
        <v>890</v>
      </c>
      <c r="C1099" s="5">
        <v>2003</v>
      </c>
      <c r="D1099" s="39">
        <v>13794</v>
      </c>
    </row>
    <row r="1100" spans="1:4" ht="12.75">
      <c r="A1100" s="221">
        <v>49</v>
      </c>
      <c r="B1100" s="5" t="s">
        <v>891</v>
      </c>
      <c r="C1100" s="5">
        <v>2006</v>
      </c>
      <c r="D1100" s="39">
        <v>249310</v>
      </c>
    </row>
    <row r="1101" spans="1:4" ht="12.75">
      <c r="A1101" s="221">
        <v>50</v>
      </c>
      <c r="B1101" s="5" t="s">
        <v>892</v>
      </c>
      <c r="C1101" s="5">
        <v>2006</v>
      </c>
      <c r="D1101" s="39">
        <v>99724</v>
      </c>
    </row>
    <row r="1102" spans="1:4" ht="12.75">
      <c r="A1102" s="221">
        <v>51</v>
      </c>
      <c r="B1102" s="5" t="s">
        <v>893</v>
      </c>
      <c r="C1102" s="5">
        <v>2006</v>
      </c>
      <c r="D1102" s="39">
        <v>19046</v>
      </c>
    </row>
    <row r="1103" spans="1:4" ht="12.75">
      <c r="A1103" s="221">
        <v>52</v>
      </c>
      <c r="B1103" s="5" t="s">
        <v>894</v>
      </c>
      <c r="C1103" s="5">
        <v>2006</v>
      </c>
      <c r="D1103" s="39">
        <v>950</v>
      </c>
    </row>
    <row r="1104" spans="1:4" ht="12.75">
      <c r="A1104" s="221">
        <v>53</v>
      </c>
      <c r="B1104" s="5" t="s">
        <v>895</v>
      </c>
      <c r="C1104" s="5">
        <v>2007</v>
      </c>
      <c r="D1104" s="39">
        <v>1326.8</v>
      </c>
    </row>
    <row r="1105" spans="1:4" ht="12.75">
      <c r="A1105" s="221">
        <v>54</v>
      </c>
      <c r="B1105" s="5" t="s">
        <v>896</v>
      </c>
      <c r="C1105" s="5">
        <v>2007</v>
      </c>
      <c r="D1105" s="39">
        <v>2386.1</v>
      </c>
    </row>
    <row r="1106" spans="1:4" ht="12.75">
      <c r="A1106" s="221">
        <v>55</v>
      </c>
      <c r="B1106" s="5" t="s">
        <v>897</v>
      </c>
      <c r="C1106" s="5">
        <v>2007</v>
      </c>
      <c r="D1106" s="39">
        <v>406.8</v>
      </c>
    </row>
    <row r="1107" spans="1:4" ht="12.75">
      <c r="A1107" s="221">
        <v>56</v>
      </c>
      <c r="B1107" s="5" t="s">
        <v>898</v>
      </c>
      <c r="C1107" s="5">
        <v>2006</v>
      </c>
      <c r="D1107" s="39">
        <v>980</v>
      </c>
    </row>
    <row r="1108" spans="1:4" ht="12.75">
      <c r="A1108" s="221">
        <v>57</v>
      </c>
      <c r="B1108" s="5" t="s">
        <v>899</v>
      </c>
      <c r="C1108" s="5">
        <v>2007</v>
      </c>
      <c r="D1108" s="39">
        <v>669</v>
      </c>
    </row>
    <row r="1109" spans="1:4" ht="12.75">
      <c r="A1109" s="221">
        <v>58</v>
      </c>
      <c r="B1109" s="5" t="s">
        <v>900</v>
      </c>
      <c r="C1109" s="5">
        <v>2007</v>
      </c>
      <c r="D1109" s="39">
        <v>2586.4</v>
      </c>
    </row>
    <row r="1110" spans="1:4" ht="12.75">
      <c r="A1110" s="221">
        <v>59</v>
      </c>
      <c r="B1110" s="5" t="s">
        <v>796</v>
      </c>
      <c r="C1110" s="5">
        <v>2007</v>
      </c>
      <c r="D1110" s="39">
        <v>3334.6</v>
      </c>
    </row>
    <row r="1111" spans="1:4" ht="13.5" customHeight="1">
      <c r="A1111" s="13"/>
      <c r="B1111" s="7" t="s">
        <v>1894</v>
      </c>
      <c r="C1111" s="5"/>
      <c r="D1111" s="101">
        <f>SUM(D1052:D1110)</f>
        <v>650574.39</v>
      </c>
    </row>
    <row r="1112" spans="1:4" ht="24" customHeight="1">
      <c r="A1112" s="279" t="s">
        <v>401</v>
      </c>
      <c r="B1112" s="279"/>
      <c r="C1112" s="279"/>
      <c r="D1112" s="279"/>
    </row>
    <row r="1113" spans="1:4" ht="30" customHeight="1">
      <c r="A1113" s="15" t="s">
        <v>1519</v>
      </c>
      <c r="B1113" s="15" t="s">
        <v>580</v>
      </c>
      <c r="C1113" s="15" t="s">
        <v>578</v>
      </c>
      <c r="D1113" s="172" t="s">
        <v>579</v>
      </c>
    </row>
    <row r="1114" spans="1:4" ht="25.5">
      <c r="A1114" s="13">
        <v>1</v>
      </c>
      <c r="B1114" s="5" t="s">
        <v>901</v>
      </c>
      <c r="C1114" s="5">
        <v>2006</v>
      </c>
      <c r="D1114" s="39">
        <v>3200</v>
      </c>
    </row>
    <row r="1115" spans="1:4" ht="18" customHeight="1">
      <c r="A1115" s="13"/>
      <c r="B1115" s="7" t="s">
        <v>1894</v>
      </c>
      <c r="C1115" s="5"/>
      <c r="D1115" s="101">
        <f>SUM(D1114:D1114)</f>
        <v>3200</v>
      </c>
    </row>
    <row r="1116" spans="1:4" s="170" customFormat="1" ht="18.75">
      <c r="A1116" s="227" t="s">
        <v>399</v>
      </c>
      <c r="B1116" s="228"/>
      <c r="C1116" s="212"/>
      <c r="D1116" s="226"/>
    </row>
    <row r="1117" spans="1:4" ht="24.75" customHeight="1">
      <c r="A1117" s="279" t="s">
        <v>400</v>
      </c>
      <c r="B1117" s="279"/>
      <c r="C1117" s="279"/>
      <c r="D1117" s="279"/>
    </row>
    <row r="1118" spans="1:4" ht="25.5">
      <c r="A1118" s="15" t="s">
        <v>1519</v>
      </c>
      <c r="B1118" s="15" t="s">
        <v>577</v>
      </c>
      <c r="C1118" s="15" t="s">
        <v>578</v>
      </c>
      <c r="D1118" s="172" t="s">
        <v>579</v>
      </c>
    </row>
    <row r="1119" spans="1:4" ht="12.75">
      <c r="A1119" s="221">
        <v>1</v>
      </c>
      <c r="B1119" s="5" t="s">
        <v>1881</v>
      </c>
      <c r="C1119" s="5">
        <v>2003</v>
      </c>
      <c r="D1119" s="39">
        <v>2093.41</v>
      </c>
    </row>
    <row r="1120" spans="1:4" ht="12.75">
      <c r="A1120" s="221">
        <v>2</v>
      </c>
      <c r="B1120" s="5" t="s">
        <v>1882</v>
      </c>
      <c r="C1120" s="5">
        <v>2005</v>
      </c>
      <c r="D1120" s="39">
        <v>23543</v>
      </c>
    </row>
    <row r="1121" spans="1:4" ht="12.75">
      <c r="A1121" s="221">
        <v>2</v>
      </c>
      <c r="B1121" s="5" t="s">
        <v>1883</v>
      </c>
      <c r="C1121" s="5">
        <v>2004</v>
      </c>
      <c r="D1121" s="39">
        <v>3220.8</v>
      </c>
    </row>
    <row r="1122" spans="1:4" ht="13.5" customHeight="1">
      <c r="A1122" s="13"/>
      <c r="B1122" s="7" t="s">
        <v>1894</v>
      </c>
      <c r="C1122" s="5"/>
      <c r="D1122" s="101">
        <f>SUM(D1119:D1121)</f>
        <v>28857.21</v>
      </c>
    </row>
    <row r="1123" spans="1:4" ht="24" customHeight="1">
      <c r="A1123" s="279" t="s">
        <v>401</v>
      </c>
      <c r="B1123" s="279"/>
      <c r="C1123" s="279"/>
      <c r="D1123" s="279"/>
    </row>
    <row r="1124" spans="1:4" ht="30" customHeight="1">
      <c r="A1124" s="15" t="s">
        <v>1519</v>
      </c>
      <c r="B1124" s="15" t="s">
        <v>580</v>
      </c>
      <c r="C1124" s="15" t="s">
        <v>578</v>
      </c>
      <c r="D1124" s="172" t="s">
        <v>579</v>
      </c>
    </row>
    <row r="1125" spans="1:4" ht="12.75">
      <c r="A1125" s="221">
        <v>1</v>
      </c>
      <c r="B1125" s="5" t="s">
        <v>1884</v>
      </c>
      <c r="C1125" s="5">
        <v>2003</v>
      </c>
      <c r="D1125" s="39">
        <v>6710</v>
      </c>
    </row>
    <row r="1126" spans="1:4" ht="12.75">
      <c r="A1126" s="221">
        <v>3</v>
      </c>
      <c r="B1126" s="5" t="s">
        <v>1885</v>
      </c>
      <c r="C1126" s="5">
        <v>2005</v>
      </c>
      <c r="D1126" s="39">
        <v>4490</v>
      </c>
    </row>
    <row r="1127" spans="1:4" ht="12.75">
      <c r="A1127" s="221">
        <v>4</v>
      </c>
      <c r="B1127" s="5" t="s">
        <v>1886</v>
      </c>
      <c r="C1127" s="5">
        <v>2005</v>
      </c>
      <c r="D1127" s="39">
        <v>18540</v>
      </c>
    </row>
    <row r="1128" spans="1:4" ht="12.75">
      <c r="A1128" s="221">
        <v>5</v>
      </c>
      <c r="B1128" s="5" t="s">
        <v>1887</v>
      </c>
      <c r="C1128" s="5">
        <v>2006</v>
      </c>
      <c r="D1128" s="39">
        <v>2968.98</v>
      </c>
    </row>
    <row r="1129" spans="1:4" ht="12.75">
      <c r="A1129" s="221">
        <v>6</v>
      </c>
      <c r="B1129" s="5" t="s">
        <v>1888</v>
      </c>
      <c r="C1129" s="5">
        <v>2007</v>
      </c>
      <c r="D1129" s="39">
        <v>3884.1</v>
      </c>
    </row>
    <row r="1130" spans="1:4" ht="18" customHeight="1">
      <c r="A1130" s="13"/>
      <c r="B1130" s="7" t="s">
        <v>1894</v>
      </c>
      <c r="C1130" s="5"/>
      <c r="D1130" s="101">
        <f>SUM(D1125:D1129)</f>
        <v>36593.08</v>
      </c>
    </row>
  </sheetData>
  <mergeCells count="58">
    <mergeCell ref="A1117:D1117"/>
    <mergeCell ref="A1123:D1123"/>
    <mergeCell ref="A473:D473"/>
    <mergeCell ref="A1050:D1050"/>
    <mergeCell ref="A1112:D1112"/>
    <mergeCell ref="A995:D995"/>
    <mergeCell ref="A1042:D1042"/>
    <mergeCell ref="A483:D483"/>
    <mergeCell ref="A610:D610"/>
    <mergeCell ref="A627:D627"/>
    <mergeCell ref="A492:D492"/>
    <mergeCell ref="A499:D499"/>
    <mergeCell ref="A366:D366"/>
    <mergeCell ref="A383:D383"/>
    <mergeCell ref="A391:D391"/>
    <mergeCell ref="A396:D396"/>
    <mergeCell ref="A408:D408"/>
    <mergeCell ref="A443:D443"/>
    <mergeCell ref="A457:D457"/>
    <mergeCell ref="A317:D317"/>
    <mergeCell ref="A335:D335"/>
    <mergeCell ref="A340:D340"/>
    <mergeCell ref="A346:D346"/>
    <mergeCell ref="A256:D256"/>
    <mergeCell ref="A284:D284"/>
    <mergeCell ref="A298:D298"/>
    <mergeCell ref="A311:D311"/>
    <mergeCell ref="A265:D265"/>
    <mergeCell ref="A278:D278"/>
    <mergeCell ref="A514:D514"/>
    <mergeCell ref="A526:D526"/>
    <mergeCell ref="A572:D572"/>
    <mergeCell ref="A579:D579"/>
    <mergeCell ref="A3:D3"/>
    <mergeCell ref="A240:D240"/>
    <mergeCell ref="A866:D866"/>
    <mergeCell ref="A883:D883"/>
    <mergeCell ref="A847:D847"/>
    <mergeCell ref="A804:D804"/>
    <mergeCell ref="A820:D820"/>
    <mergeCell ref="A676:D676"/>
    <mergeCell ref="A700:D700"/>
    <mergeCell ref="A748:D748"/>
    <mergeCell ref="A351:D351"/>
    <mergeCell ref="A361:D361"/>
    <mergeCell ref="A374:D374"/>
    <mergeCell ref="A932:D932"/>
    <mergeCell ref="A753:D753"/>
    <mergeCell ref="A794:D794"/>
    <mergeCell ref="A602:D602"/>
    <mergeCell ref="A633:D633"/>
    <mergeCell ref="A666:D666"/>
    <mergeCell ref="A977:D977"/>
    <mergeCell ref="A988:D988"/>
    <mergeCell ref="A969:D969"/>
    <mergeCell ref="A829:D829"/>
    <mergeCell ref="A841:D841"/>
    <mergeCell ref="A926:D926"/>
  </mergeCells>
  <printOptions/>
  <pageMargins left="1.04" right="0.75" top="0.59" bottom="1" header="0.5" footer="0.5"/>
  <pageSetup horizontalDpi="600" verticalDpi="600" orientation="portrait" paperSize="9" scale="76" r:id="rId3"/>
  <rowBreaks count="17" manualBreakCount="17">
    <brk id="191" max="3" man="1"/>
    <brk id="254" max="3" man="1"/>
    <brk id="309" max="3" man="1"/>
    <brk id="360" max="3" man="1"/>
    <brk id="406" max="3" man="1"/>
    <brk id="472" max="3" man="1"/>
    <brk id="524" max="3" man="1"/>
    <brk id="577" max="3" man="1"/>
    <brk id="631" max="3" man="1"/>
    <brk id="698" max="3" man="1"/>
    <brk id="751" max="3" man="1"/>
    <brk id="802" max="3" man="1"/>
    <brk id="864" max="3" man="1"/>
    <brk id="930" max="3" man="1"/>
    <brk id="993" max="3" man="1"/>
    <brk id="1048" max="3" man="1"/>
    <brk id="1115" max="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4"/>
  <sheetViews>
    <sheetView workbookViewId="0" topLeftCell="A202">
      <selection activeCell="B35" sqref="B35"/>
    </sheetView>
  </sheetViews>
  <sheetFormatPr defaultColWidth="9.140625" defaultRowHeight="12.75"/>
  <cols>
    <col min="1" max="1" width="3.00390625" style="8" customWidth="1"/>
    <col min="2" max="2" width="21.57421875" style="8" customWidth="1"/>
    <col min="3" max="4" width="22.140625" style="8" customWidth="1"/>
    <col min="5" max="5" width="54.00390625" style="8" customWidth="1"/>
    <col min="6" max="16384" width="9.140625" style="8" customWidth="1"/>
  </cols>
  <sheetData>
    <row r="1" spans="1:5" ht="13.5" thickBot="1">
      <c r="A1" s="122" t="s">
        <v>1959</v>
      </c>
      <c r="B1" s="123"/>
      <c r="C1" s="123"/>
      <c r="D1" s="124"/>
      <c r="E1" s="125"/>
    </row>
    <row r="2" spans="1:5" ht="39.75" customHeight="1">
      <c r="A2" s="282" t="s">
        <v>592</v>
      </c>
      <c r="B2" s="282"/>
      <c r="C2" s="282"/>
      <c r="D2" s="282"/>
      <c r="E2" s="282"/>
    </row>
    <row r="3" spans="1:5" ht="51">
      <c r="A3" s="24" t="s">
        <v>593</v>
      </c>
      <c r="B3" s="15" t="s">
        <v>594</v>
      </c>
      <c r="C3" s="15" t="s">
        <v>595</v>
      </c>
      <c r="D3" s="15" t="s">
        <v>596</v>
      </c>
      <c r="E3" s="25" t="s">
        <v>597</v>
      </c>
    </row>
    <row r="4" spans="1:5" ht="15.75" customHeight="1">
      <c r="A4" s="24">
        <v>1</v>
      </c>
      <c r="B4" s="15">
        <v>1</v>
      </c>
      <c r="C4" s="15" t="s">
        <v>1960</v>
      </c>
      <c r="D4" s="15" t="s">
        <v>1960</v>
      </c>
      <c r="E4" s="15" t="s">
        <v>1961</v>
      </c>
    </row>
    <row r="5" spans="1:5" ht="31.5" customHeight="1">
      <c r="A5" s="282" t="s">
        <v>598</v>
      </c>
      <c r="B5" s="282"/>
      <c r="C5" s="282"/>
      <c r="D5" s="282"/>
      <c r="E5" s="282"/>
    </row>
    <row r="6" spans="1:5" ht="25.5">
      <c r="A6" s="24" t="s">
        <v>593</v>
      </c>
      <c r="B6" s="15" t="s">
        <v>599</v>
      </c>
      <c r="C6" s="15" t="s">
        <v>600</v>
      </c>
      <c r="D6" s="15" t="s">
        <v>601</v>
      </c>
      <c r="E6" s="25" t="s">
        <v>602</v>
      </c>
    </row>
    <row r="7" spans="1:5" ht="15.75" customHeight="1" thickBot="1">
      <c r="A7" s="24">
        <v>1</v>
      </c>
      <c r="B7" s="15" t="s">
        <v>1962</v>
      </c>
      <c r="C7" s="15" t="s">
        <v>1963</v>
      </c>
      <c r="D7" s="15" t="s">
        <v>1964</v>
      </c>
      <c r="E7" s="15" t="s">
        <v>823</v>
      </c>
    </row>
    <row r="8" spans="1:5" ht="19.5" thickBot="1">
      <c r="A8" s="73" t="s">
        <v>1895</v>
      </c>
      <c r="B8" s="126"/>
      <c r="C8" s="126" t="s">
        <v>627</v>
      </c>
      <c r="D8" s="127"/>
      <c r="E8" s="121"/>
    </row>
    <row r="9" spans="1:5" ht="39.75" customHeight="1">
      <c r="A9" s="304" t="s">
        <v>592</v>
      </c>
      <c r="B9" s="304"/>
      <c r="C9" s="304"/>
      <c r="D9" s="304"/>
      <c r="E9" s="304"/>
    </row>
    <row r="10" spans="1:5" ht="51">
      <c r="A10" s="34" t="s">
        <v>593</v>
      </c>
      <c r="B10" s="35" t="s">
        <v>594</v>
      </c>
      <c r="C10" s="35" t="s">
        <v>595</v>
      </c>
      <c r="D10" s="35" t="s">
        <v>596</v>
      </c>
      <c r="E10" s="36" t="s">
        <v>597</v>
      </c>
    </row>
    <row r="11" spans="1:5" ht="33.75" customHeight="1">
      <c r="A11" s="34">
        <v>1</v>
      </c>
      <c r="B11" s="33" t="s">
        <v>687</v>
      </c>
      <c r="C11" s="32" t="s">
        <v>688</v>
      </c>
      <c r="D11" s="32" t="s">
        <v>689</v>
      </c>
      <c r="E11" s="33" t="s">
        <v>690</v>
      </c>
    </row>
    <row r="12" spans="1:5" ht="31.5" customHeight="1">
      <c r="A12" s="304" t="s">
        <v>598</v>
      </c>
      <c r="B12" s="304"/>
      <c r="C12" s="304"/>
      <c r="D12" s="304"/>
      <c r="E12" s="304"/>
    </row>
    <row r="13" spans="1:5" ht="25.5">
      <c r="A13" s="34" t="s">
        <v>593</v>
      </c>
      <c r="B13" s="35" t="s">
        <v>599</v>
      </c>
      <c r="C13" s="35" t="s">
        <v>600</v>
      </c>
      <c r="D13" s="35" t="s">
        <v>601</v>
      </c>
      <c r="E13" s="36" t="s">
        <v>602</v>
      </c>
    </row>
    <row r="14" spans="1:5" ht="15.75" customHeight="1" thickBot="1">
      <c r="A14" s="34">
        <v>1</v>
      </c>
      <c r="B14" s="32" t="s">
        <v>688</v>
      </c>
      <c r="C14" s="32" t="s">
        <v>691</v>
      </c>
      <c r="D14" s="32" t="s">
        <v>692</v>
      </c>
      <c r="E14" s="33" t="s">
        <v>693</v>
      </c>
    </row>
    <row r="15" spans="1:5" ht="19.5" thickBot="1">
      <c r="A15" s="56" t="s">
        <v>1895</v>
      </c>
      <c r="B15" s="119"/>
      <c r="C15" s="119" t="s">
        <v>709</v>
      </c>
      <c r="D15" s="120"/>
      <c r="E15" s="121"/>
    </row>
    <row r="16" spans="1:5" ht="39.75" customHeight="1">
      <c r="A16" s="282" t="s">
        <v>592</v>
      </c>
      <c r="B16" s="282"/>
      <c r="C16" s="282"/>
      <c r="D16" s="282"/>
      <c r="E16" s="282"/>
    </row>
    <row r="17" spans="1:5" ht="51">
      <c r="A17" s="24" t="s">
        <v>593</v>
      </c>
      <c r="B17" s="15" t="s">
        <v>594</v>
      </c>
      <c r="C17" s="15" t="s">
        <v>595</v>
      </c>
      <c r="D17" s="15" t="s">
        <v>596</v>
      </c>
      <c r="E17" s="25" t="s">
        <v>597</v>
      </c>
    </row>
    <row r="18" spans="1:5" ht="15.75" customHeight="1">
      <c r="A18" s="24">
        <v>1</v>
      </c>
      <c r="B18" s="5" t="s">
        <v>713</v>
      </c>
      <c r="C18" s="39">
        <v>1200</v>
      </c>
      <c r="D18" s="5"/>
      <c r="E18" s="5"/>
    </row>
    <row r="19" spans="1:5" ht="31.5" customHeight="1">
      <c r="A19" s="282" t="s">
        <v>598</v>
      </c>
      <c r="B19" s="282"/>
      <c r="C19" s="282"/>
      <c r="D19" s="282"/>
      <c r="E19" s="282"/>
    </row>
    <row r="20" spans="1:5" ht="25.5">
      <c r="A20" s="24" t="s">
        <v>593</v>
      </c>
      <c r="B20" s="15" t="s">
        <v>599</v>
      </c>
      <c r="C20" s="15" t="s">
        <v>600</v>
      </c>
      <c r="D20" s="15" t="s">
        <v>601</v>
      </c>
      <c r="E20" s="25" t="s">
        <v>602</v>
      </c>
    </row>
    <row r="21" spans="1:5" ht="15.75" customHeight="1" thickBot="1">
      <c r="A21" s="24">
        <v>1</v>
      </c>
      <c r="B21" s="38">
        <v>1200</v>
      </c>
      <c r="C21" s="5" t="s">
        <v>710</v>
      </c>
      <c r="D21" s="5" t="s">
        <v>711</v>
      </c>
      <c r="E21" s="5" t="s">
        <v>712</v>
      </c>
    </row>
    <row r="22" spans="1:5" ht="19.5" thickBot="1">
      <c r="A22" s="128" t="s">
        <v>714</v>
      </c>
      <c r="B22" s="129"/>
      <c r="C22" s="129"/>
      <c r="D22" s="130"/>
      <c r="E22" s="131"/>
    </row>
    <row r="23" spans="1:5" ht="14.25">
      <c r="A23" s="313" t="s">
        <v>592</v>
      </c>
      <c r="B23" s="313"/>
      <c r="C23" s="313"/>
      <c r="D23" s="313"/>
      <c r="E23" s="313"/>
    </row>
    <row r="24" spans="1:5" ht="51">
      <c r="A24" s="45" t="s">
        <v>593</v>
      </c>
      <c r="B24" s="260" t="s">
        <v>594</v>
      </c>
      <c r="C24" s="260" t="s">
        <v>595</v>
      </c>
      <c r="D24" s="260" t="s">
        <v>596</v>
      </c>
      <c r="E24" s="261" t="s">
        <v>597</v>
      </c>
    </row>
    <row r="25" spans="1:5" ht="12.75">
      <c r="A25" s="259">
        <v>1</v>
      </c>
      <c r="B25" s="197"/>
      <c r="C25" s="197" t="s">
        <v>738</v>
      </c>
      <c r="D25" s="197" t="s">
        <v>739</v>
      </c>
      <c r="E25" s="197" t="s">
        <v>740</v>
      </c>
    </row>
    <row r="26" spans="1:5" ht="12.75">
      <c r="A26" s="259">
        <v>2</v>
      </c>
      <c r="B26" s="262"/>
      <c r="C26" s="262" t="s">
        <v>741</v>
      </c>
      <c r="D26" s="262"/>
      <c r="E26" s="262" t="s">
        <v>742</v>
      </c>
    </row>
    <row r="27" spans="1:5" ht="12.75">
      <c r="A27" s="259">
        <v>3</v>
      </c>
      <c r="B27" s="262"/>
      <c r="C27" s="262" t="s">
        <v>743</v>
      </c>
      <c r="D27" s="262"/>
      <c r="E27" s="262" t="s">
        <v>744</v>
      </c>
    </row>
    <row r="28" spans="1:5" ht="12.75">
      <c r="A28" s="132"/>
      <c r="B28" s="262"/>
      <c r="C28" s="262" t="s">
        <v>745</v>
      </c>
      <c r="D28" s="262"/>
      <c r="E28" s="262"/>
    </row>
    <row r="29" spans="1:5" ht="12.75">
      <c r="A29" s="132"/>
      <c r="B29" s="262"/>
      <c r="C29" s="262" t="s">
        <v>746</v>
      </c>
      <c r="D29" s="262"/>
      <c r="E29" s="262"/>
    </row>
    <row r="30" spans="1:5" ht="14.25">
      <c r="A30" s="313" t="s">
        <v>598</v>
      </c>
      <c r="B30" s="314"/>
      <c r="C30" s="314"/>
      <c r="D30" s="314"/>
      <c r="E30" s="314"/>
    </row>
    <row r="31" spans="1:5" ht="25.5">
      <c r="A31" s="45" t="s">
        <v>593</v>
      </c>
      <c r="B31" s="46" t="s">
        <v>599</v>
      </c>
      <c r="C31" s="46" t="s">
        <v>600</v>
      </c>
      <c r="D31" s="46" t="s">
        <v>601</v>
      </c>
      <c r="E31" s="47" t="s">
        <v>602</v>
      </c>
    </row>
    <row r="32" spans="1:5" ht="12.75">
      <c r="A32" s="45">
        <v>1</v>
      </c>
      <c r="B32" s="43" t="s">
        <v>738</v>
      </c>
      <c r="C32" s="43" t="s">
        <v>747</v>
      </c>
      <c r="D32" s="43" t="s">
        <v>748</v>
      </c>
      <c r="E32" s="43" t="s">
        <v>749</v>
      </c>
    </row>
    <row r="33" spans="1:5" ht="12.75">
      <c r="A33" s="45">
        <v>2</v>
      </c>
      <c r="B33" s="133" t="s">
        <v>750</v>
      </c>
      <c r="C33" s="133"/>
      <c r="D33" s="133"/>
      <c r="E33" s="133" t="s">
        <v>751</v>
      </c>
    </row>
    <row r="34" spans="1:5" ht="12.75">
      <c r="A34" s="263">
        <v>3</v>
      </c>
      <c r="B34" s="264" t="s">
        <v>743</v>
      </c>
      <c r="C34" s="264"/>
      <c r="D34" s="264"/>
      <c r="E34" s="264"/>
    </row>
    <row r="35" spans="1:5" ht="13.5" thickBot="1">
      <c r="A35" s="262"/>
      <c r="B35" s="262" t="s">
        <v>752</v>
      </c>
      <c r="C35" s="262"/>
      <c r="D35" s="262"/>
      <c r="E35" s="262"/>
    </row>
    <row r="36" spans="1:5" ht="19.5" thickBot="1">
      <c r="A36" s="73" t="s">
        <v>759</v>
      </c>
      <c r="B36" s="126"/>
      <c r="C36" s="126"/>
      <c r="D36" s="127"/>
      <c r="E36" s="121"/>
    </row>
    <row r="37" spans="1:5" ht="39.75" customHeight="1">
      <c r="A37" s="304" t="s">
        <v>592</v>
      </c>
      <c r="B37" s="304"/>
      <c r="C37" s="304"/>
      <c r="D37" s="304"/>
      <c r="E37" s="304"/>
    </row>
    <row r="38" spans="1:5" ht="51">
      <c r="A38" s="34" t="s">
        <v>593</v>
      </c>
      <c r="B38" s="35" t="s">
        <v>594</v>
      </c>
      <c r="C38" s="35" t="s">
        <v>595</v>
      </c>
      <c r="D38" s="35" t="s">
        <v>596</v>
      </c>
      <c r="E38" s="36" t="s">
        <v>597</v>
      </c>
    </row>
    <row r="39" spans="1:5" ht="15.75" customHeight="1">
      <c r="A39" s="34">
        <v>1</v>
      </c>
      <c r="B39" s="33" t="s">
        <v>772</v>
      </c>
      <c r="C39" s="33" t="s">
        <v>773</v>
      </c>
      <c r="D39" s="33" t="s">
        <v>774</v>
      </c>
      <c r="E39" s="33" t="s">
        <v>775</v>
      </c>
    </row>
    <row r="40" spans="1:5" ht="15.75" customHeight="1">
      <c r="A40" s="34">
        <v>2</v>
      </c>
      <c r="B40" s="53" t="s">
        <v>776</v>
      </c>
      <c r="C40" s="53" t="s">
        <v>777</v>
      </c>
      <c r="D40" s="53" t="s">
        <v>778</v>
      </c>
      <c r="E40" s="53" t="s">
        <v>779</v>
      </c>
    </row>
    <row r="41" spans="1:5" ht="15.75" customHeight="1">
      <c r="A41" s="34">
        <v>3</v>
      </c>
      <c r="B41" s="53" t="s">
        <v>780</v>
      </c>
      <c r="C41" s="53"/>
      <c r="D41" s="53"/>
      <c r="E41" s="53"/>
    </row>
    <row r="42" spans="1:5" ht="31.5" customHeight="1">
      <c r="A42" s="304" t="s">
        <v>598</v>
      </c>
      <c r="B42" s="304"/>
      <c r="C42" s="304"/>
      <c r="D42" s="304"/>
      <c r="E42" s="304"/>
    </row>
    <row r="43" spans="1:5" ht="25.5">
      <c r="A43" s="34" t="s">
        <v>593</v>
      </c>
      <c r="B43" s="35" t="s">
        <v>599</v>
      </c>
      <c r="C43" s="35" t="s">
        <v>600</v>
      </c>
      <c r="D43" s="35" t="s">
        <v>601</v>
      </c>
      <c r="E43" s="36" t="s">
        <v>602</v>
      </c>
    </row>
    <row r="44" spans="1:5" ht="15.75" customHeight="1" thickBot="1">
      <c r="A44" s="34">
        <v>1</v>
      </c>
      <c r="B44" s="33" t="s">
        <v>781</v>
      </c>
      <c r="C44" s="33" t="s">
        <v>782</v>
      </c>
      <c r="D44" s="33" t="s">
        <v>783</v>
      </c>
      <c r="E44" s="33" t="s">
        <v>784</v>
      </c>
    </row>
    <row r="45" spans="1:5" ht="19.5" thickBot="1">
      <c r="A45" s="73" t="s">
        <v>1021</v>
      </c>
      <c r="B45" s="126"/>
      <c r="C45" s="126"/>
      <c r="D45" s="127"/>
      <c r="E45" s="121"/>
    </row>
    <row r="46" spans="1:5" ht="31.5" customHeight="1">
      <c r="A46" s="304" t="s">
        <v>598</v>
      </c>
      <c r="B46" s="304"/>
      <c r="C46" s="304"/>
      <c r="D46" s="304"/>
      <c r="E46" s="304"/>
    </row>
    <row r="47" spans="1:5" ht="25.5">
      <c r="A47" s="34" t="s">
        <v>593</v>
      </c>
      <c r="B47" s="35" t="s">
        <v>599</v>
      </c>
      <c r="C47" s="35" t="s">
        <v>600</v>
      </c>
      <c r="D47" s="35" t="s">
        <v>601</v>
      </c>
      <c r="E47" s="36" t="s">
        <v>602</v>
      </c>
    </row>
    <row r="48" spans="1:5" ht="15.75" customHeight="1" thickBot="1">
      <c r="A48" s="34">
        <v>1</v>
      </c>
      <c r="B48" s="33" t="s">
        <v>1022</v>
      </c>
      <c r="C48" s="33" t="s">
        <v>1023</v>
      </c>
      <c r="D48" s="33" t="s">
        <v>1024</v>
      </c>
      <c r="E48" s="33" t="s">
        <v>1025</v>
      </c>
    </row>
    <row r="49" spans="1:5" ht="19.5" thickBot="1">
      <c r="A49" s="56" t="s">
        <v>799</v>
      </c>
      <c r="B49" s="119"/>
      <c r="C49" s="119"/>
      <c r="D49" s="120"/>
      <c r="E49" s="121"/>
    </row>
    <row r="50" spans="1:5" ht="39.75" customHeight="1">
      <c r="A50" s="282" t="s">
        <v>592</v>
      </c>
      <c r="B50" s="282"/>
      <c r="C50" s="282"/>
      <c r="D50" s="282"/>
      <c r="E50" s="282"/>
    </row>
    <row r="51" spans="1:5" ht="51">
      <c r="A51" s="24" t="s">
        <v>593</v>
      </c>
      <c r="B51" s="15" t="s">
        <v>594</v>
      </c>
      <c r="C51" s="15" t="s">
        <v>595</v>
      </c>
      <c r="D51" s="15" t="s">
        <v>596</v>
      </c>
      <c r="E51" s="25" t="s">
        <v>597</v>
      </c>
    </row>
    <row r="52" spans="1:5" ht="15.75" customHeight="1">
      <c r="A52" s="24">
        <v>1</v>
      </c>
      <c r="B52" s="5" t="s">
        <v>798</v>
      </c>
      <c r="C52" s="5" t="s">
        <v>798</v>
      </c>
      <c r="D52" s="5" t="s">
        <v>798</v>
      </c>
      <c r="E52" s="5" t="s">
        <v>798</v>
      </c>
    </row>
    <row r="53" spans="1:5" ht="31.5" customHeight="1">
      <c r="A53" s="282" t="s">
        <v>598</v>
      </c>
      <c r="B53" s="282"/>
      <c r="C53" s="282"/>
      <c r="D53" s="282"/>
      <c r="E53" s="282"/>
    </row>
    <row r="54" spans="1:5" ht="25.5">
      <c r="A54" s="24" t="s">
        <v>593</v>
      </c>
      <c r="B54" s="15" t="s">
        <v>599</v>
      </c>
      <c r="C54" s="15" t="s">
        <v>600</v>
      </c>
      <c r="D54" s="15" t="s">
        <v>601</v>
      </c>
      <c r="E54" s="25" t="s">
        <v>602</v>
      </c>
    </row>
    <row r="55" spans="1:5" ht="15.75" customHeight="1" thickBot="1">
      <c r="A55" s="24">
        <v>1</v>
      </c>
      <c r="B55" s="5" t="s">
        <v>800</v>
      </c>
      <c r="C55" s="5" t="s">
        <v>801</v>
      </c>
      <c r="D55" s="5" t="s">
        <v>802</v>
      </c>
      <c r="E55" s="5" t="s">
        <v>803</v>
      </c>
    </row>
    <row r="56" spans="1:5" ht="19.5" thickBot="1">
      <c r="A56" s="56" t="s">
        <v>1040</v>
      </c>
      <c r="B56" s="119"/>
      <c r="C56" s="119"/>
      <c r="D56" s="120"/>
      <c r="E56" s="121"/>
    </row>
    <row r="57" spans="1:5" ht="39.75" customHeight="1">
      <c r="A57" s="282" t="s">
        <v>592</v>
      </c>
      <c r="B57" s="282"/>
      <c r="C57" s="282"/>
      <c r="D57" s="282"/>
      <c r="E57" s="282"/>
    </row>
    <row r="58" spans="1:5" ht="51">
      <c r="A58" s="24" t="s">
        <v>593</v>
      </c>
      <c r="B58" s="15" t="s">
        <v>594</v>
      </c>
      <c r="C58" s="15" t="s">
        <v>595</v>
      </c>
      <c r="D58" s="15" t="s">
        <v>596</v>
      </c>
      <c r="E58" s="25" t="s">
        <v>597</v>
      </c>
    </row>
    <row r="59" spans="1:5" ht="15.75" customHeight="1">
      <c r="A59" s="24">
        <v>1</v>
      </c>
      <c r="B59" s="5" t="s">
        <v>798</v>
      </c>
      <c r="C59" s="5" t="s">
        <v>798</v>
      </c>
      <c r="D59" s="5" t="s">
        <v>798</v>
      </c>
      <c r="E59" s="5" t="s">
        <v>798</v>
      </c>
    </row>
    <row r="60" spans="1:5" ht="31.5" customHeight="1">
      <c r="A60" s="282" t="s">
        <v>598</v>
      </c>
      <c r="B60" s="282"/>
      <c r="C60" s="282"/>
      <c r="D60" s="282"/>
      <c r="E60" s="282"/>
    </row>
    <row r="61" spans="1:5" ht="25.5">
      <c r="A61" s="24" t="s">
        <v>593</v>
      </c>
      <c r="B61" s="15" t="s">
        <v>599</v>
      </c>
      <c r="C61" s="15" t="s">
        <v>600</v>
      </c>
      <c r="D61" s="15" t="s">
        <v>601</v>
      </c>
      <c r="E61" s="25" t="s">
        <v>602</v>
      </c>
    </row>
    <row r="62" spans="1:5" ht="15.75" customHeight="1" thickBot="1">
      <c r="A62" s="24">
        <v>1</v>
      </c>
      <c r="B62" s="5">
        <v>7000</v>
      </c>
      <c r="C62" s="5"/>
      <c r="D62" s="5"/>
      <c r="E62" s="5"/>
    </row>
    <row r="63" spans="1:5" ht="19.5" thickBot="1">
      <c r="A63" s="73" t="s">
        <v>1895</v>
      </c>
      <c r="B63" s="126"/>
      <c r="C63" s="91" t="s">
        <v>804</v>
      </c>
      <c r="D63" s="127"/>
      <c r="E63" s="121"/>
    </row>
    <row r="64" spans="1:5" ht="39.75" customHeight="1">
      <c r="A64" s="304" t="s">
        <v>592</v>
      </c>
      <c r="B64" s="304"/>
      <c r="C64" s="304"/>
      <c r="D64" s="304"/>
      <c r="E64" s="304"/>
    </row>
    <row r="65" spans="1:5" ht="51">
      <c r="A65" s="34" t="s">
        <v>593</v>
      </c>
      <c r="B65" s="35" t="s">
        <v>594</v>
      </c>
      <c r="C65" s="35" t="s">
        <v>595</v>
      </c>
      <c r="D65" s="35" t="s">
        <v>596</v>
      </c>
      <c r="E65" s="36" t="s">
        <v>597</v>
      </c>
    </row>
    <row r="66" spans="1:5" ht="15.75" customHeight="1">
      <c r="A66" s="34">
        <v>1</v>
      </c>
      <c r="B66" s="33" t="s">
        <v>820</v>
      </c>
      <c r="C66" s="33">
        <v>1500</v>
      </c>
      <c r="D66" s="33">
        <v>1500</v>
      </c>
      <c r="E66" s="33" t="s">
        <v>821</v>
      </c>
    </row>
    <row r="67" spans="1:5" ht="31.5" customHeight="1">
      <c r="A67" s="304" t="s">
        <v>598</v>
      </c>
      <c r="B67" s="304"/>
      <c r="C67" s="304"/>
      <c r="D67" s="304"/>
      <c r="E67" s="304"/>
    </row>
    <row r="68" spans="1:5" ht="25.5">
      <c r="A68" s="34" t="s">
        <v>593</v>
      </c>
      <c r="B68" s="35" t="s">
        <v>599</v>
      </c>
      <c r="C68" s="35" t="s">
        <v>600</v>
      </c>
      <c r="D68" s="35" t="s">
        <v>601</v>
      </c>
      <c r="E68" s="36" t="s">
        <v>602</v>
      </c>
    </row>
    <row r="69" spans="1:5" ht="22.5" customHeight="1" thickBot="1">
      <c r="A69" s="34">
        <v>1</v>
      </c>
      <c r="B69" s="33">
        <v>8000</v>
      </c>
      <c r="C69" s="33" t="s">
        <v>691</v>
      </c>
      <c r="D69" s="33" t="s">
        <v>822</v>
      </c>
      <c r="E69" s="33" t="s">
        <v>823</v>
      </c>
    </row>
    <row r="70" spans="1:5" ht="19.5" thickBot="1">
      <c r="A70" s="73" t="s">
        <v>1351</v>
      </c>
      <c r="B70" s="126"/>
      <c r="C70" s="126"/>
      <c r="D70" s="127"/>
      <c r="E70" s="121"/>
    </row>
    <row r="71" spans="1:5" ht="39.75" customHeight="1">
      <c r="A71" s="304" t="s">
        <v>592</v>
      </c>
      <c r="B71" s="304"/>
      <c r="C71" s="304"/>
      <c r="D71" s="304"/>
      <c r="E71" s="304"/>
    </row>
    <row r="72" spans="1:5" ht="51">
      <c r="A72" s="34" t="s">
        <v>593</v>
      </c>
      <c r="B72" s="35" t="s">
        <v>594</v>
      </c>
      <c r="C72" s="35" t="s">
        <v>595</v>
      </c>
      <c r="D72" s="35" t="s">
        <v>596</v>
      </c>
      <c r="E72" s="36" t="s">
        <v>597</v>
      </c>
    </row>
    <row r="73" spans="1:5" ht="15.75" customHeight="1">
      <c r="A73" s="34">
        <v>1</v>
      </c>
      <c r="B73" s="33" t="s">
        <v>1347</v>
      </c>
      <c r="C73" s="33">
        <v>20000</v>
      </c>
      <c r="D73" s="33">
        <v>2000</v>
      </c>
      <c r="E73" s="33" t="s">
        <v>1348</v>
      </c>
    </row>
    <row r="74" spans="1:5" ht="31.5" customHeight="1">
      <c r="A74" s="304" t="s">
        <v>598</v>
      </c>
      <c r="B74" s="304"/>
      <c r="C74" s="304"/>
      <c r="D74" s="304"/>
      <c r="E74" s="304"/>
    </row>
    <row r="75" spans="1:5" ht="25.5">
      <c r="A75" s="34" t="s">
        <v>593</v>
      </c>
      <c r="B75" s="35" t="s">
        <v>599</v>
      </c>
      <c r="C75" s="35" t="s">
        <v>600</v>
      </c>
      <c r="D75" s="35" t="s">
        <v>601</v>
      </c>
      <c r="E75" s="36" t="s">
        <v>602</v>
      </c>
    </row>
    <row r="76" spans="1:5" ht="15.75" customHeight="1">
      <c r="A76" s="34">
        <v>1</v>
      </c>
      <c r="B76" s="33">
        <v>45000</v>
      </c>
      <c r="C76" s="33" t="s">
        <v>801</v>
      </c>
      <c r="D76" s="33" t="s">
        <v>1349</v>
      </c>
      <c r="E76" s="33" t="s">
        <v>1350</v>
      </c>
    </row>
    <row r="77" spans="1:5" ht="15.75" customHeight="1" thickBot="1">
      <c r="A77" s="34">
        <v>2</v>
      </c>
      <c r="B77" s="53"/>
      <c r="C77" s="53"/>
      <c r="D77" s="53"/>
      <c r="E77" s="53"/>
    </row>
    <row r="78" spans="1:5" ht="19.5" thickBot="1">
      <c r="A78" s="73" t="s">
        <v>1396</v>
      </c>
      <c r="B78" s="126"/>
      <c r="C78" s="126"/>
      <c r="D78" s="127"/>
      <c r="E78" s="121"/>
    </row>
    <row r="79" spans="1:5" ht="39.75" customHeight="1">
      <c r="A79" s="304" t="s">
        <v>592</v>
      </c>
      <c r="B79" s="304"/>
      <c r="C79" s="304"/>
      <c r="D79" s="304"/>
      <c r="E79" s="304"/>
    </row>
    <row r="80" spans="1:5" ht="51">
      <c r="A80" s="34" t="s">
        <v>593</v>
      </c>
      <c r="B80" s="35" t="s">
        <v>594</v>
      </c>
      <c r="C80" s="35" t="s">
        <v>595</v>
      </c>
      <c r="D80" s="35" t="s">
        <v>596</v>
      </c>
      <c r="E80" s="36" t="s">
        <v>597</v>
      </c>
    </row>
    <row r="81" spans="1:5" ht="15.75" customHeight="1">
      <c r="A81" s="34">
        <v>1</v>
      </c>
      <c r="B81" s="33" t="s">
        <v>1425</v>
      </c>
      <c r="C81" s="33">
        <v>100000</v>
      </c>
      <c r="D81" s="33">
        <v>20000</v>
      </c>
      <c r="E81" s="33" t="s">
        <v>1426</v>
      </c>
    </row>
    <row r="82" spans="1:5" ht="15.75" customHeight="1">
      <c r="A82" s="34">
        <v>2</v>
      </c>
      <c r="B82" s="53"/>
      <c r="C82" s="53"/>
      <c r="D82" s="53"/>
      <c r="E82" s="53" t="s">
        <v>1427</v>
      </c>
    </row>
    <row r="83" spans="1:5" ht="15.75" customHeight="1">
      <c r="A83" s="34">
        <v>3</v>
      </c>
      <c r="B83" s="53"/>
      <c r="C83" s="53"/>
      <c r="D83" s="53"/>
      <c r="E83" s="53" t="s">
        <v>1428</v>
      </c>
    </row>
    <row r="84" spans="1:5" ht="31.5" customHeight="1">
      <c r="A84" s="304" t="s">
        <v>598</v>
      </c>
      <c r="B84" s="304"/>
      <c r="C84" s="304"/>
      <c r="D84" s="304"/>
      <c r="E84" s="304"/>
    </row>
    <row r="85" spans="1:5" ht="25.5">
      <c r="A85" s="34" t="s">
        <v>593</v>
      </c>
      <c r="B85" s="35" t="s">
        <v>599</v>
      </c>
      <c r="C85" s="35" t="s">
        <v>600</v>
      </c>
      <c r="D85" s="35" t="s">
        <v>601</v>
      </c>
      <c r="E85" s="36" t="s">
        <v>602</v>
      </c>
    </row>
    <row r="86" spans="1:5" ht="15.75" customHeight="1">
      <c r="A86" s="34">
        <v>1</v>
      </c>
      <c r="B86" s="52">
        <v>120000</v>
      </c>
      <c r="C86" s="33" t="s">
        <v>1429</v>
      </c>
      <c r="D86" s="33" t="s">
        <v>711</v>
      </c>
      <c r="E86" s="33" t="s">
        <v>1430</v>
      </c>
    </row>
    <row r="87" spans="1:5" ht="15.75" customHeight="1">
      <c r="A87" s="34">
        <v>2</v>
      </c>
      <c r="B87" s="134">
        <v>25000</v>
      </c>
      <c r="C87" s="53" t="s">
        <v>801</v>
      </c>
      <c r="D87" s="53" t="s">
        <v>711</v>
      </c>
      <c r="E87" s="53" t="s">
        <v>1431</v>
      </c>
    </row>
    <row r="88" spans="1:5" ht="15.75" customHeight="1" thickBot="1">
      <c r="A88" s="34">
        <v>3</v>
      </c>
      <c r="B88" s="134">
        <v>5000</v>
      </c>
      <c r="C88" s="53" t="s">
        <v>1432</v>
      </c>
      <c r="D88" s="53" t="s">
        <v>711</v>
      </c>
      <c r="E88" s="53" t="s">
        <v>1431</v>
      </c>
    </row>
    <row r="89" spans="1:5" ht="19.5" thickBot="1">
      <c r="A89" s="56" t="s">
        <v>1442</v>
      </c>
      <c r="B89" s="119"/>
      <c r="C89" s="119"/>
      <c r="D89" s="120"/>
      <c r="E89" s="121"/>
    </row>
    <row r="90" spans="1:5" ht="39.75" customHeight="1">
      <c r="A90" s="282" t="s">
        <v>592</v>
      </c>
      <c r="B90" s="282"/>
      <c r="C90" s="282"/>
      <c r="D90" s="282"/>
      <c r="E90" s="282"/>
    </row>
    <row r="91" spans="1:5" ht="51">
      <c r="A91" s="24" t="s">
        <v>593</v>
      </c>
      <c r="B91" s="15" t="s">
        <v>594</v>
      </c>
      <c r="C91" s="15" t="s">
        <v>595</v>
      </c>
      <c r="D91" s="15" t="s">
        <v>596</v>
      </c>
      <c r="E91" s="25" t="s">
        <v>597</v>
      </c>
    </row>
    <row r="92" spans="1:5" ht="15.75" customHeight="1">
      <c r="A92" s="24">
        <v>1</v>
      </c>
      <c r="B92" s="5" t="s">
        <v>1452</v>
      </c>
      <c r="C92" s="5">
        <v>1000</v>
      </c>
      <c r="D92" s="5" t="s">
        <v>1453</v>
      </c>
      <c r="E92" s="5" t="s">
        <v>1454</v>
      </c>
    </row>
    <row r="93" spans="1:5" ht="31.5" customHeight="1">
      <c r="A93" s="282" t="s">
        <v>598</v>
      </c>
      <c r="B93" s="282"/>
      <c r="C93" s="282"/>
      <c r="D93" s="282"/>
      <c r="E93" s="282"/>
    </row>
    <row r="94" spans="1:5" ht="25.5">
      <c r="A94" s="24" t="s">
        <v>593</v>
      </c>
      <c r="B94" s="15" t="s">
        <v>599</v>
      </c>
      <c r="C94" s="15" t="s">
        <v>600</v>
      </c>
      <c r="D94" s="15" t="s">
        <v>601</v>
      </c>
      <c r="E94" s="25" t="s">
        <v>602</v>
      </c>
    </row>
    <row r="95" spans="1:5" ht="15.75" customHeight="1" thickBot="1">
      <c r="A95" s="24">
        <v>1</v>
      </c>
      <c r="B95" s="5" t="s">
        <v>1453</v>
      </c>
      <c r="C95" s="5" t="s">
        <v>1455</v>
      </c>
      <c r="D95" s="5" t="s">
        <v>1456</v>
      </c>
      <c r="E95" s="5" t="s">
        <v>1457</v>
      </c>
    </row>
    <row r="96" spans="1:5" ht="19.5" thickBot="1">
      <c r="A96" s="73" t="s">
        <v>1895</v>
      </c>
      <c r="B96" s="126"/>
      <c r="C96" s="126" t="s">
        <v>939</v>
      </c>
      <c r="D96" s="127"/>
      <c r="E96" s="121"/>
    </row>
    <row r="97" spans="1:5" ht="39.75" customHeight="1">
      <c r="A97" s="304" t="s">
        <v>592</v>
      </c>
      <c r="B97" s="304"/>
      <c r="C97" s="304"/>
      <c r="D97" s="304"/>
      <c r="E97" s="304"/>
    </row>
    <row r="98" spans="1:5" ht="51">
      <c r="A98" s="34" t="s">
        <v>593</v>
      </c>
      <c r="B98" s="35" t="s">
        <v>594</v>
      </c>
      <c r="C98" s="35" t="s">
        <v>595</v>
      </c>
      <c r="D98" s="35" t="s">
        <v>596</v>
      </c>
      <c r="E98" s="36" t="s">
        <v>597</v>
      </c>
    </row>
    <row r="99" spans="1:5" ht="15.75" customHeight="1">
      <c r="A99" s="34">
        <v>1</v>
      </c>
      <c r="B99" s="57" t="s">
        <v>940</v>
      </c>
      <c r="C99" s="48">
        <v>5000</v>
      </c>
      <c r="D99" s="48">
        <v>2000</v>
      </c>
      <c r="E99" s="33" t="s">
        <v>941</v>
      </c>
    </row>
    <row r="100" spans="1:5" ht="15.75" customHeight="1">
      <c r="A100" s="34">
        <v>2</v>
      </c>
      <c r="B100" s="53"/>
      <c r="C100" s="53"/>
      <c r="D100" s="53"/>
      <c r="E100" s="53" t="s">
        <v>942</v>
      </c>
    </row>
    <row r="101" spans="1:5" ht="31.5" customHeight="1">
      <c r="A101" s="304" t="s">
        <v>598</v>
      </c>
      <c r="B101" s="304"/>
      <c r="C101" s="304"/>
      <c r="D101" s="304"/>
      <c r="E101" s="304"/>
    </row>
    <row r="102" spans="1:5" ht="25.5">
      <c r="A102" s="34" t="s">
        <v>593</v>
      </c>
      <c r="B102" s="35" t="s">
        <v>599</v>
      </c>
      <c r="C102" s="35" t="s">
        <v>600</v>
      </c>
      <c r="D102" s="35" t="s">
        <v>601</v>
      </c>
      <c r="E102" s="36" t="s">
        <v>602</v>
      </c>
    </row>
    <row r="103" spans="1:5" ht="15.75" customHeight="1" thickBot="1">
      <c r="A103" s="34">
        <v>1</v>
      </c>
      <c r="B103" s="57" t="s">
        <v>943</v>
      </c>
      <c r="C103" s="57" t="s">
        <v>944</v>
      </c>
      <c r="D103" s="57" t="s">
        <v>945</v>
      </c>
      <c r="E103" s="57" t="s">
        <v>946</v>
      </c>
    </row>
    <row r="104" spans="1:5" ht="19.5" thickBot="1">
      <c r="A104" s="56" t="s">
        <v>1831</v>
      </c>
      <c r="B104" s="119"/>
      <c r="C104" s="119"/>
      <c r="D104" s="120"/>
      <c r="E104" s="121"/>
    </row>
    <row r="105" spans="1:5" ht="39.75" customHeight="1">
      <c r="A105" s="282" t="s">
        <v>592</v>
      </c>
      <c r="B105" s="282"/>
      <c r="C105" s="282"/>
      <c r="D105" s="282"/>
      <c r="E105" s="282"/>
    </row>
    <row r="106" spans="1:5" ht="51">
      <c r="A106" s="24" t="s">
        <v>593</v>
      </c>
      <c r="B106" s="15" t="s">
        <v>594</v>
      </c>
      <c r="C106" s="15" t="s">
        <v>595</v>
      </c>
      <c r="D106" s="15" t="s">
        <v>596</v>
      </c>
      <c r="E106" s="25" t="s">
        <v>597</v>
      </c>
    </row>
    <row r="107" spans="1:5" ht="15.75" customHeight="1">
      <c r="A107" s="24">
        <v>1</v>
      </c>
      <c r="B107" s="5" t="s">
        <v>1824</v>
      </c>
      <c r="C107" s="5" t="s">
        <v>1825</v>
      </c>
      <c r="D107" s="8" t="s">
        <v>1826</v>
      </c>
      <c r="E107" s="5" t="s">
        <v>1827</v>
      </c>
    </row>
    <row r="108" spans="1:5" ht="31.5" customHeight="1">
      <c r="A108" s="282" t="s">
        <v>598</v>
      </c>
      <c r="B108" s="282"/>
      <c r="C108" s="282"/>
      <c r="D108" s="282"/>
      <c r="E108" s="282"/>
    </row>
    <row r="109" spans="1:5" ht="25.5">
      <c r="A109" s="24" t="s">
        <v>593</v>
      </c>
      <c r="B109" s="15" t="s">
        <v>599</v>
      </c>
      <c r="C109" s="15" t="s">
        <v>600</v>
      </c>
      <c r="D109" s="15" t="s">
        <v>601</v>
      </c>
      <c r="E109" s="25" t="s">
        <v>602</v>
      </c>
    </row>
    <row r="110" spans="1:5" ht="15.75" customHeight="1" thickBot="1">
      <c r="A110" s="24">
        <v>1</v>
      </c>
      <c r="B110" s="5" t="s">
        <v>1825</v>
      </c>
      <c r="C110" s="5" t="s">
        <v>1828</v>
      </c>
      <c r="D110" s="5" t="s">
        <v>1829</v>
      </c>
      <c r="E110" s="5" t="s">
        <v>1830</v>
      </c>
    </row>
    <row r="111" spans="1:5" ht="19.5" thickBot="1">
      <c r="A111" s="56" t="s">
        <v>1054</v>
      </c>
      <c r="B111" s="119"/>
      <c r="C111" s="119"/>
      <c r="D111" s="120"/>
      <c r="E111" s="121"/>
    </row>
    <row r="112" spans="1:5" ht="39.75" customHeight="1">
      <c r="A112" s="282" t="s">
        <v>592</v>
      </c>
      <c r="B112" s="282"/>
      <c r="C112" s="282"/>
      <c r="D112" s="282"/>
      <c r="E112" s="282"/>
    </row>
    <row r="113" spans="1:5" ht="51">
      <c r="A113" s="24" t="s">
        <v>593</v>
      </c>
      <c r="B113" s="15" t="s">
        <v>594</v>
      </c>
      <c r="C113" s="15" t="s">
        <v>595</v>
      </c>
      <c r="D113" s="15" t="s">
        <v>596</v>
      </c>
      <c r="E113" s="25" t="s">
        <v>597</v>
      </c>
    </row>
    <row r="114" spans="1:5" ht="15.75" customHeight="1">
      <c r="A114" s="24">
        <v>1</v>
      </c>
      <c r="B114" s="5" t="s">
        <v>1055</v>
      </c>
      <c r="C114" s="5">
        <v>2000</v>
      </c>
      <c r="D114" s="8">
        <v>1000</v>
      </c>
      <c r="E114" s="5" t="s">
        <v>1056</v>
      </c>
    </row>
    <row r="115" spans="1:5" ht="31.5" customHeight="1">
      <c r="A115" s="282" t="s">
        <v>598</v>
      </c>
      <c r="B115" s="282"/>
      <c r="C115" s="282"/>
      <c r="D115" s="282"/>
      <c r="E115" s="282"/>
    </row>
    <row r="116" spans="1:5" ht="25.5">
      <c r="A116" s="24" t="s">
        <v>593</v>
      </c>
      <c r="B116" s="15" t="s">
        <v>599</v>
      </c>
      <c r="C116" s="15" t="s">
        <v>600</v>
      </c>
      <c r="D116" s="15" t="s">
        <v>601</v>
      </c>
      <c r="E116" s="25" t="s">
        <v>602</v>
      </c>
    </row>
    <row r="117" spans="1:5" ht="15.75" customHeight="1" thickBot="1">
      <c r="A117" s="24">
        <v>1</v>
      </c>
      <c r="B117" s="5">
        <v>15000</v>
      </c>
      <c r="C117" s="5" t="s">
        <v>1057</v>
      </c>
      <c r="D117" s="5" t="s">
        <v>1058</v>
      </c>
      <c r="E117" s="5" t="s">
        <v>1059</v>
      </c>
    </row>
    <row r="118" spans="1:5" ht="19.5" thickBot="1">
      <c r="A118" s="56" t="s">
        <v>1585</v>
      </c>
      <c r="B118" s="119"/>
      <c r="C118" s="119"/>
      <c r="D118" s="120"/>
      <c r="E118" s="121"/>
    </row>
    <row r="119" spans="1:5" ht="39.75" customHeight="1" thickBot="1">
      <c r="A119" s="310" t="s">
        <v>592</v>
      </c>
      <c r="B119" s="311"/>
      <c r="C119" s="311"/>
      <c r="D119" s="311"/>
      <c r="E119" s="312"/>
    </row>
    <row r="120" spans="1:5" ht="51">
      <c r="A120" s="59" t="s">
        <v>593</v>
      </c>
      <c r="B120" s="11" t="s">
        <v>594</v>
      </c>
      <c r="C120" s="11" t="s">
        <v>595</v>
      </c>
      <c r="D120" s="60" t="s">
        <v>596</v>
      </c>
      <c r="E120" s="61" t="s">
        <v>597</v>
      </c>
    </row>
    <row r="121" spans="1:5" ht="15.75" customHeight="1" thickBot="1">
      <c r="A121" s="135">
        <v>1</v>
      </c>
      <c r="B121" s="4" t="s">
        <v>1410</v>
      </c>
      <c r="C121" s="62">
        <v>20000</v>
      </c>
      <c r="D121" s="4">
        <v>400</v>
      </c>
      <c r="E121" s="50" t="s">
        <v>1586</v>
      </c>
    </row>
    <row r="122" spans="1:5" ht="31.5" customHeight="1" thickBot="1">
      <c r="A122" s="310" t="s">
        <v>598</v>
      </c>
      <c r="B122" s="311"/>
      <c r="C122" s="311"/>
      <c r="D122" s="311"/>
      <c r="E122" s="312"/>
    </row>
    <row r="123" spans="1:5" ht="25.5">
      <c r="A123" s="63" t="s">
        <v>593</v>
      </c>
      <c r="B123" s="64" t="s">
        <v>599</v>
      </c>
      <c r="C123" s="11" t="s">
        <v>600</v>
      </c>
      <c r="D123" s="60" t="s">
        <v>601</v>
      </c>
      <c r="E123" s="61" t="s">
        <v>602</v>
      </c>
    </row>
    <row r="124" spans="1:5" ht="15.75" customHeight="1" thickBot="1">
      <c r="A124" s="40">
        <v>1</v>
      </c>
      <c r="B124" s="4">
        <v>20000</v>
      </c>
      <c r="C124" s="50" t="s">
        <v>1587</v>
      </c>
      <c r="D124" s="4" t="s">
        <v>1349</v>
      </c>
      <c r="E124" s="4" t="s">
        <v>823</v>
      </c>
    </row>
    <row r="125" spans="1:5" ht="19.5" thickBot="1">
      <c r="A125" s="56" t="s">
        <v>1895</v>
      </c>
      <c r="B125" s="119"/>
      <c r="C125" s="119"/>
      <c r="D125" s="120" t="s">
        <v>1612</v>
      </c>
      <c r="E125" s="121"/>
    </row>
    <row r="126" spans="1:5" ht="39.75" customHeight="1">
      <c r="A126" s="282" t="s">
        <v>592</v>
      </c>
      <c r="B126" s="282"/>
      <c r="C126" s="282"/>
      <c r="D126" s="282"/>
      <c r="E126" s="282"/>
    </row>
    <row r="127" spans="1:5" ht="51">
      <c r="A127" s="24" t="s">
        <v>593</v>
      </c>
      <c r="B127" s="15" t="s">
        <v>594</v>
      </c>
      <c r="C127" s="15" t="s">
        <v>595</v>
      </c>
      <c r="D127" s="15" t="s">
        <v>596</v>
      </c>
      <c r="E127" s="25" t="s">
        <v>597</v>
      </c>
    </row>
    <row r="128" spans="1:5" ht="15.75" customHeight="1">
      <c r="A128" s="24">
        <v>1</v>
      </c>
      <c r="B128" s="5" t="s">
        <v>1613</v>
      </c>
      <c r="C128" s="58">
        <v>1000</v>
      </c>
      <c r="D128" s="5">
        <v>0</v>
      </c>
      <c r="E128" s="5" t="s">
        <v>1614</v>
      </c>
    </row>
    <row r="129" spans="1:5" ht="31.5" customHeight="1">
      <c r="A129" s="282" t="s">
        <v>598</v>
      </c>
      <c r="B129" s="282"/>
      <c r="C129" s="282"/>
      <c r="D129" s="282"/>
      <c r="E129" s="282"/>
    </row>
    <row r="130" spans="1:5" ht="25.5">
      <c r="A130" s="24" t="s">
        <v>593</v>
      </c>
      <c r="B130" s="15" t="s">
        <v>599</v>
      </c>
      <c r="C130" s="15" t="s">
        <v>600</v>
      </c>
      <c r="D130" s="15" t="s">
        <v>601</v>
      </c>
      <c r="E130" s="25" t="s">
        <v>602</v>
      </c>
    </row>
    <row r="131" spans="1:5" ht="15.75" customHeight="1" thickBot="1">
      <c r="A131" s="24">
        <v>1</v>
      </c>
      <c r="B131" s="58">
        <v>1000</v>
      </c>
      <c r="C131" s="5" t="s">
        <v>1615</v>
      </c>
      <c r="D131" s="5" t="s">
        <v>1349</v>
      </c>
      <c r="E131" s="5" t="s">
        <v>1616</v>
      </c>
    </row>
    <row r="132" spans="1:5" ht="19.5" thickBot="1">
      <c r="A132" s="56" t="s">
        <v>1674</v>
      </c>
      <c r="B132" s="119"/>
      <c r="C132" s="119"/>
      <c r="D132" s="120"/>
      <c r="E132" s="121"/>
    </row>
    <row r="133" spans="1:5" ht="39.75" customHeight="1">
      <c r="A133" s="282" t="s">
        <v>592</v>
      </c>
      <c r="B133" s="282"/>
      <c r="C133" s="282"/>
      <c r="D133" s="282"/>
      <c r="E133" s="282"/>
    </row>
    <row r="134" spans="1:5" ht="51">
      <c r="A134" s="24" t="s">
        <v>593</v>
      </c>
      <c r="B134" s="15" t="s">
        <v>594</v>
      </c>
      <c r="C134" s="15" t="s">
        <v>595</v>
      </c>
      <c r="D134" s="15" t="s">
        <v>596</v>
      </c>
      <c r="E134" s="25" t="s">
        <v>597</v>
      </c>
    </row>
    <row r="135" spans="1:5" ht="32.25" customHeight="1">
      <c r="A135" s="24">
        <v>1</v>
      </c>
      <c r="B135" s="5" t="s">
        <v>1675</v>
      </c>
      <c r="C135" s="5">
        <v>17000</v>
      </c>
      <c r="D135" s="5">
        <v>3500</v>
      </c>
      <c r="E135" s="5" t="s">
        <v>1676</v>
      </c>
    </row>
    <row r="136" spans="1:5" ht="31.5" customHeight="1">
      <c r="A136" s="282" t="s">
        <v>598</v>
      </c>
      <c r="B136" s="282"/>
      <c r="C136" s="282"/>
      <c r="D136" s="282"/>
      <c r="E136" s="282"/>
    </row>
    <row r="137" spans="1:5" ht="25.5">
      <c r="A137" s="24" t="s">
        <v>593</v>
      </c>
      <c r="B137" s="15" t="s">
        <v>599</v>
      </c>
      <c r="C137" s="15" t="s">
        <v>600</v>
      </c>
      <c r="D137" s="15" t="s">
        <v>601</v>
      </c>
      <c r="E137" s="25" t="s">
        <v>602</v>
      </c>
    </row>
    <row r="138" spans="1:5" ht="15.75" customHeight="1" thickBot="1">
      <c r="A138" s="24">
        <v>1</v>
      </c>
      <c r="B138" s="5">
        <v>27000</v>
      </c>
      <c r="C138" s="5" t="s">
        <v>1677</v>
      </c>
      <c r="D138" s="5" t="s">
        <v>1678</v>
      </c>
      <c r="E138" s="5" t="s">
        <v>1679</v>
      </c>
    </row>
    <row r="139" spans="1:5" ht="18.75" thickBot="1">
      <c r="A139" s="283" t="s">
        <v>1754</v>
      </c>
      <c r="B139" s="302"/>
      <c r="C139" s="302"/>
      <c r="D139" s="302"/>
      <c r="E139" s="303"/>
    </row>
    <row r="140" spans="1:5" ht="39.75" customHeight="1">
      <c r="A140" s="282" t="s">
        <v>592</v>
      </c>
      <c r="B140" s="282"/>
      <c r="C140" s="282"/>
      <c r="D140" s="282"/>
      <c r="E140" s="282"/>
    </row>
    <row r="141" spans="1:5" ht="51">
      <c r="A141" s="24" t="s">
        <v>593</v>
      </c>
      <c r="B141" s="15" t="s">
        <v>594</v>
      </c>
      <c r="C141" s="15" t="s">
        <v>595</v>
      </c>
      <c r="D141" s="15" t="s">
        <v>596</v>
      </c>
      <c r="E141" s="25" t="s">
        <v>597</v>
      </c>
    </row>
    <row r="142" spans="1:5" ht="40.5" customHeight="1">
      <c r="A142" s="24">
        <v>1</v>
      </c>
      <c r="B142" s="5" t="s">
        <v>1755</v>
      </c>
      <c r="C142" s="38">
        <v>6000</v>
      </c>
      <c r="D142" s="38">
        <v>6000</v>
      </c>
      <c r="E142" s="5" t="s">
        <v>1756</v>
      </c>
    </row>
    <row r="143" spans="1:5" ht="31.5" customHeight="1">
      <c r="A143" s="282" t="s">
        <v>598</v>
      </c>
      <c r="B143" s="282"/>
      <c r="C143" s="282"/>
      <c r="D143" s="282"/>
      <c r="E143" s="282"/>
    </row>
    <row r="144" spans="1:5" ht="25.5">
      <c r="A144" s="24" t="s">
        <v>593</v>
      </c>
      <c r="B144" s="15" t="s">
        <v>599</v>
      </c>
      <c r="C144" s="15" t="s">
        <v>600</v>
      </c>
      <c r="D144" s="15" t="s">
        <v>601</v>
      </c>
      <c r="E144" s="25" t="s">
        <v>602</v>
      </c>
    </row>
    <row r="145" spans="1:5" ht="15.75" customHeight="1" thickBot="1">
      <c r="A145" s="24">
        <v>1</v>
      </c>
      <c r="B145" s="38">
        <v>30000</v>
      </c>
      <c r="C145" s="13">
        <v>2</v>
      </c>
      <c r="D145" s="5" t="s">
        <v>1757</v>
      </c>
      <c r="E145" s="5" t="s">
        <v>1758</v>
      </c>
    </row>
    <row r="146" spans="1:5" ht="18.75" thickBot="1">
      <c r="A146" s="283" t="s">
        <v>1065</v>
      </c>
      <c r="B146" s="302"/>
      <c r="C146" s="302"/>
      <c r="D146" s="302"/>
      <c r="E146" s="303"/>
    </row>
    <row r="147" spans="1:5" ht="39.75" customHeight="1">
      <c r="A147" s="282" t="s">
        <v>592</v>
      </c>
      <c r="B147" s="282"/>
      <c r="C147" s="282"/>
      <c r="D147" s="282"/>
      <c r="E147" s="282"/>
    </row>
    <row r="148" spans="1:5" ht="51">
      <c r="A148" s="24" t="s">
        <v>593</v>
      </c>
      <c r="B148" s="15" t="s">
        <v>594</v>
      </c>
      <c r="C148" s="15" t="s">
        <v>595</v>
      </c>
      <c r="D148" s="15" t="s">
        <v>596</v>
      </c>
      <c r="E148" s="25" t="s">
        <v>597</v>
      </c>
    </row>
    <row r="149" spans="1:5" ht="40.5" customHeight="1">
      <c r="A149" s="24">
        <v>1</v>
      </c>
      <c r="B149" s="5" t="s">
        <v>1082</v>
      </c>
      <c r="C149" s="38">
        <v>10000</v>
      </c>
      <c r="D149" s="38">
        <v>10000</v>
      </c>
      <c r="E149" s="5" t="s">
        <v>1083</v>
      </c>
    </row>
    <row r="150" spans="1:5" ht="40.5" customHeight="1">
      <c r="A150" s="24">
        <v>2</v>
      </c>
      <c r="B150" s="5" t="s">
        <v>1084</v>
      </c>
      <c r="C150" s="38">
        <v>5000</v>
      </c>
      <c r="D150" s="38">
        <v>5000</v>
      </c>
      <c r="E150" s="5" t="s">
        <v>1085</v>
      </c>
    </row>
    <row r="151" spans="1:5" ht="31.5" customHeight="1">
      <c r="A151" s="282" t="s">
        <v>598</v>
      </c>
      <c r="B151" s="282"/>
      <c r="C151" s="282"/>
      <c r="D151" s="282"/>
      <c r="E151" s="282"/>
    </row>
    <row r="152" spans="1:5" ht="25.5">
      <c r="A152" s="24" t="s">
        <v>593</v>
      </c>
      <c r="B152" s="15" t="s">
        <v>599</v>
      </c>
      <c r="C152" s="15" t="s">
        <v>600</v>
      </c>
      <c r="D152" s="15" t="s">
        <v>601</v>
      </c>
      <c r="E152" s="25" t="s">
        <v>602</v>
      </c>
    </row>
    <row r="153" spans="1:5" ht="50.25" customHeight="1" thickBot="1">
      <c r="A153" s="24">
        <v>1</v>
      </c>
      <c r="B153" s="38">
        <v>5000</v>
      </c>
      <c r="C153" s="13" t="s">
        <v>1086</v>
      </c>
      <c r="D153" s="5" t="s">
        <v>1087</v>
      </c>
      <c r="E153" s="5" t="s">
        <v>1088</v>
      </c>
    </row>
    <row r="154" spans="1:5" ht="19.5" thickBot="1">
      <c r="A154" s="73" t="s">
        <v>1912</v>
      </c>
      <c r="B154" s="126"/>
      <c r="C154" s="126"/>
      <c r="D154" s="127"/>
      <c r="E154" s="121"/>
    </row>
    <row r="155" spans="1:5" ht="39.75" customHeight="1">
      <c r="A155" s="304" t="s">
        <v>592</v>
      </c>
      <c r="B155" s="304"/>
      <c r="C155" s="304"/>
      <c r="D155" s="304"/>
      <c r="E155" s="304"/>
    </row>
    <row r="156" spans="1:5" ht="51">
      <c r="A156" s="34" t="s">
        <v>593</v>
      </c>
      <c r="B156" s="35" t="s">
        <v>594</v>
      </c>
      <c r="C156" s="35" t="s">
        <v>595</v>
      </c>
      <c r="D156" s="35" t="s">
        <v>596</v>
      </c>
      <c r="E156" s="36" t="s">
        <v>597</v>
      </c>
    </row>
    <row r="157" spans="1:5" ht="15.75" customHeight="1">
      <c r="A157" s="34">
        <v>1</v>
      </c>
      <c r="B157" s="33" t="s">
        <v>1913</v>
      </c>
      <c r="C157" s="32" t="s">
        <v>1914</v>
      </c>
      <c r="D157" s="32" t="s">
        <v>1915</v>
      </c>
      <c r="E157" s="33" t="s">
        <v>1916</v>
      </c>
    </row>
    <row r="158" spans="1:5" ht="31.5" customHeight="1">
      <c r="A158" s="304" t="s">
        <v>598</v>
      </c>
      <c r="B158" s="304"/>
      <c r="C158" s="304"/>
      <c r="D158" s="304"/>
      <c r="E158" s="304"/>
    </row>
    <row r="159" spans="1:5" ht="25.5">
      <c r="A159" s="34" t="s">
        <v>593</v>
      </c>
      <c r="B159" s="35" t="s">
        <v>599</v>
      </c>
      <c r="C159" s="35" t="s">
        <v>600</v>
      </c>
      <c r="D159" s="35" t="s">
        <v>601</v>
      </c>
      <c r="E159" s="36" t="s">
        <v>602</v>
      </c>
    </row>
    <row r="160" spans="1:5" ht="15.75" customHeight="1" thickBot="1">
      <c r="A160" s="34">
        <v>1</v>
      </c>
      <c r="B160" s="32" t="s">
        <v>943</v>
      </c>
      <c r="C160" s="32" t="s">
        <v>1917</v>
      </c>
      <c r="D160" s="33" t="s">
        <v>1349</v>
      </c>
      <c r="E160" s="33" t="s">
        <v>823</v>
      </c>
    </row>
    <row r="161" spans="1:5" ht="19.5" thickBot="1">
      <c r="A161" s="56" t="s">
        <v>455</v>
      </c>
      <c r="B161" s="119"/>
      <c r="C161" s="119"/>
      <c r="D161" s="120"/>
      <c r="E161" s="121"/>
    </row>
    <row r="162" spans="1:5" ht="39.75" customHeight="1">
      <c r="A162" s="282" t="s">
        <v>592</v>
      </c>
      <c r="B162" s="282"/>
      <c r="C162" s="282"/>
      <c r="D162" s="282"/>
      <c r="E162" s="282"/>
    </row>
    <row r="163" spans="1:5" ht="51">
      <c r="A163" s="24" t="s">
        <v>593</v>
      </c>
      <c r="B163" s="15" t="s">
        <v>594</v>
      </c>
      <c r="C163" s="15" t="s">
        <v>595</v>
      </c>
      <c r="D163" s="15" t="s">
        <v>596</v>
      </c>
      <c r="E163" s="25" t="s">
        <v>597</v>
      </c>
    </row>
    <row r="164" spans="1:5" ht="27.75" customHeight="1">
      <c r="A164" s="24">
        <v>1</v>
      </c>
      <c r="B164" s="4" t="s">
        <v>456</v>
      </c>
      <c r="C164" s="14">
        <v>10000</v>
      </c>
      <c r="D164" s="14">
        <v>2000</v>
      </c>
      <c r="E164" s="50" t="s">
        <v>457</v>
      </c>
    </row>
    <row r="165" spans="1:5" ht="33.75" customHeight="1">
      <c r="A165" s="24">
        <v>2</v>
      </c>
      <c r="B165" s="5" t="s">
        <v>458</v>
      </c>
      <c r="C165" s="72">
        <v>5000</v>
      </c>
      <c r="D165" s="72">
        <v>5000</v>
      </c>
      <c r="E165" s="41" t="s">
        <v>459</v>
      </c>
    </row>
    <row r="166" spans="1:5" ht="26.25" customHeight="1">
      <c r="A166" s="24">
        <v>3</v>
      </c>
      <c r="B166" s="5" t="s">
        <v>993</v>
      </c>
      <c r="C166" s="41">
        <v>5000</v>
      </c>
      <c r="D166" s="41">
        <v>5000</v>
      </c>
      <c r="E166" s="41"/>
    </row>
    <row r="167" spans="1:5" ht="31.5" customHeight="1">
      <c r="A167" s="282" t="s">
        <v>598</v>
      </c>
      <c r="B167" s="282"/>
      <c r="C167" s="282"/>
      <c r="D167" s="282"/>
      <c r="E167" s="282"/>
    </row>
    <row r="168" spans="1:5" ht="25.5">
      <c r="A168" s="24" t="s">
        <v>593</v>
      </c>
      <c r="B168" s="15" t="s">
        <v>599</v>
      </c>
      <c r="C168" s="15" t="s">
        <v>600</v>
      </c>
      <c r="D168" s="15" t="s">
        <v>601</v>
      </c>
      <c r="E168" s="25" t="s">
        <v>602</v>
      </c>
    </row>
    <row r="169" spans="1:5" ht="15.75" customHeight="1">
      <c r="A169" s="24">
        <v>1</v>
      </c>
      <c r="B169" s="12">
        <v>10000</v>
      </c>
      <c r="C169" s="50" t="s">
        <v>460</v>
      </c>
      <c r="D169" s="4" t="s">
        <v>461</v>
      </c>
      <c r="E169" s="4" t="s">
        <v>823</v>
      </c>
    </row>
    <row r="170" spans="1:5" ht="15.75" customHeight="1">
      <c r="A170" s="24">
        <v>2</v>
      </c>
      <c r="B170" s="117">
        <v>5000</v>
      </c>
      <c r="C170" s="41" t="s">
        <v>462</v>
      </c>
      <c r="D170" s="41" t="s">
        <v>461</v>
      </c>
      <c r="E170" s="41" t="s">
        <v>823</v>
      </c>
    </row>
    <row r="171" spans="1:5" ht="15.75" customHeight="1" thickBot="1">
      <c r="A171" s="24"/>
      <c r="B171" s="117">
        <v>20000</v>
      </c>
      <c r="C171" s="41" t="s">
        <v>994</v>
      </c>
      <c r="D171" s="41" t="s">
        <v>461</v>
      </c>
      <c r="E171" s="41" t="s">
        <v>463</v>
      </c>
    </row>
    <row r="172" spans="1:5" ht="19.5" thickBot="1">
      <c r="A172" s="56" t="s">
        <v>1924</v>
      </c>
      <c r="B172" s="119"/>
      <c r="C172" s="119"/>
      <c r="D172" s="120"/>
      <c r="E172" s="121"/>
    </row>
    <row r="173" spans="1:5" ht="39.75" customHeight="1">
      <c r="A173" s="282" t="s">
        <v>592</v>
      </c>
      <c r="B173" s="282"/>
      <c r="C173" s="282"/>
      <c r="D173" s="282"/>
      <c r="E173" s="282"/>
    </row>
    <row r="174" spans="1:5" ht="51">
      <c r="A174" s="24" t="s">
        <v>593</v>
      </c>
      <c r="B174" s="15" t="s">
        <v>594</v>
      </c>
      <c r="C174" s="15" t="s">
        <v>595</v>
      </c>
      <c r="D174" s="15" t="s">
        <v>596</v>
      </c>
      <c r="E174" s="25" t="s">
        <v>597</v>
      </c>
    </row>
    <row r="175" spans="1:5" ht="42" customHeight="1">
      <c r="A175" s="24">
        <v>1</v>
      </c>
      <c r="B175" s="13" t="s">
        <v>379</v>
      </c>
      <c r="C175" s="58">
        <v>60000</v>
      </c>
      <c r="D175" s="58">
        <v>5000</v>
      </c>
      <c r="E175" s="5" t="s">
        <v>380</v>
      </c>
    </row>
    <row r="176" spans="1:5" ht="31.5" customHeight="1">
      <c r="A176" s="282" t="s">
        <v>598</v>
      </c>
      <c r="B176" s="282"/>
      <c r="C176" s="282"/>
      <c r="D176" s="282"/>
      <c r="E176" s="282"/>
    </row>
    <row r="177" spans="1:5" ht="25.5">
      <c r="A177" s="24" t="s">
        <v>593</v>
      </c>
      <c r="B177" s="15" t="s">
        <v>599</v>
      </c>
      <c r="C177" s="15" t="s">
        <v>600</v>
      </c>
      <c r="D177" s="15" t="s">
        <v>601</v>
      </c>
      <c r="E177" s="25" t="s">
        <v>602</v>
      </c>
    </row>
    <row r="178" spans="1:5" ht="27.75" customHeight="1" thickBot="1">
      <c r="A178" s="24">
        <v>1</v>
      </c>
      <c r="B178" s="58">
        <v>60000</v>
      </c>
      <c r="C178" s="5" t="s">
        <v>381</v>
      </c>
      <c r="D178" s="5" t="s">
        <v>382</v>
      </c>
      <c r="E178" s="5" t="s">
        <v>383</v>
      </c>
    </row>
    <row r="179" spans="1:5" ht="19.5" thickBot="1">
      <c r="A179" s="73" t="s">
        <v>1513</v>
      </c>
      <c r="B179" s="126"/>
      <c r="C179" s="126"/>
      <c r="D179" s="136"/>
      <c r="E179" s="137"/>
    </row>
    <row r="180" spans="1:5" ht="39.75" customHeight="1">
      <c r="A180" s="304" t="s">
        <v>592</v>
      </c>
      <c r="B180" s="304"/>
      <c r="C180" s="304"/>
      <c r="D180" s="304"/>
      <c r="E180" s="304"/>
    </row>
    <row r="181" spans="1:5" ht="51">
      <c r="A181" s="34" t="s">
        <v>593</v>
      </c>
      <c r="B181" s="35" t="s">
        <v>594</v>
      </c>
      <c r="C181" s="35" t="s">
        <v>595</v>
      </c>
      <c r="D181" s="35" t="s">
        <v>596</v>
      </c>
      <c r="E181" s="36" t="s">
        <v>597</v>
      </c>
    </row>
    <row r="182" spans="1:5" ht="12.75">
      <c r="A182" s="305">
        <v>1</v>
      </c>
      <c r="B182" s="306" t="s">
        <v>1514</v>
      </c>
      <c r="C182" s="307">
        <v>3000</v>
      </c>
      <c r="D182" s="307">
        <v>3000</v>
      </c>
      <c r="E182" s="308" t="s">
        <v>1515</v>
      </c>
    </row>
    <row r="183" spans="1:5" ht="12.75">
      <c r="A183" s="305"/>
      <c r="B183" s="306"/>
      <c r="C183" s="307"/>
      <c r="D183" s="307"/>
      <c r="E183" s="308"/>
    </row>
    <row r="184" spans="1:5" ht="15.75" customHeight="1">
      <c r="A184" s="305"/>
      <c r="B184" s="306"/>
      <c r="C184" s="307"/>
      <c r="D184" s="307"/>
      <c r="E184" s="308"/>
    </row>
    <row r="185" spans="1:5" ht="15.75" customHeight="1">
      <c r="A185" s="305"/>
      <c r="B185" s="306"/>
      <c r="C185" s="307"/>
      <c r="D185" s="307"/>
      <c r="E185" s="308"/>
    </row>
    <row r="186" spans="1:5" ht="15.75" customHeight="1">
      <c r="A186" s="305"/>
      <c r="B186" s="306"/>
      <c r="C186" s="306"/>
      <c r="D186" s="306"/>
      <c r="E186" s="306"/>
    </row>
    <row r="187" spans="1:5" ht="31.5" customHeight="1">
      <c r="A187" s="304" t="s">
        <v>598</v>
      </c>
      <c r="B187" s="304"/>
      <c r="C187" s="304"/>
      <c r="D187" s="304"/>
      <c r="E187" s="304"/>
    </row>
    <row r="188" spans="1:5" ht="25.5">
      <c r="A188" s="34" t="s">
        <v>593</v>
      </c>
      <c r="B188" s="35" t="s">
        <v>599</v>
      </c>
      <c r="C188" s="35" t="s">
        <v>600</v>
      </c>
      <c r="D188" s="35" t="s">
        <v>601</v>
      </c>
      <c r="E188" s="36" t="s">
        <v>602</v>
      </c>
    </row>
    <row r="189" spans="1:5" ht="15.75" customHeight="1">
      <c r="A189" s="305">
        <v>1</v>
      </c>
      <c r="B189" s="307">
        <v>3000</v>
      </c>
      <c r="C189" s="309" t="s">
        <v>1516</v>
      </c>
      <c r="D189" s="306" t="s">
        <v>1517</v>
      </c>
      <c r="E189" s="306" t="s">
        <v>1518</v>
      </c>
    </row>
    <row r="190" spans="1:5" ht="15.75" customHeight="1" thickBot="1">
      <c r="A190" s="305"/>
      <c r="B190" s="307"/>
      <c r="C190" s="307"/>
      <c r="D190" s="307"/>
      <c r="E190" s="307"/>
    </row>
    <row r="191" spans="1:4" ht="28.5" customHeight="1" thickBot="1">
      <c r="A191" s="315" t="s">
        <v>1524</v>
      </c>
      <c r="B191" s="316"/>
      <c r="C191" s="317"/>
      <c r="D191" s="121"/>
    </row>
    <row r="192" spans="1:5" ht="39.75" customHeight="1">
      <c r="A192" s="282" t="s">
        <v>592</v>
      </c>
      <c r="B192" s="282"/>
      <c r="C192" s="282"/>
      <c r="D192" s="282"/>
      <c r="E192" s="282"/>
    </row>
    <row r="193" spans="1:5" ht="51">
      <c r="A193" s="24" t="s">
        <v>593</v>
      </c>
      <c r="B193" s="15" t="s">
        <v>594</v>
      </c>
      <c r="C193" s="15" t="s">
        <v>595</v>
      </c>
      <c r="D193" s="15" t="s">
        <v>596</v>
      </c>
      <c r="E193" s="25" t="s">
        <v>597</v>
      </c>
    </row>
    <row r="194" spans="1:5" ht="15.75" customHeight="1">
      <c r="A194" s="24">
        <v>1</v>
      </c>
      <c r="B194" s="5" t="s">
        <v>532</v>
      </c>
      <c r="C194" s="81" t="s">
        <v>533</v>
      </c>
      <c r="D194" s="81" t="s">
        <v>534</v>
      </c>
      <c r="E194" s="5" t="s">
        <v>535</v>
      </c>
    </row>
    <row r="195" spans="1:5" ht="31.5" customHeight="1">
      <c r="A195" s="282" t="s">
        <v>598</v>
      </c>
      <c r="B195" s="282"/>
      <c r="C195" s="282"/>
      <c r="D195" s="282"/>
      <c r="E195" s="282"/>
    </row>
    <row r="196" spans="1:5" ht="25.5">
      <c r="A196" s="24" t="s">
        <v>593</v>
      </c>
      <c r="B196" s="15" t="s">
        <v>599</v>
      </c>
      <c r="C196" s="15" t="s">
        <v>600</v>
      </c>
      <c r="D196" s="15" t="s">
        <v>601</v>
      </c>
      <c r="E196" s="25" t="s">
        <v>602</v>
      </c>
    </row>
    <row r="197" spans="1:5" ht="15.75" customHeight="1" thickBot="1">
      <c r="A197" s="24">
        <v>1</v>
      </c>
      <c r="B197" s="81" t="s">
        <v>536</v>
      </c>
      <c r="C197" s="5" t="s">
        <v>537</v>
      </c>
      <c r="D197" s="5" t="s">
        <v>538</v>
      </c>
      <c r="E197" s="5" t="s">
        <v>539</v>
      </c>
    </row>
    <row r="198" spans="1:5" ht="19.5" thickBot="1">
      <c r="A198" s="56" t="s">
        <v>1325</v>
      </c>
      <c r="B198" s="119"/>
      <c r="C198" s="119"/>
      <c r="D198" s="120"/>
      <c r="E198" s="138"/>
    </row>
    <row r="199" spans="1:2" ht="12.75">
      <c r="A199" s="139" t="s">
        <v>1336</v>
      </c>
      <c r="B199" s="139"/>
    </row>
    <row r="200" spans="1:5" ht="39.75" customHeight="1">
      <c r="A200" s="282" t="s">
        <v>592</v>
      </c>
      <c r="B200" s="282"/>
      <c r="C200" s="282"/>
      <c r="D200" s="282"/>
      <c r="E200" s="282"/>
    </row>
    <row r="201" spans="1:5" ht="51">
      <c r="A201" s="24" t="s">
        <v>593</v>
      </c>
      <c r="B201" s="15" t="s">
        <v>594</v>
      </c>
      <c r="C201" s="15" t="s">
        <v>595</v>
      </c>
      <c r="D201" s="15" t="s">
        <v>596</v>
      </c>
      <c r="E201" s="25" t="s">
        <v>597</v>
      </c>
    </row>
    <row r="202" spans="1:5" ht="79.5" customHeight="1">
      <c r="A202" s="24">
        <v>1</v>
      </c>
      <c r="B202" s="5" t="s">
        <v>1326</v>
      </c>
      <c r="C202" s="5" t="s">
        <v>1327</v>
      </c>
      <c r="D202" s="5" t="s">
        <v>1335</v>
      </c>
      <c r="E202" s="5" t="s">
        <v>1328</v>
      </c>
    </row>
    <row r="203" spans="1:5" ht="60" customHeight="1">
      <c r="A203" s="24">
        <v>2</v>
      </c>
      <c r="B203" s="5" t="s">
        <v>1329</v>
      </c>
      <c r="C203" s="5" t="s">
        <v>1330</v>
      </c>
      <c r="D203" s="117">
        <v>0</v>
      </c>
      <c r="E203" s="5" t="s">
        <v>1331</v>
      </c>
    </row>
    <row r="204" spans="1:5" ht="31.5" customHeight="1">
      <c r="A204" s="282" t="s">
        <v>598</v>
      </c>
      <c r="B204" s="282"/>
      <c r="C204" s="282"/>
      <c r="D204" s="282"/>
      <c r="E204" s="282"/>
    </row>
    <row r="205" spans="1:5" ht="25.5">
      <c r="A205" s="24" t="s">
        <v>593</v>
      </c>
      <c r="B205" s="15" t="s">
        <v>599</v>
      </c>
      <c r="C205" s="15" t="s">
        <v>600</v>
      </c>
      <c r="D205" s="15" t="s">
        <v>601</v>
      </c>
      <c r="E205" s="25" t="s">
        <v>602</v>
      </c>
    </row>
    <row r="206" spans="1:5" ht="15.75" customHeight="1">
      <c r="A206" s="24">
        <v>1</v>
      </c>
      <c r="B206" s="5" t="s">
        <v>1332</v>
      </c>
      <c r="C206" s="5" t="s">
        <v>1333</v>
      </c>
      <c r="D206" s="5" t="s">
        <v>1349</v>
      </c>
      <c r="E206" s="5" t="s">
        <v>1334</v>
      </c>
    </row>
    <row r="207" spans="1:5" ht="51.75" thickBot="1">
      <c r="A207" s="41"/>
      <c r="B207" s="118">
        <v>4000</v>
      </c>
      <c r="C207" s="5" t="s">
        <v>1337</v>
      </c>
      <c r="D207" s="5" t="s">
        <v>1338</v>
      </c>
      <c r="E207" s="5" t="s">
        <v>1339</v>
      </c>
    </row>
    <row r="208" spans="1:5" s="1" customFormat="1" ht="19.5" thickBot="1">
      <c r="A208" s="184" t="s">
        <v>1895</v>
      </c>
      <c r="B208" s="20"/>
      <c r="C208" s="20" t="s">
        <v>1878</v>
      </c>
      <c r="D208" s="21"/>
      <c r="E208" s="3"/>
    </row>
    <row r="209" spans="1:5" s="1" customFormat="1" ht="39.75" customHeight="1">
      <c r="A209" s="282" t="s">
        <v>592</v>
      </c>
      <c r="B209" s="282"/>
      <c r="C209" s="282"/>
      <c r="D209" s="282"/>
      <c r="E209" s="282"/>
    </row>
    <row r="210" spans="1:5" s="1" customFormat="1" ht="51">
      <c r="A210" s="24" t="s">
        <v>593</v>
      </c>
      <c r="B210" s="15" t="s">
        <v>594</v>
      </c>
      <c r="C210" s="15" t="s">
        <v>595</v>
      </c>
      <c r="D210" s="15" t="s">
        <v>596</v>
      </c>
      <c r="E210" s="25" t="s">
        <v>597</v>
      </c>
    </row>
    <row r="211" spans="1:5" s="1" customFormat="1" ht="29.25" customHeight="1">
      <c r="A211" s="22">
        <v>1</v>
      </c>
      <c r="B211" s="5" t="s">
        <v>1889</v>
      </c>
      <c r="C211" s="144">
        <v>5000</v>
      </c>
      <c r="D211" s="144">
        <v>2000</v>
      </c>
      <c r="E211" s="5" t="s">
        <v>1890</v>
      </c>
    </row>
    <row r="212" spans="1:5" s="1" customFormat="1" ht="31.5" customHeight="1">
      <c r="A212" s="282" t="s">
        <v>598</v>
      </c>
      <c r="B212" s="282"/>
      <c r="C212" s="282"/>
      <c r="D212" s="282"/>
      <c r="E212" s="282"/>
    </row>
    <row r="213" spans="1:5" s="1" customFormat="1" ht="25.5">
      <c r="A213" s="24" t="s">
        <v>593</v>
      </c>
      <c r="B213" s="15" t="s">
        <v>599</v>
      </c>
      <c r="C213" s="15" t="s">
        <v>600</v>
      </c>
      <c r="D213" s="15" t="s">
        <v>601</v>
      </c>
      <c r="E213" s="25" t="s">
        <v>602</v>
      </c>
    </row>
    <row r="214" spans="1:5" s="1" customFormat="1" ht="51.75" customHeight="1">
      <c r="A214" s="22">
        <v>1</v>
      </c>
      <c r="B214" s="144">
        <v>5000</v>
      </c>
      <c r="C214" s="5" t="s">
        <v>1891</v>
      </c>
      <c r="D214" s="5" t="s">
        <v>384</v>
      </c>
      <c r="E214" s="5" t="s">
        <v>385</v>
      </c>
    </row>
  </sheetData>
  <mergeCells count="66">
    <mergeCell ref="A209:E209"/>
    <mergeCell ref="A212:E212"/>
    <mergeCell ref="A191:C191"/>
    <mergeCell ref="A192:E192"/>
    <mergeCell ref="A195:E195"/>
    <mergeCell ref="A200:E200"/>
    <mergeCell ref="A204:E204"/>
    <mergeCell ref="A79:E79"/>
    <mergeCell ref="A84:E84"/>
    <mergeCell ref="A67:E67"/>
    <mergeCell ref="A71:E71"/>
    <mergeCell ref="A74:E74"/>
    <mergeCell ref="A50:E50"/>
    <mergeCell ref="A53:E53"/>
    <mergeCell ref="A64:E64"/>
    <mergeCell ref="A57:E57"/>
    <mergeCell ref="A60:E60"/>
    <mergeCell ref="A37:E37"/>
    <mergeCell ref="A42:E42"/>
    <mergeCell ref="A46:E46"/>
    <mergeCell ref="A19:E19"/>
    <mergeCell ref="A23:E23"/>
    <mergeCell ref="A30:E30"/>
    <mergeCell ref="A9:E9"/>
    <mergeCell ref="A12:E12"/>
    <mergeCell ref="A16:E16"/>
    <mergeCell ref="A2:E2"/>
    <mergeCell ref="A5:E5"/>
    <mergeCell ref="A90:E90"/>
    <mergeCell ref="A93:E93"/>
    <mergeCell ref="A108:E108"/>
    <mergeCell ref="A97:E97"/>
    <mergeCell ref="A101:E101"/>
    <mergeCell ref="A105:E105"/>
    <mergeCell ref="A119:E119"/>
    <mergeCell ref="A122:E122"/>
    <mergeCell ref="A126:E126"/>
    <mergeCell ref="A129:E129"/>
    <mergeCell ref="A133:E133"/>
    <mergeCell ref="A136:E136"/>
    <mergeCell ref="A139:E139"/>
    <mergeCell ref="A140:E140"/>
    <mergeCell ref="A143:E143"/>
    <mergeCell ref="A155:E155"/>
    <mergeCell ref="A158:E158"/>
    <mergeCell ref="A147:E147"/>
    <mergeCell ref="A151:E151"/>
    <mergeCell ref="E189:E190"/>
    <mergeCell ref="A173:E173"/>
    <mergeCell ref="A176:E176"/>
    <mergeCell ref="A162:E162"/>
    <mergeCell ref="A167:E167"/>
    <mergeCell ref="A189:A190"/>
    <mergeCell ref="B189:B190"/>
    <mergeCell ref="C189:C190"/>
    <mergeCell ref="D189:D190"/>
    <mergeCell ref="A112:E112"/>
    <mergeCell ref="A115:E115"/>
    <mergeCell ref="A146:E146"/>
    <mergeCell ref="A187:E187"/>
    <mergeCell ref="A180:E180"/>
    <mergeCell ref="A182:A186"/>
    <mergeCell ref="B182:B186"/>
    <mergeCell ref="C182:C186"/>
    <mergeCell ref="D182:D186"/>
    <mergeCell ref="E182:E186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79"/>
  <sheetViews>
    <sheetView workbookViewId="0" topLeftCell="A1">
      <selection activeCell="G15" sqref="G15:G17"/>
    </sheetView>
  </sheetViews>
  <sheetFormatPr defaultColWidth="9.140625" defaultRowHeight="12.75"/>
  <cols>
    <col min="1" max="1" width="4.57421875" style="343" customWidth="1"/>
    <col min="2" max="2" width="19.00390625" style="343" customWidth="1"/>
    <col min="3" max="3" width="18.00390625" style="343" customWidth="1"/>
    <col min="4" max="4" width="27.7109375" style="343" customWidth="1"/>
    <col min="5" max="5" width="24.00390625" style="343" customWidth="1"/>
    <col min="6" max="6" width="13.8515625" style="343" customWidth="1"/>
    <col min="7" max="7" width="16.7109375" style="343" customWidth="1"/>
    <col min="8" max="8" width="8.8515625" style="343" customWidth="1"/>
    <col min="9" max="9" width="15.7109375" style="343" customWidth="1"/>
    <col min="10" max="10" width="12.57421875" style="343" customWidth="1"/>
    <col min="11" max="11" width="15.7109375" style="343" customWidth="1"/>
    <col min="12" max="12" width="16.00390625" style="343" customWidth="1"/>
    <col min="13" max="13" width="11.8515625" style="343" customWidth="1"/>
    <col min="14" max="14" width="11.140625" style="343" customWidth="1"/>
    <col min="15" max="16" width="16.28125" style="343" customWidth="1"/>
    <col min="17" max="17" width="17.140625" style="343" customWidth="1"/>
    <col min="18" max="18" width="10.421875" style="343" customWidth="1"/>
    <col min="19" max="19" width="10.00390625" style="343" customWidth="1"/>
    <col min="20" max="20" width="10.421875" style="343" customWidth="1"/>
    <col min="21" max="21" width="10.57421875" style="343" customWidth="1"/>
    <col min="22" max="22" width="12.28125" style="343" customWidth="1"/>
    <col min="23" max="16384" width="9.140625" style="343" customWidth="1"/>
  </cols>
  <sheetData>
    <row r="1" spans="1:22" ht="23.25" customHeight="1">
      <c r="A1" s="362" t="s">
        <v>1129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  <c r="Q1" s="362"/>
      <c r="R1" s="362"/>
      <c r="S1" s="362"/>
      <c r="T1" s="362"/>
      <c r="U1" s="362"/>
      <c r="V1" s="362"/>
    </row>
    <row r="2" spans="1:22" ht="20.25">
      <c r="A2" s="363" t="s">
        <v>1089</v>
      </c>
      <c r="B2" s="363"/>
      <c r="C2" s="363"/>
      <c r="D2" s="363"/>
      <c r="E2" s="363"/>
      <c r="F2" s="363"/>
      <c r="G2" s="346"/>
      <c r="H2" s="346"/>
      <c r="I2" s="346"/>
      <c r="J2" s="346"/>
      <c r="K2" s="346"/>
      <c r="L2" s="346"/>
      <c r="M2" s="346"/>
      <c r="N2" s="346"/>
      <c r="O2" s="346"/>
      <c r="P2" s="364"/>
      <c r="Q2" s="364"/>
      <c r="R2" s="346"/>
      <c r="S2" s="346"/>
      <c r="T2" s="346"/>
      <c r="U2" s="365"/>
      <c r="V2" s="365"/>
    </row>
    <row r="3" spans="1:22" ht="12.75" customHeight="1">
      <c r="A3" s="366" t="s">
        <v>1897</v>
      </c>
      <c r="B3" s="366" t="s">
        <v>1130</v>
      </c>
      <c r="C3" s="366" t="s">
        <v>1131</v>
      </c>
      <c r="D3" s="366" t="s">
        <v>1132</v>
      </c>
      <c r="E3" s="366" t="s">
        <v>1133</v>
      </c>
      <c r="F3" s="348" t="s">
        <v>1134</v>
      </c>
      <c r="G3" s="348" t="s">
        <v>1135</v>
      </c>
      <c r="H3" s="348" t="s">
        <v>1136</v>
      </c>
      <c r="I3" s="348" t="s">
        <v>1137</v>
      </c>
      <c r="J3" s="348" t="s">
        <v>1138</v>
      </c>
      <c r="K3" s="348" t="s">
        <v>1139</v>
      </c>
      <c r="L3" s="348" t="s">
        <v>1140</v>
      </c>
      <c r="M3" s="348" t="s">
        <v>1141</v>
      </c>
      <c r="N3" s="348" t="s">
        <v>1142</v>
      </c>
      <c r="O3" s="348" t="s">
        <v>1143</v>
      </c>
      <c r="P3" s="348"/>
      <c r="Q3" s="348" t="s">
        <v>1144</v>
      </c>
      <c r="R3" s="348" t="s">
        <v>1145</v>
      </c>
      <c r="S3" s="348"/>
      <c r="T3" s="348" t="s">
        <v>1146</v>
      </c>
      <c r="U3" s="348"/>
      <c r="V3" s="348" t="s">
        <v>1147</v>
      </c>
    </row>
    <row r="4" spans="1:22" ht="18.75" customHeight="1">
      <c r="A4" s="366"/>
      <c r="B4" s="366"/>
      <c r="C4" s="366"/>
      <c r="D4" s="366"/>
      <c r="E4" s="366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9"/>
      <c r="R4" s="348"/>
      <c r="S4" s="348"/>
      <c r="T4" s="348"/>
      <c r="U4" s="348"/>
      <c r="V4" s="348"/>
    </row>
    <row r="5" spans="1:22" ht="18" customHeight="1">
      <c r="A5" s="366"/>
      <c r="B5" s="366"/>
      <c r="C5" s="366"/>
      <c r="D5" s="366"/>
      <c r="E5" s="366"/>
      <c r="F5" s="348"/>
      <c r="G5" s="348"/>
      <c r="H5" s="348"/>
      <c r="I5" s="348"/>
      <c r="J5" s="348"/>
      <c r="K5" s="348"/>
      <c r="L5" s="348"/>
      <c r="M5" s="348"/>
      <c r="N5" s="348"/>
      <c r="O5" s="15" t="s">
        <v>1148</v>
      </c>
      <c r="P5" s="15" t="s">
        <v>1149</v>
      </c>
      <c r="Q5" s="349"/>
      <c r="R5" s="15" t="s">
        <v>1150</v>
      </c>
      <c r="S5" s="15" t="s">
        <v>1151</v>
      </c>
      <c r="T5" s="15" t="s">
        <v>1150</v>
      </c>
      <c r="U5" s="15" t="s">
        <v>1151</v>
      </c>
      <c r="V5" s="348"/>
    </row>
    <row r="6" spans="1:22" ht="18" customHeight="1">
      <c r="A6" s="367" t="s">
        <v>1205</v>
      </c>
      <c r="B6" s="368"/>
      <c r="C6" s="368"/>
      <c r="D6" s="368"/>
      <c r="E6" s="368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ht="24.75" customHeight="1">
      <c r="A7" s="13">
        <v>1</v>
      </c>
      <c r="B7" s="13" t="s">
        <v>1152</v>
      </c>
      <c r="C7" s="13" t="s">
        <v>1153</v>
      </c>
      <c r="D7" s="13" t="s">
        <v>1154</v>
      </c>
      <c r="E7" s="13" t="s">
        <v>1155</v>
      </c>
      <c r="F7" s="13" t="s">
        <v>1156</v>
      </c>
      <c r="G7" s="13" t="s">
        <v>1157</v>
      </c>
      <c r="H7" s="13">
        <v>1595</v>
      </c>
      <c r="I7" s="13" t="s">
        <v>1158</v>
      </c>
      <c r="J7" s="13" t="s">
        <v>1159</v>
      </c>
      <c r="K7" s="13" t="s">
        <v>1160</v>
      </c>
      <c r="L7" s="13">
        <v>5</v>
      </c>
      <c r="M7" s="13">
        <v>2003</v>
      </c>
      <c r="N7" s="344">
        <v>114108</v>
      </c>
      <c r="O7" s="13"/>
      <c r="P7" s="13"/>
      <c r="Q7" s="345">
        <v>28900</v>
      </c>
      <c r="R7" s="15" t="s">
        <v>239</v>
      </c>
      <c r="S7" s="15" t="s">
        <v>240</v>
      </c>
      <c r="T7" s="15" t="s">
        <v>239</v>
      </c>
      <c r="U7" s="15" t="s">
        <v>240</v>
      </c>
      <c r="V7" s="346" t="s">
        <v>1161</v>
      </c>
    </row>
    <row r="8" spans="1:22" ht="24.75" customHeight="1">
      <c r="A8" s="13">
        <v>2</v>
      </c>
      <c r="B8" s="13" t="s">
        <v>1152</v>
      </c>
      <c r="C8" s="13" t="s">
        <v>1162</v>
      </c>
      <c r="D8" s="13" t="s">
        <v>1163</v>
      </c>
      <c r="E8" s="13" t="s">
        <v>1164</v>
      </c>
      <c r="F8" s="13" t="s">
        <v>1165</v>
      </c>
      <c r="G8" s="13" t="s">
        <v>1157</v>
      </c>
      <c r="H8" s="13">
        <v>1390</v>
      </c>
      <c r="I8" s="13" t="s">
        <v>1158</v>
      </c>
      <c r="J8" s="13" t="s">
        <v>1166</v>
      </c>
      <c r="K8" s="13" t="s">
        <v>1167</v>
      </c>
      <c r="L8" s="13">
        <v>5</v>
      </c>
      <c r="M8" s="13">
        <v>2004</v>
      </c>
      <c r="N8" s="344">
        <v>57900</v>
      </c>
      <c r="O8" s="13" t="s">
        <v>1168</v>
      </c>
      <c r="P8" s="13">
        <v>700</v>
      </c>
      <c r="Q8" s="345">
        <v>22700</v>
      </c>
      <c r="R8" s="15" t="s">
        <v>244</v>
      </c>
      <c r="S8" s="15" t="s">
        <v>241</v>
      </c>
      <c r="T8" s="15" t="s">
        <v>244</v>
      </c>
      <c r="U8" s="15" t="s">
        <v>241</v>
      </c>
      <c r="V8" s="346" t="s">
        <v>1161</v>
      </c>
    </row>
    <row r="9" spans="1:22" ht="24.75" customHeight="1">
      <c r="A9" s="13">
        <v>3</v>
      </c>
      <c r="B9" s="13" t="s">
        <v>1169</v>
      </c>
      <c r="C9" s="13" t="s">
        <v>1170</v>
      </c>
      <c r="D9" s="13" t="s">
        <v>1171</v>
      </c>
      <c r="E9" s="13"/>
      <c r="F9" s="13" t="s">
        <v>1172</v>
      </c>
      <c r="G9" s="13" t="s">
        <v>1157</v>
      </c>
      <c r="H9" s="13">
        <v>1995</v>
      </c>
      <c r="I9" s="13" t="s">
        <v>1173</v>
      </c>
      <c r="J9" s="13" t="s">
        <v>1174</v>
      </c>
      <c r="K9" s="13" t="s">
        <v>1175</v>
      </c>
      <c r="L9" s="13">
        <v>9</v>
      </c>
      <c r="M9" s="13">
        <v>2007</v>
      </c>
      <c r="N9" s="344">
        <v>14100</v>
      </c>
      <c r="O9" s="13"/>
      <c r="P9" s="13"/>
      <c r="Q9" s="345">
        <v>71700</v>
      </c>
      <c r="R9" s="15" t="s">
        <v>245</v>
      </c>
      <c r="S9" s="15" t="s">
        <v>1176</v>
      </c>
      <c r="T9" s="15" t="s">
        <v>245</v>
      </c>
      <c r="U9" s="15" t="s">
        <v>242</v>
      </c>
      <c r="V9" s="346" t="s">
        <v>1161</v>
      </c>
    </row>
    <row r="10" spans="1:22" ht="24.75" customHeight="1">
      <c r="A10" s="13">
        <v>4</v>
      </c>
      <c r="B10" s="13" t="s">
        <v>1152</v>
      </c>
      <c r="C10" s="13" t="s">
        <v>1177</v>
      </c>
      <c r="D10" s="13" t="s">
        <v>1178</v>
      </c>
      <c r="E10" s="13"/>
      <c r="F10" s="13" t="s">
        <v>1179</v>
      </c>
      <c r="G10" s="13" t="s">
        <v>1157</v>
      </c>
      <c r="H10" s="13">
        <v>1896</v>
      </c>
      <c r="I10" s="13" t="s">
        <v>1173</v>
      </c>
      <c r="J10" s="13" t="s">
        <v>1180</v>
      </c>
      <c r="K10" s="13" t="s">
        <v>1181</v>
      </c>
      <c r="L10" s="13">
        <v>5</v>
      </c>
      <c r="M10" s="13">
        <v>2007</v>
      </c>
      <c r="N10" s="344">
        <v>11800</v>
      </c>
      <c r="O10" s="13"/>
      <c r="P10" s="13"/>
      <c r="Q10" s="345">
        <v>87200</v>
      </c>
      <c r="R10" s="15" t="s">
        <v>246</v>
      </c>
      <c r="S10" s="15" t="s">
        <v>1182</v>
      </c>
      <c r="T10" s="15" t="s">
        <v>246</v>
      </c>
      <c r="U10" s="15" t="s">
        <v>243</v>
      </c>
      <c r="V10" s="346" t="s">
        <v>1161</v>
      </c>
    </row>
    <row r="11" spans="1:22" ht="24.75" customHeight="1">
      <c r="A11" s="367" t="s">
        <v>1183</v>
      </c>
      <c r="B11" s="13"/>
      <c r="C11" s="13"/>
      <c r="D11" s="36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13"/>
      <c r="R11" s="15"/>
      <c r="S11" s="15"/>
      <c r="T11" s="15"/>
      <c r="U11" s="15"/>
      <c r="V11" s="346"/>
    </row>
    <row r="12" spans="1:22" ht="24.75" customHeight="1">
      <c r="A12" s="13">
        <v>1</v>
      </c>
      <c r="B12" s="13" t="s">
        <v>1184</v>
      </c>
      <c r="C12" s="13" t="s">
        <v>1185</v>
      </c>
      <c r="D12" s="13" t="s">
        <v>1186</v>
      </c>
      <c r="E12" s="13">
        <v>71582</v>
      </c>
      <c r="F12" s="13" t="s">
        <v>1187</v>
      </c>
      <c r="G12" s="13" t="s">
        <v>1188</v>
      </c>
      <c r="H12" s="13">
        <v>6842</v>
      </c>
      <c r="I12" s="346"/>
      <c r="J12" s="346"/>
      <c r="K12" s="346"/>
      <c r="L12" s="13">
        <v>6</v>
      </c>
      <c r="M12" s="13">
        <v>1998</v>
      </c>
      <c r="N12" s="13" t="s">
        <v>1189</v>
      </c>
      <c r="O12" s="346"/>
      <c r="P12" s="346"/>
      <c r="Q12" s="347">
        <v>21800</v>
      </c>
      <c r="R12" s="15" t="s">
        <v>247</v>
      </c>
      <c r="S12" s="15" t="s">
        <v>248</v>
      </c>
      <c r="T12" s="15" t="s">
        <v>247</v>
      </c>
      <c r="U12" s="15" t="s">
        <v>248</v>
      </c>
      <c r="V12" s="346" t="s">
        <v>1190</v>
      </c>
    </row>
    <row r="13" spans="1:22" ht="24.75" customHeight="1">
      <c r="A13" s="13">
        <v>2</v>
      </c>
      <c r="B13" s="13" t="s">
        <v>1184</v>
      </c>
      <c r="C13" s="13">
        <v>244</v>
      </c>
      <c r="D13" s="13" t="s">
        <v>1191</v>
      </c>
      <c r="E13" s="13">
        <v>18064</v>
      </c>
      <c r="F13" s="13" t="s">
        <v>1192</v>
      </c>
      <c r="G13" s="13" t="s">
        <v>1193</v>
      </c>
      <c r="H13" s="13">
        <v>6893</v>
      </c>
      <c r="I13" s="346"/>
      <c r="J13" s="346"/>
      <c r="K13" s="346"/>
      <c r="L13" s="13">
        <v>6</v>
      </c>
      <c r="M13" s="13">
        <v>1985</v>
      </c>
      <c r="N13" s="13" t="s">
        <v>1194</v>
      </c>
      <c r="O13" s="346"/>
      <c r="P13" s="346"/>
      <c r="Q13" s="346"/>
      <c r="R13" s="15" t="s">
        <v>250</v>
      </c>
      <c r="S13" s="15" t="s">
        <v>249</v>
      </c>
      <c r="T13" s="15" t="s">
        <v>1195</v>
      </c>
      <c r="U13" s="15" t="s">
        <v>1195</v>
      </c>
      <c r="V13" s="346" t="s">
        <v>1190</v>
      </c>
    </row>
    <row r="14" spans="1:22" ht="27.75" customHeight="1">
      <c r="A14" s="370" t="s">
        <v>234</v>
      </c>
      <c r="B14" s="370"/>
      <c r="C14" s="370"/>
      <c r="D14" s="370"/>
      <c r="E14" s="370"/>
      <c r="F14" s="370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65"/>
      <c r="V14" s="365"/>
    </row>
    <row r="15" spans="1:22" ht="12.75" customHeight="1">
      <c r="A15" s="366" t="s">
        <v>1897</v>
      </c>
      <c r="B15" s="366" t="s">
        <v>1130</v>
      </c>
      <c r="C15" s="366" t="s">
        <v>1131</v>
      </c>
      <c r="D15" s="366" t="s">
        <v>1132</v>
      </c>
      <c r="E15" s="366" t="s">
        <v>1133</v>
      </c>
      <c r="F15" s="348" t="s">
        <v>1134</v>
      </c>
      <c r="G15" s="348" t="s">
        <v>1135</v>
      </c>
      <c r="H15" s="348" t="s">
        <v>1136</v>
      </c>
      <c r="I15" s="348" t="s">
        <v>1137</v>
      </c>
      <c r="J15" s="348" t="s">
        <v>1138</v>
      </c>
      <c r="K15" s="348" t="s">
        <v>1139</v>
      </c>
      <c r="L15" s="348" t="s">
        <v>1140</v>
      </c>
      <c r="M15" s="348" t="s">
        <v>1141</v>
      </c>
      <c r="N15" s="348" t="s">
        <v>1142</v>
      </c>
      <c r="O15" s="348" t="s">
        <v>1143</v>
      </c>
      <c r="P15" s="348"/>
      <c r="Q15" s="348" t="s">
        <v>1144</v>
      </c>
      <c r="R15" s="348" t="s">
        <v>1145</v>
      </c>
      <c r="S15" s="348"/>
      <c r="T15" s="348" t="s">
        <v>1146</v>
      </c>
      <c r="U15" s="348"/>
      <c r="V15" s="348" t="s">
        <v>1147</v>
      </c>
    </row>
    <row r="16" spans="1:22" ht="18.75" customHeight="1">
      <c r="A16" s="366"/>
      <c r="B16" s="366"/>
      <c r="C16" s="366"/>
      <c r="D16" s="366"/>
      <c r="E16" s="366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9"/>
      <c r="R16" s="348"/>
      <c r="S16" s="348"/>
      <c r="T16" s="348"/>
      <c r="U16" s="348"/>
      <c r="V16" s="348"/>
    </row>
    <row r="17" spans="1:22" ht="18" customHeight="1">
      <c r="A17" s="366"/>
      <c r="B17" s="366"/>
      <c r="C17" s="366"/>
      <c r="D17" s="366"/>
      <c r="E17" s="366"/>
      <c r="F17" s="348"/>
      <c r="G17" s="348"/>
      <c r="H17" s="348"/>
      <c r="I17" s="348"/>
      <c r="J17" s="348"/>
      <c r="K17" s="348"/>
      <c r="L17" s="348"/>
      <c r="M17" s="348"/>
      <c r="N17" s="348"/>
      <c r="O17" s="15" t="s">
        <v>1148</v>
      </c>
      <c r="P17" s="15" t="s">
        <v>1149</v>
      </c>
      <c r="Q17" s="349"/>
      <c r="R17" s="15" t="s">
        <v>1150</v>
      </c>
      <c r="S17" s="15" t="s">
        <v>1151</v>
      </c>
      <c r="T17" s="15" t="s">
        <v>1150</v>
      </c>
      <c r="U17" s="15" t="s">
        <v>1151</v>
      </c>
      <c r="V17" s="348"/>
    </row>
    <row r="18" spans="1:22" ht="24.75" customHeight="1">
      <c r="A18" s="13">
        <v>1</v>
      </c>
      <c r="B18" s="13" t="s">
        <v>1196</v>
      </c>
      <c r="C18" s="13">
        <v>3322</v>
      </c>
      <c r="D18" s="13" t="s">
        <v>1197</v>
      </c>
      <c r="E18" s="13" t="s">
        <v>1198</v>
      </c>
      <c r="F18" s="13" t="s">
        <v>1199</v>
      </c>
      <c r="G18" s="13" t="s">
        <v>1200</v>
      </c>
      <c r="H18" s="13" t="s">
        <v>1201</v>
      </c>
      <c r="I18" s="13" t="s">
        <v>1202</v>
      </c>
      <c r="J18" s="13" t="s">
        <v>0</v>
      </c>
      <c r="K18" s="13" t="s">
        <v>1</v>
      </c>
      <c r="L18" s="13" t="s">
        <v>2</v>
      </c>
      <c r="M18" s="13">
        <v>1999</v>
      </c>
      <c r="N18" s="13" t="s">
        <v>3</v>
      </c>
      <c r="O18" s="13"/>
      <c r="P18" s="13"/>
      <c r="Q18" s="13"/>
      <c r="R18" s="13" t="s">
        <v>251</v>
      </c>
      <c r="S18" s="13" t="s">
        <v>252</v>
      </c>
      <c r="T18" s="15"/>
      <c r="U18" s="15"/>
      <c r="V18" s="346"/>
    </row>
    <row r="19" spans="1:22" ht="20.25">
      <c r="A19" s="363" t="s">
        <v>235</v>
      </c>
      <c r="B19" s="363"/>
      <c r="C19" s="363"/>
      <c r="D19" s="363"/>
      <c r="E19" s="363"/>
      <c r="F19" s="363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65"/>
      <c r="V19" s="365"/>
    </row>
    <row r="20" spans="1:22" ht="12.75" customHeight="1">
      <c r="A20" s="366" t="s">
        <v>1897</v>
      </c>
      <c r="B20" s="366" t="s">
        <v>1130</v>
      </c>
      <c r="C20" s="366" t="s">
        <v>1131</v>
      </c>
      <c r="D20" s="366" t="s">
        <v>1132</v>
      </c>
      <c r="E20" s="366" t="s">
        <v>1133</v>
      </c>
      <c r="F20" s="348" t="s">
        <v>1134</v>
      </c>
      <c r="G20" s="348" t="s">
        <v>1135</v>
      </c>
      <c r="H20" s="348" t="s">
        <v>1136</v>
      </c>
      <c r="I20" s="348" t="s">
        <v>1137</v>
      </c>
      <c r="J20" s="348" t="s">
        <v>1138</v>
      </c>
      <c r="K20" s="348" t="s">
        <v>1139</v>
      </c>
      <c r="L20" s="348" t="s">
        <v>1140</v>
      </c>
      <c r="M20" s="348" t="s">
        <v>1141</v>
      </c>
      <c r="N20" s="348" t="s">
        <v>1142</v>
      </c>
      <c r="O20" s="348" t="s">
        <v>1143</v>
      </c>
      <c r="P20" s="348"/>
      <c r="Q20" s="348" t="s">
        <v>1144</v>
      </c>
      <c r="R20" s="348" t="s">
        <v>1145</v>
      </c>
      <c r="S20" s="348"/>
      <c r="T20" s="348" t="s">
        <v>1146</v>
      </c>
      <c r="U20" s="348"/>
      <c r="V20" s="348" t="s">
        <v>1147</v>
      </c>
    </row>
    <row r="21" spans="1:22" ht="18.75" customHeight="1">
      <c r="A21" s="366"/>
      <c r="B21" s="366"/>
      <c r="C21" s="366"/>
      <c r="D21" s="366"/>
      <c r="E21" s="366"/>
      <c r="F21" s="348"/>
      <c r="G21" s="348"/>
      <c r="H21" s="348"/>
      <c r="I21" s="348"/>
      <c r="J21" s="348"/>
      <c r="K21" s="348"/>
      <c r="L21" s="348"/>
      <c r="M21" s="348"/>
      <c r="N21" s="348"/>
      <c r="O21" s="348"/>
      <c r="P21" s="348"/>
      <c r="Q21" s="349"/>
      <c r="R21" s="348"/>
      <c r="S21" s="348"/>
      <c r="T21" s="348"/>
      <c r="U21" s="348"/>
      <c r="V21" s="348"/>
    </row>
    <row r="22" spans="1:22" ht="18" customHeight="1">
      <c r="A22" s="366"/>
      <c r="B22" s="366"/>
      <c r="C22" s="366"/>
      <c r="D22" s="366"/>
      <c r="E22" s="366"/>
      <c r="F22" s="348"/>
      <c r="G22" s="348"/>
      <c r="H22" s="348"/>
      <c r="I22" s="348"/>
      <c r="J22" s="348"/>
      <c r="K22" s="348"/>
      <c r="L22" s="348"/>
      <c r="M22" s="348"/>
      <c r="N22" s="348"/>
      <c r="O22" s="15" t="s">
        <v>1148</v>
      </c>
      <c r="P22" s="15" t="s">
        <v>1149</v>
      </c>
      <c r="Q22" s="349"/>
      <c r="R22" s="15" t="s">
        <v>1150</v>
      </c>
      <c r="S22" s="15" t="s">
        <v>1151</v>
      </c>
      <c r="T22" s="15" t="s">
        <v>1150</v>
      </c>
      <c r="U22" s="15" t="s">
        <v>1151</v>
      </c>
      <c r="V22" s="348"/>
    </row>
    <row r="23" spans="1:22" ht="24.75" customHeight="1">
      <c r="A23" s="13">
        <v>1</v>
      </c>
      <c r="B23" s="13" t="s">
        <v>4</v>
      </c>
      <c r="C23" s="13">
        <v>312</v>
      </c>
      <c r="D23" s="13" t="s">
        <v>5</v>
      </c>
      <c r="E23" s="13">
        <v>602980000</v>
      </c>
      <c r="F23" s="13" t="s">
        <v>6</v>
      </c>
      <c r="G23" s="13" t="s">
        <v>7</v>
      </c>
      <c r="H23" s="13">
        <v>2874</v>
      </c>
      <c r="I23" s="13"/>
      <c r="J23" s="13" t="s">
        <v>8</v>
      </c>
      <c r="K23" s="13" t="s">
        <v>9</v>
      </c>
      <c r="L23" s="13" t="s">
        <v>10</v>
      </c>
      <c r="M23" s="13">
        <v>1996</v>
      </c>
      <c r="N23" s="13">
        <v>122000</v>
      </c>
      <c r="O23" s="13"/>
      <c r="P23" s="13"/>
      <c r="Q23" s="345">
        <v>33500</v>
      </c>
      <c r="R23" s="15" t="s">
        <v>254</v>
      </c>
      <c r="S23" s="15" t="s">
        <v>253</v>
      </c>
      <c r="T23" s="15" t="s">
        <v>254</v>
      </c>
      <c r="U23" s="15" t="s">
        <v>253</v>
      </c>
      <c r="V23" s="346"/>
    </row>
    <row r="24" spans="1:22" ht="24.75" customHeight="1">
      <c r="A24" s="13">
        <v>2</v>
      </c>
      <c r="B24" s="13" t="s">
        <v>4</v>
      </c>
      <c r="C24" s="13" t="s">
        <v>11</v>
      </c>
      <c r="D24" s="13" t="s">
        <v>12</v>
      </c>
      <c r="E24" s="13">
        <v>602940102</v>
      </c>
      <c r="F24" s="13" t="s">
        <v>13</v>
      </c>
      <c r="G24" s="13" t="s">
        <v>14</v>
      </c>
      <c r="H24" s="13">
        <v>2874</v>
      </c>
      <c r="I24" s="13"/>
      <c r="J24" s="13" t="s">
        <v>15</v>
      </c>
      <c r="K24" s="13" t="s">
        <v>16</v>
      </c>
      <c r="L24" s="13" t="s">
        <v>17</v>
      </c>
      <c r="M24" s="13">
        <v>1993</v>
      </c>
      <c r="N24" s="13">
        <v>280000</v>
      </c>
      <c r="O24" s="13"/>
      <c r="P24" s="13"/>
      <c r="Q24" s="345">
        <v>11100</v>
      </c>
      <c r="R24" s="15" t="s">
        <v>255</v>
      </c>
      <c r="S24" s="15" t="s">
        <v>257</v>
      </c>
      <c r="T24" s="15" t="s">
        <v>255</v>
      </c>
      <c r="U24" s="381">
        <v>39813</v>
      </c>
      <c r="V24" s="346"/>
    </row>
    <row r="25" spans="1:22" ht="24.75" customHeight="1">
      <c r="A25" s="13">
        <v>3</v>
      </c>
      <c r="B25" s="13" t="s">
        <v>18</v>
      </c>
      <c r="C25" s="13" t="s">
        <v>19</v>
      </c>
      <c r="D25" s="13" t="s">
        <v>20</v>
      </c>
      <c r="E25" s="13"/>
      <c r="F25" s="13" t="s">
        <v>21</v>
      </c>
      <c r="G25" s="13" t="s">
        <v>22</v>
      </c>
      <c r="H25" s="13"/>
      <c r="I25" s="13"/>
      <c r="J25" s="13" t="s">
        <v>23</v>
      </c>
      <c r="K25" s="13"/>
      <c r="L25" s="13">
        <v>400</v>
      </c>
      <c r="M25" s="13">
        <v>1997</v>
      </c>
      <c r="N25" s="13"/>
      <c r="O25" s="13"/>
      <c r="P25" s="13"/>
      <c r="Q25" s="345"/>
      <c r="R25" s="15" t="s">
        <v>256</v>
      </c>
      <c r="S25" s="15" t="s">
        <v>258</v>
      </c>
      <c r="T25" s="15"/>
      <c r="U25" s="15"/>
      <c r="V25" s="346"/>
    </row>
    <row r="26" spans="1:22" ht="20.25">
      <c r="A26" s="371" t="s">
        <v>1680</v>
      </c>
      <c r="B26" s="372"/>
      <c r="C26" s="372"/>
      <c r="D26" s="372"/>
      <c r="E26" s="372"/>
      <c r="F26" s="372"/>
      <c r="G26" s="346"/>
      <c r="H26" s="346"/>
      <c r="I26" s="346"/>
      <c r="J26" s="346"/>
      <c r="K26" s="346"/>
      <c r="L26" s="346"/>
      <c r="M26" s="346"/>
      <c r="N26" s="346"/>
      <c r="O26" s="346"/>
      <c r="P26" s="346"/>
      <c r="Q26" s="346"/>
      <c r="R26" s="346"/>
      <c r="S26" s="346"/>
      <c r="T26" s="346"/>
      <c r="U26" s="365"/>
      <c r="V26" s="365"/>
    </row>
    <row r="27" spans="1:22" ht="12.75" customHeight="1">
      <c r="A27" s="366" t="s">
        <v>1897</v>
      </c>
      <c r="B27" s="366" t="s">
        <v>1130</v>
      </c>
      <c r="C27" s="366" t="s">
        <v>1131</v>
      </c>
      <c r="D27" s="366" t="s">
        <v>1132</v>
      </c>
      <c r="E27" s="366" t="s">
        <v>1133</v>
      </c>
      <c r="F27" s="348" t="s">
        <v>1134</v>
      </c>
      <c r="G27" s="348" t="s">
        <v>1135</v>
      </c>
      <c r="H27" s="348" t="s">
        <v>1136</v>
      </c>
      <c r="I27" s="348" t="s">
        <v>1137</v>
      </c>
      <c r="J27" s="348" t="s">
        <v>1138</v>
      </c>
      <c r="K27" s="348" t="s">
        <v>1139</v>
      </c>
      <c r="L27" s="348" t="s">
        <v>1140</v>
      </c>
      <c r="M27" s="348" t="s">
        <v>1141</v>
      </c>
      <c r="N27" s="348" t="s">
        <v>1142</v>
      </c>
      <c r="O27" s="348" t="s">
        <v>1143</v>
      </c>
      <c r="P27" s="348"/>
      <c r="Q27" s="348" t="s">
        <v>1144</v>
      </c>
      <c r="R27" s="348" t="s">
        <v>1145</v>
      </c>
      <c r="S27" s="348"/>
      <c r="T27" s="348" t="s">
        <v>1146</v>
      </c>
      <c r="U27" s="348"/>
      <c r="V27" s="348" t="s">
        <v>1147</v>
      </c>
    </row>
    <row r="28" spans="1:22" ht="18.75" customHeight="1">
      <c r="A28" s="366"/>
      <c r="B28" s="366"/>
      <c r="C28" s="366"/>
      <c r="D28" s="366"/>
      <c r="E28" s="366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8"/>
      <c r="Q28" s="349"/>
      <c r="R28" s="348"/>
      <c r="S28" s="348"/>
      <c r="T28" s="348"/>
      <c r="U28" s="348"/>
      <c r="V28" s="348"/>
    </row>
    <row r="29" spans="1:22" ht="18" customHeight="1">
      <c r="A29" s="366"/>
      <c r="B29" s="366"/>
      <c r="C29" s="366"/>
      <c r="D29" s="366"/>
      <c r="E29" s="366"/>
      <c r="F29" s="348"/>
      <c r="G29" s="348"/>
      <c r="H29" s="348"/>
      <c r="I29" s="348"/>
      <c r="J29" s="348"/>
      <c r="K29" s="348"/>
      <c r="L29" s="348"/>
      <c r="M29" s="348"/>
      <c r="N29" s="348"/>
      <c r="O29" s="15" t="s">
        <v>1148</v>
      </c>
      <c r="P29" s="15" t="s">
        <v>1149</v>
      </c>
      <c r="Q29" s="349"/>
      <c r="R29" s="15" t="s">
        <v>1150</v>
      </c>
      <c r="S29" s="15" t="s">
        <v>1151</v>
      </c>
      <c r="T29" s="15" t="s">
        <v>1150</v>
      </c>
      <c r="U29" s="15" t="s">
        <v>1151</v>
      </c>
      <c r="V29" s="348"/>
    </row>
    <row r="30" spans="1:22" ht="41.25" customHeight="1">
      <c r="A30" s="13">
        <v>1</v>
      </c>
      <c r="B30" s="13" t="s">
        <v>24</v>
      </c>
      <c r="C30" s="13" t="s">
        <v>25</v>
      </c>
      <c r="D30" s="13" t="s">
        <v>26</v>
      </c>
      <c r="E30" s="13" t="s">
        <v>27</v>
      </c>
      <c r="F30" s="13" t="s">
        <v>28</v>
      </c>
      <c r="G30" s="13" t="s">
        <v>1157</v>
      </c>
      <c r="H30" s="13" t="s">
        <v>29</v>
      </c>
      <c r="I30" s="13" t="s">
        <v>30</v>
      </c>
      <c r="J30" s="13" t="s">
        <v>31</v>
      </c>
      <c r="K30" s="13" t="s">
        <v>32</v>
      </c>
      <c r="L30" s="13" t="s">
        <v>33</v>
      </c>
      <c r="M30" s="13">
        <v>2001</v>
      </c>
      <c r="N30" s="344" t="s">
        <v>34</v>
      </c>
      <c r="O30" s="13" t="s">
        <v>35</v>
      </c>
      <c r="P30" s="13">
        <v>450</v>
      </c>
      <c r="Q30" s="345">
        <v>40900</v>
      </c>
      <c r="R30" s="15" t="s">
        <v>259</v>
      </c>
      <c r="S30" s="15" t="s">
        <v>260</v>
      </c>
      <c r="T30" s="15" t="s">
        <v>259</v>
      </c>
      <c r="U30" s="15" t="s">
        <v>260</v>
      </c>
      <c r="V30" s="346" t="s">
        <v>36</v>
      </c>
    </row>
    <row r="31" spans="1:22" ht="20.25">
      <c r="A31" s="363" t="s">
        <v>390</v>
      </c>
      <c r="B31" s="363"/>
      <c r="C31" s="363"/>
      <c r="D31" s="363"/>
      <c r="E31" s="363"/>
      <c r="F31" s="363"/>
      <c r="G31" s="346"/>
      <c r="H31" s="346"/>
      <c r="I31" s="346"/>
      <c r="J31" s="346"/>
      <c r="K31" s="346"/>
      <c r="L31" s="346"/>
      <c r="M31" s="346"/>
      <c r="N31" s="346"/>
      <c r="O31" s="346"/>
      <c r="P31" s="346"/>
      <c r="Q31" s="346"/>
      <c r="R31" s="346"/>
      <c r="S31" s="346"/>
      <c r="T31" s="346"/>
      <c r="U31" s="365"/>
      <c r="V31" s="365"/>
    </row>
    <row r="32" spans="1:22" ht="12.75" customHeight="1">
      <c r="A32" s="366" t="s">
        <v>1897</v>
      </c>
      <c r="B32" s="366" t="s">
        <v>1130</v>
      </c>
      <c r="C32" s="366" t="s">
        <v>1131</v>
      </c>
      <c r="D32" s="366" t="s">
        <v>1132</v>
      </c>
      <c r="E32" s="366" t="s">
        <v>1133</v>
      </c>
      <c r="F32" s="348" t="s">
        <v>1134</v>
      </c>
      <c r="G32" s="348" t="s">
        <v>1135</v>
      </c>
      <c r="H32" s="348" t="s">
        <v>1136</v>
      </c>
      <c r="I32" s="348" t="s">
        <v>1137</v>
      </c>
      <c r="J32" s="348" t="s">
        <v>1138</v>
      </c>
      <c r="K32" s="348" t="s">
        <v>1139</v>
      </c>
      <c r="L32" s="348" t="s">
        <v>1140</v>
      </c>
      <c r="M32" s="348" t="s">
        <v>1141</v>
      </c>
      <c r="N32" s="348" t="s">
        <v>1142</v>
      </c>
      <c r="O32" s="348" t="s">
        <v>1143</v>
      </c>
      <c r="P32" s="348"/>
      <c r="Q32" s="348" t="s">
        <v>1144</v>
      </c>
      <c r="R32" s="348" t="s">
        <v>1145</v>
      </c>
      <c r="S32" s="348"/>
      <c r="T32" s="348" t="s">
        <v>1146</v>
      </c>
      <c r="U32" s="348"/>
      <c r="V32" s="348" t="s">
        <v>1147</v>
      </c>
    </row>
    <row r="33" spans="1:22" ht="18.75" customHeight="1">
      <c r="A33" s="366"/>
      <c r="B33" s="366"/>
      <c r="C33" s="366"/>
      <c r="D33" s="366"/>
      <c r="E33" s="366"/>
      <c r="F33" s="348"/>
      <c r="G33" s="348"/>
      <c r="H33" s="348"/>
      <c r="I33" s="348"/>
      <c r="J33" s="348"/>
      <c r="K33" s="348"/>
      <c r="L33" s="348"/>
      <c r="M33" s="348"/>
      <c r="N33" s="348"/>
      <c r="O33" s="348"/>
      <c r="P33" s="348"/>
      <c r="Q33" s="349"/>
      <c r="R33" s="348"/>
      <c r="S33" s="348"/>
      <c r="T33" s="348"/>
      <c r="U33" s="348"/>
      <c r="V33" s="348"/>
    </row>
    <row r="34" spans="1:22" ht="18" customHeight="1">
      <c r="A34" s="366"/>
      <c r="B34" s="366"/>
      <c r="C34" s="366"/>
      <c r="D34" s="366"/>
      <c r="E34" s="366"/>
      <c r="F34" s="348"/>
      <c r="G34" s="348"/>
      <c r="H34" s="348"/>
      <c r="I34" s="348"/>
      <c r="J34" s="348"/>
      <c r="K34" s="348"/>
      <c r="L34" s="348"/>
      <c r="M34" s="348"/>
      <c r="N34" s="348"/>
      <c r="O34" s="15" t="s">
        <v>1148</v>
      </c>
      <c r="P34" s="15" t="s">
        <v>1149</v>
      </c>
      <c r="Q34" s="349"/>
      <c r="R34" s="15" t="s">
        <v>1150</v>
      </c>
      <c r="S34" s="15" t="s">
        <v>1151</v>
      </c>
      <c r="T34" s="15" t="s">
        <v>1150</v>
      </c>
      <c r="U34" s="15" t="s">
        <v>1151</v>
      </c>
      <c r="V34" s="348"/>
    </row>
    <row r="35" spans="1:22" ht="24.75" customHeight="1">
      <c r="A35" s="13">
        <v>1</v>
      </c>
      <c r="B35" s="13" t="s">
        <v>37</v>
      </c>
      <c r="C35" s="13" t="s">
        <v>38</v>
      </c>
      <c r="D35" s="13">
        <v>551032</v>
      </c>
      <c r="E35" s="13">
        <v>1167448</v>
      </c>
      <c r="F35" s="13" t="s">
        <v>39</v>
      </c>
      <c r="G35" s="13" t="s">
        <v>40</v>
      </c>
      <c r="H35" s="13" t="s">
        <v>41</v>
      </c>
      <c r="I35" s="13"/>
      <c r="J35" s="13" t="s">
        <v>42</v>
      </c>
      <c r="K35" s="13" t="s">
        <v>43</v>
      </c>
      <c r="L35" s="13">
        <v>875</v>
      </c>
      <c r="M35" s="13">
        <v>1991</v>
      </c>
      <c r="N35" s="13">
        <v>50980</v>
      </c>
      <c r="O35" s="13"/>
      <c r="P35" s="13"/>
      <c r="Q35" s="13"/>
      <c r="R35" s="15" t="s">
        <v>262</v>
      </c>
      <c r="S35" s="15" t="s">
        <v>261</v>
      </c>
      <c r="T35" s="15"/>
      <c r="U35" s="15"/>
      <c r="V35" s="346" t="s">
        <v>1161</v>
      </c>
    </row>
    <row r="36" spans="1:22" ht="24.75" customHeight="1">
      <c r="A36" s="13">
        <v>2</v>
      </c>
      <c r="B36" s="13" t="s">
        <v>44</v>
      </c>
      <c r="C36" s="13" t="s">
        <v>45</v>
      </c>
      <c r="D36" s="13" t="s">
        <v>46</v>
      </c>
      <c r="E36" s="13"/>
      <c r="F36" s="13" t="s">
        <v>47</v>
      </c>
      <c r="G36" s="13" t="s">
        <v>48</v>
      </c>
      <c r="H36" s="13" t="s">
        <v>49</v>
      </c>
      <c r="I36" s="13" t="s">
        <v>50</v>
      </c>
      <c r="J36" s="13" t="s">
        <v>51</v>
      </c>
      <c r="K36" s="13" t="s">
        <v>52</v>
      </c>
      <c r="L36" s="13">
        <v>900</v>
      </c>
      <c r="M36" s="13">
        <v>1998</v>
      </c>
      <c r="N36" s="13">
        <v>118434</v>
      </c>
      <c r="O36" s="13" t="s">
        <v>53</v>
      </c>
      <c r="P36" s="13">
        <v>400</v>
      </c>
      <c r="Q36" s="13"/>
      <c r="R36" s="15" t="s">
        <v>263</v>
      </c>
      <c r="S36" s="15" t="s">
        <v>264</v>
      </c>
      <c r="T36" s="15"/>
      <c r="U36" s="15"/>
      <c r="V36" s="346" t="s">
        <v>1161</v>
      </c>
    </row>
    <row r="37" spans="1:22" ht="24.75" customHeight="1">
      <c r="A37" s="13">
        <v>3</v>
      </c>
      <c r="B37" s="13" t="s">
        <v>54</v>
      </c>
      <c r="C37" s="13" t="s">
        <v>38</v>
      </c>
      <c r="D37" s="13" t="s">
        <v>55</v>
      </c>
      <c r="E37" s="13"/>
      <c r="F37" s="13" t="s">
        <v>56</v>
      </c>
      <c r="G37" s="13" t="s">
        <v>57</v>
      </c>
      <c r="H37" s="13" t="s">
        <v>41</v>
      </c>
      <c r="I37" s="13"/>
      <c r="J37" s="13" t="s">
        <v>58</v>
      </c>
      <c r="K37" s="13" t="s">
        <v>59</v>
      </c>
      <c r="L37" s="13">
        <v>1000</v>
      </c>
      <c r="M37" s="13">
        <v>1992</v>
      </c>
      <c r="N37" s="13">
        <v>37503</v>
      </c>
      <c r="O37" s="13"/>
      <c r="P37" s="13"/>
      <c r="Q37" s="13"/>
      <c r="R37" s="15" t="s">
        <v>262</v>
      </c>
      <c r="S37" s="15" t="s">
        <v>261</v>
      </c>
      <c r="T37" s="15"/>
      <c r="U37" s="15"/>
      <c r="V37" s="346" t="s">
        <v>1161</v>
      </c>
    </row>
    <row r="38" spans="1:22" ht="20.25">
      <c r="A38" s="363" t="s">
        <v>236</v>
      </c>
      <c r="B38" s="363"/>
      <c r="C38" s="363"/>
      <c r="D38" s="363"/>
      <c r="E38" s="363"/>
      <c r="F38" s="363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65"/>
      <c r="V38" s="365"/>
    </row>
    <row r="39" spans="1:22" ht="12.75" customHeight="1">
      <c r="A39" s="366" t="s">
        <v>1897</v>
      </c>
      <c r="B39" s="366" t="s">
        <v>1130</v>
      </c>
      <c r="C39" s="366" t="s">
        <v>1131</v>
      </c>
      <c r="D39" s="366" t="s">
        <v>1132</v>
      </c>
      <c r="E39" s="366" t="s">
        <v>1133</v>
      </c>
      <c r="F39" s="348" t="s">
        <v>1134</v>
      </c>
      <c r="G39" s="348" t="s">
        <v>1135</v>
      </c>
      <c r="H39" s="348" t="s">
        <v>1136</v>
      </c>
      <c r="I39" s="348" t="s">
        <v>1137</v>
      </c>
      <c r="J39" s="348" t="s">
        <v>1138</v>
      </c>
      <c r="K39" s="348" t="s">
        <v>1139</v>
      </c>
      <c r="L39" s="348" t="s">
        <v>1140</v>
      </c>
      <c r="M39" s="348" t="s">
        <v>1141</v>
      </c>
      <c r="N39" s="348" t="s">
        <v>1142</v>
      </c>
      <c r="O39" s="348" t="s">
        <v>1143</v>
      </c>
      <c r="P39" s="348"/>
      <c r="Q39" s="348" t="s">
        <v>1144</v>
      </c>
      <c r="R39" s="348" t="s">
        <v>1145</v>
      </c>
      <c r="S39" s="348"/>
      <c r="T39" s="348" t="s">
        <v>1146</v>
      </c>
      <c r="U39" s="348"/>
      <c r="V39" s="348" t="s">
        <v>1147</v>
      </c>
    </row>
    <row r="40" spans="1:22" ht="18.75" customHeight="1">
      <c r="A40" s="366"/>
      <c r="B40" s="366"/>
      <c r="C40" s="366"/>
      <c r="D40" s="366"/>
      <c r="E40" s="366"/>
      <c r="F40" s="348"/>
      <c r="G40" s="348"/>
      <c r="H40" s="348"/>
      <c r="I40" s="348"/>
      <c r="J40" s="348"/>
      <c r="K40" s="348"/>
      <c r="L40" s="348"/>
      <c r="M40" s="348"/>
      <c r="N40" s="348"/>
      <c r="O40" s="348"/>
      <c r="P40" s="348"/>
      <c r="Q40" s="349"/>
      <c r="R40" s="348"/>
      <c r="S40" s="348"/>
      <c r="T40" s="348"/>
      <c r="U40" s="348"/>
      <c r="V40" s="348"/>
    </row>
    <row r="41" spans="1:22" ht="18" customHeight="1">
      <c r="A41" s="366"/>
      <c r="B41" s="366"/>
      <c r="C41" s="366"/>
      <c r="D41" s="366"/>
      <c r="E41" s="366"/>
      <c r="F41" s="348"/>
      <c r="G41" s="348"/>
      <c r="H41" s="348"/>
      <c r="I41" s="348"/>
      <c r="J41" s="348"/>
      <c r="K41" s="348"/>
      <c r="L41" s="348"/>
      <c r="M41" s="348"/>
      <c r="N41" s="348"/>
      <c r="O41" s="15" t="s">
        <v>1148</v>
      </c>
      <c r="P41" s="15" t="s">
        <v>1149</v>
      </c>
      <c r="Q41" s="349"/>
      <c r="R41" s="15" t="s">
        <v>1150</v>
      </c>
      <c r="S41" s="15" t="s">
        <v>1151</v>
      </c>
      <c r="T41" s="15" t="s">
        <v>1150</v>
      </c>
      <c r="U41" s="15" t="s">
        <v>1151</v>
      </c>
      <c r="V41" s="348"/>
    </row>
    <row r="42" spans="1:22" ht="24.75" customHeight="1">
      <c r="A42" s="13">
        <v>1</v>
      </c>
      <c r="B42" s="13" t="s">
        <v>60</v>
      </c>
      <c r="C42" s="13" t="s">
        <v>61</v>
      </c>
      <c r="D42" s="13" t="s">
        <v>62</v>
      </c>
      <c r="E42" s="373">
        <v>401901504942387</v>
      </c>
      <c r="F42" s="13" t="s">
        <v>63</v>
      </c>
      <c r="G42" s="13" t="s">
        <v>14</v>
      </c>
      <c r="H42" s="13">
        <v>9572</v>
      </c>
      <c r="I42" s="346"/>
      <c r="J42" s="346"/>
      <c r="K42" s="346"/>
      <c r="L42" s="13" t="s">
        <v>64</v>
      </c>
      <c r="M42" s="13">
        <v>1998</v>
      </c>
      <c r="N42" s="13" t="s">
        <v>65</v>
      </c>
      <c r="O42" s="346"/>
      <c r="P42" s="346"/>
      <c r="Q42" s="347">
        <v>118200</v>
      </c>
      <c r="R42" s="15" t="s">
        <v>265</v>
      </c>
      <c r="S42" s="15" t="s">
        <v>266</v>
      </c>
      <c r="T42" s="15" t="s">
        <v>267</v>
      </c>
      <c r="U42" s="15" t="s">
        <v>268</v>
      </c>
      <c r="V42" s="346" t="s">
        <v>1161</v>
      </c>
    </row>
    <row r="43" spans="1:22" ht="24.75" customHeight="1">
      <c r="A43" s="13">
        <v>2</v>
      </c>
      <c r="B43" s="13" t="s">
        <v>66</v>
      </c>
      <c r="C43" s="13" t="s">
        <v>67</v>
      </c>
      <c r="D43" s="374" t="s">
        <v>68</v>
      </c>
      <c r="E43" s="13" t="s">
        <v>69</v>
      </c>
      <c r="F43" s="13" t="s">
        <v>70</v>
      </c>
      <c r="G43" s="13" t="s">
        <v>463</v>
      </c>
      <c r="H43" s="13">
        <v>2496</v>
      </c>
      <c r="I43" s="346"/>
      <c r="J43" s="346"/>
      <c r="K43" s="346"/>
      <c r="L43" s="13" t="s">
        <v>71</v>
      </c>
      <c r="M43" s="13">
        <v>1999</v>
      </c>
      <c r="N43" s="13" t="s">
        <v>72</v>
      </c>
      <c r="O43" s="346"/>
      <c r="P43" s="346"/>
      <c r="Q43" s="347"/>
      <c r="R43" s="15" t="s">
        <v>270</v>
      </c>
      <c r="S43" s="15" t="s">
        <v>269</v>
      </c>
      <c r="T43" s="15"/>
      <c r="U43" s="15"/>
      <c r="V43" s="346" t="s">
        <v>1161</v>
      </c>
    </row>
    <row r="44" spans="1:22" ht="24.75" customHeight="1">
      <c r="A44" s="13">
        <v>3</v>
      </c>
      <c r="B44" s="13" t="s">
        <v>73</v>
      </c>
      <c r="C44" s="13" t="s">
        <v>74</v>
      </c>
      <c r="D44" s="13">
        <v>657322</v>
      </c>
      <c r="E44" s="13">
        <v>172424</v>
      </c>
      <c r="F44" s="13" t="s">
        <v>75</v>
      </c>
      <c r="G44" s="13" t="s">
        <v>76</v>
      </c>
      <c r="H44" s="13">
        <v>3120</v>
      </c>
      <c r="I44" s="346"/>
      <c r="J44" s="346"/>
      <c r="K44" s="346"/>
      <c r="L44" s="13">
        <v>1</v>
      </c>
      <c r="M44" s="13">
        <v>1991</v>
      </c>
      <c r="N44" s="13" t="s">
        <v>77</v>
      </c>
      <c r="O44" s="346"/>
      <c r="P44" s="346"/>
      <c r="Q44" s="347"/>
      <c r="R44" s="15" t="s">
        <v>250</v>
      </c>
      <c r="S44" s="15" t="s">
        <v>249</v>
      </c>
      <c r="T44" s="15"/>
      <c r="U44" s="15"/>
      <c r="V44" s="346"/>
    </row>
    <row r="45" spans="1:22" ht="24.75" customHeight="1">
      <c r="A45" s="13">
        <v>4</v>
      </c>
      <c r="B45" s="13" t="s">
        <v>73</v>
      </c>
      <c r="C45" s="13" t="s">
        <v>78</v>
      </c>
      <c r="D45" s="13">
        <v>3136</v>
      </c>
      <c r="E45" s="13">
        <v>99731</v>
      </c>
      <c r="F45" s="13" t="s">
        <v>79</v>
      </c>
      <c r="G45" s="13" t="s">
        <v>76</v>
      </c>
      <c r="H45" s="13">
        <v>4562</v>
      </c>
      <c r="I45" s="346"/>
      <c r="J45" s="346"/>
      <c r="K45" s="346"/>
      <c r="L45" s="13">
        <v>1</v>
      </c>
      <c r="M45" s="13">
        <v>1978</v>
      </c>
      <c r="N45" s="13" t="s">
        <v>80</v>
      </c>
      <c r="O45" s="346"/>
      <c r="P45" s="346"/>
      <c r="Q45" s="347"/>
      <c r="R45" s="15" t="s">
        <v>272</v>
      </c>
      <c r="S45" s="15" t="s">
        <v>271</v>
      </c>
      <c r="T45" s="15"/>
      <c r="U45" s="15"/>
      <c r="V45" s="346"/>
    </row>
    <row r="46" spans="1:22" ht="24.75" customHeight="1">
      <c r="A46" s="13">
        <v>5</v>
      </c>
      <c r="B46" s="13" t="s">
        <v>60</v>
      </c>
      <c r="C46" s="13" t="s">
        <v>81</v>
      </c>
      <c r="D46" s="13">
        <v>83312</v>
      </c>
      <c r="E46" s="13"/>
      <c r="F46" s="13" t="s">
        <v>82</v>
      </c>
      <c r="G46" s="13" t="s">
        <v>83</v>
      </c>
      <c r="H46" s="13"/>
      <c r="I46" s="346"/>
      <c r="J46" s="346"/>
      <c r="K46" s="346"/>
      <c r="L46" s="13" t="s">
        <v>84</v>
      </c>
      <c r="M46" s="13">
        <v>1971</v>
      </c>
      <c r="N46" s="13"/>
      <c r="O46" s="346"/>
      <c r="P46" s="346"/>
      <c r="Q46" s="347"/>
      <c r="R46" s="15" t="s">
        <v>250</v>
      </c>
      <c r="S46" s="15" t="s">
        <v>249</v>
      </c>
      <c r="T46" s="15"/>
      <c r="U46" s="15"/>
      <c r="V46" s="346"/>
    </row>
    <row r="47" spans="1:22" ht="24.75" customHeight="1">
      <c r="A47" s="13">
        <v>6</v>
      </c>
      <c r="B47" s="13" t="s">
        <v>85</v>
      </c>
      <c r="C47" s="13" t="s">
        <v>86</v>
      </c>
      <c r="D47" s="13">
        <v>587</v>
      </c>
      <c r="E47" s="13"/>
      <c r="F47" s="13" t="s">
        <v>87</v>
      </c>
      <c r="G47" s="13" t="s">
        <v>83</v>
      </c>
      <c r="H47" s="13"/>
      <c r="I47" s="346"/>
      <c r="J47" s="346"/>
      <c r="K47" s="346"/>
      <c r="L47" s="13" t="s">
        <v>84</v>
      </c>
      <c r="M47" s="13">
        <v>2003</v>
      </c>
      <c r="N47" s="13"/>
      <c r="O47" s="346"/>
      <c r="P47" s="346"/>
      <c r="Q47" s="347"/>
      <c r="R47" s="15" t="s">
        <v>274</v>
      </c>
      <c r="S47" s="15" t="s">
        <v>273</v>
      </c>
      <c r="T47" s="15"/>
      <c r="U47" s="15"/>
      <c r="V47" s="346"/>
    </row>
    <row r="48" spans="1:22" ht="20.25">
      <c r="A48" s="375" t="s">
        <v>237</v>
      </c>
      <c r="B48" s="375"/>
      <c r="C48" s="375"/>
      <c r="D48" s="376"/>
      <c r="E48" s="376"/>
      <c r="F48" s="376"/>
      <c r="G48" s="377"/>
      <c r="H48" s="346"/>
      <c r="I48" s="346"/>
      <c r="J48" s="346"/>
      <c r="K48" s="346"/>
      <c r="L48" s="346"/>
      <c r="M48" s="346"/>
      <c r="N48" s="346"/>
      <c r="O48" s="378"/>
      <c r="P48" s="378"/>
      <c r="Q48" s="378"/>
      <c r="R48" s="346"/>
      <c r="S48" s="346"/>
      <c r="T48" s="346"/>
      <c r="U48" s="346"/>
      <c r="V48" s="346"/>
    </row>
    <row r="49" spans="1:22" ht="12.75" customHeight="1">
      <c r="A49" s="366" t="s">
        <v>1897</v>
      </c>
      <c r="B49" s="366" t="s">
        <v>1130</v>
      </c>
      <c r="C49" s="366" t="s">
        <v>1131</v>
      </c>
      <c r="D49" s="366" t="s">
        <v>1132</v>
      </c>
      <c r="E49" s="366" t="s">
        <v>1133</v>
      </c>
      <c r="F49" s="348" t="s">
        <v>1134</v>
      </c>
      <c r="G49" s="348" t="s">
        <v>1135</v>
      </c>
      <c r="H49" s="348" t="s">
        <v>1136</v>
      </c>
      <c r="I49" s="348" t="s">
        <v>88</v>
      </c>
      <c r="J49" s="348" t="s">
        <v>1138</v>
      </c>
      <c r="K49" s="348" t="s">
        <v>89</v>
      </c>
      <c r="L49" s="348" t="s">
        <v>90</v>
      </c>
      <c r="M49" s="348" t="s">
        <v>91</v>
      </c>
      <c r="N49" s="348" t="s">
        <v>1142</v>
      </c>
      <c r="O49" s="348" t="s">
        <v>1143</v>
      </c>
      <c r="P49" s="349"/>
      <c r="Q49" s="348" t="s">
        <v>1144</v>
      </c>
      <c r="R49" s="348" t="s">
        <v>1145</v>
      </c>
      <c r="S49" s="382"/>
      <c r="T49" s="348" t="s">
        <v>92</v>
      </c>
      <c r="U49" s="382"/>
      <c r="V49" s="379" t="s">
        <v>1147</v>
      </c>
    </row>
    <row r="50" spans="1:22" ht="18.75" customHeight="1">
      <c r="A50" s="366"/>
      <c r="B50" s="366"/>
      <c r="C50" s="366"/>
      <c r="D50" s="366"/>
      <c r="E50" s="366"/>
      <c r="F50" s="348"/>
      <c r="G50" s="348"/>
      <c r="H50" s="348"/>
      <c r="I50" s="348"/>
      <c r="J50" s="348"/>
      <c r="K50" s="348"/>
      <c r="L50" s="349"/>
      <c r="M50" s="349"/>
      <c r="N50" s="349"/>
      <c r="O50" s="349"/>
      <c r="P50" s="349"/>
      <c r="Q50" s="349"/>
      <c r="R50" s="382"/>
      <c r="S50" s="382"/>
      <c r="T50" s="382"/>
      <c r="U50" s="382"/>
      <c r="V50" s="349"/>
    </row>
    <row r="51" spans="1:22" ht="18" customHeight="1">
      <c r="A51" s="366"/>
      <c r="B51" s="366"/>
      <c r="C51" s="366"/>
      <c r="D51" s="366"/>
      <c r="E51" s="366"/>
      <c r="F51" s="348"/>
      <c r="G51" s="348"/>
      <c r="H51" s="348"/>
      <c r="I51" s="348"/>
      <c r="J51" s="348"/>
      <c r="K51" s="348"/>
      <c r="L51" s="349"/>
      <c r="M51" s="349"/>
      <c r="N51" s="349"/>
      <c r="O51" s="15" t="s">
        <v>1148</v>
      </c>
      <c r="P51" s="15" t="s">
        <v>1149</v>
      </c>
      <c r="Q51" s="349"/>
      <c r="R51" s="10" t="s">
        <v>1150</v>
      </c>
      <c r="S51" s="10" t="s">
        <v>1151</v>
      </c>
      <c r="T51" s="10" t="s">
        <v>1150</v>
      </c>
      <c r="U51" s="10" t="s">
        <v>1151</v>
      </c>
      <c r="V51" s="349"/>
    </row>
    <row r="52" spans="1:22" ht="24.75" customHeight="1">
      <c r="A52" s="13">
        <v>1</v>
      </c>
      <c r="B52" s="350" t="s">
        <v>93</v>
      </c>
      <c r="C52" s="350" t="s">
        <v>94</v>
      </c>
      <c r="D52" s="350">
        <v>463522</v>
      </c>
      <c r="E52" s="350" t="s">
        <v>95</v>
      </c>
      <c r="F52" s="350" t="s">
        <v>96</v>
      </c>
      <c r="G52" s="350" t="s">
        <v>97</v>
      </c>
      <c r="H52" s="350"/>
      <c r="I52" s="350"/>
      <c r="J52" s="350">
        <v>1997</v>
      </c>
      <c r="K52" s="351"/>
      <c r="L52" s="350"/>
      <c r="M52" s="350">
        <v>1997</v>
      </c>
      <c r="N52" s="352"/>
      <c r="O52" s="352"/>
      <c r="P52" s="352"/>
      <c r="Q52" s="352"/>
      <c r="R52" s="350" t="s">
        <v>250</v>
      </c>
      <c r="S52" s="350" t="s">
        <v>249</v>
      </c>
      <c r="T52" s="353"/>
      <c r="U52" s="353"/>
      <c r="V52" s="354" t="s">
        <v>1190</v>
      </c>
    </row>
    <row r="53" spans="1:22" ht="45" customHeight="1">
      <c r="A53" s="13">
        <v>2</v>
      </c>
      <c r="B53" s="350" t="s">
        <v>98</v>
      </c>
      <c r="C53" s="350" t="s">
        <v>99</v>
      </c>
      <c r="D53" s="350" t="s">
        <v>100</v>
      </c>
      <c r="E53" s="350" t="s">
        <v>101</v>
      </c>
      <c r="F53" s="350" t="s">
        <v>102</v>
      </c>
      <c r="G53" s="350" t="s">
        <v>103</v>
      </c>
      <c r="H53" s="350">
        <v>11781</v>
      </c>
      <c r="I53" s="350"/>
      <c r="J53" s="350" t="s">
        <v>104</v>
      </c>
      <c r="K53" s="351"/>
      <c r="L53" s="350">
        <v>2</v>
      </c>
      <c r="M53" s="350">
        <v>1988</v>
      </c>
      <c r="N53" s="352"/>
      <c r="O53" s="352"/>
      <c r="P53" s="352"/>
      <c r="Q53" s="352"/>
      <c r="R53" s="350" t="s">
        <v>275</v>
      </c>
      <c r="S53" s="350" t="s">
        <v>276</v>
      </c>
      <c r="T53" s="353"/>
      <c r="U53" s="353"/>
      <c r="V53" s="354" t="s">
        <v>1190</v>
      </c>
    </row>
    <row r="54" spans="1:22" ht="24.75" customHeight="1">
      <c r="A54" s="13">
        <v>3</v>
      </c>
      <c r="B54" s="350" t="s">
        <v>105</v>
      </c>
      <c r="C54" s="350">
        <v>266</v>
      </c>
      <c r="D54" s="350" t="s">
        <v>106</v>
      </c>
      <c r="E54" s="355">
        <v>359962200270729</v>
      </c>
      <c r="F54" s="350" t="s">
        <v>107</v>
      </c>
      <c r="G54" s="350" t="s">
        <v>108</v>
      </c>
      <c r="H54" s="350">
        <v>6842</v>
      </c>
      <c r="I54" s="350"/>
      <c r="J54" s="350" t="s">
        <v>109</v>
      </c>
      <c r="K54" s="350" t="s">
        <v>110</v>
      </c>
      <c r="L54" s="350">
        <v>2</v>
      </c>
      <c r="M54" s="350">
        <v>1994</v>
      </c>
      <c r="N54" s="352"/>
      <c r="O54" s="352"/>
      <c r="P54" s="352"/>
      <c r="Q54" s="352"/>
      <c r="R54" s="356" t="s">
        <v>250</v>
      </c>
      <c r="S54" s="356" t="s">
        <v>250</v>
      </c>
      <c r="T54" s="353"/>
      <c r="U54" s="353"/>
      <c r="V54" s="354" t="s">
        <v>1190</v>
      </c>
    </row>
    <row r="55" spans="1:22" ht="24.75" customHeight="1">
      <c r="A55" s="13">
        <v>4</v>
      </c>
      <c r="B55" s="350" t="s">
        <v>111</v>
      </c>
      <c r="C55" s="350" t="s">
        <v>112</v>
      </c>
      <c r="D55" s="350" t="s">
        <v>113</v>
      </c>
      <c r="E55" s="350"/>
      <c r="F55" s="350" t="s">
        <v>114</v>
      </c>
      <c r="G55" s="350" t="s">
        <v>115</v>
      </c>
      <c r="H55" s="350">
        <v>1870</v>
      </c>
      <c r="I55" s="350"/>
      <c r="J55" s="350" t="s">
        <v>116</v>
      </c>
      <c r="K55" s="350"/>
      <c r="L55" s="350">
        <v>5</v>
      </c>
      <c r="M55" s="350">
        <v>2002</v>
      </c>
      <c r="N55" s="352"/>
      <c r="O55" s="352"/>
      <c r="P55" s="352"/>
      <c r="Q55" s="352"/>
      <c r="R55" s="356" t="s">
        <v>278</v>
      </c>
      <c r="S55" s="356" t="s">
        <v>277</v>
      </c>
      <c r="T55" s="353"/>
      <c r="U55" s="353"/>
      <c r="V55" s="354" t="s">
        <v>1190</v>
      </c>
    </row>
    <row r="56" spans="1:22" ht="24.75" customHeight="1">
      <c r="A56" s="13">
        <v>5</v>
      </c>
      <c r="B56" s="350" t="s">
        <v>117</v>
      </c>
      <c r="C56" s="350" t="s">
        <v>118</v>
      </c>
      <c r="D56" s="350" t="s">
        <v>119</v>
      </c>
      <c r="E56" s="350" t="s">
        <v>120</v>
      </c>
      <c r="F56" s="350" t="s">
        <v>121</v>
      </c>
      <c r="G56" s="350" t="s">
        <v>115</v>
      </c>
      <c r="H56" s="350">
        <v>1600</v>
      </c>
      <c r="I56" s="350"/>
      <c r="J56" s="350" t="s">
        <v>122</v>
      </c>
      <c r="K56" s="350" t="s">
        <v>123</v>
      </c>
      <c r="L56" s="350">
        <v>5</v>
      </c>
      <c r="M56" s="350">
        <v>1997</v>
      </c>
      <c r="N56" s="352"/>
      <c r="O56" s="352"/>
      <c r="P56" s="352"/>
      <c r="Q56" s="352"/>
      <c r="R56" s="356" t="s">
        <v>279</v>
      </c>
      <c r="S56" s="356" t="s">
        <v>280</v>
      </c>
      <c r="T56" s="353"/>
      <c r="U56" s="353"/>
      <c r="V56" s="354" t="s">
        <v>1190</v>
      </c>
    </row>
    <row r="57" spans="1:22" ht="24.75" customHeight="1">
      <c r="A57" s="13">
        <v>6</v>
      </c>
      <c r="B57" s="350" t="s">
        <v>54</v>
      </c>
      <c r="C57" s="350" t="s">
        <v>124</v>
      </c>
      <c r="D57" s="350" t="s">
        <v>125</v>
      </c>
      <c r="E57" s="350"/>
      <c r="F57" s="350" t="s">
        <v>126</v>
      </c>
      <c r="G57" s="350" t="s">
        <v>127</v>
      </c>
      <c r="H57" s="350" t="s">
        <v>1459</v>
      </c>
      <c r="I57" s="350"/>
      <c r="J57" s="350" t="s">
        <v>128</v>
      </c>
      <c r="K57" s="350"/>
      <c r="L57" s="350">
        <v>720</v>
      </c>
      <c r="M57" s="350">
        <v>1995</v>
      </c>
      <c r="N57" s="352"/>
      <c r="O57" s="352"/>
      <c r="P57" s="352"/>
      <c r="Q57" s="352"/>
      <c r="R57" s="356" t="s">
        <v>279</v>
      </c>
      <c r="S57" s="356" t="s">
        <v>280</v>
      </c>
      <c r="T57" s="353"/>
      <c r="U57" s="353"/>
      <c r="V57" s="354" t="s">
        <v>1190</v>
      </c>
    </row>
    <row r="58" spans="1:22" ht="24.75" customHeight="1">
      <c r="A58" s="13">
        <v>7</v>
      </c>
      <c r="B58" s="350" t="s">
        <v>117</v>
      </c>
      <c r="C58" s="350" t="s">
        <v>129</v>
      </c>
      <c r="D58" s="350" t="s">
        <v>130</v>
      </c>
      <c r="E58" s="350">
        <v>48465197</v>
      </c>
      <c r="F58" s="350" t="s">
        <v>131</v>
      </c>
      <c r="G58" s="350" t="s">
        <v>115</v>
      </c>
      <c r="H58" s="350">
        <v>1600</v>
      </c>
      <c r="I58" s="350"/>
      <c r="J58" s="350" t="s">
        <v>132</v>
      </c>
      <c r="K58" s="350" t="s">
        <v>133</v>
      </c>
      <c r="L58" s="350">
        <v>6</v>
      </c>
      <c r="M58" s="350">
        <v>1997</v>
      </c>
      <c r="N58" s="352"/>
      <c r="O58" s="352"/>
      <c r="P58" s="352"/>
      <c r="Q58" s="352"/>
      <c r="R58" s="356" t="s">
        <v>281</v>
      </c>
      <c r="S58" s="356" t="s">
        <v>282</v>
      </c>
      <c r="T58" s="353"/>
      <c r="U58" s="353"/>
      <c r="V58" s="354" t="s">
        <v>1190</v>
      </c>
    </row>
    <row r="59" spans="1:22" ht="24.75" customHeight="1">
      <c r="A59" s="13">
        <v>8</v>
      </c>
      <c r="B59" s="350" t="s">
        <v>54</v>
      </c>
      <c r="C59" s="350" t="s">
        <v>134</v>
      </c>
      <c r="D59" s="350" t="s">
        <v>135</v>
      </c>
      <c r="E59" s="350"/>
      <c r="F59" s="350" t="s">
        <v>136</v>
      </c>
      <c r="G59" s="350" t="s">
        <v>127</v>
      </c>
      <c r="H59" s="350" t="s">
        <v>137</v>
      </c>
      <c r="I59" s="350"/>
      <c r="J59" s="350">
        <v>1996</v>
      </c>
      <c r="K59" s="350"/>
      <c r="L59" s="350">
        <v>440</v>
      </c>
      <c r="M59" s="350">
        <v>1996</v>
      </c>
      <c r="N59" s="352"/>
      <c r="O59" s="352"/>
      <c r="P59" s="352"/>
      <c r="Q59" s="352"/>
      <c r="R59" s="356" t="s">
        <v>284</v>
      </c>
      <c r="S59" s="356" t="s">
        <v>283</v>
      </c>
      <c r="T59" s="353"/>
      <c r="U59" s="353"/>
      <c r="V59" s="354" t="s">
        <v>1190</v>
      </c>
    </row>
    <row r="60" spans="1:22" ht="24.75" customHeight="1">
      <c r="A60" s="13">
        <v>9</v>
      </c>
      <c r="B60" s="350" t="s">
        <v>138</v>
      </c>
      <c r="C60" s="350" t="s">
        <v>139</v>
      </c>
      <c r="D60" s="350" t="s">
        <v>140</v>
      </c>
      <c r="E60" s="350">
        <v>134106</v>
      </c>
      <c r="F60" s="350" t="s">
        <v>141</v>
      </c>
      <c r="G60" s="350" t="s">
        <v>142</v>
      </c>
      <c r="H60" s="350">
        <v>2148</v>
      </c>
      <c r="I60" s="350" t="s">
        <v>143</v>
      </c>
      <c r="J60" s="350" t="s">
        <v>144</v>
      </c>
      <c r="K60" s="351"/>
      <c r="L60" s="350">
        <v>6</v>
      </c>
      <c r="M60" s="350">
        <v>2000</v>
      </c>
      <c r="N60" s="352"/>
      <c r="O60" s="352"/>
      <c r="P60" s="352"/>
      <c r="Q60" s="352"/>
      <c r="R60" s="356" t="s">
        <v>286</v>
      </c>
      <c r="S60" s="356" t="s">
        <v>285</v>
      </c>
      <c r="T60" s="353"/>
      <c r="U60" s="353"/>
      <c r="V60" s="354" t="s">
        <v>1190</v>
      </c>
    </row>
    <row r="61" spans="1:22" ht="24.75" customHeight="1">
      <c r="A61" s="13">
        <v>10</v>
      </c>
      <c r="B61" s="350" t="s">
        <v>93</v>
      </c>
      <c r="C61" s="350" t="s">
        <v>145</v>
      </c>
      <c r="D61" s="350" t="s">
        <v>146</v>
      </c>
      <c r="E61" s="350"/>
      <c r="F61" s="350" t="s">
        <v>96</v>
      </c>
      <c r="G61" s="350" t="s">
        <v>97</v>
      </c>
      <c r="H61" s="350" t="s">
        <v>1459</v>
      </c>
      <c r="I61" s="350"/>
      <c r="J61" s="350">
        <v>2007</v>
      </c>
      <c r="K61" s="351"/>
      <c r="L61" s="350">
        <v>1</v>
      </c>
      <c r="M61" s="350">
        <v>2006</v>
      </c>
      <c r="N61" s="352"/>
      <c r="O61" s="352"/>
      <c r="P61" s="352"/>
      <c r="Q61" s="352"/>
      <c r="R61" s="356" t="s">
        <v>288</v>
      </c>
      <c r="S61" s="356" t="s">
        <v>287</v>
      </c>
      <c r="T61" s="353"/>
      <c r="U61" s="353"/>
      <c r="V61" s="354" t="s">
        <v>1190</v>
      </c>
    </row>
    <row r="62" spans="1:22" ht="24.75" customHeight="1">
      <c r="A62" s="13">
        <v>11</v>
      </c>
      <c r="B62" s="350" t="s">
        <v>117</v>
      </c>
      <c r="C62" s="350" t="s">
        <v>147</v>
      </c>
      <c r="D62" s="350" t="s">
        <v>148</v>
      </c>
      <c r="E62" s="350">
        <v>7832299</v>
      </c>
      <c r="F62" s="350" t="s">
        <v>149</v>
      </c>
      <c r="G62" s="350" t="s">
        <v>150</v>
      </c>
      <c r="H62" s="350">
        <v>2417</v>
      </c>
      <c r="I62" s="350"/>
      <c r="J62" s="350" t="s">
        <v>151</v>
      </c>
      <c r="K62" s="351"/>
      <c r="L62" s="350">
        <v>9</v>
      </c>
      <c r="M62" s="350">
        <v>1999</v>
      </c>
      <c r="N62" s="352"/>
      <c r="O62" s="352"/>
      <c r="P62" s="352"/>
      <c r="Q62" s="352"/>
      <c r="R62" s="356" t="s">
        <v>246</v>
      </c>
      <c r="S62" s="356" t="s">
        <v>289</v>
      </c>
      <c r="T62" s="353"/>
      <c r="U62" s="353"/>
      <c r="V62" s="354"/>
    </row>
    <row r="63" spans="1:22" ht="24.75" customHeight="1">
      <c r="A63" s="13">
        <v>12</v>
      </c>
      <c r="B63" s="350" t="s">
        <v>111</v>
      </c>
      <c r="C63" s="350" t="s">
        <v>112</v>
      </c>
      <c r="D63" s="350" t="s">
        <v>152</v>
      </c>
      <c r="E63" s="350"/>
      <c r="F63" s="350" t="s">
        <v>153</v>
      </c>
      <c r="G63" s="350" t="s">
        <v>115</v>
      </c>
      <c r="H63" s="350">
        <v>1870</v>
      </c>
      <c r="I63" s="350" t="s">
        <v>154</v>
      </c>
      <c r="J63" s="350" t="s">
        <v>155</v>
      </c>
      <c r="K63" s="351"/>
      <c r="L63" s="350">
        <v>6</v>
      </c>
      <c r="M63" s="350">
        <v>2001</v>
      </c>
      <c r="N63" s="352"/>
      <c r="O63" s="352"/>
      <c r="P63" s="352"/>
      <c r="Q63" s="352"/>
      <c r="R63" s="356" t="s">
        <v>290</v>
      </c>
      <c r="S63" s="356" t="s">
        <v>291</v>
      </c>
      <c r="T63" s="353"/>
      <c r="U63" s="353"/>
      <c r="V63" s="354" t="s">
        <v>1190</v>
      </c>
    </row>
    <row r="64" spans="1:22" ht="22.5" customHeight="1">
      <c r="A64" s="13">
        <v>13</v>
      </c>
      <c r="B64" s="350" t="s">
        <v>156</v>
      </c>
      <c r="C64" s="350" t="s">
        <v>157</v>
      </c>
      <c r="D64" s="350" t="s">
        <v>158</v>
      </c>
      <c r="E64" s="350" t="s">
        <v>159</v>
      </c>
      <c r="F64" s="350" t="s">
        <v>160</v>
      </c>
      <c r="G64" s="350" t="s">
        <v>103</v>
      </c>
      <c r="H64" s="350">
        <v>9603</v>
      </c>
      <c r="I64" s="350"/>
      <c r="J64" s="350" t="s">
        <v>161</v>
      </c>
      <c r="K64" s="351"/>
      <c r="L64" s="350" t="s">
        <v>162</v>
      </c>
      <c r="M64" s="350">
        <v>1997</v>
      </c>
      <c r="N64" s="352"/>
      <c r="O64" s="352"/>
      <c r="P64" s="352"/>
      <c r="Q64" s="352"/>
      <c r="R64" s="356" t="s">
        <v>293</v>
      </c>
      <c r="S64" s="356" t="s">
        <v>292</v>
      </c>
      <c r="T64" s="353"/>
      <c r="U64" s="353"/>
      <c r="V64" s="354" t="s">
        <v>1190</v>
      </c>
    </row>
    <row r="65" spans="1:22" ht="22.5" customHeight="1">
      <c r="A65" s="13">
        <v>14</v>
      </c>
      <c r="B65" s="350" t="s">
        <v>117</v>
      </c>
      <c r="C65" s="350" t="s">
        <v>163</v>
      </c>
      <c r="D65" s="350" t="s">
        <v>164</v>
      </c>
      <c r="E65" s="350">
        <v>83125453</v>
      </c>
      <c r="F65" s="350" t="s">
        <v>165</v>
      </c>
      <c r="G65" s="350" t="s">
        <v>166</v>
      </c>
      <c r="H65" s="350">
        <v>2417</v>
      </c>
      <c r="I65" s="350"/>
      <c r="J65" s="350" t="s">
        <v>151</v>
      </c>
      <c r="K65" s="351"/>
      <c r="L65" s="350">
        <v>6</v>
      </c>
      <c r="M65" s="350">
        <v>1999</v>
      </c>
      <c r="N65" s="352"/>
      <c r="O65" s="352"/>
      <c r="P65" s="352"/>
      <c r="Q65" s="352"/>
      <c r="R65" s="356" t="s">
        <v>294</v>
      </c>
      <c r="S65" s="356" t="s">
        <v>295</v>
      </c>
      <c r="T65" s="353"/>
      <c r="U65" s="353"/>
      <c r="V65" s="354" t="s">
        <v>1190</v>
      </c>
    </row>
    <row r="66" spans="1:22" ht="22.5" customHeight="1">
      <c r="A66" s="13">
        <v>15</v>
      </c>
      <c r="B66" s="350" t="s">
        <v>105</v>
      </c>
      <c r="C66" s="350">
        <v>1142</v>
      </c>
      <c r="D66" s="350" t="s">
        <v>167</v>
      </c>
      <c r="E66" s="350"/>
      <c r="F66" s="350" t="s">
        <v>168</v>
      </c>
      <c r="G66" s="350" t="s">
        <v>169</v>
      </c>
      <c r="H66" s="350"/>
      <c r="I66" s="350"/>
      <c r="J66" s="350" t="s">
        <v>170</v>
      </c>
      <c r="K66" s="351"/>
      <c r="L66" s="350">
        <v>6.2</v>
      </c>
      <c r="M66" s="350">
        <v>1996</v>
      </c>
      <c r="N66" s="352"/>
      <c r="O66" s="352"/>
      <c r="P66" s="352"/>
      <c r="Q66" s="352"/>
      <c r="R66" s="356" t="s">
        <v>294</v>
      </c>
      <c r="S66" s="356" t="s">
        <v>295</v>
      </c>
      <c r="T66" s="353"/>
      <c r="U66" s="353"/>
      <c r="V66" s="354" t="s">
        <v>1190</v>
      </c>
    </row>
    <row r="67" spans="1:22" ht="22.5" customHeight="1">
      <c r="A67" s="13">
        <v>16</v>
      </c>
      <c r="B67" s="350" t="s">
        <v>171</v>
      </c>
      <c r="C67" s="350" t="s">
        <v>172</v>
      </c>
      <c r="D67" s="350" t="s">
        <v>173</v>
      </c>
      <c r="E67" s="350" t="s">
        <v>174</v>
      </c>
      <c r="F67" s="350" t="s">
        <v>175</v>
      </c>
      <c r="G67" s="350" t="s">
        <v>115</v>
      </c>
      <c r="H67" s="350">
        <v>1896</v>
      </c>
      <c r="I67" s="350"/>
      <c r="J67" s="350" t="s">
        <v>176</v>
      </c>
      <c r="K67" s="351"/>
      <c r="L67" s="350">
        <v>2</v>
      </c>
      <c r="M67" s="350">
        <v>1999</v>
      </c>
      <c r="N67" s="352">
        <v>127300</v>
      </c>
      <c r="O67" s="352"/>
      <c r="P67" s="352"/>
      <c r="Q67" s="352" t="s">
        <v>177</v>
      </c>
      <c r="R67" s="356" t="s">
        <v>297</v>
      </c>
      <c r="S67" s="356" t="s">
        <v>296</v>
      </c>
      <c r="T67" s="353" t="s">
        <v>297</v>
      </c>
      <c r="U67" s="353" t="s">
        <v>296</v>
      </c>
      <c r="V67" s="354" t="s">
        <v>1190</v>
      </c>
    </row>
    <row r="68" spans="1:22" ht="22.5" customHeight="1">
      <c r="A68" s="13">
        <v>17</v>
      </c>
      <c r="B68" s="350" t="s">
        <v>178</v>
      </c>
      <c r="C68" s="350" t="s">
        <v>179</v>
      </c>
      <c r="D68" s="350" t="s">
        <v>180</v>
      </c>
      <c r="E68" s="355">
        <v>178830008445113</v>
      </c>
      <c r="F68" s="350" t="s">
        <v>181</v>
      </c>
      <c r="G68" s="350" t="s">
        <v>182</v>
      </c>
      <c r="H68" s="350">
        <v>1580</v>
      </c>
      <c r="I68" s="350" t="s">
        <v>183</v>
      </c>
      <c r="J68" s="350" t="s">
        <v>176</v>
      </c>
      <c r="K68" s="351"/>
      <c r="L68" s="350">
        <v>5</v>
      </c>
      <c r="M68" s="350">
        <v>1998</v>
      </c>
      <c r="N68" s="352">
        <v>143580</v>
      </c>
      <c r="O68" s="352"/>
      <c r="P68" s="352"/>
      <c r="Q68" s="357">
        <v>7100</v>
      </c>
      <c r="R68" s="356" t="s">
        <v>297</v>
      </c>
      <c r="S68" s="356" t="s">
        <v>296</v>
      </c>
      <c r="T68" s="353" t="s">
        <v>297</v>
      </c>
      <c r="U68" s="353" t="s">
        <v>296</v>
      </c>
      <c r="V68" s="354" t="s">
        <v>1190</v>
      </c>
    </row>
    <row r="69" spans="1:22" ht="22.5" customHeight="1">
      <c r="A69" s="13">
        <v>18</v>
      </c>
      <c r="B69" s="350" t="s">
        <v>138</v>
      </c>
      <c r="C69" s="350" t="s">
        <v>184</v>
      </c>
      <c r="D69" s="350" t="s">
        <v>185</v>
      </c>
      <c r="E69" s="355"/>
      <c r="F69" s="350" t="s">
        <v>186</v>
      </c>
      <c r="G69" s="350" t="s">
        <v>187</v>
      </c>
      <c r="H69" s="350">
        <v>4249</v>
      </c>
      <c r="I69" s="350" t="s">
        <v>154</v>
      </c>
      <c r="J69" s="350" t="s">
        <v>188</v>
      </c>
      <c r="K69" s="351"/>
      <c r="L69" s="350">
        <v>3</v>
      </c>
      <c r="M69" s="350">
        <v>2007</v>
      </c>
      <c r="N69" s="352"/>
      <c r="O69" s="352"/>
      <c r="P69" s="352"/>
      <c r="Q69" s="358" t="s">
        <v>189</v>
      </c>
      <c r="R69" s="356" t="s">
        <v>294</v>
      </c>
      <c r="S69" s="356" t="s">
        <v>295</v>
      </c>
      <c r="T69" s="353" t="s">
        <v>294</v>
      </c>
      <c r="U69" s="353" t="s">
        <v>295</v>
      </c>
      <c r="V69" s="354" t="s">
        <v>1190</v>
      </c>
    </row>
    <row r="70" spans="1:22" ht="26.25" customHeight="1">
      <c r="A70" s="13">
        <v>19</v>
      </c>
      <c r="B70" s="350" t="s">
        <v>190</v>
      </c>
      <c r="C70" s="350" t="s">
        <v>191</v>
      </c>
      <c r="D70" s="350" t="s">
        <v>192</v>
      </c>
      <c r="E70" s="355" t="s">
        <v>193</v>
      </c>
      <c r="F70" s="350" t="s">
        <v>194</v>
      </c>
      <c r="G70" s="350" t="s">
        <v>142</v>
      </c>
      <c r="H70" s="350">
        <v>1896</v>
      </c>
      <c r="I70" s="350" t="s">
        <v>195</v>
      </c>
      <c r="J70" s="350" t="s">
        <v>196</v>
      </c>
      <c r="K70" s="351"/>
      <c r="L70" s="350">
        <v>6</v>
      </c>
      <c r="M70" s="350">
        <v>2007</v>
      </c>
      <c r="N70" s="352"/>
      <c r="O70" s="352"/>
      <c r="P70" s="352"/>
      <c r="Q70" s="350" t="s">
        <v>197</v>
      </c>
      <c r="R70" s="356" t="s">
        <v>300</v>
      </c>
      <c r="S70" s="356" t="s">
        <v>298</v>
      </c>
      <c r="T70" s="353" t="s">
        <v>300</v>
      </c>
      <c r="U70" s="353" t="s">
        <v>298</v>
      </c>
      <c r="V70" s="354" t="s">
        <v>1190</v>
      </c>
    </row>
    <row r="71" spans="1:22" ht="22.5" customHeight="1">
      <c r="A71" s="13">
        <v>20</v>
      </c>
      <c r="B71" s="350" t="s">
        <v>190</v>
      </c>
      <c r="C71" s="350" t="s">
        <v>198</v>
      </c>
      <c r="D71" s="350" t="s">
        <v>199</v>
      </c>
      <c r="E71" s="350" t="s">
        <v>200</v>
      </c>
      <c r="F71" s="359" t="s">
        <v>201</v>
      </c>
      <c r="G71" s="350" t="s">
        <v>142</v>
      </c>
      <c r="H71" s="350">
        <v>2498</v>
      </c>
      <c r="I71" s="350" t="s">
        <v>202</v>
      </c>
      <c r="J71" s="350" t="s">
        <v>203</v>
      </c>
      <c r="K71" s="351"/>
      <c r="L71" s="350">
        <v>6</v>
      </c>
      <c r="M71" s="350">
        <v>2007</v>
      </c>
      <c r="N71" s="352"/>
      <c r="O71" s="352"/>
      <c r="P71" s="352"/>
      <c r="Q71" s="350" t="s">
        <v>204</v>
      </c>
      <c r="R71" s="356" t="s">
        <v>301</v>
      </c>
      <c r="S71" s="356" t="s">
        <v>299</v>
      </c>
      <c r="T71" s="353" t="s">
        <v>301</v>
      </c>
      <c r="U71" s="353" t="s">
        <v>299</v>
      </c>
      <c r="V71" s="354" t="s">
        <v>1190</v>
      </c>
    </row>
    <row r="72" spans="1:22" ht="22.5" customHeight="1">
      <c r="A72" s="13">
        <v>21</v>
      </c>
      <c r="B72" s="350" t="s">
        <v>190</v>
      </c>
      <c r="C72" s="350" t="s">
        <v>205</v>
      </c>
      <c r="D72" s="350" t="s">
        <v>206</v>
      </c>
      <c r="E72" s="350" t="s">
        <v>207</v>
      </c>
      <c r="F72" s="350" t="s">
        <v>208</v>
      </c>
      <c r="G72" s="350" t="s">
        <v>142</v>
      </c>
      <c r="H72" s="350">
        <v>1896</v>
      </c>
      <c r="I72" s="350" t="s">
        <v>209</v>
      </c>
      <c r="J72" s="350" t="s">
        <v>203</v>
      </c>
      <c r="K72" s="351"/>
      <c r="L72" s="350">
        <v>6</v>
      </c>
      <c r="M72" s="350">
        <v>2007</v>
      </c>
      <c r="N72" s="352"/>
      <c r="O72" s="352"/>
      <c r="P72" s="352"/>
      <c r="Q72" s="350" t="s">
        <v>210</v>
      </c>
      <c r="R72" s="356" t="s">
        <v>301</v>
      </c>
      <c r="S72" s="356" t="s">
        <v>299</v>
      </c>
      <c r="T72" s="353" t="s">
        <v>301</v>
      </c>
      <c r="U72" s="353" t="s">
        <v>299</v>
      </c>
      <c r="V72" s="354" t="s">
        <v>1190</v>
      </c>
    </row>
    <row r="73" spans="1:22" ht="20.25">
      <c r="A73" s="363" t="s">
        <v>238</v>
      </c>
      <c r="B73" s="363"/>
      <c r="C73" s="363"/>
      <c r="D73" s="363"/>
      <c r="E73" s="363"/>
      <c r="F73" s="363"/>
      <c r="G73" s="377"/>
      <c r="H73" s="346"/>
      <c r="I73" s="346"/>
      <c r="J73" s="346"/>
      <c r="K73" s="346"/>
      <c r="L73" s="346"/>
      <c r="M73" s="346"/>
      <c r="N73" s="346"/>
      <c r="O73" s="346"/>
      <c r="P73" s="346"/>
      <c r="Q73" s="346"/>
      <c r="R73" s="346"/>
      <c r="S73" s="346"/>
      <c r="T73" s="346"/>
      <c r="U73" s="365"/>
      <c r="V73" s="365"/>
    </row>
    <row r="74" spans="1:22" ht="12.75" customHeight="1">
      <c r="A74" s="366" t="s">
        <v>1897</v>
      </c>
      <c r="B74" s="366" t="s">
        <v>1130</v>
      </c>
      <c r="C74" s="366" t="s">
        <v>1131</v>
      </c>
      <c r="D74" s="366" t="s">
        <v>1132</v>
      </c>
      <c r="E74" s="366" t="s">
        <v>1133</v>
      </c>
      <c r="F74" s="348" t="s">
        <v>1134</v>
      </c>
      <c r="G74" s="348" t="s">
        <v>1135</v>
      </c>
      <c r="H74" s="348" t="s">
        <v>1136</v>
      </c>
      <c r="I74" s="348" t="s">
        <v>1137</v>
      </c>
      <c r="J74" s="348" t="s">
        <v>1138</v>
      </c>
      <c r="K74" s="348" t="s">
        <v>1139</v>
      </c>
      <c r="L74" s="348" t="s">
        <v>1140</v>
      </c>
      <c r="M74" s="348" t="s">
        <v>1141</v>
      </c>
      <c r="N74" s="348" t="s">
        <v>1142</v>
      </c>
      <c r="O74" s="348" t="s">
        <v>1143</v>
      </c>
      <c r="P74" s="348"/>
      <c r="Q74" s="348" t="s">
        <v>1144</v>
      </c>
      <c r="R74" s="348" t="s">
        <v>1145</v>
      </c>
      <c r="S74" s="348"/>
      <c r="T74" s="348" t="s">
        <v>1146</v>
      </c>
      <c r="U74" s="348"/>
      <c r="V74" s="348" t="s">
        <v>1147</v>
      </c>
    </row>
    <row r="75" spans="1:22" ht="18.75" customHeight="1">
      <c r="A75" s="366"/>
      <c r="B75" s="366"/>
      <c r="C75" s="366"/>
      <c r="D75" s="366"/>
      <c r="E75" s="366"/>
      <c r="F75" s="348"/>
      <c r="G75" s="348"/>
      <c r="H75" s="348"/>
      <c r="I75" s="348"/>
      <c r="J75" s="348"/>
      <c r="K75" s="348"/>
      <c r="L75" s="348"/>
      <c r="M75" s="348"/>
      <c r="N75" s="348"/>
      <c r="O75" s="348"/>
      <c r="P75" s="348"/>
      <c r="Q75" s="349"/>
      <c r="R75" s="348"/>
      <c r="S75" s="348"/>
      <c r="T75" s="348"/>
      <c r="U75" s="348"/>
      <c r="V75" s="348"/>
    </row>
    <row r="76" spans="1:22" ht="18" customHeight="1">
      <c r="A76" s="366"/>
      <c r="B76" s="366"/>
      <c r="C76" s="366"/>
      <c r="D76" s="366"/>
      <c r="E76" s="366"/>
      <c r="F76" s="348"/>
      <c r="G76" s="348"/>
      <c r="H76" s="348"/>
      <c r="I76" s="348"/>
      <c r="J76" s="348"/>
      <c r="K76" s="348"/>
      <c r="L76" s="348"/>
      <c r="M76" s="348"/>
      <c r="N76" s="348"/>
      <c r="O76" s="15" t="s">
        <v>1148</v>
      </c>
      <c r="P76" s="15" t="s">
        <v>1149</v>
      </c>
      <c r="Q76" s="349"/>
      <c r="R76" s="15" t="s">
        <v>1150</v>
      </c>
      <c r="S76" s="15" t="s">
        <v>1151</v>
      </c>
      <c r="T76" s="15" t="s">
        <v>1150</v>
      </c>
      <c r="U76" s="15" t="s">
        <v>1151</v>
      </c>
      <c r="V76" s="348"/>
    </row>
    <row r="77" spans="1:22" ht="56.25" customHeight="1">
      <c r="A77" s="13">
        <v>1</v>
      </c>
      <c r="B77" s="13" t="s">
        <v>211</v>
      </c>
      <c r="C77" s="13" t="s">
        <v>212</v>
      </c>
      <c r="D77" s="13" t="s">
        <v>213</v>
      </c>
      <c r="E77" s="13" t="s">
        <v>214</v>
      </c>
      <c r="F77" s="13" t="s">
        <v>798</v>
      </c>
      <c r="G77" s="13" t="s">
        <v>215</v>
      </c>
      <c r="H77" s="13">
        <v>3990</v>
      </c>
      <c r="I77" s="13" t="s">
        <v>216</v>
      </c>
      <c r="J77" s="13" t="s">
        <v>798</v>
      </c>
      <c r="K77" s="13" t="s">
        <v>798</v>
      </c>
      <c r="L77" s="13">
        <v>1</v>
      </c>
      <c r="M77" s="13">
        <v>2004</v>
      </c>
      <c r="N77" s="13" t="s">
        <v>217</v>
      </c>
      <c r="O77" s="13" t="s">
        <v>218</v>
      </c>
      <c r="P77" s="380" t="s">
        <v>219</v>
      </c>
      <c r="Q77" s="380" t="s">
        <v>220</v>
      </c>
      <c r="R77" s="360" t="s">
        <v>303</v>
      </c>
      <c r="S77" s="360" t="s">
        <v>302</v>
      </c>
      <c r="T77" s="360" t="s">
        <v>244</v>
      </c>
      <c r="U77" s="360" t="s">
        <v>302</v>
      </c>
      <c r="V77" s="346" t="s">
        <v>1161</v>
      </c>
    </row>
    <row r="78" spans="1:22" ht="24.75" customHeight="1">
      <c r="A78" s="13">
        <v>2</v>
      </c>
      <c r="B78" s="13" t="s">
        <v>221</v>
      </c>
      <c r="C78" s="13" t="s">
        <v>222</v>
      </c>
      <c r="D78" s="13" t="s">
        <v>223</v>
      </c>
      <c r="E78" s="13">
        <v>18100027</v>
      </c>
      <c r="F78" s="13" t="s">
        <v>798</v>
      </c>
      <c r="G78" s="13" t="s">
        <v>224</v>
      </c>
      <c r="H78" s="13">
        <v>11100</v>
      </c>
      <c r="I78" s="13" t="s">
        <v>1195</v>
      </c>
      <c r="J78" s="13" t="s">
        <v>798</v>
      </c>
      <c r="K78" s="13" t="s">
        <v>798</v>
      </c>
      <c r="L78" s="13">
        <v>1</v>
      </c>
      <c r="M78" s="13">
        <v>1993</v>
      </c>
      <c r="N78" s="13" t="s">
        <v>225</v>
      </c>
      <c r="O78" s="13" t="s">
        <v>226</v>
      </c>
      <c r="P78" s="13" t="s">
        <v>227</v>
      </c>
      <c r="Q78" s="13"/>
      <c r="R78" s="360" t="s">
        <v>304</v>
      </c>
      <c r="S78" s="360" t="s">
        <v>305</v>
      </c>
      <c r="T78" s="15"/>
      <c r="U78" s="15"/>
      <c r="V78" s="346" t="s">
        <v>1161</v>
      </c>
    </row>
    <row r="79" spans="1:22" ht="24.75" customHeight="1">
      <c r="A79" s="13">
        <v>3</v>
      </c>
      <c r="B79" s="13" t="s">
        <v>228</v>
      </c>
      <c r="C79" s="13" t="s">
        <v>229</v>
      </c>
      <c r="D79" s="13" t="s">
        <v>230</v>
      </c>
      <c r="E79" s="13">
        <v>4887169</v>
      </c>
      <c r="F79" s="13" t="s">
        <v>231</v>
      </c>
      <c r="G79" s="13" t="s">
        <v>232</v>
      </c>
      <c r="H79" s="13">
        <v>1248</v>
      </c>
      <c r="I79" s="13" t="s">
        <v>1195</v>
      </c>
      <c r="J79" s="361">
        <v>38006</v>
      </c>
      <c r="K79" s="13" t="s">
        <v>798</v>
      </c>
      <c r="L79" s="13"/>
      <c r="M79" s="13">
        <v>2003</v>
      </c>
      <c r="N79" s="13" t="s">
        <v>233</v>
      </c>
      <c r="O79" s="13" t="s">
        <v>1195</v>
      </c>
      <c r="P79" s="13"/>
      <c r="Q79" s="13"/>
      <c r="R79" s="360" t="s">
        <v>306</v>
      </c>
      <c r="S79" s="360" t="s">
        <v>307</v>
      </c>
      <c r="T79" s="15"/>
      <c r="U79" s="15"/>
      <c r="V79" s="346" t="s">
        <v>1161</v>
      </c>
    </row>
  </sheetData>
  <mergeCells count="168">
    <mergeCell ref="R74:S75"/>
    <mergeCell ref="T74:U75"/>
    <mergeCell ref="V74:V76"/>
    <mergeCell ref="M74:M76"/>
    <mergeCell ref="N74:N76"/>
    <mergeCell ref="O74:P75"/>
    <mergeCell ref="Q74:Q76"/>
    <mergeCell ref="I74:I76"/>
    <mergeCell ref="J74:J76"/>
    <mergeCell ref="K74:K76"/>
    <mergeCell ref="L74:L76"/>
    <mergeCell ref="A74:A76"/>
    <mergeCell ref="B74:B76"/>
    <mergeCell ref="C74:C76"/>
    <mergeCell ref="D74:D76"/>
    <mergeCell ref="E74:E76"/>
    <mergeCell ref="F74:F76"/>
    <mergeCell ref="G74:G76"/>
    <mergeCell ref="H74:H76"/>
    <mergeCell ref="T49:U50"/>
    <mergeCell ref="V49:V51"/>
    <mergeCell ref="A73:G73"/>
    <mergeCell ref="U73:V73"/>
    <mergeCell ref="N49:N51"/>
    <mergeCell ref="O49:P50"/>
    <mergeCell ref="Q49:Q51"/>
    <mergeCell ref="R49:S50"/>
    <mergeCell ref="J49:J51"/>
    <mergeCell ref="K49:K51"/>
    <mergeCell ref="L49:L51"/>
    <mergeCell ref="M49:M51"/>
    <mergeCell ref="A49:A51"/>
    <mergeCell ref="B49:B51"/>
    <mergeCell ref="C49:C51"/>
    <mergeCell ref="D49:D51"/>
    <mergeCell ref="E49:E51"/>
    <mergeCell ref="F49:F51"/>
    <mergeCell ref="G49:G51"/>
    <mergeCell ref="H49:H51"/>
    <mergeCell ref="I49:I51"/>
    <mergeCell ref="R39:S40"/>
    <mergeCell ref="T39:U40"/>
    <mergeCell ref="V39:V41"/>
    <mergeCell ref="A48:G48"/>
    <mergeCell ref="M39:M41"/>
    <mergeCell ref="N39:N41"/>
    <mergeCell ref="O39:P40"/>
    <mergeCell ref="Q39:Q41"/>
    <mergeCell ref="I39:I41"/>
    <mergeCell ref="J39:J41"/>
    <mergeCell ref="K39:K41"/>
    <mergeCell ref="L39:L41"/>
    <mergeCell ref="A39:A41"/>
    <mergeCell ref="B39:B41"/>
    <mergeCell ref="C39:C41"/>
    <mergeCell ref="D39:D41"/>
    <mergeCell ref="E39:E41"/>
    <mergeCell ref="F39:F41"/>
    <mergeCell ref="G39:G41"/>
    <mergeCell ref="H39:H41"/>
    <mergeCell ref="R32:S33"/>
    <mergeCell ref="T32:U33"/>
    <mergeCell ref="V32:V34"/>
    <mergeCell ref="A38:F38"/>
    <mergeCell ref="U38:V38"/>
    <mergeCell ref="M32:M34"/>
    <mergeCell ref="N32:N34"/>
    <mergeCell ref="O32:P33"/>
    <mergeCell ref="Q32:Q34"/>
    <mergeCell ref="I32:I34"/>
    <mergeCell ref="J32:J34"/>
    <mergeCell ref="K32:K34"/>
    <mergeCell ref="L32:L34"/>
    <mergeCell ref="A32:A34"/>
    <mergeCell ref="B32:B34"/>
    <mergeCell ref="C32:C34"/>
    <mergeCell ref="D32:D34"/>
    <mergeCell ref="E32:E34"/>
    <mergeCell ref="F32:F34"/>
    <mergeCell ref="G32:G34"/>
    <mergeCell ref="H32:H34"/>
    <mergeCell ref="R27:S28"/>
    <mergeCell ref="T27:U28"/>
    <mergeCell ref="V27:V29"/>
    <mergeCell ref="A31:F31"/>
    <mergeCell ref="U31:V31"/>
    <mergeCell ref="M27:M29"/>
    <mergeCell ref="N27:N29"/>
    <mergeCell ref="O27:P28"/>
    <mergeCell ref="Q27:Q29"/>
    <mergeCell ref="I27:I29"/>
    <mergeCell ref="J27:J29"/>
    <mergeCell ref="K27:K29"/>
    <mergeCell ref="L27:L29"/>
    <mergeCell ref="A27:A29"/>
    <mergeCell ref="B27:B29"/>
    <mergeCell ref="C27:C29"/>
    <mergeCell ref="D27:D29"/>
    <mergeCell ref="E27:E29"/>
    <mergeCell ref="F27:F29"/>
    <mergeCell ref="G27:G29"/>
    <mergeCell ref="H27:H29"/>
    <mergeCell ref="R20:S21"/>
    <mergeCell ref="T20:U21"/>
    <mergeCell ref="V20:V22"/>
    <mergeCell ref="U26:V26"/>
    <mergeCell ref="M20:M22"/>
    <mergeCell ref="N20:N22"/>
    <mergeCell ref="O20:P21"/>
    <mergeCell ref="Q20:Q22"/>
    <mergeCell ref="I20:I22"/>
    <mergeCell ref="J20:J22"/>
    <mergeCell ref="K20:K22"/>
    <mergeCell ref="L20:L22"/>
    <mergeCell ref="A20:A22"/>
    <mergeCell ref="B20:B22"/>
    <mergeCell ref="C20:C22"/>
    <mergeCell ref="D20:D22"/>
    <mergeCell ref="E20:E22"/>
    <mergeCell ref="F20:F22"/>
    <mergeCell ref="G20:G22"/>
    <mergeCell ref="H20:H22"/>
    <mergeCell ref="R15:S16"/>
    <mergeCell ref="T15:U16"/>
    <mergeCell ref="V15:V17"/>
    <mergeCell ref="A19:F19"/>
    <mergeCell ref="U19:V19"/>
    <mergeCell ref="M15:M17"/>
    <mergeCell ref="N15:N17"/>
    <mergeCell ref="O15:P16"/>
    <mergeCell ref="Q15:Q17"/>
    <mergeCell ref="I15:I17"/>
    <mergeCell ref="J15:J17"/>
    <mergeCell ref="K15:K17"/>
    <mergeCell ref="L15:L17"/>
    <mergeCell ref="E15:E17"/>
    <mergeCell ref="F15:F17"/>
    <mergeCell ref="G15:G17"/>
    <mergeCell ref="H15:H17"/>
    <mergeCell ref="A15:A17"/>
    <mergeCell ref="B15:B17"/>
    <mergeCell ref="C15:C17"/>
    <mergeCell ref="D15:D17"/>
    <mergeCell ref="A14:F14"/>
    <mergeCell ref="U14:V14"/>
    <mergeCell ref="R3:S4"/>
    <mergeCell ref="T3:U4"/>
    <mergeCell ref="V3:V5"/>
    <mergeCell ref="D11:P11"/>
    <mergeCell ref="M3:M5"/>
    <mergeCell ref="N3:N5"/>
    <mergeCell ref="O3:P4"/>
    <mergeCell ref="Q3:Q5"/>
    <mergeCell ref="I3:I5"/>
    <mergeCell ref="J3:J5"/>
    <mergeCell ref="K3:K5"/>
    <mergeCell ref="L3:L5"/>
    <mergeCell ref="E3:E5"/>
    <mergeCell ref="F3:F5"/>
    <mergeCell ref="G3:G5"/>
    <mergeCell ref="H3:H5"/>
    <mergeCell ref="A3:A5"/>
    <mergeCell ref="B3:B5"/>
    <mergeCell ref="C3:C5"/>
    <mergeCell ref="D3:D5"/>
    <mergeCell ref="A2:F2"/>
    <mergeCell ref="U2:V2"/>
    <mergeCell ref="A1:V1"/>
  </mergeCells>
  <hyperlinks>
    <hyperlink ref="F71" r:id="rId1" display="ZSWX@&amp;!"/>
  </hyperlinks>
  <printOptions/>
  <pageMargins left="0.22" right="0.25" top="0.53" bottom="1" header="0.5" footer="0.5"/>
  <pageSetup horizontalDpi="600" verticalDpi="600" orientation="landscape" paperSize="9" scale="45" r:id="rId2"/>
  <rowBreaks count="1" manualBreakCount="1">
    <brk id="47" max="2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workbookViewId="0" topLeftCell="A1">
      <selection activeCell="D38" sqref="D38"/>
    </sheetView>
  </sheetViews>
  <sheetFormatPr defaultColWidth="9.140625" defaultRowHeight="12.75"/>
  <cols>
    <col min="1" max="1" width="11.140625" style="0" bestFit="1" customWidth="1"/>
    <col min="2" max="2" width="31.140625" style="0" bestFit="1" customWidth="1"/>
    <col min="3" max="3" width="12.7109375" style="0" bestFit="1" customWidth="1"/>
    <col min="4" max="4" width="33.8515625" style="0" customWidth="1"/>
    <col min="5" max="5" width="11.00390625" style="0" customWidth="1"/>
    <col min="6" max="6" width="17.00390625" style="0" customWidth="1"/>
    <col min="7" max="7" width="14.00390625" style="0" bestFit="1" customWidth="1"/>
    <col min="8" max="8" width="17.00390625" style="0" bestFit="1" customWidth="1"/>
  </cols>
  <sheetData>
    <row r="1" ht="12.75">
      <c r="A1" s="266" t="s">
        <v>974</v>
      </c>
    </row>
    <row r="2" ht="12.75">
      <c r="A2" s="266"/>
    </row>
    <row r="3" spans="1:4" ht="12.75">
      <c r="A3" s="267" t="s">
        <v>1866</v>
      </c>
      <c r="B3" s="267" t="s">
        <v>1867</v>
      </c>
      <c r="C3" s="267" t="s">
        <v>1896</v>
      </c>
      <c r="D3" s="267" t="s">
        <v>1868</v>
      </c>
    </row>
    <row r="4" spans="1:4" ht="12.75">
      <c r="A4" s="268" t="s">
        <v>1869</v>
      </c>
      <c r="B4" s="269" t="s">
        <v>1870</v>
      </c>
      <c r="C4" s="341">
        <v>2</v>
      </c>
      <c r="D4" s="270">
        <v>2363</v>
      </c>
    </row>
    <row r="5" spans="1:4" ht="12.75">
      <c r="A5" s="268" t="s">
        <v>1871</v>
      </c>
      <c r="B5" s="269" t="s">
        <v>1870</v>
      </c>
      <c r="C5" s="341">
        <v>2</v>
      </c>
      <c r="D5" s="270">
        <v>2320</v>
      </c>
    </row>
    <row r="6" spans="1:4" ht="12.75">
      <c r="A6" s="268" t="s">
        <v>1872</v>
      </c>
      <c r="B6" s="269" t="s">
        <v>1873</v>
      </c>
      <c r="C6" s="341">
        <v>11</v>
      </c>
      <c r="D6" s="270">
        <v>2158</v>
      </c>
    </row>
    <row r="7" spans="1:4" ht="12.75">
      <c r="A7" s="268" t="s">
        <v>1872</v>
      </c>
      <c r="B7" s="269" t="s">
        <v>1873</v>
      </c>
      <c r="C7" s="341">
        <v>1</v>
      </c>
      <c r="D7" s="270">
        <v>298</v>
      </c>
    </row>
    <row r="8" spans="1:4" ht="12.75">
      <c r="A8" s="268" t="s">
        <v>1869</v>
      </c>
      <c r="B8" s="269" t="s">
        <v>1873</v>
      </c>
      <c r="C8" s="341">
        <v>31</v>
      </c>
      <c r="D8" s="270">
        <v>11124</v>
      </c>
    </row>
    <row r="9" spans="1:4" ht="12.75">
      <c r="A9" s="268" t="s">
        <v>1871</v>
      </c>
      <c r="B9" s="269" t="s">
        <v>1873</v>
      </c>
      <c r="C9" s="341">
        <v>41</v>
      </c>
      <c r="D9" s="270">
        <v>18419</v>
      </c>
    </row>
    <row r="10" spans="1:4" ht="12.75">
      <c r="A10" s="268" t="s">
        <v>1872</v>
      </c>
      <c r="B10" s="269" t="s">
        <v>1874</v>
      </c>
      <c r="C10" s="341">
        <v>3</v>
      </c>
      <c r="D10" s="270">
        <v>825</v>
      </c>
    </row>
    <row r="11" spans="1:4" ht="12.75">
      <c r="A11" s="268" t="s">
        <v>1869</v>
      </c>
      <c r="B11" s="269" t="s">
        <v>1874</v>
      </c>
      <c r="C11" s="341">
        <v>1</v>
      </c>
      <c r="D11" s="270">
        <v>480</v>
      </c>
    </row>
    <row r="12" spans="1:4" ht="12.75">
      <c r="A12" s="268" t="s">
        <v>1871</v>
      </c>
      <c r="B12" s="269" t="s">
        <v>1874</v>
      </c>
      <c r="C12" s="341">
        <v>3</v>
      </c>
      <c r="D12" s="270">
        <v>6680</v>
      </c>
    </row>
    <row r="13" spans="1:4" ht="12.75">
      <c r="A13" s="268" t="s">
        <v>1872</v>
      </c>
      <c r="B13" s="269" t="s">
        <v>1875</v>
      </c>
      <c r="C13" s="341">
        <v>5</v>
      </c>
      <c r="D13" s="270">
        <v>4110</v>
      </c>
    </row>
    <row r="14" spans="1:4" ht="12.75">
      <c r="A14" s="268" t="s">
        <v>1869</v>
      </c>
      <c r="B14" s="269" t="s">
        <v>1875</v>
      </c>
      <c r="C14" s="341">
        <v>10</v>
      </c>
      <c r="D14" s="270">
        <v>9105</v>
      </c>
    </row>
    <row r="15" spans="1:4" ht="12.75">
      <c r="A15" s="268" t="s">
        <v>1871</v>
      </c>
      <c r="B15" s="269" t="s">
        <v>1875</v>
      </c>
      <c r="C15" s="341">
        <v>3</v>
      </c>
      <c r="D15" s="270">
        <v>5560</v>
      </c>
    </row>
    <row r="16" spans="1:4" ht="12.75">
      <c r="A16" s="268" t="s">
        <v>1869</v>
      </c>
      <c r="B16" s="269" t="s">
        <v>1876</v>
      </c>
      <c r="C16" s="341">
        <v>1</v>
      </c>
      <c r="D16" s="270">
        <v>3036</v>
      </c>
    </row>
    <row r="17" spans="1:4" ht="12.75">
      <c r="A17" s="268" t="s">
        <v>1869</v>
      </c>
      <c r="B17" s="269" t="s">
        <v>1870</v>
      </c>
      <c r="C17" s="341">
        <v>1</v>
      </c>
      <c r="D17" s="270">
        <v>207</v>
      </c>
    </row>
    <row r="18" spans="1:4" ht="12.75">
      <c r="A18" s="268" t="s">
        <v>1869</v>
      </c>
      <c r="B18" s="269" t="s">
        <v>1870</v>
      </c>
      <c r="C18" s="341">
        <v>1</v>
      </c>
      <c r="D18" s="270">
        <v>207</v>
      </c>
    </row>
    <row r="19" spans="1:4" ht="12.75">
      <c r="A19" s="268" t="s">
        <v>1869</v>
      </c>
      <c r="B19" s="269" t="s">
        <v>1870</v>
      </c>
      <c r="C19" s="341">
        <v>1</v>
      </c>
      <c r="D19" s="270">
        <v>547</v>
      </c>
    </row>
    <row r="20" spans="1:4" ht="12.75">
      <c r="A20" s="268" t="s">
        <v>1869</v>
      </c>
      <c r="B20" s="269" t="s">
        <v>1877</v>
      </c>
      <c r="C20" s="341">
        <v>1</v>
      </c>
      <c r="D20" s="270">
        <v>2272</v>
      </c>
    </row>
    <row r="21" spans="1:4" ht="12.75">
      <c r="A21" s="268" t="s">
        <v>1871</v>
      </c>
      <c r="B21" s="269" t="s">
        <v>968</v>
      </c>
      <c r="C21" s="341">
        <v>1</v>
      </c>
      <c r="D21" s="270">
        <v>819</v>
      </c>
    </row>
    <row r="22" spans="2:4" ht="12.75">
      <c r="B22" s="271" t="s">
        <v>591</v>
      </c>
      <c r="D22" s="272">
        <f>SUM(D4:D21)</f>
        <v>70530</v>
      </c>
    </row>
    <row r="23" ht="12.75">
      <c r="A23" s="266" t="s">
        <v>969</v>
      </c>
    </row>
    <row r="24" spans="1:6" ht="25.5">
      <c r="A24" s="267" t="s">
        <v>970</v>
      </c>
      <c r="B24" s="267" t="s">
        <v>971</v>
      </c>
      <c r="C24" s="267" t="s">
        <v>972</v>
      </c>
      <c r="D24" s="267" t="s">
        <v>1867</v>
      </c>
      <c r="E24" s="267" t="s">
        <v>1896</v>
      </c>
      <c r="F24" s="267" t="s">
        <v>973</v>
      </c>
    </row>
    <row r="25" spans="1:6" ht="12.75">
      <c r="A25" s="273">
        <v>39731</v>
      </c>
      <c r="B25" s="274">
        <v>39273</v>
      </c>
      <c r="C25" s="274">
        <v>39374</v>
      </c>
      <c r="D25" s="269" t="s">
        <v>1870</v>
      </c>
      <c r="E25" s="341">
        <v>1</v>
      </c>
      <c r="F25" s="270">
        <v>1000</v>
      </c>
    </row>
    <row r="26" spans="1:6" ht="12.75">
      <c r="A26" s="273">
        <v>39731</v>
      </c>
      <c r="B26" s="274">
        <v>39353</v>
      </c>
      <c r="C26" s="274">
        <v>39379</v>
      </c>
      <c r="D26" s="269" t="s">
        <v>1875</v>
      </c>
      <c r="E26" s="341">
        <v>1</v>
      </c>
      <c r="F26" s="270">
        <v>500</v>
      </c>
    </row>
    <row r="27" spans="1:6" ht="12.75">
      <c r="A27" s="273">
        <v>39731</v>
      </c>
      <c r="B27" s="274">
        <v>39272</v>
      </c>
      <c r="C27" s="274">
        <v>39380</v>
      </c>
      <c r="D27" s="269" t="s">
        <v>1875</v>
      </c>
      <c r="E27" s="341">
        <v>1</v>
      </c>
      <c r="F27" s="270">
        <v>1500</v>
      </c>
    </row>
    <row r="28" spans="4:6" ht="12.75">
      <c r="D28" s="275" t="s">
        <v>591</v>
      </c>
      <c r="E28" s="342">
        <f>SUM(E25:E27)</f>
        <v>3</v>
      </c>
      <c r="F28" s="272">
        <f>SUM(F25:F27)</f>
        <v>3000</v>
      </c>
    </row>
  </sheetData>
  <printOptions/>
  <pageMargins left="0.75" right="0.75" top="1" bottom="1" header="0.5" footer="0.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MEDIC</dc:creator>
  <cp:keywords/>
  <dc:description/>
  <cp:lastModifiedBy>Maximus Broker</cp:lastModifiedBy>
  <cp:lastPrinted>2008-01-27T19:24:35Z</cp:lastPrinted>
  <dcterms:created xsi:type="dcterms:W3CDTF">2003-03-13T10:23:20Z</dcterms:created>
  <dcterms:modified xsi:type="dcterms:W3CDTF">2008-01-27T19:38:32Z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